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'ит.пр'!$A$1:$G$45</definedName>
    <definedName name="_xlnm.Print_Area" localSheetId="0">'круги (1-4)'!$A$1:$P$110</definedName>
    <definedName name="_xlnm.Print_Area" localSheetId="1">'круги (5-8)'!$A$1:$P$110</definedName>
    <definedName name="_xlnm.Print_Area" localSheetId="3">'пр.взв'!$A$1:$G$45</definedName>
    <definedName name="_xlnm.Print_Area" localSheetId="2">'пр.хода'!$A$1:$AA$46</definedName>
  </definedNames>
  <calcPr fullCalcOnLoad="1"/>
</workbook>
</file>

<file path=xl/sharedStrings.xml><?xml version="1.0" encoding="utf-8"?>
<sst xmlns="http://schemas.openxmlformats.org/spreadsheetml/2006/main" count="247" uniqueCount="78">
  <si>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</si>
  <si>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</si>
  <si>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</si>
  <si>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</si>
  <si>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</si>
  <si>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</si>
  <si>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</si>
  <si>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</si>
  <si>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</si>
  <si>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</si>
  <si>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</si>
  <si>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</si>
  <si>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</si>
  <si>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</si>
  <si>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</si>
  <si>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</si>
  <si>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</si>
  <si>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</si>
  <si>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</si>
  <si>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</si>
  <si>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</si>
  <si>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</si>
  <si>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</si>
  <si>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</si>
  <si>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</si>
  <si>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</si>
  <si>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</si>
  <si>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</si>
  <si>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</si>
  <si>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</si>
  <si>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</si>
  <si>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7-9</t>
  </si>
  <si>
    <t>11-17</t>
  </si>
  <si>
    <t>ЗА III МЕСТО</t>
  </si>
  <si>
    <t>2  КРУГ</t>
  </si>
  <si>
    <t>5  КРУГ</t>
  </si>
  <si>
    <t>6  КРУГ</t>
  </si>
  <si>
    <t>7  КРУГ</t>
  </si>
  <si>
    <t>8  КРУГ</t>
  </si>
  <si>
    <t>11-18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</si>
  <si>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1994-95 г.р.                                                                          </t>
  </si>
  <si>
    <t>19-22 ноября 2010 года г. Радужный</t>
  </si>
  <si>
    <t>Перминов И.Р. /Н. Тагил/</t>
  </si>
  <si>
    <t>Главный секретарь, МК</t>
  </si>
  <si>
    <t>Новоселов С.П. /Н-Вартовск/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</si>
  <si>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и девущек 1993-1994 г.р.                                                                               </t>
    </r>
  </si>
  <si>
    <t>19-22ноября  2010 года г. Радужный</t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</si>
  <si>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1993-94 г.р.                                                                                    </t>
  </si>
  <si>
    <t>19-22 ноября  2010 года г. Радужный</t>
  </si>
  <si>
    <t>Новоселов С.П. /Н- Вартовск/</t>
  </si>
  <si>
    <t>вк 87 кг.</t>
  </si>
  <si>
    <t>Бавбеков Марат Арсланович</t>
  </si>
  <si>
    <t>ХМАО</t>
  </si>
  <si>
    <t>Прохорин Д.А.</t>
  </si>
  <si>
    <t>Андрющенко Виктор Викторович</t>
  </si>
  <si>
    <t>Свердловскаая</t>
  </si>
  <si>
    <t>Долганов О.В.</t>
  </si>
  <si>
    <t>Алдушин Александр Игоревич</t>
  </si>
  <si>
    <t>Перминов И.Р.</t>
  </si>
  <si>
    <t>Горшков Александр Олегович</t>
  </si>
  <si>
    <t xml:space="preserve">Курганская </t>
  </si>
  <si>
    <t>Ефтодеев А.Ф.</t>
  </si>
  <si>
    <t>Поротников Антон Сергеевич</t>
  </si>
  <si>
    <t>Толмачев А.П.</t>
  </si>
  <si>
    <t>Броян Гарнук  Армалуйсович</t>
  </si>
  <si>
    <t>Кобеле В.Н.</t>
  </si>
  <si>
    <t>св</t>
  </si>
  <si>
    <t>3,20</t>
  </si>
  <si>
    <t>4</t>
  </si>
  <si>
    <t>2</t>
  </si>
  <si>
    <t>3,40</t>
  </si>
  <si>
    <t>х</t>
  </si>
  <si>
    <t>I</t>
  </si>
  <si>
    <t>II</t>
  </si>
  <si>
    <t>0</t>
  </si>
  <si>
    <t>3</t>
  </si>
  <si>
    <t>А   1</t>
  </si>
  <si>
    <t>2 х б/п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</si>
</sst>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15" xfId="15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0" fillId="0" borderId="21" xfId="15" applyNumberFormat="1" applyFont="1" applyFill="1" applyBorder="1" applyAlignment="1">
      <alignment horizontal="left" vertical="center" wrapText="1"/>
    </xf>
    <xf numFmtId="0" fontId="0" fillId="0" borderId="22" xfId="15" applyNumberFormat="1" applyFont="1" applyFill="1" applyBorder="1" applyAlignment="1">
      <alignment horizontal="left" vertical="center" wrapText="1"/>
    </xf>
    <xf numFmtId="0" fontId="0" fillId="0" borderId="17" xfId="15" applyNumberFormat="1" applyFont="1" applyFill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37" xfId="15" applyNumberFormat="1" applyFont="1" applyFill="1" applyBorder="1" applyAlignment="1">
      <alignment horizontal="center" vertical="center" wrapText="1"/>
    </xf>
    <xf numFmtId="0" fontId="0" fillId="0" borderId="38" xfId="15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9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 wrapText="1"/>
    </xf>
    <xf numFmtId="0" fontId="18" fillId="3" borderId="72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textRotation="90" wrapText="1"/>
    </xf>
    <xf numFmtId="0" fontId="20" fillId="4" borderId="18" xfId="0" applyFont="1" applyFill="1" applyBorder="1" applyAlignment="1">
      <alignment horizontal="center" vertical="center" textRotation="90" wrapText="1"/>
    </xf>
    <xf numFmtId="0" fontId="20" fillId="4" borderId="27" xfId="0" applyFont="1" applyFill="1" applyBorder="1" applyAlignment="1">
      <alignment horizontal="center" vertical="center" textRotation="90" wrapText="1"/>
    </xf>
    <xf numFmtId="0" fontId="20" fillId="4" borderId="26" xfId="0" applyFont="1" applyFill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2" borderId="77" xfId="0" applyNumberFormat="1" applyFont="1" applyFill="1" applyBorder="1" applyAlignment="1">
      <alignment horizontal="center" vertical="center" wrapText="1"/>
    </xf>
    <xf numFmtId="0" fontId="15" fillId="2" borderId="78" xfId="0" applyNumberFormat="1" applyFont="1" applyFill="1" applyBorder="1" applyAlignment="1">
      <alignment horizontal="center" vertical="center" wrapText="1"/>
    </xf>
    <xf numFmtId="0" fontId="15" fillId="2" borderId="79" xfId="0" applyNumberFormat="1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/>
    </xf>
    <xf numFmtId="0" fontId="17" fillId="5" borderId="78" xfId="0" applyFont="1" applyFill="1" applyBorder="1" applyAlignment="1">
      <alignment horizontal="center" vertical="center"/>
    </xf>
    <xf numFmtId="0" fontId="17" fillId="5" borderId="79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3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4" fillId="0" borderId="0" xfId="15" applyNumberFormat="1" applyFont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209550</xdr:rowOff>
    </xdr:from>
    <xdr:to>
      <xdr:col>42</xdr:col>
      <xdr:colOff>561975</xdr:colOff>
      <xdr:row>42</xdr:row>
      <xdr:rowOff>209550</xdr:rowOff>
    </xdr:to>
    <xdr:sp>
      <xdr:nvSpPr>
        <xdr:cNvPr id="3" name="Rectangle 5"/>
        <xdr:cNvSpPr>
          <a:spLocks/>
        </xdr:cNvSpPr>
      </xdr:nvSpPr>
      <xdr:spPr>
        <a:xfrm>
          <a:off x="7943850" y="1847850"/>
          <a:ext cx="6638925" cy="636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1</xdr:row>
      <xdr:rowOff>333375</xdr:rowOff>
    </xdr:from>
    <xdr:to>
      <xdr:col>10</xdr:col>
      <xdr:colOff>171450</xdr:colOff>
      <xdr:row>2</xdr:row>
      <xdr:rowOff>314325</xdr:rowOff>
    </xdr:to>
    <xdr:sp>
      <xdr:nvSpPr>
        <xdr:cNvPr id="4" name="Rectangle 7"/>
        <xdr:cNvSpPr>
          <a:spLocks/>
        </xdr:cNvSpPr>
      </xdr:nvSpPr>
      <xdr:spPr>
        <a:xfrm>
          <a:off x="2781300" y="109537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1">
      <selection activeCell="I1" sqref="I1:P55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1" customHeight="1">
      <c r="A2" s="76" t="s">
        <v>10</v>
      </c>
      <c r="B2" s="76"/>
      <c r="C2" s="76"/>
      <c r="D2" s="76"/>
      <c r="E2" s="76"/>
      <c r="F2" s="76"/>
      <c r="G2" s="76"/>
      <c r="H2" s="76"/>
      <c r="I2" s="76" t="s">
        <v>10</v>
      </c>
      <c r="J2" s="76"/>
      <c r="K2" s="76"/>
      <c r="L2" s="76"/>
      <c r="M2" s="76"/>
      <c r="N2" s="76"/>
      <c r="O2" s="76"/>
      <c r="P2" s="76"/>
    </row>
    <row r="3" spans="1:16" ht="22.5" customHeight="1" thickBot="1">
      <c r="A3" s="77" t="s">
        <v>28</v>
      </c>
      <c r="B3" s="77"/>
      <c r="C3" s="78"/>
      <c r="D3" s="78"/>
      <c r="E3" s="78"/>
      <c r="F3" s="77" t="str">
        <f>'пр.хода'!$F$3</f>
        <v>вк 87 кг.</v>
      </c>
      <c r="G3" s="77"/>
      <c r="H3" s="77"/>
      <c r="I3" s="77" t="s">
        <v>29</v>
      </c>
      <c r="J3" s="77"/>
      <c r="K3" s="78"/>
      <c r="L3" s="78"/>
      <c r="M3" s="78"/>
      <c r="N3" s="77" t="str">
        <f>F3</f>
        <v>вк 87 кг.</v>
      </c>
      <c r="O3" s="77"/>
      <c r="P3" s="77"/>
    </row>
    <row r="4" spans="1:16" ht="12.75" customHeight="1">
      <c r="A4" s="73" t="s">
        <v>5</v>
      </c>
      <c r="B4" s="47" t="s">
        <v>2</v>
      </c>
      <c r="C4" s="69" t="s">
        <v>25</v>
      </c>
      <c r="D4" s="47" t="s">
        <v>26</v>
      </c>
      <c r="E4" s="47" t="s">
        <v>13</v>
      </c>
      <c r="F4" s="69" t="s">
        <v>14</v>
      </c>
      <c r="G4" s="47" t="s">
        <v>15</v>
      </c>
      <c r="H4" s="71" t="s">
        <v>16</v>
      </c>
      <c r="I4" s="73" t="s">
        <v>5</v>
      </c>
      <c r="J4" s="47" t="s">
        <v>2</v>
      </c>
      <c r="K4" s="69" t="s">
        <v>25</v>
      </c>
      <c r="L4" s="47" t="s">
        <v>26</v>
      </c>
      <c r="M4" s="47" t="s">
        <v>13</v>
      </c>
      <c r="N4" s="69" t="s">
        <v>14</v>
      </c>
      <c r="O4" s="47" t="s">
        <v>15</v>
      </c>
      <c r="P4" s="71" t="s">
        <v>16</v>
      </c>
    </row>
    <row r="5" spans="1:16" ht="13.5" thickBot="1">
      <c r="A5" s="74"/>
      <c r="B5" s="68"/>
      <c r="C5" s="70"/>
      <c r="D5" s="68"/>
      <c r="E5" s="68"/>
      <c r="F5" s="70"/>
      <c r="G5" s="68"/>
      <c r="H5" s="72"/>
      <c r="I5" s="74"/>
      <c r="J5" s="68"/>
      <c r="K5" s="70"/>
      <c r="L5" s="68"/>
      <c r="M5" s="68"/>
      <c r="N5" s="70"/>
      <c r="O5" s="68"/>
      <c r="P5" s="72"/>
    </row>
    <row r="6" spans="1:16" ht="12.75" customHeight="1">
      <c r="A6" s="50">
        <v>1</v>
      </c>
      <c r="B6" s="52" t="str">
        <f>VLOOKUP(A6,'пр.взв'!B6:G41,2,FALSE)</f>
        <v>Горшков Александр Олегович</v>
      </c>
      <c r="C6" s="46">
        <f>VLOOKUP(A6,'пр.взв'!B6:G41,3,FALSE)</f>
        <v>1994</v>
      </c>
      <c r="D6" s="46" t="str">
        <f>VLOOKUP(A6,'пр.взв'!B6:G41,4,FALSE)</f>
        <v>Курганская </v>
      </c>
      <c r="E6" s="67"/>
      <c r="F6" s="67"/>
      <c r="G6" s="48"/>
      <c r="H6" s="49"/>
      <c r="I6" s="50">
        <v>2</v>
      </c>
      <c r="J6" s="52" t="str">
        <f>VLOOKUP(I6,'пр.взв'!B6:G41,2,FALSE)</f>
        <v>Поротников Антон Сергеевич</v>
      </c>
      <c r="K6" s="46">
        <f>VLOOKUP(I6,'пр.взв'!B6:G41,3,FALSE)</f>
        <v>1993</v>
      </c>
      <c r="L6" s="46" t="str">
        <f>VLOOKUP(I6,'пр.взв'!B6:G41,4,FALSE)</f>
        <v>Свердловскаая</v>
      </c>
      <c r="M6" s="67"/>
      <c r="N6" s="67"/>
      <c r="O6" s="48"/>
      <c r="P6" s="49"/>
    </row>
    <row r="7" spans="1:16" ht="12.75">
      <c r="A7" s="51"/>
      <c r="B7" s="53"/>
      <c r="C7" s="65"/>
      <c r="D7" s="65"/>
      <c r="E7" s="56"/>
      <c r="F7" s="56"/>
      <c r="G7" s="58"/>
      <c r="H7" s="60"/>
      <c r="I7" s="51"/>
      <c r="J7" s="53"/>
      <c r="K7" s="65"/>
      <c r="L7" s="65"/>
      <c r="M7" s="56"/>
      <c r="N7" s="56"/>
      <c r="O7" s="58"/>
      <c r="P7" s="60"/>
    </row>
    <row r="8" spans="1:16" ht="12.75" customHeight="1">
      <c r="A8" s="51">
        <v>2</v>
      </c>
      <c r="B8" s="63" t="str">
        <f>VLOOKUP(A8,'пр.взв'!B6:G41,2,FALSE)</f>
        <v>Поротников Антон Сергеевич</v>
      </c>
      <c r="C8" s="65">
        <f>VLOOKUP(A8,'пр.взв'!B6:G41,3,FALSE)</f>
        <v>1993</v>
      </c>
      <c r="D8" s="65" t="str">
        <f>VLOOKUP(A8,'пр.взв'!B6:G41,4,FALSE)</f>
        <v>Свердловскаая</v>
      </c>
      <c r="E8" s="56"/>
      <c r="F8" s="56"/>
      <c r="G8" s="58"/>
      <c r="H8" s="60"/>
      <c r="I8" s="51">
        <v>3</v>
      </c>
      <c r="J8" s="63" t="str">
        <f>VLOOKUP(I8,'пр.взв'!B6:G41,2,FALSE)</f>
        <v>Броян Гарнук  Армалуйсович</v>
      </c>
      <c r="K8" s="79">
        <f>VLOOKUP(I8,'пр.взв'!B6:G41,3,FALSE)</f>
        <v>1993</v>
      </c>
      <c r="L8" s="79" t="str">
        <f>VLOOKUP(I8,'пр.взв'!B6:G41,4,FALSE)</f>
        <v>ХМАО</v>
      </c>
      <c r="M8" s="56"/>
      <c r="N8" s="56"/>
      <c r="O8" s="58"/>
      <c r="P8" s="60"/>
    </row>
    <row r="9" spans="1:16" ht="13.5" thickBot="1">
      <c r="A9" s="62"/>
      <c r="B9" s="64"/>
      <c r="C9" s="66"/>
      <c r="D9" s="66"/>
      <c r="E9" s="57"/>
      <c r="F9" s="57"/>
      <c r="G9" s="59"/>
      <c r="H9" s="61"/>
      <c r="I9" s="62"/>
      <c r="J9" s="64"/>
      <c r="K9" s="80"/>
      <c r="L9" s="80"/>
      <c r="M9" s="57"/>
      <c r="N9" s="57"/>
      <c r="O9" s="59"/>
      <c r="P9" s="61"/>
    </row>
    <row r="10" spans="1:16" ht="12.75" customHeight="1">
      <c r="A10" s="50">
        <v>3</v>
      </c>
      <c r="B10" s="52" t="str">
        <f>VLOOKUP(A10,'пр.взв'!B6:G41,2,FALSE)</f>
        <v>Броян Гарнук  Армалуйсович</v>
      </c>
      <c r="C10" s="54">
        <f>VLOOKUP(A10,'пр.взв'!B6:G41,3,FALSE)</f>
        <v>1993</v>
      </c>
      <c r="D10" s="54" t="str">
        <f>VLOOKUP(A10,'пр.взв'!B6:G41,4,FALSE)</f>
        <v>ХМАО</v>
      </c>
      <c r="E10" s="67" t="s">
        <v>66</v>
      </c>
      <c r="F10" s="67"/>
      <c r="G10" s="48"/>
      <c r="H10" s="49"/>
      <c r="I10" s="50">
        <v>1</v>
      </c>
      <c r="J10" s="52" t="str">
        <f>VLOOKUP(I10,'пр.взв'!B6:G41,2,FALSE)</f>
        <v>Горшков Александр Олегович</v>
      </c>
      <c r="K10" s="46">
        <f>VLOOKUP(I10,'пр.взв'!B6:G41,3,FALSE)</f>
        <v>1994</v>
      </c>
      <c r="L10" s="46" t="str">
        <f>VLOOKUP(I10,'пр.взв'!B6:G41,4,FALSE)</f>
        <v>Курганская </v>
      </c>
      <c r="M10" s="67" t="s">
        <v>66</v>
      </c>
      <c r="N10" s="67"/>
      <c r="O10" s="48"/>
      <c r="P10" s="49"/>
    </row>
    <row r="11" spans="1:16" ht="12.75">
      <c r="A11" s="51"/>
      <c r="B11" s="53"/>
      <c r="C11" s="55"/>
      <c r="D11" s="55"/>
      <c r="E11" s="56"/>
      <c r="F11" s="56"/>
      <c r="G11" s="58"/>
      <c r="H11" s="60"/>
      <c r="I11" s="51"/>
      <c r="J11" s="53"/>
      <c r="K11" s="65"/>
      <c r="L11" s="65"/>
      <c r="M11" s="56"/>
      <c r="N11" s="56"/>
      <c r="O11" s="58"/>
      <c r="P11" s="60"/>
    </row>
    <row r="12" spans="1:16" ht="12.75" customHeight="1">
      <c r="A12" s="51"/>
      <c r="B12" s="63" t="e">
        <f>VLOOKUP(A12,'пр.взв'!B6:G41,2,FALSE)</f>
        <v>#N/A</v>
      </c>
      <c r="C12" s="65" t="e">
        <f>VLOOKUP(A12,'пр.взв'!B6:G41,3,FALSE)</f>
        <v>#N/A</v>
      </c>
      <c r="D12" s="65" t="e">
        <f>VLOOKUP(A12,'пр.взв'!B6:G41,4,FALSE)</f>
        <v>#N/A</v>
      </c>
      <c r="E12" s="56"/>
      <c r="F12" s="56"/>
      <c r="G12" s="58"/>
      <c r="H12" s="60"/>
      <c r="I12" s="51"/>
      <c r="J12" s="63" t="e">
        <f>VLOOKUP(I12,'пр.взв'!B6:G41,2,FALSE)</f>
        <v>#N/A</v>
      </c>
      <c r="K12" s="79" t="e">
        <f>VLOOKUP(I12,'пр.взв'!B6:G41,3,FALSE)</f>
        <v>#N/A</v>
      </c>
      <c r="L12" s="79" t="e">
        <f>VLOOKUP(I12,'пр.взв'!B6:G41,4,FALSE)</f>
        <v>#N/A</v>
      </c>
      <c r="M12" s="56"/>
      <c r="N12" s="56"/>
      <c r="O12" s="58"/>
      <c r="P12" s="60"/>
    </row>
    <row r="13" spans="1:16" ht="13.5" thickBot="1">
      <c r="A13" s="62"/>
      <c r="B13" s="64"/>
      <c r="C13" s="66"/>
      <c r="D13" s="66"/>
      <c r="E13" s="57"/>
      <c r="F13" s="57"/>
      <c r="G13" s="59"/>
      <c r="H13" s="61"/>
      <c r="I13" s="62"/>
      <c r="J13" s="64"/>
      <c r="K13" s="80"/>
      <c r="L13" s="80"/>
      <c r="M13" s="57"/>
      <c r="N13" s="57"/>
      <c r="O13" s="59"/>
      <c r="P13" s="61"/>
    </row>
    <row r="14" spans="1:16" ht="12.75" customHeight="1">
      <c r="A14" s="50">
        <v>4</v>
      </c>
      <c r="B14" s="52" t="str">
        <f>VLOOKUP(A14,'пр.взв'!B6:G41,2,FALSE)</f>
        <v>Андрющенко Виктор Викторович</v>
      </c>
      <c r="C14" s="54">
        <f>VLOOKUP(A14,'пр.взв'!B6:G41,3,FALSE)</f>
        <v>1993</v>
      </c>
      <c r="D14" s="54" t="str">
        <f>VLOOKUP(A14,'пр.взв'!B6:G41,4,FALSE)</f>
        <v>Свердловскаая</v>
      </c>
      <c r="E14" s="67"/>
      <c r="F14" s="67"/>
      <c r="G14" s="48"/>
      <c r="H14" s="49"/>
      <c r="I14" s="50">
        <v>5</v>
      </c>
      <c r="J14" s="52" t="str">
        <f>VLOOKUP(I14,'пр.взв'!B6:G41,2,FALSE)</f>
        <v>Бавбеков Марат Арсланович</v>
      </c>
      <c r="K14" s="46">
        <f>VLOOKUP(I14,'пр.взв'!B6:G41,3,FALSE)</f>
        <v>1994</v>
      </c>
      <c r="L14" s="46" t="str">
        <f>VLOOKUP(I14,'пр.взв'!B6:G41,4,FALSE)</f>
        <v>ХМАО</v>
      </c>
      <c r="M14" s="67"/>
      <c r="N14" s="67"/>
      <c r="O14" s="48"/>
      <c r="P14" s="49"/>
    </row>
    <row r="15" spans="1:16" ht="12.75">
      <c r="A15" s="51"/>
      <c r="B15" s="53"/>
      <c r="C15" s="55"/>
      <c r="D15" s="55"/>
      <c r="E15" s="56"/>
      <c r="F15" s="56"/>
      <c r="G15" s="58"/>
      <c r="H15" s="60"/>
      <c r="I15" s="51"/>
      <c r="J15" s="53"/>
      <c r="K15" s="65"/>
      <c r="L15" s="65"/>
      <c r="M15" s="56"/>
      <c r="N15" s="56"/>
      <c r="O15" s="58"/>
      <c r="P15" s="60"/>
    </row>
    <row r="16" spans="1:16" ht="12.75" customHeight="1">
      <c r="A16" s="51">
        <v>5</v>
      </c>
      <c r="B16" s="63" t="str">
        <f>VLOOKUP(A16,'пр.взв'!B6:G41,2,FALSE)</f>
        <v>Бавбеков Марат Арсланович</v>
      </c>
      <c r="C16" s="65">
        <f>VLOOKUP(A16,'пр.взв'!B6:G41,3,FALSE)</f>
        <v>1994</v>
      </c>
      <c r="D16" s="65" t="str">
        <f>VLOOKUP(A16,'пр.взв'!B6:G41,4,FALSE)</f>
        <v>ХМАО</v>
      </c>
      <c r="E16" s="56"/>
      <c r="F16" s="56"/>
      <c r="G16" s="58"/>
      <c r="H16" s="60"/>
      <c r="I16" s="51">
        <v>6</v>
      </c>
      <c r="J16" s="63" t="str">
        <f>VLOOKUP(I16,'пр.взв'!B6:G41,2,FALSE)</f>
        <v>Алдушин Александр Игоревич</v>
      </c>
      <c r="K16" s="79">
        <f>VLOOKUP(I16,'пр.взв'!B6:G41,3,FALSE)</f>
        <v>1993</v>
      </c>
      <c r="L16" s="79" t="str">
        <f>VLOOKUP(I16,'пр.взв'!B6:G41,4,FALSE)</f>
        <v>Свердловскаая</v>
      </c>
      <c r="M16" s="56"/>
      <c r="N16" s="56"/>
      <c r="O16" s="58"/>
      <c r="P16" s="60"/>
    </row>
    <row r="17" spans="1:16" ht="13.5" thickBot="1">
      <c r="A17" s="62"/>
      <c r="B17" s="64"/>
      <c r="C17" s="66"/>
      <c r="D17" s="66"/>
      <c r="E17" s="57"/>
      <c r="F17" s="57"/>
      <c r="G17" s="59"/>
      <c r="H17" s="61"/>
      <c r="I17" s="62"/>
      <c r="J17" s="64"/>
      <c r="K17" s="80"/>
      <c r="L17" s="80"/>
      <c r="M17" s="57"/>
      <c r="N17" s="57"/>
      <c r="O17" s="59"/>
      <c r="P17" s="61"/>
    </row>
    <row r="18" spans="1:16" ht="12.75" customHeight="1">
      <c r="A18" s="50">
        <v>6</v>
      </c>
      <c r="B18" s="52" t="str">
        <f>VLOOKUP(A18,'пр.взв'!B6:G41,2,FALSE)</f>
        <v>Алдушин Александр Игоревич</v>
      </c>
      <c r="C18" s="54">
        <f>VLOOKUP(A18,'пр.взв'!B6:G41,3,FALSE)</f>
        <v>1993</v>
      </c>
      <c r="D18" s="54" t="str">
        <f>VLOOKUP(A18,'пр.взв'!B6:G41,4,FALSE)</f>
        <v>Свердловскаая</v>
      </c>
      <c r="E18" s="67" t="s">
        <v>66</v>
      </c>
      <c r="F18" s="67"/>
      <c r="G18" s="48"/>
      <c r="H18" s="49"/>
      <c r="I18" s="50">
        <v>4</v>
      </c>
      <c r="J18" s="52" t="str">
        <f>VLOOKUP(I18,'пр.взв'!B6:G41,2,FALSE)</f>
        <v>Андрющенко Виктор Викторович</v>
      </c>
      <c r="K18" s="46">
        <f>VLOOKUP(I18,'пр.взв'!B6:G41,3,FALSE)</f>
        <v>1993</v>
      </c>
      <c r="L18" s="46" t="str">
        <f>VLOOKUP(I18,'пр.взв'!B6:G41,4,FALSE)</f>
        <v>Свердловскаая</v>
      </c>
      <c r="M18" s="67" t="s">
        <v>66</v>
      </c>
      <c r="N18" s="67"/>
      <c r="O18" s="48"/>
      <c r="P18" s="49"/>
    </row>
    <row r="19" spans="1:16" ht="12.75">
      <c r="A19" s="51"/>
      <c r="B19" s="53"/>
      <c r="C19" s="55"/>
      <c r="D19" s="55"/>
      <c r="E19" s="56"/>
      <c r="F19" s="56"/>
      <c r="G19" s="58"/>
      <c r="H19" s="60"/>
      <c r="I19" s="51"/>
      <c r="J19" s="53"/>
      <c r="K19" s="65"/>
      <c r="L19" s="65"/>
      <c r="M19" s="56"/>
      <c r="N19" s="56"/>
      <c r="O19" s="58"/>
      <c r="P19" s="60"/>
    </row>
    <row r="20" spans="1:16" ht="12.75">
      <c r="A20" s="51"/>
      <c r="B20" s="63" t="e">
        <f>VLOOKUP(A20,'пр.взв'!B6:G41,2,FALSE)</f>
        <v>#N/A</v>
      </c>
      <c r="C20" s="65" t="e">
        <f>VLOOKUP(A20,'пр.взв'!B6:G41,3,FALSE)</f>
        <v>#N/A</v>
      </c>
      <c r="D20" s="65" t="e">
        <f>VLOOKUP(A20,'пр.взв'!B6:G41,4,FALSE)</f>
        <v>#N/A</v>
      </c>
      <c r="E20" s="56"/>
      <c r="F20" s="56"/>
      <c r="G20" s="58"/>
      <c r="H20" s="60"/>
      <c r="I20" s="51"/>
      <c r="J20" s="63" t="e">
        <f>VLOOKUP(I20,'пр.взв'!B6:G41,2,FALSE)</f>
        <v>#N/A</v>
      </c>
      <c r="K20" s="79" t="e">
        <f>VLOOKUP(I20,'пр.взв'!B6:G41,3,FALSE)</f>
        <v>#N/A</v>
      </c>
      <c r="L20" s="79" t="e">
        <f>VLOOKUP(I20,'пр.взв'!B6:G41,4,FALSE)</f>
        <v>#N/A</v>
      </c>
      <c r="M20" s="56"/>
      <c r="N20" s="56"/>
      <c r="O20" s="58"/>
      <c r="P20" s="60"/>
    </row>
    <row r="21" spans="1:16" ht="13.5" thickBot="1">
      <c r="A21" s="62"/>
      <c r="B21" s="64"/>
      <c r="C21" s="66"/>
      <c r="D21" s="66"/>
      <c r="E21" s="57"/>
      <c r="F21" s="57"/>
      <c r="G21" s="59"/>
      <c r="H21" s="61"/>
      <c r="I21" s="62"/>
      <c r="J21" s="64"/>
      <c r="K21" s="80"/>
      <c r="L21" s="80"/>
      <c r="M21" s="57"/>
      <c r="N21" s="57"/>
      <c r="O21" s="59"/>
      <c r="P21" s="61"/>
    </row>
    <row r="22" spans="1:16" ht="12.75" customHeight="1">
      <c r="A22" s="50"/>
      <c r="B22" s="52" t="e">
        <f>VLOOKUP(A22,'пр.взв'!B6:G41,2,FALSE)</f>
        <v>#N/A</v>
      </c>
      <c r="C22" s="54" t="e">
        <f>VLOOKUP(A22,'пр.взв'!B6:G41,3,FALSE)</f>
        <v>#N/A</v>
      </c>
      <c r="D22" s="54" t="e">
        <f>VLOOKUP(A22,'пр.взв'!B6:G41,4,FALSE)</f>
        <v>#N/A</v>
      </c>
      <c r="E22" s="67"/>
      <c r="F22" s="67"/>
      <c r="G22" s="48"/>
      <c r="H22" s="49"/>
      <c r="I22" s="50"/>
      <c r="J22" s="52" t="e">
        <f>VLOOKUP(I22,'пр.взв'!B6:G41,2,FALSE)</f>
        <v>#N/A</v>
      </c>
      <c r="K22" s="46" t="e">
        <f>VLOOKUP(I22,'пр.взв'!B6:G41,3,FALSE)</f>
        <v>#N/A</v>
      </c>
      <c r="L22" s="46" t="e">
        <f>VLOOKUP(I22,'пр.взв'!B6:G41,4,FALSE)</f>
        <v>#N/A</v>
      </c>
      <c r="M22" s="67"/>
      <c r="N22" s="67"/>
      <c r="O22" s="48"/>
      <c r="P22" s="49"/>
    </row>
    <row r="23" spans="1:16" ht="12.75">
      <c r="A23" s="51"/>
      <c r="B23" s="53"/>
      <c r="C23" s="55"/>
      <c r="D23" s="55"/>
      <c r="E23" s="56"/>
      <c r="F23" s="56"/>
      <c r="G23" s="58"/>
      <c r="H23" s="60"/>
      <c r="I23" s="51"/>
      <c r="J23" s="53"/>
      <c r="K23" s="65"/>
      <c r="L23" s="65"/>
      <c r="M23" s="56"/>
      <c r="N23" s="56"/>
      <c r="O23" s="58"/>
      <c r="P23" s="60"/>
    </row>
    <row r="24" spans="1:16" ht="12.75" customHeight="1">
      <c r="A24" s="51"/>
      <c r="B24" s="63" t="e">
        <f>VLOOKUP(A24,'пр.взв'!B6:G41,2,FALSE)</f>
        <v>#N/A</v>
      </c>
      <c r="C24" s="65" t="e">
        <f>VLOOKUP(A24,'пр.взв'!B6:G41,3,FALSE)</f>
        <v>#N/A</v>
      </c>
      <c r="D24" s="65" t="e">
        <f>VLOOKUP(A24,'пр.взв'!B6:G41,4,FALSE)</f>
        <v>#N/A</v>
      </c>
      <c r="E24" s="56"/>
      <c r="F24" s="56"/>
      <c r="G24" s="58"/>
      <c r="H24" s="60"/>
      <c r="I24" s="51"/>
      <c r="J24" s="63" t="e">
        <f>VLOOKUP(I24,'пр.взв'!B6:G41,2,FALSE)</f>
        <v>#N/A</v>
      </c>
      <c r="K24" s="79" t="e">
        <f>VLOOKUP(I24,'пр.взв'!B6:G41,3,FALSE)</f>
        <v>#N/A</v>
      </c>
      <c r="L24" s="79" t="e">
        <f>VLOOKUP(I24,'пр.взв'!B6:G41,4,FALSE)</f>
        <v>#N/A</v>
      </c>
      <c r="M24" s="56"/>
      <c r="N24" s="56"/>
      <c r="O24" s="58"/>
      <c r="P24" s="60"/>
    </row>
    <row r="25" spans="1:16" ht="13.5" thickBot="1">
      <c r="A25" s="62"/>
      <c r="B25" s="64"/>
      <c r="C25" s="66"/>
      <c r="D25" s="66"/>
      <c r="E25" s="57"/>
      <c r="F25" s="57"/>
      <c r="G25" s="59"/>
      <c r="H25" s="61"/>
      <c r="I25" s="62"/>
      <c r="J25" s="64"/>
      <c r="K25" s="80"/>
      <c r="L25" s="80"/>
      <c r="M25" s="57"/>
      <c r="N25" s="57"/>
      <c r="O25" s="59"/>
      <c r="P25" s="61"/>
    </row>
    <row r="26" spans="1:16" ht="12.75" customHeight="1">
      <c r="A26" s="50"/>
      <c r="B26" s="52" t="e">
        <f>VLOOKUP(A26,'пр.взв'!B6:G41,2,FALSE)</f>
        <v>#N/A</v>
      </c>
      <c r="C26" s="54" t="e">
        <f>VLOOKUP(A26,'пр.взв'!B6:G41,3,FALSE)</f>
        <v>#N/A</v>
      </c>
      <c r="D26" s="54" t="e">
        <f>VLOOKUP(A26,'пр.взв'!B6:G41,4,FALSE)</f>
        <v>#N/A</v>
      </c>
      <c r="E26" s="67"/>
      <c r="F26" s="67"/>
      <c r="G26" s="48"/>
      <c r="H26" s="49"/>
      <c r="I26" s="50"/>
      <c r="J26" s="52" t="e">
        <f>VLOOKUP(I26,'пр.взв'!B6:G41,2,FALSE)</f>
        <v>#N/A</v>
      </c>
      <c r="K26" s="46" t="e">
        <f>VLOOKUP(I26,'пр.взв'!B6:G41,3,FALSE)</f>
        <v>#N/A</v>
      </c>
      <c r="L26" s="46" t="e">
        <f>VLOOKUP(I26,'пр.взв'!B6:G41,4,FALSE)</f>
        <v>#N/A</v>
      </c>
      <c r="M26" s="67"/>
      <c r="N26" s="67"/>
      <c r="O26" s="48"/>
      <c r="P26" s="49"/>
    </row>
    <row r="27" spans="1:16" ht="12.75">
      <c r="A27" s="51"/>
      <c r="B27" s="53"/>
      <c r="C27" s="55"/>
      <c r="D27" s="55"/>
      <c r="E27" s="56"/>
      <c r="F27" s="56"/>
      <c r="G27" s="58"/>
      <c r="H27" s="60"/>
      <c r="I27" s="51"/>
      <c r="J27" s="53"/>
      <c r="K27" s="65"/>
      <c r="L27" s="65"/>
      <c r="M27" s="56"/>
      <c r="N27" s="56"/>
      <c r="O27" s="58"/>
      <c r="P27" s="60"/>
    </row>
    <row r="28" spans="1:16" ht="12.75" customHeight="1">
      <c r="A28" s="51"/>
      <c r="B28" s="63" t="e">
        <f>VLOOKUP(A28,'пр.взв'!B6:G41,2,FALSE)</f>
        <v>#N/A</v>
      </c>
      <c r="C28" s="65" t="e">
        <f>VLOOKUP(A28,'пр.взв'!B6:G41,3,FALSE)</f>
        <v>#N/A</v>
      </c>
      <c r="D28" s="65" t="e">
        <f>VLOOKUP(A28,'пр.взв'!B6:G41,4,FALSE)</f>
        <v>#N/A</v>
      </c>
      <c r="E28" s="56"/>
      <c r="F28" s="56"/>
      <c r="G28" s="58"/>
      <c r="H28" s="60"/>
      <c r="I28" s="51"/>
      <c r="J28" s="63" t="e">
        <f>VLOOKUP(I28,'пр.взв'!B6:G41,2,FALSE)</f>
        <v>#N/A</v>
      </c>
      <c r="K28" s="79" t="e">
        <f>VLOOKUP(I28,'пр.взв'!B6:G41,3,FALSE)</f>
        <v>#N/A</v>
      </c>
      <c r="L28" s="79" t="e">
        <f>VLOOKUP(I28,'пр.взв'!B6:G41,4,FALSE)</f>
        <v>#N/A</v>
      </c>
      <c r="M28" s="56"/>
      <c r="N28" s="56"/>
      <c r="O28" s="58"/>
      <c r="P28" s="60"/>
    </row>
    <row r="29" spans="1:16" ht="13.5" thickBot="1">
      <c r="A29" s="62"/>
      <c r="B29" s="64"/>
      <c r="C29" s="66"/>
      <c r="D29" s="66"/>
      <c r="E29" s="57"/>
      <c r="F29" s="57"/>
      <c r="G29" s="59"/>
      <c r="H29" s="61"/>
      <c r="I29" s="62"/>
      <c r="J29" s="64"/>
      <c r="K29" s="80"/>
      <c r="L29" s="80"/>
      <c r="M29" s="57"/>
      <c r="N29" s="57"/>
      <c r="O29" s="59"/>
      <c r="P29" s="61"/>
    </row>
    <row r="30" spans="1:16" ht="12.75" customHeight="1">
      <c r="A30" s="50"/>
      <c r="B30" s="52" t="e">
        <f>VLOOKUP(A30,'пр.взв'!B6:G41,2,FALSE)</f>
        <v>#N/A</v>
      </c>
      <c r="C30" s="54" t="e">
        <f>VLOOKUP(A30,'пр.взв'!B6:G41,3,FALSE)</f>
        <v>#N/A</v>
      </c>
      <c r="D30" s="54" t="e">
        <f>VLOOKUP(A30,'пр.взв'!B6:G41,4,FALSE)</f>
        <v>#N/A</v>
      </c>
      <c r="E30" s="67"/>
      <c r="F30" s="67"/>
      <c r="G30" s="48"/>
      <c r="H30" s="49"/>
      <c r="I30" s="50"/>
      <c r="J30" s="52" t="e">
        <f>VLOOKUP(I30,'пр.взв'!B6:G41,2,FALSE)</f>
        <v>#N/A</v>
      </c>
      <c r="K30" s="46" t="e">
        <f>VLOOKUP(I30,'пр.взв'!B6:G41,3,FALSE)</f>
        <v>#N/A</v>
      </c>
      <c r="L30" s="46" t="e">
        <f>VLOOKUP(I30,'пр.взв'!B6:G41,4,FALSE)</f>
        <v>#N/A</v>
      </c>
      <c r="M30" s="67"/>
      <c r="N30" s="67"/>
      <c r="O30" s="48"/>
      <c r="P30" s="49"/>
    </row>
    <row r="31" spans="1:16" ht="12.75">
      <c r="A31" s="51"/>
      <c r="B31" s="53"/>
      <c r="C31" s="55"/>
      <c r="D31" s="55"/>
      <c r="E31" s="56"/>
      <c r="F31" s="56"/>
      <c r="G31" s="58"/>
      <c r="H31" s="60"/>
      <c r="I31" s="51"/>
      <c r="J31" s="53"/>
      <c r="K31" s="65"/>
      <c r="L31" s="65"/>
      <c r="M31" s="56"/>
      <c r="N31" s="56"/>
      <c r="O31" s="58"/>
      <c r="P31" s="60"/>
    </row>
    <row r="32" spans="1:16" ht="12.75" customHeight="1">
      <c r="A32" s="51"/>
      <c r="B32" s="63" t="e">
        <f>VLOOKUP(A32,'пр.взв'!B6:G41,2,FALSE)</f>
        <v>#N/A</v>
      </c>
      <c r="C32" s="65" t="e">
        <f>VLOOKUP(A32,'пр.взв'!B6:G41,3,FALSE)</f>
        <v>#N/A</v>
      </c>
      <c r="D32" s="65" t="e">
        <f>VLOOKUP(A32,'пр.взв'!B6:G41,4,FALSE)</f>
        <v>#N/A</v>
      </c>
      <c r="E32" s="56"/>
      <c r="F32" s="56"/>
      <c r="G32" s="58"/>
      <c r="H32" s="60"/>
      <c r="I32" s="51"/>
      <c r="J32" s="63" t="e">
        <f>VLOOKUP(I32,'пр.взв'!B6:G41,2,FALSE)</f>
        <v>#N/A</v>
      </c>
      <c r="K32" s="79" t="e">
        <f>VLOOKUP(I32,'пр.взв'!B6:G41,3,FALSE)</f>
        <v>#N/A</v>
      </c>
      <c r="L32" s="79" t="e">
        <f>VLOOKUP(I32,'пр.взв'!B6:G41,4,FALSE)</f>
        <v>#N/A</v>
      </c>
      <c r="M32" s="56"/>
      <c r="N32" s="56"/>
      <c r="O32" s="58"/>
      <c r="P32" s="60"/>
    </row>
    <row r="33" spans="1:16" ht="13.5" thickBot="1">
      <c r="A33" s="62"/>
      <c r="B33" s="64"/>
      <c r="C33" s="66"/>
      <c r="D33" s="66"/>
      <c r="E33" s="57"/>
      <c r="F33" s="57"/>
      <c r="G33" s="59"/>
      <c r="H33" s="61"/>
      <c r="I33" s="62"/>
      <c r="J33" s="64"/>
      <c r="K33" s="80"/>
      <c r="L33" s="80"/>
      <c r="M33" s="57"/>
      <c r="N33" s="57"/>
      <c r="O33" s="59"/>
      <c r="P33" s="61"/>
    </row>
    <row r="34" spans="1:16" ht="12.75" customHeight="1">
      <c r="A34" s="50"/>
      <c r="B34" s="52" t="e">
        <f>VLOOKUP(A34,'пр.взв'!B6:G41,2,FALSE)</f>
        <v>#N/A</v>
      </c>
      <c r="C34" s="54" t="e">
        <f>VLOOKUP(A34,'пр.взв'!B6:G41,3,FALSE)</f>
        <v>#N/A</v>
      </c>
      <c r="D34" s="54" t="e">
        <f>VLOOKUP(A34,'пр.взв'!B6:G41,4,FALSE)</f>
        <v>#N/A</v>
      </c>
      <c r="E34" s="67"/>
      <c r="F34" s="67"/>
      <c r="G34" s="48"/>
      <c r="H34" s="49"/>
      <c r="I34" s="50"/>
      <c r="J34" s="52" t="e">
        <f>VLOOKUP(I34,'пр.взв'!B6:G41,2,FALSE)</f>
        <v>#N/A</v>
      </c>
      <c r="K34" s="46" t="e">
        <f>VLOOKUP(I34,'пр.взв'!B6:G41,3,FALSE)</f>
        <v>#N/A</v>
      </c>
      <c r="L34" s="46" t="e">
        <f>VLOOKUP(I34,'пр.взв'!B6:G41,4,FALSE)</f>
        <v>#N/A</v>
      </c>
      <c r="M34" s="67"/>
      <c r="N34" s="67"/>
      <c r="O34" s="48"/>
      <c r="P34" s="49"/>
    </row>
    <row r="35" spans="1:16" ht="12.75">
      <c r="A35" s="51"/>
      <c r="B35" s="53"/>
      <c r="C35" s="55"/>
      <c r="D35" s="55"/>
      <c r="E35" s="56"/>
      <c r="F35" s="56"/>
      <c r="G35" s="58"/>
      <c r="H35" s="60"/>
      <c r="I35" s="51"/>
      <c r="J35" s="53"/>
      <c r="K35" s="65"/>
      <c r="L35" s="65"/>
      <c r="M35" s="56"/>
      <c r="N35" s="56"/>
      <c r="O35" s="58"/>
      <c r="P35" s="60"/>
    </row>
    <row r="36" spans="1:16" ht="12.75">
      <c r="A36" s="51"/>
      <c r="B36" s="63" t="e">
        <f>VLOOKUP(A36,'пр.взв'!B6:G41,2,FALSE)</f>
        <v>#N/A</v>
      </c>
      <c r="C36" s="65" t="e">
        <f>VLOOKUP(A36,'пр.взв'!B6:G41,3,FALSE)</f>
        <v>#N/A</v>
      </c>
      <c r="D36" s="65" t="e">
        <f>VLOOKUP(A36,'пр.взв'!B6:G41,4,FALSE)</f>
        <v>#N/A</v>
      </c>
      <c r="E36" s="56"/>
      <c r="F36" s="56"/>
      <c r="G36" s="58"/>
      <c r="H36" s="60"/>
      <c r="I36" s="51"/>
      <c r="J36" s="63" t="e">
        <f>VLOOKUP(I36,'пр.взв'!B6:G41,2,FALSE)</f>
        <v>#N/A</v>
      </c>
      <c r="K36" s="79" t="e">
        <f>VLOOKUP(I36,'пр.взв'!B6:G41,3,FALSE)</f>
        <v>#N/A</v>
      </c>
      <c r="L36" s="79" t="e">
        <f>VLOOKUP(I36,'пр.взв'!B6:G41,4,FALSE)</f>
        <v>#N/A</v>
      </c>
      <c r="M36" s="56"/>
      <c r="N36" s="56"/>
      <c r="O36" s="58"/>
      <c r="P36" s="60"/>
    </row>
    <row r="37" spans="1:16" ht="13.5" thickBot="1">
      <c r="A37" s="62"/>
      <c r="B37" s="64"/>
      <c r="C37" s="66"/>
      <c r="D37" s="66"/>
      <c r="E37" s="57"/>
      <c r="F37" s="57"/>
      <c r="G37" s="59"/>
      <c r="H37" s="61"/>
      <c r="I37" s="62"/>
      <c r="J37" s="64"/>
      <c r="K37" s="80"/>
      <c r="L37" s="80"/>
      <c r="M37" s="57"/>
      <c r="N37" s="57"/>
      <c r="O37" s="59"/>
      <c r="P37" s="61"/>
    </row>
    <row r="38" spans="1:16" ht="12.75">
      <c r="A38" s="50"/>
      <c r="B38" s="52" t="e">
        <f>VLOOKUP(A38,'пр.взв'!B6:G41,2,FALSE)</f>
        <v>#N/A</v>
      </c>
      <c r="C38" s="54" t="e">
        <f>VLOOKUP(A38,'пр.взв'!B6:G41,3,FALSE)</f>
        <v>#N/A</v>
      </c>
      <c r="D38" s="54" t="e">
        <f>VLOOKUP(A38,'пр.взв'!B6:G41,4,FALSE)</f>
        <v>#N/A</v>
      </c>
      <c r="E38" s="67"/>
      <c r="F38" s="67"/>
      <c r="G38" s="48"/>
      <c r="H38" s="49"/>
      <c r="I38" s="50"/>
      <c r="J38" s="52" t="e">
        <f>VLOOKUP(I38,'пр.взв'!B6:G41,2,FALSE)</f>
        <v>#N/A</v>
      </c>
      <c r="K38" s="46" t="e">
        <f>VLOOKUP(I38,'пр.взв'!B6:G41,3,FALSE)</f>
        <v>#N/A</v>
      </c>
      <c r="L38" s="46" t="e">
        <f>VLOOKUP(I38,'пр.взв'!B6:G41,4,FALSE)</f>
        <v>#N/A</v>
      </c>
      <c r="M38" s="67"/>
      <c r="N38" s="67"/>
      <c r="O38" s="48"/>
      <c r="P38" s="49"/>
    </row>
    <row r="39" spans="1:16" ht="12.75">
      <c r="A39" s="51"/>
      <c r="B39" s="53"/>
      <c r="C39" s="55"/>
      <c r="D39" s="55"/>
      <c r="E39" s="56"/>
      <c r="F39" s="56"/>
      <c r="G39" s="58"/>
      <c r="H39" s="60"/>
      <c r="I39" s="51"/>
      <c r="J39" s="53"/>
      <c r="K39" s="65"/>
      <c r="L39" s="65"/>
      <c r="M39" s="56"/>
      <c r="N39" s="56"/>
      <c r="O39" s="58"/>
      <c r="P39" s="60"/>
    </row>
    <row r="40" spans="1:16" ht="12.75">
      <c r="A40" s="51"/>
      <c r="B40" s="63" t="e">
        <f>VLOOKUP(A40,'пр.взв'!B6:G41,2,FALSE)</f>
        <v>#N/A</v>
      </c>
      <c r="C40" s="65" t="e">
        <f>VLOOKUP(A40,'пр.взв'!B6:G41,3,FALSE)</f>
        <v>#N/A</v>
      </c>
      <c r="D40" s="65" t="e">
        <f>VLOOKUP(A40,'пр.взв'!B6:G41,4,FALSE)</f>
        <v>#N/A</v>
      </c>
      <c r="E40" s="56"/>
      <c r="F40" s="56"/>
      <c r="G40" s="58"/>
      <c r="H40" s="60"/>
      <c r="I40" s="51"/>
      <c r="J40" s="63" t="e">
        <f>VLOOKUP(I40,'пр.взв'!B6:G41,2,FALSE)</f>
        <v>#N/A</v>
      </c>
      <c r="K40" s="79" t="e">
        <f>VLOOKUP(I40,'пр.взв'!B6:G41,3,FALSE)</f>
        <v>#N/A</v>
      </c>
      <c r="L40" s="79" t="e">
        <f>VLOOKUP(I40,'пр.взв'!B6:G41,4,FALSE)</f>
        <v>#N/A</v>
      </c>
      <c r="M40" s="56"/>
      <c r="N40" s="56"/>
      <c r="O40" s="58"/>
      <c r="P40" s="60"/>
    </row>
    <row r="41" spans="1:16" ht="13.5" thickBot="1">
      <c r="A41" s="62"/>
      <c r="B41" s="64"/>
      <c r="C41" s="66"/>
      <c r="D41" s="66"/>
      <c r="E41" s="57"/>
      <c r="F41" s="57"/>
      <c r="G41" s="59"/>
      <c r="H41" s="61"/>
      <c r="I41" s="62"/>
      <c r="J41" s="64"/>
      <c r="K41" s="80"/>
      <c r="L41" s="80"/>
      <c r="M41" s="57"/>
      <c r="N41" s="57"/>
      <c r="O41" s="59"/>
      <c r="P41" s="61"/>
    </row>
    <row r="42" spans="1:16" ht="12.75">
      <c r="A42" s="50"/>
      <c r="B42" s="52" t="e">
        <f>VLOOKUP(A42,'пр.взв'!B6:G41,2,FALSE)</f>
        <v>#N/A</v>
      </c>
      <c r="C42" s="54" t="e">
        <f>VLOOKUP(A42,'пр.взв'!B6:G41,3,FALSE)</f>
        <v>#N/A</v>
      </c>
      <c r="D42" s="54" t="e">
        <f>VLOOKUP(A42,'пр.взв'!B6:G41,4,FALSE)</f>
        <v>#N/A</v>
      </c>
      <c r="E42" s="67"/>
      <c r="F42" s="67"/>
      <c r="G42" s="48"/>
      <c r="H42" s="49"/>
      <c r="I42" s="50"/>
      <c r="J42" s="52" t="e">
        <f>VLOOKUP(I42,'пр.взв'!B6:G41,2,FALSE)</f>
        <v>#N/A</v>
      </c>
      <c r="K42" s="46" t="e">
        <f>VLOOKUP(I42,'пр.взв'!B6:G41,3,FALSE)</f>
        <v>#N/A</v>
      </c>
      <c r="L42" s="46" t="e">
        <f>VLOOKUP(I42,'пр.взв'!B6:G41,4,FALSE)</f>
        <v>#N/A</v>
      </c>
      <c r="M42" s="67"/>
      <c r="N42" s="67"/>
      <c r="O42" s="48"/>
      <c r="P42" s="49"/>
    </row>
    <row r="43" spans="1:16" ht="12.75">
      <c r="A43" s="51"/>
      <c r="B43" s="53"/>
      <c r="C43" s="55"/>
      <c r="D43" s="55"/>
      <c r="E43" s="56"/>
      <c r="F43" s="56"/>
      <c r="G43" s="58"/>
      <c r="H43" s="60"/>
      <c r="I43" s="51"/>
      <c r="J43" s="53"/>
      <c r="K43" s="65"/>
      <c r="L43" s="65"/>
      <c r="M43" s="56"/>
      <c r="N43" s="56"/>
      <c r="O43" s="58"/>
      <c r="P43" s="60"/>
    </row>
    <row r="44" spans="1:16" ht="12.75">
      <c r="A44" s="51"/>
      <c r="B44" s="63" t="e">
        <f>VLOOKUP(A44,'пр.взв'!B6:G41,2,FALSE)</f>
        <v>#N/A</v>
      </c>
      <c r="C44" s="65" t="e">
        <f>VLOOKUP(A44,'пр.взв'!B6:G41,3,FALSE)</f>
        <v>#N/A</v>
      </c>
      <c r="D44" s="65" t="e">
        <f>VLOOKUP(A44,'пр.взв'!B6:G41,4,FALSE)</f>
        <v>#N/A</v>
      </c>
      <c r="E44" s="56"/>
      <c r="F44" s="56"/>
      <c r="G44" s="58"/>
      <c r="H44" s="60"/>
      <c r="I44" s="51"/>
      <c r="J44" s="63" t="e">
        <f>VLOOKUP(I44,'пр.взв'!B6:G41,2,FALSE)</f>
        <v>#N/A</v>
      </c>
      <c r="K44" s="79" t="e">
        <f>VLOOKUP(I44,'пр.взв'!B6:G41,3,FALSE)</f>
        <v>#N/A</v>
      </c>
      <c r="L44" s="79" t="e">
        <f>VLOOKUP(I44,'пр.взв'!B6:G41,4,FALSE)</f>
        <v>#N/A</v>
      </c>
      <c r="M44" s="56"/>
      <c r="N44" s="56"/>
      <c r="O44" s="58"/>
      <c r="P44" s="60"/>
    </row>
    <row r="45" spans="1:16" ht="13.5" thickBot="1">
      <c r="A45" s="62"/>
      <c r="B45" s="64"/>
      <c r="C45" s="66"/>
      <c r="D45" s="66"/>
      <c r="E45" s="57"/>
      <c r="F45" s="57"/>
      <c r="G45" s="59"/>
      <c r="H45" s="61"/>
      <c r="I45" s="62"/>
      <c r="J45" s="64"/>
      <c r="K45" s="80"/>
      <c r="L45" s="80"/>
      <c r="M45" s="57"/>
      <c r="N45" s="57"/>
      <c r="O45" s="59"/>
      <c r="P45" s="61"/>
    </row>
    <row r="46" spans="1:16" ht="12.75">
      <c r="A46" s="50"/>
      <c r="B46" s="52" t="e">
        <f>VLOOKUP(A46,'пр.взв'!B6:G41,2,FALSE)</f>
        <v>#N/A</v>
      </c>
      <c r="C46" s="54" t="e">
        <f>VLOOKUP(A46,'пр.взв'!B6:G41,3,FALSE)</f>
        <v>#N/A</v>
      </c>
      <c r="D46" s="54" t="e">
        <f>VLOOKUP(A46,'пр.взв'!B6:G41,4,FALSE)</f>
        <v>#N/A</v>
      </c>
      <c r="E46" s="67"/>
      <c r="F46" s="67"/>
      <c r="G46" s="48"/>
      <c r="H46" s="49"/>
      <c r="I46" s="50"/>
      <c r="J46" s="52" t="e">
        <f>VLOOKUP(I46,'пр.взв'!B6:G41,2,FALSE)</f>
        <v>#N/A</v>
      </c>
      <c r="K46" s="46" t="e">
        <f>VLOOKUP(I46,'пр.взв'!B6:G41,3,FALSE)</f>
        <v>#N/A</v>
      </c>
      <c r="L46" s="46" t="e">
        <f>VLOOKUP(I46,'пр.взв'!B6:G41,4,FALSE)</f>
        <v>#N/A</v>
      </c>
      <c r="M46" s="67"/>
      <c r="N46" s="67"/>
      <c r="O46" s="48"/>
      <c r="P46" s="49"/>
    </row>
    <row r="47" spans="1:16" ht="12.75">
      <c r="A47" s="51"/>
      <c r="B47" s="53"/>
      <c r="C47" s="55"/>
      <c r="D47" s="55"/>
      <c r="E47" s="56"/>
      <c r="F47" s="56"/>
      <c r="G47" s="58"/>
      <c r="H47" s="60"/>
      <c r="I47" s="51"/>
      <c r="J47" s="53"/>
      <c r="K47" s="65"/>
      <c r="L47" s="65"/>
      <c r="M47" s="56"/>
      <c r="N47" s="56"/>
      <c r="O47" s="58"/>
      <c r="P47" s="60"/>
    </row>
    <row r="48" spans="1:16" ht="12.75">
      <c r="A48" s="51"/>
      <c r="B48" s="63" t="e">
        <f>VLOOKUP(A48,'пр.взв'!B6:G41,2,FALSE)</f>
        <v>#N/A</v>
      </c>
      <c r="C48" s="65" t="e">
        <f>VLOOKUP(A48,'пр.взв'!B6:G41,3,FALSE)</f>
        <v>#N/A</v>
      </c>
      <c r="D48" s="65" t="e">
        <f>VLOOKUP(A48,'пр.взв'!B6:G41,4,FALSE)</f>
        <v>#N/A</v>
      </c>
      <c r="E48" s="56"/>
      <c r="F48" s="56"/>
      <c r="G48" s="58"/>
      <c r="H48" s="60"/>
      <c r="I48" s="51"/>
      <c r="J48" s="63" t="e">
        <f>VLOOKUP(I48,'пр.взв'!B6:G41,2,FALSE)</f>
        <v>#N/A</v>
      </c>
      <c r="K48" s="79" t="e">
        <f>VLOOKUP(I48,'пр.взв'!B6:G41,3,FALSE)</f>
        <v>#N/A</v>
      </c>
      <c r="L48" s="79" t="e">
        <f>VLOOKUP(I48,'пр.взв'!B6:G41,4,FALSE)</f>
        <v>#N/A</v>
      </c>
      <c r="M48" s="56"/>
      <c r="N48" s="56"/>
      <c r="O48" s="58"/>
      <c r="P48" s="60"/>
    </row>
    <row r="49" spans="1:16" ht="13.5" thickBot="1">
      <c r="A49" s="62"/>
      <c r="B49" s="64"/>
      <c r="C49" s="66"/>
      <c r="D49" s="66"/>
      <c r="E49" s="57"/>
      <c r="F49" s="57"/>
      <c r="G49" s="59"/>
      <c r="H49" s="61"/>
      <c r="I49" s="62"/>
      <c r="J49" s="64"/>
      <c r="K49" s="80"/>
      <c r="L49" s="80"/>
      <c r="M49" s="57"/>
      <c r="N49" s="57"/>
      <c r="O49" s="59"/>
      <c r="P49" s="61"/>
    </row>
    <row r="50" spans="1:16" ht="12.75">
      <c r="A50" s="50"/>
      <c r="B50" s="52" t="e">
        <f>VLOOKUP(A50,'пр.взв'!B6:G41,2,FALSE)</f>
        <v>#N/A</v>
      </c>
      <c r="C50" s="54" t="e">
        <f>VLOOKUP(A50,'пр.взв'!B6:G41,3,FALSE)</f>
        <v>#N/A</v>
      </c>
      <c r="D50" s="54" t="e">
        <f>VLOOKUP(A50,'пр.взв'!B6:G41,4,FALSE)</f>
        <v>#N/A</v>
      </c>
      <c r="E50" s="67"/>
      <c r="F50" s="67"/>
      <c r="G50" s="48"/>
      <c r="H50" s="49"/>
      <c r="I50" s="50"/>
      <c r="J50" s="52" t="e">
        <f>VLOOKUP(I50,'пр.взв'!B6:G41,2,FALSE)</f>
        <v>#N/A</v>
      </c>
      <c r="K50" s="46" t="e">
        <f>VLOOKUP(I50,'пр.взв'!B6:G41,3,FALSE)</f>
        <v>#N/A</v>
      </c>
      <c r="L50" s="46" t="e">
        <f>VLOOKUP(I50,'пр.взв'!B6:G41,4,FALSE)</f>
        <v>#N/A</v>
      </c>
      <c r="M50" s="67"/>
      <c r="N50" s="67"/>
      <c r="O50" s="48"/>
      <c r="P50" s="49"/>
    </row>
    <row r="51" spans="1:16" ht="12.75">
      <c r="A51" s="51"/>
      <c r="B51" s="53"/>
      <c r="C51" s="55"/>
      <c r="D51" s="55"/>
      <c r="E51" s="56"/>
      <c r="F51" s="56"/>
      <c r="G51" s="58"/>
      <c r="H51" s="60"/>
      <c r="I51" s="51"/>
      <c r="J51" s="53"/>
      <c r="K51" s="65"/>
      <c r="L51" s="65"/>
      <c r="M51" s="56"/>
      <c r="N51" s="56"/>
      <c r="O51" s="58"/>
      <c r="P51" s="60"/>
    </row>
    <row r="52" spans="1:16" ht="12.75">
      <c r="A52" s="51"/>
      <c r="B52" s="63" t="e">
        <f>VLOOKUP(A52,'пр.взв'!B6:G41,2,FALSE)</f>
        <v>#N/A</v>
      </c>
      <c r="C52" s="65" t="e">
        <f>VLOOKUP(A52,'пр.взв'!B6:G41,3,FALSE)</f>
        <v>#N/A</v>
      </c>
      <c r="D52" s="65" t="e">
        <f>VLOOKUP(A52,'пр.взв'!B6:G41,4,FALSE)</f>
        <v>#N/A</v>
      </c>
      <c r="E52" s="56"/>
      <c r="F52" s="56"/>
      <c r="G52" s="58"/>
      <c r="H52" s="60"/>
      <c r="I52" s="51"/>
      <c r="J52" s="63" t="e">
        <f>VLOOKUP(I52,'пр.взв'!B6:G41,2,FALSE)</f>
        <v>#N/A</v>
      </c>
      <c r="K52" s="79" t="e">
        <f>VLOOKUP(I52,'пр.взв'!B6:G41,3,FALSE)</f>
        <v>#N/A</v>
      </c>
      <c r="L52" s="79" t="e">
        <f>VLOOKUP(I52,'пр.взв'!B6:G41,4,FALSE)</f>
        <v>#N/A</v>
      </c>
      <c r="M52" s="56"/>
      <c r="N52" s="56"/>
      <c r="O52" s="58"/>
      <c r="P52" s="60"/>
    </row>
    <row r="53" spans="1:16" ht="13.5" thickBot="1">
      <c r="A53" s="62"/>
      <c r="B53" s="64"/>
      <c r="C53" s="66"/>
      <c r="D53" s="66"/>
      <c r="E53" s="57"/>
      <c r="F53" s="57"/>
      <c r="G53" s="59"/>
      <c r="H53" s="61"/>
      <c r="I53" s="62"/>
      <c r="J53" s="64"/>
      <c r="K53" s="80"/>
      <c r="L53" s="80"/>
      <c r="M53" s="57"/>
      <c r="N53" s="57"/>
      <c r="O53" s="59"/>
      <c r="P53" s="61"/>
    </row>
    <row r="54" spans="1:16" ht="12.75">
      <c r="A54" s="50"/>
      <c r="B54" s="52" t="e">
        <f>VLOOKUP(A54,'пр.взв'!B6:G41,2,FALSE)</f>
        <v>#N/A</v>
      </c>
      <c r="C54" s="54" t="e">
        <f>VLOOKUP(A54,'пр.взв'!B6:G41,3,FALSE)</f>
        <v>#N/A</v>
      </c>
      <c r="D54" s="54" t="e">
        <f>VLOOKUP(A54,'пр.взв'!B6:G41,4,FALSE)</f>
        <v>#N/A</v>
      </c>
      <c r="E54" s="67"/>
      <c r="F54" s="67"/>
      <c r="G54" s="48"/>
      <c r="H54" s="49"/>
      <c r="I54" s="50"/>
      <c r="J54" s="52" t="e">
        <f>VLOOKUP(I54,'пр.взв'!B6:G41,2,FALSE)</f>
        <v>#N/A</v>
      </c>
      <c r="K54" s="46" t="e">
        <f>VLOOKUP(I54,'пр.взв'!B6:G41,3,FALSE)</f>
        <v>#N/A</v>
      </c>
      <c r="L54" s="46" t="e">
        <f>VLOOKUP(I54,'пр.взв'!B6:G41,4,FALSE)</f>
        <v>#N/A</v>
      </c>
      <c r="M54" s="67"/>
      <c r="N54" s="67"/>
      <c r="O54" s="48"/>
      <c r="P54" s="49"/>
    </row>
    <row r="55" spans="1:16" ht="12.75">
      <c r="A55" s="51"/>
      <c r="B55" s="53"/>
      <c r="C55" s="55"/>
      <c r="D55" s="55"/>
      <c r="E55" s="56"/>
      <c r="F55" s="56"/>
      <c r="G55" s="58"/>
      <c r="H55" s="60"/>
      <c r="I55" s="51"/>
      <c r="J55" s="53"/>
      <c r="K55" s="65"/>
      <c r="L55" s="65"/>
      <c r="M55" s="56"/>
      <c r="N55" s="56"/>
      <c r="O55" s="58"/>
      <c r="P55" s="60"/>
    </row>
    <row r="56" spans="1:16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21" customHeight="1">
      <c r="A57" s="76" t="s">
        <v>10</v>
      </c>
      <c r="B57" s="76"/>
      <c r="C57" s="76"/>
      <c r="D57" s="76"/>
      <c r="E57" s="76"/>
      <c r="F57" s="76"/>
      <c r="G57" s="76"/>
      <c r="H57" s="76"/>
      <c r="I57" s="76" t="s">
        <v>10</v>
      </c>
      <c r="J57" s="76"/>
      <c r="K57" s="76"/>
      <c r="L57" s="76"/>
      <c r="M57" s="76"/>
      <c r="N57" s="76"/>
      <c r="O57" s="76"/>
      <c r="P57" s="76"/>
    </row>
    <row r="58" spans="1:16" ht="22.5" customHeight="1" thickBot="1">
      <c r="A58" s="77" t="s">
        <v>34</v>
      </c>
      <c r="B58" s="77"/>
      <c r="C58" s="78"/>
      <c r="D58" s="78"/>
      <c r="E58" s="78"/>
      <c r="F58" s="77" t="str">
        <f>F3</f>
        <v>вк 87 кг.</v>
      </c>
      <c r="G58" s="77"/>
      <c r="H58" s="77"/>
      <c r="I58" s="77" t="s">
        <v>30</v>
      </c>
      <c r="J58" s="77"/>
      <c r="K58" s="78"/>
      <c r="L58" s="78"/>
      <c r="M58" s="78"/>
      <c r="N58" s="77" t="str">
        <f>F3</f>
        <v>вк 87 кг.</v>
      </c>
      <c r="O58" s="77"/>
      <c r="P58" s="77"/>
    </row>
    <row r="59" spans="1:16" ht="12.75">
      <c r="A59" s="73" t="s">
        <v>5</v>
      </c>
      <c r="B59" s="47" t="s">
        <v>2</v>
      </c>
      <c r="C59" s="69" t="s">
        <v>25</v>
      </c>
      <c r="D59" s="47" t="s">
        <v>26</v>
      </c>
      <c r="E59" s="47" t="s">
        <v>13</v>
      </c>
      <c r="F59" s="69" t="s">
        <v>14</v>
      </c>
      <c r="G59" s="47" t="s">
        <v>15</v>
      </c>
      <c r="H59" s="71" t="s">
        <v>16</v>
      </c>
      <c r="I59" s="73" t="s">
        <v>5</v>
      </c>
      <c r="J59" s="47" t="s">
        <v>2</v>
      </c>
      <c r="K59" s="69" t="s">
        <v>25</v>
      </c>
      <c r="L59" s="47" t="s">
        <v>26</v>
      </c>
      <c r="M59" s="47" t="s">
        <v>13</v>
      </c>
      <c r="N59" s="69" t="s">
        <v>14</v>
      </c>
      <c r="O59" s="47" t="s">
        <v>15</v>
      </c>
      <c r="P59" s="71" t="s">
        <v>16</v>
      </c>
    </row>
    <row r="60" spans="1:16" ht="13.5" thickBot="1">
      <c r="A60" s="74"/>
      <c r="B60" s="68"/>
      <c r="C60" s="70"/>
      <c r="D60" s="68"/>
      <c r="E60" s="68"/>
      <c r="F60" s="70"/>
      <c r="G60" s="68"/>
      <c r="H60" s="72"/>
      <c r="I60" s="74"/>
      <c r="J60" s="68"/>
      <c r="K60" s="70"/>
      <c r="L60" s="68"/>
      <c r="M60" s="68"/>
      <c r="N60" s="70"/>
      <c r="O60" s="68"/>
      <c r="P60" s="72"/>
    </row>
    <row r="61" spans="1:16" ht="12.75">
      <c r="A61" s="50">
        <v>1</v>
      </c>
      <c r="B61" s="52" t="str">
        <f>VLOOKUP(A61,'пр.взв'!B6:G41,2,FALSE)</f>
        <v>Горшков Александр Олегович</v>
      </c>
      <c r="C61" s="46">
        <f>VLOOKUP(A61,'пр.взв'!B6:G41,3,FALSE)</f>
        <v>1994</v>
      </c>
      <c r="D61" s="46" t="str">
        <f>VLOOKUP(A61,'пр.взв'!B6:G41,4,FALSE)</f>
        <v>Курганская </v>
      </c>
      <c r="E61" s="67"/>
      <c r="F61" s="67"/>
      <c r="G61" s="48"/>
      <c r="H61" s="49"/>
      <c r="I61" s="50"/>
      <c r="J61" s="52" t="e">
        <f>VLOOKUP(I61,'пр.взв'!B6:G41,2,FALSE)</f>
        <v>#N/A</v>
      </c>
      <c r="K61" s="46" t="e">
        <f>VLOOKUP(I61,'пр.взв'!B6:G41,3,FALSE)</f>
        <v>#N/A</v>
      </c>
      <c r="L61" s="46" t="e">
        <f>VLOOKUP(I61,'пр.взв'!B6:G41,4,FALSE)</f>
        <v>#N/A</v>
      </c>
      <c r="M61" s="67"/>
      <c r="N61" s="67"/>
      <c r="O61" s="48"/>
      <c r="P61" s="49"/>
    </row>
    <row r="62" spans="1:16" ht="12.75">
      <c r="A62" s="51"/>
      <c r="B62" s="53"/>
      <c r="C62" s="65"/>
      <c r="D62" s="65"/>
      <c r="E62" s="56"/>
      <c r="F62" s="56"/>
      <c r="G62" s="58"/>
      <c r="H62" s="60"/>
      <c r="I62" s="51"/>
      <c r="J62" s="53"/>
      <c r="K62" s="65"/>
      <c r="L62" s="65"/>
      <c r="M62" s="56"/>
      <c r="N62" s="56"/>
      <c r="O62" s="58"/>
      <c r="P62" s="60"/>
    </row>
    <row r="63" spans="1:16" ht="12.75">
      <c r="A63" s="51">
        <v>3</v>
      </c>
      <c r="B63" s="63" t="str">
        <f>VLOOKUP(A63,'пр.взв'!B6:G41,2,FALSE)</f>
        <v>Броян Гарнук  Армалуйсович</v>
      </c>
      <c r="C63" s="65">
        <f>VLOOKUP(A63,'пр.взв'!B6:G41,3,FALSE)</f>
        <v>1993</v>
      </c>
      <c r="D63" s="65" t="str">
        <f>VLOOKUP(A63,'пр.взв'!B6:G41,4,FALSE)</f>
        <v>ХМАО</v>
      </c>
      <c r="E63" s="56"/>
      <c r="F63" s="56"/>
      <c r="G63" s="58"/>
      <c r="H63" s="60"/>
      <c r="I63" s="51"/>
      <c r="J63" s="63" t="e">
        <f>VLOOKUP(I63,'пр.взв'!B6:G41,2,FALSE)</f>
        <v>#N/A</v>
      </c>
      <c r="K63" s="65" t="e">
        <f>VLOOKUP(I63,'пр.взв'!B6:G41,3,FALSE)</f>
        <v>#N/A</v>
      </c>
      <c r="L63" s="65" t="e">
        <f>VLOOKUP(I63,'пр.взв'!B6:G41,4,FALSE)</f>
        <v>#N/A</v>
      </c>
      <c r="M63" s="56"/>
      <c r="N63" s="56"/>
      <c r="O63" s="58"/>
      <c r="P63" s="60"/>
    </row>
    <row r="64" spans="1:16" ht="13.5" thickBot="1">
      <c r="A64" s="62"/>
      <c r="B64" s="64"/>
      <c r="C64" s="66"/>
      <c r="D64" s="66"/>
      <c r="E64" s="57"/>
      <c r="F64" s="57"/>
      <c r="G64" s="59"/>
      <c r="H64" s="61"/>
      <c r="I64" s="62"/>
      <c r="J64" s="64"/>
      <c r="K64" s="66"/>
      <c r="L64" s="66"/>
      <c r="M64" s="57"/>
      <c r="N64" s="57"/>
      <c r="O64" s="59"/>
      <c r="P64" s="61"/>
    </row>
    <row r="65" spans="1:16" ht="12.75">
      <c r="A65" s="50">
        <v>2</v>
      </c>
      <c r="B65" s="52" t="str">
        <f>VLOOKUP(A65,'пр.взв'!B6:G41,2,FALSE)</f>
        <v>Поротников Антон Сергеевич</v>
      </c>
      <c r="C65" s="54">
        <f>VLOOKUP(A65,'пр.взв'!B6:G41,3,FALSE)</f>
        <v>1993</v>
      </c>
      <c r="D65" s="54" t="str">
        <f>VLOOKUP(A65,'пр.взв'!B6:G41,4,FALSE)</f>
        <v>Свердловскаая</v>
      </c>
      <c r="E65" s="67" t="s">
        <v>66</v>
      </c>
      <c r="F65" s="67"/>
      <c r="G65" s="48"/>
      <c r="H65" s="49"/>
      <c r="I65" s="50"/>
      <c r="J65" s="52" t="e">
        <f>VLOOKUP(I65,'пр.взв'!B6:G41,2,FALSE)</f>
        <v>#N/A</v>
      </c>
      <c r="K65" s="54" t="e">
        <f>VLOOKUP(I65,'пр.взв'!B6:G41,3,FALSE)</f>
        <v>#N/A</v>
      </c>
      <c r="L65" s="54" t="e">
        <f>VLOOKUP(I65,'пр.взв'!B6:G41,4,FALSE)</f>
        <v>#N/A</v>
      </c>
      <c r="M65" s="67"/>
      <c r="N65" s="67"/>
      <c r="O65" s="48"/>
      <c r="P65" s="49"/>
    </row>
    <row r="66" spans="1:16" ht="12.75">
      <c r="A66" s="51"/>
      <c r="B66" s="53"/>
      <c r="C66" s="55"/>
      <c r="D66" s="55"/>
      <c r="E66" s="56"/>
      <c r="F66" s="56"/>
      <c r="G66" s="58"/>
      <c r="H66" s="60"/>
      <c r="I66" s="51"/>
      <c r="J66" s="53"/>
      <c r="K66" s="55"/>
      <c r="L66" s="55"/>
      <c r="M66" s="56"/>
      <c r="N66" s="56"/>
      <c r="O66" s="58"/>
      <c r="P66" s="60"/>
    </row>
    <row r="67" spans="1:16" ht="12.75">
      <c r="A67" s="51"/>
      <c r="B67" s="63" t="e">
        <f>VLOOKUP(A67,'пр.взв'!B6:G41,2,FALSE)</f>
        <v>#N/A</v>
      </c>
      <c r="C67" s="65" t="e">
        <f>VLOOKUP(A67,'пр.взв'!B6:G41,3,FALSE)</f>
        <v>#N/A</v>
      </c>
      <c r="D67" s="65" t="e">
        <f>VLOOKUP(A67,'пр.взв'!B6:G41,4,FALSE)</f>
        <v>#N/A</v>
      </c>
      <c r="E67" s="56"/>
      <c r="F67" s="56"/>
      <c r="G67" s="58"/>
      <c r="H67" s="60"/>
      <c r="I67" s="51"/>
      <c r="J67" s="63" t="e">
        <f>VLOOKUP(I67,'пр.взв'!B6:G41,2,FALSE)</f>
        <v>#N/A</v>
      </c>
      <c r="K67" s="65" t="e">
        <f>VLOOKUP(I67,'пр.взв'!B6:G41,3,FALSE)</f>
        <v>#N/A</v>
      </c>
      <c r="L67" s="65" t="e">
        <f>VLOOKUP(I67,'пр.взв'!B6:G41,4,FALSE)</f>
        <v>#N/A</v>
      </c>
      <c r="M67" s="56"/>
      <c r="N67" s="56"/>
      <c r="O67" s="58"/>
      <c r="P67" s="60"/>
    </row>
    <row r="68" spans="1:16" ht="13.5" thickBot="1">
      <c r="A68" s="62"/>
      <c r="B68" s="64"/>
      <c r="C68" s="66"/>
      <c r="D68" s="66"/>
      <c r="E68" s="57"/>
      <c r="F68" s="57"/>
      <c r="G68" s="59"/>
      <c r="H68" s="61"/>
      <c r="I68" s="62"/>
      <c r="J68" s="64"/>
      <c r="K68" s="66"/>
      <c r="L68" s="66"/>
      <c r="M68" s="57"/>
      <c r="N68" s="57"/>
      <c r="O68" s="59"/>
      <c r="P68" s="61"/>
    </row>
    <row r="69" spans="1:16" ht="12.75">
      <c r="A69" s="50">
        <v>4</v>
      </c>
      <c r="B69" s="52" t="str">
        <f>VLOOKUP(A69,'пр.взв'!B6:G41,2,FALSE)</f>
        <v>Андрющенко Виктор Викторович</v>
      </c>
      <c r="C69" s="54">
        <f>VLOOKUP(A69,'пр.взв'!B6:G41,3,FALSE)</f>
        <v>1993</v>
      </c>
      <c r="D69" s="54" t="str">
        <f>VLOOKUP(A69,'пр.взв'!B6:G41,4,FALSE)</f>
        <v>Свердловскаая</v>
      </c>
      <c r="E69" s="67"/>
      <c r="F69" s="67"/>
      <c r="G69" s="48"/>
      <c r="H69" s="49"/>
      <c r="I69" s="50"/>
      <c r="J69" s="52" t="e">
        <f>VLOOKUP(I69,'пр.взв'!B6:G41,2,FALSE)</f>
        <v>#N/A</v>
      </c>
      <c r="K69" s="54" t="e">
        <f>VLOOKUP(I69,'пр.взв'!B6:G41,3,FALSE)</f>
        <v>#N/A</v>
      </c>
      <c r="L69" s="54" t="e">
        <f>VLOOKUP(I69,'пр.взв'!B6:G41,4,FALSE)</f>
        <v>#N/A</v>
      </c>
      <c r="M69" s="67"/>
      <c r="N69" s="67"/>
      <c r="O69" s="48"/>
      <c r="P69" s="49"/>
    </row>
    <row r="70" spans="1:16" ht="12.75">
      <c r="A70" s="51"/>
      <c r="B70" s="53"/>
      <c r="C70" s="55"/>
      <c r="D70" s="55"/>
      <c r="E70" s="56"/>
      <c r="F70" s="56"/>
      <c r="G70" s="58"/>
      <c r="H70" s="60"/>
      <c r="I70" s="51"/>
      <c r="J70" s="53"/>
      <c r="K70" s="55"/>
      <c r="L70" s="55"/>
      <c r="M70" s="56"/>
      <c r="N70" s="56"/>
      <c r="O70" s="58"/>
      <c r="P70" s="60"/>
    </row>
    <row r="71" spans="1:16" ht="12.75">
      <c r="A71" s="51">
        <v>6</v>
      </c>
      <c r="B71" s="63" t="str">
        <f>VLOOKUP(A71,'пр.взв'!B6:G41,2,FALSE)</f>
        <v>Алдушин Александр Игоревич</v>
      </c>
      <c r="C71" s="65">
        <f>VLOOKUP(A71,'пр.взв'!B6:G41,3,FALSE)</f>
        <v>1993</v>
      </c>
      <c r="D71" s="65" t="str">
        <f>VLOOKUP(A71,'пр.взв'!B6:G41,4,FALSE)</f>
        <v>Свердловскаая</v>
      </c>
      <c r="E71" s="56"/>
      <c r="F71" s="56"/>
      <c r="G71" s="58"/>
      <c r="H71" s="60"/>
      <c r="I71" s="51"/>
      <c r="J71" s="63" t="e">
        <f>VLOOKUP(I71,'пр.взв'!B6:G41,2,FALSE)</f>
        <v>#N/A</v>
      </c>
      <c r="K71" s="65" t="e">
        <f>VLOOKUP(I71,'пр.взв'!B6:G41,3,FALSE)</f>
        <v>#N/A</v>
      </c>
      <c r="L71" s="65" t="e">
        <f>VLOOKUP(I71,'пр.взв'!B6:G41,4,FALSE)</f>
        <v>#N/A</v>
      </c>
      <c r="M71" s="56"/>
      <c r="N71" s="56"/>
      <c r="O71" s="58"/>
      <c r="P71" s="60"/>
    </row>
    <row r="72" spans="1:16" ht="13.5" thickBot="1">
      <c r="A72" s="62"/>
      <c r="B72" s="64"/>
      <c r="C72" s="66"/>
      <c r="D72" s="66"/>
      <c r="E72" s="57"/>
      <c r="F72" s="57"/>
      <c r="G72" s="59"/>
      <c r="H72" s="61"/>
      <c r="I72" s="62"/>
      <c r="J72" s="64"/>
      <c r="K72" s="66"/>
      <c r="L72" s="66"/>
      <c r="M72" s="57"/>
      <c r="N72" s="57"/>
      <c r="O72" s="59"/>
      <c r="P72" s="61"/>
    </row>
    <row r="73" spans="1:16" ht="12.75">
      <c r="A73" s="50">
        <v>5</v>
      </c>
      <c r="B73" s="52" t="str">
        <f>VLOOKUP(A73,'пр.взв'!B6:G41,2,FALSE)</f>
        <v>Бавбеков Марат Арсланович</v>
      </c>
      <c r="C73" s="54">
        <f>VLOOKUP(A73,'пр.взв'!B6:G41,3,FALSE)</f>
        <v>1994</v>
      </c>
      <c r="D73" s="54" t="str">
        <f>VLOOKUP(A73,'пр.взв'!B6:G41,4,FALSE)</f>
        <v>ХМАО</v>
      </c>
      <c r="E73" s="67" t="s">
        <v>66</v>
      </c>
      <c r="F73" s="67"/>
      <c r="G73" s="48"/>
      <c r="H73" s="49"/>
      <c r="I73" s="50"/>
      <c r="J73" s="52" t="e">
        <f>VLOOKUP(I73,'пр.взв'!B6:G41,2,FALSE)</f>
        <v>#N/A</v>
      </c>
      <c r="K73" s="54" t="e">
        <f>VLOOKUP(I73,'пр.взв'!B6:G41,3,FALSE)</f>
        <v>#N/A</v>
      </c>
      <c r="L73" s="54" t="e">
        <f>VLOOKUP(I73,'пр.взв'!B6:G41,4,FALSE)</f>
        <v>#N/A</v>
      </c>
      <c r="M73" s="67"/>
      <c r="N73" s="67"/>
      <c r="O73" s="48"/>
      <c r="P73" s="49"/>
    </row>
    <row r="74" spans="1:16" ht="12.75">
      <c r="A74" s="51"/>
      <c r="B74" s="53"/>
      <c r="C74" s="55"/>
      <c r="D74" s="55"/>
      <c r="E74" s="56"/>
      <c r="F74" s="56"/>
      <c r="G74" s="58"/>
      <c r="H74" s="60"/>
      <c r="I74" s="51"/>
      <c r="J74" s="53"/>
      <c r="K74" s="55"/>
      <c r="L74" s="55"/>
      <c r="M74" s="56"/>
      <c r="N74" s="56"/>
      <c r="O74" s="58"/>
      <c r="P74" s="60"/>
    </row>
    <row r="75" spans="1:16" ht="12.75">
      <c r="A75" s="51"/>
      <c r="B75" s="63" t="e">
        <f>VLOOKUP(A75,'пр.взв'!B6:G41,2,FALSE)</f>
        <v>#N/A</v>
      </c>
      <c r="C75" s="65" t="e">
        <f>VLOOKUP(A75,'пр.взв'!B6:G41,3,FALSE)</f>
        <v>#N/A</v>
      </c>
      <c r="D75" s="65" t="e">
        <f>VLOOKUP(A75,'пр.взв'!B6:G41,4,FALSE)</f>
        <v>#N/A</v>
      </c>
      <c r="E75" s="56"/>
      <c r="F75" s="56"/>
      <c r="G75" s="58"/>
      <c r="H75" s="60"/>
      <c r="I75" s="51"/>
      <c r="J75" s="63" t="e">
        <f>VLOOKUP(I75,'пр.взв'!B6:G41,2,FALSE)</f>
        <v>#N/A</v>
      </c>
      <c r="K75" s="65" t="e">
        <f>VLOOKUP(I75,'пр.взв'!B6:G41,3,FALSE)</f>
        <v>#N/A</v>
      </c>
      <c r="L75" s="65" t="e">
        <f>VLOOKUP(I75,'пр.взв'!B6:G41,4,FALSE)</f>
        <v>#N/A</v>
      </c>
      <c r="M75" s="56"/>
      <c r="N75" s="56"/>
      <c r="O75" s="58"/>
      <c r="P75" s="60"/>
    </row>
    <row r="76" spans="1:16" ht="13.5" thickBot="1">
      <c r="A76" s="62"/>
      <c r="B76" s="64"/>
      <c r="C76" s="66"/>
      <c r="D76" s="66"/>
      <c r="E76" s="57"/>
      <c r="F76" s="57"/>
      <c r="G76" s="59"/>
      <c r="H76" s="61"/>
      <c r="I76" s="62"/>
      <c r="J76" s="64"/>
      <c r="K76" s="66"/>
      <c r="L76" s="66"/>
      <c r="M76" s="57"/>
      <c r="N76" s="57"/>
      <c r="O76" s="59"/>
      <c r="P76" s="61"/>
    </row>
    <row r="77" spans="1:16" ht="12.75">
      <c r="A77" s="50"/>
      <c r="B77" s="52" t="e">
        <f>VLOOKUP(A77,'пр.взв'!B6:G41,2,FALSE)</f>
        <v>#N/A</v>
      </c>
      <c r="C77" s="54" t="e">
        <f>VLOOKUP(A77,'пр.взв'!B6:G41,3,FALSE)</f>
        <v>#N/A</v>
      </c>
      <c r="D77" s="54" t="e">
        <f>VLOOKUP(A77,'пр.взв'!B6:G41,4,FALSE)</f>
        <v>#N/A</v>
      </c>
      <c r="E77" s="67"/>
      <c r="F77" s="67"/>
      <c r="G77" s="48"/>
      <c r="H77" s="49"/>
      <c r="I77" s="50"/>
      <c r="J77" s="52" t="e">
        <f>VLOOKUP(I77,'пр.взв'!B6:G41,2,FALSE)</f>
        <v>#N/A</v>
      </c>
      <c r="K77" s="54" t="e">
        <f>VLOOKUP(I77,'пр.взв'!B6:G41,3,FALSE)</f>
        <v>#N/A</v>
      </c>
      <c r="L77" s="54" t="e">
        <f>VLOOKUP(I77,'пр.взв'!B6:G41,4,FALSE)</f>
        <v>#N/A</v>
      </c>
      <c r="M77" s="67"/>
      <c r="N77" s="67"/>
      <c r="O77" s="48"/>
      <c r="P77" s="49"/>
    </row>
    <row r="78" spans="1:16" ht="12.75">
      <c r="A78" s="51"/>
      <c r="B78" s="53"/>
      <c r="C78" s="55"/>
      <c r="D78" s="55"/>
      <c r="E78" s="56"/>
      <c r="F78" s="56"/>
      <c r="G78" s="58"/>
      <c r="H78" s="60"/>
      <c r="I78" s="51"/>
      <c r="J78" s="53"/>
      <c r="K78" s="55"/>
      <c r="L78" s="55"/>
      <c r="M78" s="56"/>
      <c r="N78" s="56"/>
      <c r="O78" s="58"/>
      <c r="P78" s="60"/>
    </row>
    <row r="79" spans="1:16" ht="12.75">
      <c r="A79" s="51"/>
      <c r="B79" s="63" t="e">
        <f>VLOOKUP(A79,'пр.взв'!B6:G41,2,FALSE)</f>
        <v>#N/A</v>
      </c>
      <c r="C79" s="65" t="e">
        <f>VLOOKUP(A79,'пр.взв'!B6:G41,3,FALSE)</f>
        <v>#N/A</v>
      </c>
      <c r="D79" s="65" t="e">
        <f>VLOOKUP(A79,'пр.взв'!B6:G41,4,FALSE)</f>
        <v>#N/A</v>
      </c>
      <c r="E79" s="56"/>
      <c r="F79" s="56"/>
      <c r="G79" s="58"/>
      <c r="H79" s="60"/>
      <c r="I79" s="51"/>
      <c r="J79" s="63" t="e">
        <f>VLOOKUP(I79,'пр.взв'!B6:G41,2,FALSE)</f>
        <v>#N/A</v>
      </c>
      <c r="K79" s="65" t="e">
        <f>VLOOKUP(I79,'пр.взв'!B6:G41,3,FALSE)</f>
        <v>#N/A</v>
      </c>
      <c r="L79" s="65" t="e">
        <f>VLOOKUP(I79,'пр.взв'!B6:G41,4,FALSE)</f>
        <v>#N/A</v>
      </c>
      <c r="M79" s="56"/>
      <c r="N79" s="56"/>
      <c r="O79" s="58"/>
      <c r="P79" s="60"/>
    </row>
    <row r="80" spans="1:16" ht="13.5" thickBot="1">
      <c r="A80" s="62"/>
      <c r="B80" s="64"/>
      <c r="C80" s="66"/>
      <c r="D80" s="66"/>
      <c r="E80" s="57"/>
      <c r="F80" s="57"/>
      <c r="G80" s="59"/>
      <c r="H80" s="61"/>
      <c r="I80" s="62"/>
      <c r="J80" s="64"/>
      <c r="K80" s="66"/>
      <c r="L80" s="66"/>
      <c r="M80" s="57"/>
      <c r="N80" s="57"/>
      <c r="O80" s="59"/>
      <c r="P80" s="61"/>
    </row>
    <row r="81" spans="1:16" ht="12.75">
      <c r="A81" s="50"/>
      <c r="B81" s="52" t="e">
        <f>VLOOKUP(A81,'пр.взв'!B6:G41,2,FALSE)</f>
        <v>#N/A</v>
      </c>
      <c r="C81" s="54" t="e">
        <f>VLOOKUP(A81,'пр.взв'!B6:G41,3,FALSE)</f>
        <v>#N/A</v>
      </c>
      <c r="D81" s="54" t="e">
        <f>VLOOKUP(A81,'пр.взв'!B6:G41,4,FALSE)</f>
        <v>#N/A</v>
      </c>
      <c r="E81" s="67"/>
      <c r="F81" s="67"/>
      <c r="G81" s="48"/>
      <c r="H81" s="49"/>
      <c r="I81" s="50"/>
      <c r="J81" s="52" t="e">
        <f>VLOOKUP(I81,'пр.взв'!B6:G41,2,FALSE)</f>
        <v>#N/A</v>
      </c>
      <c r="K81" s="54" t="e">
        <f>VLOOKUP(I81,'пр.взв'!B6:G41,3,FALSE)</f>
        <v>#N/A</v>
      </c>
      <c r="L81" s="54" t="e">
        <f>VLOOKUP(I81,'пр.взв'!B6:G41,4,FALSE)</f>
        <v>#N/A</v>
      </c>
      <c r="M81" s="67"/>
      <c r="N81" s="67"/>
      <c r="O81" s="48"/>
      <c r="P81" s="49"/>
    </row>
    <row r="82" spans="1:16" ht="12.75">
      <c r="A82" s="51"/>
      <c r="B82" s="53"/>
      <c r="C82" s="55"/>
      <c r="D82" s="55"/>
      <c r="E82" s="56"/>
      <c r="F82" s="56"/>
      <c r="G82" s="58"/>
      <c r="H82" s="60"/>
      <c r="I82" s="51"/>
      <c r="J82" s="53"/>
      <c r="K82" s="55"/>
      <c r="L82" s="55"/>
      <c r="M82" s="56"/>
      <c r="N82" s="56"/>
      <c r="O82" s="58"/>
      <c r="P82" s="60"/>
    </row>
    <row r="83" spans="1:16" ht="12.75">
      <c r="A83" s="51"/>
      <c r="B83" s="63" t="e">
        <f>VLOOKUP(A83,'пр.взв'!B6:G41,2,FALSE)</f>
        <v>#N/A</v>
      </c>
      <c r="C83" s="65" t="e">
        <f>VLOOKUP(A83,'пр.взв'!B6:G41,3,FALSE)</f>
        <v>#N/A</v>
      </c>
      <c r="D83" s="65" t="e">
        <f>VLOOKUP(A83,'пр.взв'!B6:G41,4,FALSE)</f>
        <v>#N/A</v>
      </c>
      <c r="E83" s="56"/>
      <c r="F83" s="56"/>
      <c r="G83" s="58"/>
      <c r="H83" s="60"/>
      <c r="I83" s="51"/>
      <c r="J83" s="63" t="e">
        <f>VLOOKUP(I83,'пр.взв'!B6:G41,2,FALSE)</f>
        <v>#N/A</v>
      </c>
      <c r="K83" s="65" t="e">
        <f>VLOOKUP(I83,'пр.взв'!B6:G41,3,FALSE)</f>
        <v>#N/A</v>
      </c>
      <c r="L83" s="65" t="e">
        <f>VLOOKUP(I83,'пр.взв'!B6:G41,4,FALSE)</f>
        <v>#N/A</v>
      </c>
      <c r="M83" s="56"/>
      <c r="N83" s="56"/>
      <c r="O83" s="58"/>
      <c r="P83" s="60"/>
    </row>
    <row r="84" spans="1:16" ht="13.5" thickBot="1">
      <c r="A84" s="62"/>
      <c r="B84" s="64"/>
      <c r="C84" s="66"/>
      <c r="D84" s="66"/>
      <c r="E84" s="57"/>
      <c r="F84" s="57"/>
      <c r="G84" s="59"/>
      <c r="H84" s="61"/>
      <c r="I84" s="62"/>
      <c r="J84" s="64"/>
      <c r="K84" s="66"/>
      <c r="L84" s="66"/>
      <c r="M84" s="57"/>
      <c r="N84" s="57"/>
      <c r="O84" s="59"/>
      <c r="P84" s="61"/>
    </row>
    <row r="85" spans="1:16" ht="12.75">
      <c r="A85" s="50"/>
      <c r="B85" s="52" t="e">
        <f>VLOOKUP(A85,'пр.взв'!B6:G41,2,FALSE)</f>
        <v>#N/A</v>
      </c>
      <c r="C85" s="54" t="e">
        <f>VLOOKUP(A85,'пр.взв'!B6:G41,3,FALSE)</f>
        <v>#N/A</v>
      </c>
      <c r="D85" s="54" t="e">
        <f>VLOOKUP(A85,'пр.взв'!B6:G41,4,FALSE)</f>
        <v>#N/A</v>
      </c>
      <c r="E85" s="67"/>
      <c r="F85" s="67"/>
      <c r="G85" s="48"/>
      <c r="H85" s="49"/>
      <c r="I85" s="50"/>
      <c r="J85" s="52" t="e">
        <f>VLOOKUP(I85,'пр.взв'!B6:G41,2,FALSE)</f>
        <v>#N/A</v>
      </c>
      <c r="K85" s="54" t="e">
        <f>VLOOKUP(I85,'пр.взв'!B6:G41,3,FALSE)</f>
        <v>#N/A</v>
      </c>
      <c r="L85" s="54" t="e">
        <f>VLOOKUP(I85,'пр.взв'!B6:G41,4,FALSE)</f>
        <v>#N/A</v>
      </c>
      <c r="M85" s="67"/>
      <c r="N85" s="67"/>
      <c r="O85" s="48"/>
      <c r="P85" s="49"/>
    </row>
    <row r="86" spans="1:16" ht="12.75">
      <c r="A86" s="51"/>
      <c r="B86" s="53"/>
      <c r="C86" s="55"/>
      <c r="D86" s="55"/>
      <c r="E86" s="56"/>
      <c r="F86" s="56"/>
      <c r="G86" s="58"/>
      <c r="H86" s="60"/>
      <c r="I86" s="51"/>
      <c r="J86" s="53"/>
      <c r="K86" s="55"/>
      <c r="L86" s="55"/>
      <c r="M86" s="56"/>
      <c r="N86" s="56"/>
      <c r="O86" s="58"/>
      <c r="P86" s="60"/>
    </row>
    <row r="87" spans="1:16" ht="12.75">
      <c r="A87" s="51"/>
      <c r="B87" s="63" t="e">
        <f>VLOOKUP(A87,'пр.взв'!B6:G41,2,FALSE)</f>
        <v>#N/A</v>
      </c>
      <c r="C87" s="65" t="e">
        <f>VLOOKUP(A87,'пр.взв'!B6:G41,3,FALSE)</f>
        <v>#N/A</v>
      </c>
      <c r="D87" s="65" t="e">
        <f>VLOOKUP(A87,'пр.взв'!B6:G41,4,FALSE)</f>
        <v>#N/A</v>
      </c>
      <c r="E87" s="56"/>
      <c r="F87" s="56"/>
      <c r="G87" s="58"/>
      <c r="H87" s="60"/>
      <c r="I87" s="51"/>
      <c r="J87" s="63" t="e">
        <f>VLOOKUP(I87,'пр.взв'!B6:G41,2,FALSE)</f>
        <v>#N/A</v>
      </c>
      <c r="K87" s="65" t="e">
        <f>VLOOKUP(I87,'пр.взв'!B6:G41,3,FALSE)</f>
        <v>#N/A</v>
      </c>
      <c r="L87" s="65" t="e">
        <f>VLOOKUP(I87,'пр.взв'!B6:G41,4,FALSE)</f>
        <v>#N/A</v>
      </c>
      <c r="M87" s="56"/>
      <c r="N87" s="56"/>
      <c r="O87" s="58"/>
      <c r="P87" s="60"/>
    </row>
    <row r="88" spans="1:16" ht="13.5" thickBot="1">
      <c r="A88" s="62"/>
      <c r="B88" s="64"/>
      <c r="C88" s="66"/>
      <c r="D88" s="66"/>
      <c r="E88" s="57"/>
      <c r="F88" s="57"/>
      <c r="G88" s="59"/>
      <c r="H88" s="61"/>
      <c r="I88" s="62"/>
      <c r="J88" s="64"/>
      <c r="K88" s="66"/>
      <c r="L88" s="66"/>
      <c r="M88" s="57"/>
      <c r="N88" s="57"/>
      <c r="O88" s="59"/>
      <c r="P88" s="61"/>
    </row>
    <row r="89" spans="1:16" ht="12.75">
      <c r="A89" s="50"/>
      <c r="B89" s="52" t="e">
        <f>VLOOKUP(A89,'пр.взв'!B6:G41,2,FALSE)</f>
        <v>#N/A</v>
      </c>
      <c r="C89" s="54" t="e">
        <f>VLOOKUP(A89,'пр.взв'!B6:G41,3,FALSE)</f>
        <v>#N/A</v>
      </c>
      <c r="D89" s="54" t="e">
        <f>VLOOKUP(A89,'пр.взв'!B6:G41,4,FALSE)</f>
        <v>#N/A</v>
      </c>
      <c r="E89" s="67"/>
      <c r="F89" s="67"/>
      <c r="G89" s="48"/>
      <c r="H89" s="49"/>
      <c r="I89" s="50"/>
      <c r="J89" s="52" t="e">
        <f>VLOOKUP(I89,'пр.взв'!B6:G41,2,FALSE)</f>
        <v>#N/A</v>
      </c>
      <c r="K89" s="54" t="e">
        <f>VLOOKUP(I89,'пр.взв'!B6:G41,3,FALSE)</f>
        <v>#N/A</v>
      </c>
      <c r="L89" s="54" t="e">
        <f>VLOOKUP(I89,'пр.взв'!B6:G41,4,FALSE)</f>
        <v>#N/A</v>
      </c>
      <c r="M89" s="67"/>
      <c r="N89" s="67"/>
      <c r="O89" s="48"/>
      <c r="P89" s="49"/>
    </row>
    <row r="90" spans="1:16" ht="12.75">
      <c r="A90" s="51"/>
      <c r="B90" s="53"/>
      <c r="C90" s="55"/>
      <c r="D90" s="55"/>
      <c r="E90" s="56"/>
      <c r="F90" s="56"/>
      <c r="G90" s="58"/>
      <c r="H90" s="60"/>
      <c r="I90" s="51"/>
      <c r="J90" s="53"/>
      <c r="K90" s="55"/>
      <c r="L90" s="55"/>
      <c r="M90" s="56"/>
      <c r="N90" s="56"/>
      <c r="O90" s="58"/>
      <c r="P90" s="60"/>
    </row>
    <row r="91" spans="1:16" ht="12.75">
      <c r="A91" s="51"/>
      <c r="B91" s="63" t="e">
        <f>VLOOKUP(A91,'пр.взв'!B6:G41,2,FALSE)</f>
        <v>#N/A</v>
      </c>
      <c r="C91" s="65" t="e">
        <f>VLOOKUP(A91,'пр.взв'!B6:G41,3,FALSE)</f>
        <v>#N/A</v>
      </c>
      <c r="D91" s="65" t="e">
        <f>VLOOKUP(A91,'пр.взв'!B6:G41,4,FALSE)</f>
        <v>#N/A</v>
      </c>
      <c r="E91" s="56"/>
      <c r="F91" s="56"/>
      <c r="G91" s="58"/>
      <c r="H91" s="60"/>
      <c r="I91" s="51"/>
      <c r="J91" s="63" t="e">
        <f>VLOOKUP(I91,'пр.взв'!B6:G41,2,FALSE)</f>
        <v>#N/A</v>
      </c>
      <c r="K91" s="65" t="e">
        <f>VLOOKUP(I91,'пр.взв'!B6:G41,3,FALSE)</f>
        <v>#N/A</v>
      </c>
      <c r="L91" s="65" t="e">
        <f>VLOOKUP(I91,'пр.взв'!B6:G41,4,FALSE)</f>
        <v>#N/A</v>
      </c>
      <c r="M91" s="56"/>
      <c r="N91" s="56"/>
      <c r="O91" s="58"/>
      <c r="P91" s="60"/>
    </row>
    <row r="92" spans="1:16" ht="13.5" thickBot="1">
      <c r="A92" s="62"/>
      <c r="B92" s="64"/>
      <c r="C92" s="66"/>
      <c r="D92" s="66"/>
      <c r="E92" s="57"/>
      <c r="F92" s="57"/>
      <c r="G92" s="59"/>
      <c r="H92" s="61"/>
      <c r="I92" s="62"/>
      <c r="J92" s="64"/>
      <c r="K92" s="66"/>
      <c r="L92" s="66"/>
      <c r="M92" s="57"/>
      <c r="N92" s="57"/>
      <c r="O92" s="59"/>
      <c r="P92" s="61"/>
    </row>
    <row r="93" spans="1:16" ht="12.75">
      <c r="A93" s="50"/>
      <c r="B93" s="52" t="e">
        <f>VLOOKUP(A93,'пр.взв'!B6:G41,2,FALSE)</f>
        <v>#N/A</v>
      </c>
      <c r="C93" s="54" t="e">
        <f>VLOOKUP(A93,'пр.взв'!B6:G41,3,FALSE)</f>
        <v>#N/A</v>
      </c>
      <c r="D93" s="54" t="e">
        <f>VLOOKUP(A93,'пр.взв'!B6:G41,4,FALSE)</f>
        <v>#N/A</v>
      </c>
      <c r="E93" s="67"/>
      <c r="F93" s="67"/>
      <c r="G93" s="48"/>
      <c r="H93" s="49"/>
      <c r="I93" s="50"/>
      <c r="J93" s="52" t="e">
        <f>VLOOKUP(I93,'пр.взв'!B6:G41,2,FALSE)</f>
        <v>#N/A</v>
      </c>
      <c r="K93" s="54" t="e">
        <f>VLOOKUP(I93,'пр.взв'!B6:G41,3,FALSE)</f>
        <v>#N/A</v>
      </c>
      <c r="L93" s="54" t="e">
        <f>VLOOKUP(I93,'пр.взв'!B6:G41,4,FALSE)</f>
        <v>#N/A</v>
      </c>
      <c r="M93" s="67"/>
      <c r="N93" s="67"/>
      <c r="O93" s="48"/>
      <c r="P93" s="49"/>
    </row>
    <row r="94" spans="1:16" ht="12.75">
      <c r="A94" s="51"/>
      <c r="B94" s="53"/>
      <c r="C94" s="55"/>
      <c r="D94" s="55"/>
      <c r="E94" s="56"/>
      <c r="F94" s="56"/>
      <c r="G94" s="58"/>
      <c r="H94" s="60"/>
      <c r="I94" s="51"/>
      <c r="J94" s="53"/>
      <c r="K94" s="55"/>
      <c r="L94" s="55"/>
      <c r="M94" s="56"/>
      <c r="N94" s="56"/>
      <c r="O94" s="58"/>
      <c r="P94" s="60"/>
    </row>
    <row r="95" spans="1:16" ht="12.75">
      <c r="A95" s="51"/>
      <c r="B95" s="63" t="e">
        <f>VLOOKUP(A95,'пр.взв'!B6:G41,2,FALSE)</f>
        <v>#N/A</v>
      </c>
      <c r="C95" s="65" t="e">
        <f>VLOOKUP(A95,'пр.взв'!B6:G41,3,FALSE)</f>
        <v>#N/A</v>
      </c>
      <c r="D95" s="65" t="e">
        <f>VLOOKUP(A95,'пр.взв'!B6:G41,4,FALSE)</f>
        <v>#N/A</v>
      </c>
      <c r="E95" s="56"/>
      <c r="F95" s="56"/>
      <c r="G95" s="58"/>
      <c r="H95" s="60"/>
      <c r="I95" s="51"/>
      <c r="J95" s="63" t="e">
        <f>VLOOKUP(I95,'пр.взв'!B6:G41,2,FALSE)</f>
        <v>#N/A</v>
      </c>
      <c r="K95" s="65" t="e">
        <f>VLOOKUP(I95,'пр.взв'!B6:G41,3,FALSE)</f>
        <v>#N/A</v>
      </c>
      <c r="L95" s="65" t="e">
        <f>VLOOKUP(I95,'пр.взв'!B6:G41,4,FALSE)</f>
        <v>#N/A</v>
      </c>
      <c r="M95" s="56"/>
      <c r="N95" s="56"/>
      <c r="O95" s="58"/>
      <c r="P95" s="60"/>
    </row>
    <row r="96" spans="1:16" ht="13.5" thickBot="1">
      <c r="A96" s="62"/>
      <c r="B96" s="64"/>
      <c r="C96" s="66"/>
      <c r="D96" s="66"/>
      <c r="E96" s="57"/>
      <c r="F96" s="57"/>
      <c r="G96" s="59"/>
      <c r="H96" s="61"/>
      <c r="I96" s="62"/>
      <c r="J96" s="64"/>
      <c r="K96" s="66"/>
      <c r="L96" s="66"/>
      <c r="M96" s="57"/>
      <c r="N96" s="57"/>
      <c r="O96" s="59"/>
      <c r="P96" s="61"/>
    </row>
    <row r="97" spans="1:16" ht="12.75">
      <c r="A97" s="50"/>
      <c r="B97" s="52" t="e">
        <f>VLOOKUP(A97,'пр.взв'!B6:G41,2,FALSE)</f>
        <v>#N/A</v>
      </c>
      <c r="C97" s="54" t="e">
        <f>VLOOKUP(A97,'пр.взв'!B6:G41,3,FALSE)</f>
        <v>#N/A</v>
      </c>
      <c r="D97" s="54" t="e">
        <f>VLOOKUP(A97,'пр.взв'!B6:G41,4,FALSE)</f>
        <v>#N/A</v>
      </c>
      <c r="E97" s="67"/>
      <c r="F97" s="67"/>
      <c r="G97" s="48"/>
      <c r="H97" s="49"/>
      <c r="I97" s="50"/>
      <c r="J97" s="52" t="e">
        <f>VLOOKUP(I97,'пр.взв'!B6:G41,2,FALSE)</f>
        <v>#N/A</v>
      </c>
      <c r="K97" s="54" t="e">
        <f>VLOOKUP(I97,'пр.взв'!B6:G41,3,FALSE)</f>
        <v>#N/A</v>
      </c>
      <c r="L97" s="54" t="e">
        <f>VLOOKUP(I97,'пр.взв'!B6:G41,4,FALSE)</f>
        <v>#N/A</v>
      </c>
      <c r="M97" s="67"/>
      <c r="N97" s="67"/>
      <c r="O97" s="48"/>
      <c r="P97" s="49"/>
    </row>
    <row r="98" spans="1:16" ht="12.75">
      <c r="A98" s="51"/>
      <c r="B98" s="53"/>
      <c r="C98" s="55"/>
      <c r="D98" s="55"/>
      <c r="E98" s="56"/>
      <c r="F98" s="56"/>
      <c r="G98" s="58"/>
      <c r="H98" s="60"/>
      <c r="I98" s="51"/>
      <c r="J98" s="53"/>
      <c r="K98" s="55"/>
      <c r="L98" s="55"/>
      <c r="M98" s="56"/>
      <c r="N98" s="56"/>
      <c r="O98" s="58"/>
      <c r="P98" s="60"/>
    </row>
    <row r="99" spans="1:16" ht="12.75">
      <c r="A99" s="51"/>
      <c r="B99" s="63" t="e">
        <f>VLOOKUP(A99,'пр.взв'!B6:G41,2,FALSE)</f>
        <v>#N/A</v>
      </c>
      <c r="C99" s="65" t="e">
        <f>VLOOKUP(A99,'пр.взв'!B6:G41,3,FALSE)</f>
        <v>#N/A</v>
      </c>
      <c r="D99" s="65" t="e">
        <f>VLOOKUP(A99,'пр.взв'!B6:G41,4,FALSE)</f>
        <v>#N/A</v>
      </c>
      <c r="E99" s="56"/>
      <c r="F99" s="56"/>
      <c r="G99" s="58"/>
      <c r="H99" s="60"/>
      <c r="I99" s="51"/>
      <c r="J99" s="63" t="e">
        <f>VLOOKUP(I99,'пр.взв'!B6:G41,2,FALSE)</f>
        <v>#N/A</v>
      </c>
      <c r="K99" s="65" t="e">
        <f>VLOOKUP(I99,'пр.взв'!B6:G41,3,FALSE)</f>
        <v>#N/A</v>
      </c>
      <c r="L99" s="65" t="e">
        <f>VLOOKUP(I99,'пр.взв'!B6:G41,4,FALSE)</f>
        <v>#N/A</v>
      </c>
      <c r="M99" s="56"/>
      <c r="N99" s="56"/>
      <c r="O99" s="58"/>
      <c r="P99" s="60"/>
    </row>
    <row r="100" spans="1:16" ht="13.5" thickBot="1">
      <c r="A100" s="62"/>
      <c r="B100" s="64"/>
      <c r="C100" s="66"/>
      <c r="D100" s="66"/>
      <c r="E100" s="57"/>
      <c r="F100" s="57"/>
      <c r="G100" s="59"/>
      <c r="H100" s="61"/>
      <c r="I100" s="62"/>
      <c r="J100" s="64"/>
      <c r="K100" s="66"/>
      <c r="L100" s="66"/>
      <c r="M100" s="57"/>
      <c r="N100" s="57"/>
      <c r="O100" s="59"/>
      <c r="P100" s="61"/>
    </row>
    <row r="101" spans="1:16" ht="12.75">
      <c r="A101" s="50"/>
      <c r="B101" s="52" t="e">
        <f>VLOOKUP(A101,'пр.взв'!B6:G41,2,FALSE)</f>
        <v>#N/A</v>
      </c>
      <c r="C101" s="54" t="e">
        <f>VLOOKUP(A101,'пр.взв'!B6:G41,3,FALSE)</f>
        <v>#N/A</v>
      </c>
      <c r="D101" s="54" t="e">
        <f>VLOOKUP(A101,'пр.взв'!B6:G41,4,FALSE)</f>
        <v>#N/A</v>
      </c>
      <c r="E101" s="67"/>
      <c r="F101" s="67"/>
      <c r="G101" s="48"/>
      <c r="H101" s="49"/>
      <c r="I101" s="50"/>
      <c r="J101" s="52" t="e">
        <f>VLOOKUP(I101,'пр.взв'!B6:G41,2,FALSE)</f>
        <v>#N/A</v>
      </c>
      <c r="K101" s="54" t="e">
        <f>VLOOKUP(I101,'пр.взв'!B6:G41,3,FALSE)</f>
        <v>#N/A</v>
      </c>
      <c r="L101" s="54" t="e">
        <f>VLOOKUP(I101,'пр.взв'!B6:G41,4,FALSE)</f>
        <v>#N/A</v>
      </c>
      <c r="M101" s="67"/>
      <c r="N101" s="67"/>
      <c r="O101" s="48"/>
      <c r="P101" s="49"/>
    </row>
    <row r="102" spans="1:16" ht="12.75">
      <c r="A102" s="51"/>
      <c r="B102" s="53"/>
      <c r="C102" s="55"/>
      <c r="D102" s="55"/>
      <c r="E102" s="56"/>
      <c r="F102" s="56"/>
      <c r="G102" s="58"/>
      <c r="H102" s="60"/>
      <c r="I102" s="51"/>
      <c r="J102" s="53"/>
      <c r="K102" s="55"/>
      <c r="L102" s="55"/>
      <c r="M102" s="56"/>
      <c r="N102" s="56"/>
      <c r="O102" s="58"/>
      <c r="P102" s="60"/>
    </row>
    <row r="103" spans="1:16" ht="12.75">
      <c r="A103" s="51"/>
      <c r="B103" s="63" t="e">
        <f>VLOOKUP(A103,'пр.взв'!B6:G41,2,FALSE)</f>
        <v>#N/A</v>
      </c>
      <c r="C103" s="65" t="e">
        <f>VLOOKUP(A103,'пр.взв'!B6:G41,3,FALSE)</f>
        <v>#N/A</v>
      </c>
      <c r="D103" s="65" t="e">
        <f>VLOOKUP(A103,'пр.взв'!B6:G41,4,FALSE)</f>
        <v>#N/A</v>
      </c>
      <c r="E103" s="56"/>
      <c r="F103" s="56"/>
      <c r="G103" s="58"/>
      <c r="H103" s="60"/>
      <c r="I103" s="51"/>
      <c r="J103" s="63" t="e">
        <f>VLOOKUP(I103,'пр.взв'!B6:G41,2,FALSE)</f>
        <v>#N/A</v>
      </c>
      <c r="K103" s="65" t="e">
        <f>VLOOKUP(I103,'пр.взв'!B6:G41,3,FALSE)</f>
        <v>#N/A</v>
      </c>
      <c r="L103" s="65" t="e">
        <f>VLOOKUP(I103,'пр.взв'!B6:G41,4,FALSE)</f>
        <v>#N/A</v>
      </c>
      <c r="M103" s="56"/>
      <c r="N103" s="56"/>
      <c r="O103" s="58"/>
      <c r="P103" s="60"/>
    </row>
    <row r="104" spans="1:16" ht="13.5" thickBot="1">
      <c r="A104" s="62"/>
      <c r="B104" s="64"/>
      <c r="C104" s="66"/>
      <c r="D104" s="66"/>
      <c r="E104" s="57"/>
      <c r="F104" s="57"/>
      <c r="G104" s="59"/>
      <c r="H104" s="61"/>
      <c r="I104" s="62"/>
      <c r="J104" s="64"/>
      <c r="K104" s="66"/>
      <c r="L104" s="66"/>
      <c r="M104" s="57"/>
      <c r="N104" s="57"/>
      <c r="O104" s="59"/>
      <c r="P104" s="61"/>
    </row>
    <row r="105" spans="1:16" ht="12.75">
      <c r="A105" s="50"/>
      <c r="B105" s="52" t="e">
        <f>VLOOKUP(A105,'пр.взв'!B6:G41,2,FALSE)</f>
        <v>#N/A</v>
      </c>
      <c r="C105" s="54" t="e">
        <f>VLOOKUP(A105,'пр.взв'!B6:G41,3,FALSE)</f>
        <v>#N/A</v>
      </c>
      <c r="D105" s="54" t="e">
        <f>VLOOKUP(A105,'пр.взв'!B6:G41,4,FALSE)</f>
        <v>#N/A</v>
      </c>
      <c r="E105" s="67"/>
      <c r="F105" s="67"/>
      <c r="G105" s="48"/>
      <c r="H105" s="49"/>
      <c r="I105" s="50"/>
      <c r="J105" s="52" t="e">
        <f>VLOOKUP(I105,'пр.взв'!B6:G41,2,FALSE)</f>
        <v>#N/A</v>
      </c>
      <c r="K105" s="54" t="e">
        <f>VLOOKUP(I105,'пр.взв'!B6:G41,3,FALSE)</f>
        <v>#N/A</v>
      </c>
      <c r="L105" s="54" t="e">
        <f>VLOOKUP(I105,'пр.взв'!B6:G41,4,FALSE)</f>
        <v>#N/A</v>
      </c>
      <c r="M105" s="67"/>
      <c r="N105" s="67"/>
      <c r="O105" s="48"/>
      <c r="P105" s="49"/>
    </row>
    <row r="106" spans="1:16" ht="12.75">
      <c r="A106" s="51"/>
      <c r="B106" s="53"/>
      <c r="C106" s="55"/>
      <c r="D106" s="55"/>
      <c r="E106" s="56"/>
      <c r="F106" s="56"/>
      <c r="G106" s="58"/>
      <c r="H106" s="60"/>
      <c r="I106" s="51"/>
      <c r="J106" s="53"/>
      <c r="K106" s="55"/>
      <c r="L106" s="55"/>
      <c r="M106" s="56"/>
      <c r="N106" s="56"/>
      <c r="O106" s="58"/>
      <c r="P106" s="60"/>
    </row>
    <row r="107" spans="1:16" ht="12.75">
      <c r="A107" s="51"/>
      <c r="B107" s="63" t="e">
        <f>VLOOKUP(A107,'пр.взв'!B6:G41,2,FALSE)</f>
        <v>#N/A</v>
      </c>
      <c r="C107" s="65" t="e">
        <f>VLOOKUP(A107,'пр.взв'!B6:G41,3,FALSE)</f>
        <v>#N/A</v>
      </c>
      <c r="D107" s="65" t="e">
        <f>VLOOKUP(A107,'пр.взв'!B6:G41,4,FALSE)</f>
        <v>#N/A</v>
      </c>
      <c r="E107" s="56"/>
      <c r="F107" s="56"/>
      <c r="G107" s="58"/>
      <c r="H107" s="60"/>
      <c r="I107" s="51"/>
      <c r="J107" s="63" t="e">
        <f>VLOOKUP(I107,'пр.взв'!B6:G41,2,FALSE)</f>
        <v>#N/A</v>
      </c>
      <c r="K107" s="65" t="e">
        <f>VLOOKUP(I107,'пр.взв'!B6:G41,3,FALSE)</f>
        <v>#N/A</v>
      </c>
      <c r="L107" s="65" t="e">
        <f>VLOOKUP(I107,'пр.взв'!B6:G41,4,FALSE)</f>
        <v>#N/A</v>
      </c>
      <c r="M107" s="56"/>
      <c r="N107" s="56"/>
      <c r="O107" s="58"/>
      <c r="P107" s="60"/>
    </row>
    <row r="108" spans="1:16" ht="13.5" thickBot="1">
      <c r="A108" s="62"/>
      <c r="B108" s="64"/>
      <c r="C108" s="66"/>
      <c r="D108" s="66"/>
      <c r="E108" s="57"/>
      <c r="F108" s="57"/>
      <c r="G108" s="59"/>
      <c r="H108" s="61"/>
      <c r="I108" s="62"/>
      <c r="J108" s="64"/>
      <c r="K108" s="66"/>
      <c r="L108" s="66"/>
      <c r="M108" s="57"/>
      <c r="N108" s="57"/>
      <c r="O108" s="59"/>
      <c r="P108" s="61"/>
    </row>
    <row r="109" spans="1:16" ht="12.75">
      <c r="A109" s="50"/>
      <c r="B109" s="52" t="e">
        <f>VLOOKUP(A109,'пр.взв'!B6:G41,2,FALSE)</f>
        <v>#N/A</v>
      </c>
      <c r="C109" s="54" t="e">
        <f>VLOOKUP(A109,'пр.взв'!B6:G41,3,FALSE)</f>
        <v>#N/A</v>
      </c>
      <c r="D109" s="54" t="e">
        <f>VLOOKUP(A109,'пр.взв'!B6:G41,4,FALSE)</f>
        <v>#N/A</v>
      </c>
      <c r="E109" s="67"/>
      <c r="F109" s="67"/>
      <c r="G109" s="48"/>
      <c r="H109" s="49"/>
      <c r="I109" s="50"/>
      <c r="J109" s="52" t="e">
        <f>VLOOKUP(I109,'пр.взв'!B6:G41,2,FALSE)</f>
        <v>#N/A</v>
      </c>
      <c r="K109" s="54" t="e">
        <f>VLOOKUP(I109,'пр.взв'!B6:G41,3,FALSE)</f>
        <v>#N/A</v>
      </c>
      <c r="L109" s="54" t="e">
        <f>VLOOKUP(I109,'пр.взв'!B6:G41,4,FALSE)</f>
        <v>#N/A</v>
      </c>
      <c r="M109" s="67"/>
      <c r="N109" s="67"/>
      <c r="O109" s="48"/>
      <c r="P109" s="49"/>
    </row>
    <row r="110" spans="1:16" ht="12.75">
      <c r="A110" s="51"/>
      <c r="B110" s="53"/>
      <c r="C110" s="55"/>
      <c r="D110" s="55"/>
      <c r="E110" s="56"/>
      <c r="F110" s="56"/>
      <c r="G110" s="58"/>
      <c r="H110" s="60"/>
      <c r="I110" s="51"/>
      <c r="J110" s="53"/>
      <c r="K110" s="55"/>
      <c r="L110" s="55"/>
      <c r="M110" s="56"/>
      <c r="N110" s="56"/>
      <c r="O110" s="58"/>
      <c r="P110" s="60"/>
    </row>
  </sheetData>
  <mergeCells count="852">
    <mergeCell ref="M109:M110"/>
    <mergeCell ref="N109:N110"/>
    <mergeCell ref="O109:O110"/>
    <mergeCell ref="P109:P110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F3:H3"/>
    <mergeCell ref="A6:A7"/>
    <mergeCell ref="B6:B7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A30:A31"/>
    <mergeCell ref="B30:B31"/>
    <mergeCell ref="A32:A33"/>
    <mergeCell ref="B32:B33"/>
    <mergeCell ref="G52:G53"/>
    <mergeCell ref="G42:G43"/>
    <mergeCell ref="H42:H43"/>
    <mergeCell ref="G44:G45"/>
    <mergeCell ref="H44:H45"/>
    <mergeCell ref="G48:G49"/>
    <mergeCell ref="E52:E53"/>
    <mergeCell ref="F52:F53"/>
    <mergeCell ref="E48:E49"/>
    <mergeCell ref="F48:F49"/>
    <mergeCell ref="E50:E51"/>
    <mergeCell ref="F50:F51"/>
    <mergeCell ref="A52:A53"/>
    <mergeCell ref="B52:B53"/>
    <mergeCell ref="C52:C53"/>
    <mergeCell ref="D52:D53"/>
    <mergeCell ref="A54:A55"/>
    <mergeCell ref="B54:B55"/>
    <mergeCell ref="C54:C55"/>
    <mergeCell ref="D54:D55"/>
    <mergeCell ref="C46:C47"/>
    <mergeCell ref="D46:D47"/>
    <mergeCell ref="E46:E47"/>
    <mergeCell ref="F46:F47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34:C35"/>
    <mergeCell ref="D34:D35"/>
    <mergeCell ref="A36:A37"/>
    <mergeCell ref="B36:B37"/>
    <mergeCell ref="C36:C37"/>
    <mergeCell ref="D36:D37"/>
    <mergeCell ref="A34:A35"/>
    <mergeCell ref="B34:B35"/>
    <mergeCell ref="E34:E35"/>
    <mergeCell ref="F34:F35"/>
    <mergeCell ref="G34:G35"/>
    <mergeCell ref="H34:H35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A57:H57"/>
    <mergeCell ref="A58:B58"/>
    <mergeCell ref="C58:E58"/>
    <mergeCell ref="F58:H58"/>
    <mergeCell ref="A59:A60"/>
    <mergeCell ref="B59:B60"/>
    <mergeCell ref="C59:C60"/>
    <mergeCell ref="D59:D60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A95:A96"/>
    <mergeCell ref="B95:B96"/>
    <mergeCell ref="C95:C96"/>
    <mergeCell ref="D95:D96"/>
    <mergeCell ref="C16:C17"/>
    <mergeCell ref="D16:D17"/>
    <mergeCell ref="E16:E17"/>
    <mergeCell ref="F16:F17"/>
    <mergeCell ref="C30:C31"/>
    <mergeCell ref="D30:D31"/>
    <mergeCell ref="E30:E31"/>
    <mergeCell ref="F30:F31"/>
    <mergeCell ref="E95:E96"/>
    <mergeCell ref="F95:F96"/>
    <mergeCell ref="G95:G96"/>
    <mergeCell ref="H95:H96"/>
    <mergeCell ref="A48:A49"/>
    <mergeCell ref="B48:B49"/>
    <mergeCell ref="C48:C49"/>
    <mergeCell ref="D48:D49"/>
    <mergeCell ref="A50:A51"/>
    <mergeCell ref="B50:B51"/>
    <mergeCell ref="C50:C51"/>
    <mergeCell ref="D50:D51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4:I55"/>
    <mergeCell ref="J54:J55"/>
    <mergeCell ref="K54:K55"/>
    <mergeCell ref="L54:L55"/>
    <mergeCell ref="M54:M55"/>
    <mergeCell ref="N54:N55"/>
    <mergeCell ref="O54:O55"/>
    <mergeCell ref="P54:P55"/>
    <mergeCell ref="I56:P56"/>
    <mergeCell ref="I57:P57"/>
    <mergeCell ref="I58:J58"/>
    <mergeCell ref="K58:M58"/>
    <mergeCell ref="N58:P58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I109:I110"/>
    <mergeCell ref="J109:J110"/>
    <mergeCell ref="K109:K110"/>
    <mergeCell ref="L109:L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1">
      <selection activeCell="A2" sqref="A2:H2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1" customHeight="1">
      <c r="A2" s="81" t="s">
        <v>10</v>
      </c>
      <c r="B2" s="81"/>
      <c r="C2" s="81"/>
      <c r="D2" s="81"/>
      <c r="E2" s="81"/>
      <c r="F2" s="81"/>
      <c r="G2" s="81"/>
      <c r="H2" s="81"/>
      <c r="I2" s="76" t="s">
        <v>10</v>
      </c>
      <c r="J2" s="76"/>
      <c r="K2" s="76"/>
      <c r="L2" s="76"/>
      <c r="M2" s="76"/>
      <c r="N2" s="76"/>
      <c r="O2" s="76"/>
      <c r="P2" s="76"/>
    </row>
    <row r="3" spans="1:16" ht="22.5" customHeight="1" thickBot="1">
      <c r="A3" s="77" t="s">
        <v>35</v>
      </c>
      <c r="B3" s="77"/>
      <c r="C3" s="78"/>
      <c r="D3" s="78"/>
      <c r="E3" s="78"/>
      <c r="F3" s="77" t="str">
        <f>'пр.хода'!$F$3</f>
        <v>вк 87 кг.</v>
      </c>
      <c r="G3" s="77"/>
      <c r="H3" s="77"/>
      <c r="I3" s="77" t="s">
        <v>36</v>
      </c>
      <c r="J3" s="77"/>
      <c r="K3" s="78"/>
      <c r="L3" s="78"/>
      <c r="M3" s="78"/>
      <c r="N3" s="77" t="str">
        <f>F3</f>
        <v>вк 87 кг.</v>
      </c>
      <c r="O3" s="77"/>
      <c r="P3" s="77"/>
    </row>
    <row r="4" spans="1:16" ht="12.75" customHeight="1">
      <c r="A4" s="73" t="s">
        <v>5</v>
      </c>
      <c r="B4" s="47" t="s">
        <v>2</v>
      </c>
      <c r="C4" s="69" t="s">
        <v>25</v>
      </c>
      <c r="D4" s="47" t="s">
        <v>26</v>
      </c>
      <c r="E4" s="47" t="s">
        <v>13</v>
      </c>
      <c r="F4" s="69" t="s">
        <v>14</v>
      </c>
      <c r="G4" s="47" t="s">
        <v>15</v>
      </c>
      <c r="H4" s="71" t="s">
        <v>16</v>
      </c>
      <c r="I4" s="73" t="s">
        <v>5</v>
      </c>
      <c r="J4" s="47" t="s">
        <v>2</v>
      </c>
      <c r="K4" s="69" t="s">
        <v>25</v>
      </c>
      <c r="L4" s="47" t="s">
        <v>26</v>
      </c>
      <c r="M4" s="47" t="s">
        <v>13</v>
      </c>
      <c r="N4" s="69" t="s">
        <v>14</v>
      </c>
      <c r="O4" s="47" t="s">
        <v>15</v>
      </c>
      <c r="P4" s="71" t="s">
        <v>16</v>
      </c>
    </row>
    <row r="5" spans="1:16" ht="13.5" thickBot="1">
      <c r="A5" s="74"/>
      <c r="B5" s="68"/>
      <c r="C5" s="70"/>
      <c r="D5" s="68"/>
      <c r="E5" s="68"/>
      <c r="F5" s="70"/>
      <c r="G5" s="68"/>
      <c r="H5" s="72"/>
      <c r="I5" s="74"/>
      <c r="J5" s="68"/>
      <c r="K5" s="70"/>
      <c r="L5" s="68"/>
      <c r="M5" s="68"/>
      <c r="N5" s="70"/>
      <c r="O5" s="68"/>
      <c r="P5" s="72"/>
    </row>
    <row r="6" spans="1:16" ht="12.75" customHeight="1">
      <c r="A6" s="50"/>
      <c r="B6" s="52" t="e">
        <f>VLOOKUP(A6,'пр.взв'!B6:G41,2,FALSE)</f>
        <v>#N/A</v>
      </c>
      <c r="C6" s="46" t="e">
        <f>VLOOKUP(A6,'пр.взв'!B6:G41,3,FALSE)</f>
        <v>#N/A</v>
      </c>
      <c r="D6" s="46" t="e">
        <f>VLOOKUP(A6,'пр.взв'!B6:G41,4,FALSE)</f>
        <v>#N/A</v>
      </c>
      <c r="E6" s="67"/>
      <c r="F6" s="67"/>
      <c r="G6" s="48"/>
      <c r="H6" s="49"/>
      <c r="I6" s="50"/>
      <c r="J6" s="52" t="e">
        <f>VLOOKUP(I6,'пр.взв'!B6:G41,2,FALSE)</f>
        <v>#N/A</v>
      </c>
      <c r="K6" s="46" t="e">
        <f>VLOOKUP(I6,'пр.взв'!B6:G41,3,FALSE)</f>
        <v>#N/A</v>
      </c>
      <c r="L6" s="46" t="e">
        <f>VLOOKUP(I6,'пр.взв'!B6:G41,4,FALSE)</f>
        <v>#N/A</v>
      </c>
      <c r="M6" s="67"/>
      <c r="N6" s="67"/>
      <c r="O6" s="48"/>
      <c r="P6" s="49"/>
    </row>
    <row r="7" spans="1:16" ht="12.75">
      <c r="A7" s="51"/>
      <c r="B7" s="53"/>
      <c r="C7" s="65"/>
      <c r="D7" s="65"/>
      <c r="E7" s="56"/>
      <c r="F7" s="56"/>
      <c r="G7" s="58"/>
      <c r="H7" s="60"/>
      <c r="I7" s="51"/>
      <c r="J7" s="53"/>
      <c r="K7" s="65"/>
      <c r="L7" s="65"/>
      <c r="M7" s="56"/>
      <c r="N7" s="56"/>
      <c r="O7" s="58"/>
      <c r="P7" s="60"/>
    </row>
    <row r="8" spans="1:16" ht="12.75" customHeight="1">
      <c r="A8" s="51"/>
      <c r="B8" s="63" t="e">
        <f>VLOOKUP(A8,'пр.взв'!B6:G41,2,FALSE)</f>
        <v>#N/A</v>
      </c>
      <c r="C8" s="65" t="e">
        <f>VLOOKUP(A8,'пр.взв'!B6:G41,3,FALSE)</f>
        <v>#N/A</v>
      </c>
      <c r="D8" s="65" t="e">
        <f>VLOOKUP(A8,'пр.взв'!B6:G41,4,FALSE)</f>
        <v>#N/A</v>
      </c>
      <c r="E8" s="56"/>
      <c r="F8" s="56"/>
      <c r="G8" s="58"/>
      <c r="H8" s="60"/>
      <c r="I8" s="51"/>
      <c r="J8" s="63" t="e">
        <f>VLOOKUP(I8,'пр.взв'!B6:G41,2,FALSE)</f>
        <v>#N/A</v>
      </c>
      <c r="K8" s="79" t="e">
        <f>VLOOKUP(I8,'пр.взв'!B6:G41,3,FALSE)</f>
        <v>#N/A</v>
      </c>
      <c r="L8" s="79" t="e">
        <f>VLOOKUP(I8,'пр.взв'!B6:G41,4,FALSE)</f>
        <v>#N/A</v>
      </c>
      <c r="M8" s="56"/>
      <c r="N8" s="56"/>
      <c r="O8" s="58"/>
      <c r="P8" s="60"/>
    </row>
    <row r="9" spans="1:16" ht="13.5" thickBot="1">
      <c r="A9" s="62"/>
      <c r="B9" s="64"/>
      <c r="C9" s="66"/>
      <c r="D9" s="66"/>
      <c r="E9" s="57"/>
      <c r="F9" s="57"/>
      <c r="G9" s="59"/>
      <c r="H9" s="61"/>
      <c r="I9" s="62"/>
      <c r="J9" s="64"/>
      <c r="K9" s="80"/>
      <c r="L9" s="80"/>
      <c r="M9" s="57"/>
      <c r="N9" s="57"/>
      <c r="O9" s="59"/>
      <c r="P9" s="61"/>
    </row>
    <row r="10" spans="1:16" ht="12.75" customHeight="1">
      <c r="A10" s="50"/>
      <c r="B10" s="52" t="e">
        <f>VLOOKUP(A10,'пр.взв'!B6:G41,2,FALSE)</f>
        <v>#N/A</v>
      </c>
      <c r="C10" s="54" t="e">
        <f>VLOOKUP(A10,'пр.взв'!B6:G41,3,FALSE)</f>
        <v>#N/A</v>
      </c>
      <c r="D10" s="54" t="e">
        <f>VLOOKUP(A10,'пр.взв'!B6:G41,4,FALSE)</f>
        <v>#N/A</v>
      </c>
      <c r="E10" s="67"/>
      <c r="F10" s="67"/>
      <c r="G10" s="48"/>
      <c r="H10" s="49"/>
      <c r="I10" s="50"/>
      <c r="J10" s="52" t="e">
        <f>VLOOKUP(I10,'пр.взв'!B6:G41,2,FALSE)</f>
        <v>#N/A</v>
      </c>
      <c r="K10" s="46" t="e">
        <f>VLOOKUP(I10,'пр.взв'!B6:G41,3,FALSE)</f>
        <v>#N/A</v>
      </c>
      <c r="L10" s="46" t="e">
        <f>VLOOKUP(I10,'пр.взв'!B6:G41,4,FALSE)</f>
        <v>#N/A</v>
      </c>
      <c r="M10" s="67"/>
      <c r="N10" s="67"/>
      <c r="O10" s="48"/>
      <c r="P10" s="49"/>
    </row>
    <row r="11" spans="1:16" ht="12.75">
      <c r="A11" s="51"/>
      <c r="B11" s="53"/>
      <c r="C11" s="55"/>
      <c r="D11" s="55"/>
      <c r="E11" s="56"/>
      <c r="F11" s="56"/>
      <c r="G11" s="58"/>
      <c r="H11" s="60"/>
      <c r="I11" s="51"/>
      <c r="J11" s="53"/>
      <c r="K11" s="65"/>
      <c r="L11" s="65"/>
      <c r="M11" s="56"/>
      <c r="N11" s="56"/>
      <c r="O11" s="58"/>
      <c r="P11" s="60"/>
    </row>
    <row r="12" spans="1:16" ht="12.75" customHeight="1">
      <c r="A12" s="51"/>
      <c r="B12" s="63" t="e">
        <f>VLOOKUP(A12,'пр.взв'!B6:G41,2,FALSE)</f>
        <v>#N/A</v>
      </c>
      <c r="C12" s="65" t="e">
        <f>VLOOKUP(A12,'пр.взв'!B6:G41,3,FALSE)</f>
        <v>#N/A</v>
      </c>
      <c r="D12" s="65" t="e">
        <f>VLOOKUP(A12,'пр.взв'!B6:G41,4,FALSE)</f>
        <v>#N/A</v>
      </c>
      <c r="E12" s="56"/>
      <c r="F12" s="56"/>
      <c r="G12" s="58"/>
      <c r="H12" s="60"/>
      <c r="I12" s="51"/>
      <c r="J12" s="63" t="e">
        <f>VLOOKUP(I12,'пр.взв'!B6:G41,2,FALSE)</f>
        <v>#N/A</v>
      </c>
      <c r="K12" s="79" t="e">
        <f>VLOOKUP(I12,'пр.взв'!B6:G41,3,FALSE)</f>
        <v>#N/A</v>
      </c>
      <c r="L12" s="79" t="e">
        <f>VLOOKUP(I12,'пр.взв'!B6:G41,4,FALSE)</f>
        <v>#N/A</v>
      </c>
      <c r="M12" s="56"/>
      <c r="N12" s="56"/>
      <c r="O12" s="58"/>
      <c r="P12" s="60"/>
    </row>
    <row r="13" spans="1:16" ht="13.5" thickBot="1">
      <c r="A13" s="62"/>
      <c r="B13" s="64"/>
      <c r="C13" s="66"/>
      <c r="D13" s="66"/>
      <c r="E13" s="57"/>
      <c r="F13" s="57"/>
      <c r="G13" s="59"/>
      <c r="H13" s="61"/>
      <c r="I13" s="62"/>
      <c r="J13" s="64"/>
      <c r="K13" s="80"/>
      <c r="L13" s="80"/>
      <c r="M13" s="57"/>
      <c r="N13" s="57"/>
      <c r="O13" s="59"/>
      <c r="P13" s="61"/>
    </row>
    <row r="14" spans="1:16" ht="12.75" customHeight="1">
      <c r="A14" s="50"/>
      <c r="B14" s="52" t="e">
        <f>VLOOKUP(A14,'пр.взв'!B6:G41,2,FALSE)</f>
        <v>#N/A</v>
      </c>
      <c r="C14" s="54" t="e">
        <f>VLOOKUP(A14,'пр.взв'!B6:G41,3,FALSE)</f>
        <v>#N/A</v>
      </c>
      <c r="D14" s="54" t="e">
        <f>VLOOKUP(A14,'пр.взв'!B6:G41,4,FALSE)</f>
        <v>#N/A</v>
      </c>
      <c r="E14" s="67"/>
      <c r="F14" s="67"/>
      <c r="G14" s="48"/>
      <c r="H14" s="49"/>
      <c r="I14" s="50"/>
      <c r="J14" s="52" t="e">
        <f>VLOOKUP(I14,'пр.взв'!B6:G41,2,FALSE)</f>
        <v>#N/A</v>
      </c>
      <c r="K14" s="46" t="e">
        <f>VLOOKUP(I14,'пр.взв'!B6:G41,3,FALSE)</f>
        <v>#N/A</v>
      </c>
      <c r="L14" s="46" t="e">
        <f>VLOOKUP(I14,'пр.взв'!B6:G41,4,FALSE)</f>
        <v>#N/A</v>
      </c>
      <c r="M14" s="67"/>
      <c r="N14" s="67"/>
      <c r="O14" s="48"/>
      <c r="P14" s="49"/>
    </row>
    <row r="15" spans="1:16" ht="12.75">
      <c r="A15" s="51"/>
      <c r="B15" s="53"/>
      <c r="C15" s="55"/>
      <c r="D15" s="55"/>
      <c r="E15" s="56"/>
      <c r="F15" s="56"/>
      <c r="G15" s="58"/>
      <c r="H15" s="60"/>
      <c r="I15" s="51"/>
      <c r="J15" s="53"/>
      <c r="K15" s="65"/>
      <c r="L15" s="65"/>
      <c r="M15" s="56"/>
      <c r="N15" s="56"/>
      <c r="O15" s="58"/>
      <c r="P15" s="60"/>
    </row>
    <row r="16" spans="1:16" ht="12.75" customHeight="1">
      <c r="A16" s="51"/>
      <c r="B16" s="63" t="e">
        <f>VLOOKUP(A16,'пр.взв'!B6:G41,2,FALSE)</f>
        <v>#N/A</v>
      </c>
      <c r="C16" s="65" t="e">
        <f>VLOOKUP(A16,'пр.взв'!B6:G41,3,FALSE)</f>
        <v>#N/A</v>
      </c>
      <c r="D16" s="65" t="e">
        <f>VLOOKUP(A16,'пр.взв'!B6:G41,4,FALSE)</f>
        <v>#N/A</v>
      </c>
      <c r="E16" s="56"/>
      <c r="F16" s="56"/>
      <c r="G16" s="58"/>
      <c r="H16" s="60"/>
      <c r="I16" s="51"/>
      <c r="J16" s="63" t="e">
        <f>VLOOKUP(I16,'пр.взв'!B6:G41,2,FALSE)</f>
        <v>#N/A</v>
      </c>
      <c r="K16" s="79" t="e">
        <f>VLOOKUP(I16,'пр.взв'!B6:G41,3,FALSE)</f>
        <v>#N/A</v>
      </c>
      <c r="L16" s="79" t="e">
        <f>VLOOKUP(I16,'пр.взв'!B6:G41,4,FALSE)</f>
        <v>#N/A</v>
      </c>
      <c r="M16" s="56"/>
      <c r="N16" s="56"/>
      <c r="O16" s="58"/>
      <c r="P16" s="60"/>
    </row>
    <row r="17" spans="1:16" ht="13.5" thickBot="1">
      <c r="A17" s="62"/>
      <c r="B17" s="64"/>
      <c r="C17" s="66"/>
      <c r="D17" s="66"/>
      <c r="E17" s="57"/>
      <c r="F17" s="57"/>
      <c r="G17" s="59"/>
      <c r="H17" s="61"/>
      <c r="I17" s="62"/>
      <c r="J17" s="64"/>
      <c r="K17" s="80"/>
      <c r="L17" s="80"/>
      <c r="M17" s="57"/>
      <c r="N17" s="57"/>
      <c r="O17" s="59"/>
      <c r="P17" s="61"/>
    </row>
    <row r="18" spans="1:16" ht="12.75" customHeight="1">
      <c r="A18" s="50"/>
      <c r="B18" s="52" t="e">
        <f>VLOOKUP(A18,'пр.взв'!B6:G41,2,FALSE)</f>
        <v>#N/A</v>
      </c>
      <c r="C18" s="54" t="e">
        <f>VLOOKUP(A18,'пр.взв'!B6:G41,3,FALSE)</f>
        <v>#N/A</v>
      </c>
      <c r="D18" s="54" t="e">
        <f>VLOOKUP(A18,'пр.взв'!B6:G41,4,FALSE)</f>
        <v>#N/A</v>
      </c>
      <c r="E18" s="67"/>
      <c r="F18" s="67"/>
      <c r="G18" s="48"/>
      <c r="H18" s="49"/>
      <c r="I18" s="50"/>
      <c r="J18" s="52" t="e">
        <f>VLOOKUP(I18,'пр.взв'!B6:G41,2,FALSE)</f>
        <v>#N/A</v>
      </c>
      <c r="K18" s="46" t="e">
        <f>VLOOKUP(I18,'пр.взв'!B6:G41,3,FALSE)</f>
        <v>#N/A</v>
      </c>
      <c r="L18" s="46" t="e">
        <f>VLOOKUP(I18,'пр.взв'!B6:G41,4,FALSE)</f>
        <v>#N/A</v>
      </c>
      <c r="M18" s="67"/>
      <c r="N18" s="67"/>
      <c r="O18" s="48"/>
      <c r="P18" s="49"/>
    </row>
    <row r="19" spans="1:16" ht="12.75">
      <c r="A19" s="51"/>
      <c r="B19" s="53"/>
      <c r="C19" s="55"/>
      <c r="D19" s="55"/>
      <c r="E19" s="56"/>
      <c r="F19" s="56"/>
      <c r="G19" s="58"/>
      <c r="H19" s="60"/>
      <c r="I19" s="51"/>
      <c r="J19" s="53"/>
      <c r="K19" s="65"/>
      <c r="L19" s="65"/>
      <c r="M19" s="56"/>
      <c r="N19" s="56"/>
      <c r="O19" s="58"/>
      <c r="P19" s="60"/>
    </row>
    <row r="20" spans="1:16" ht="12.75">
      <c r="A20" s="51"/>
      <c r="B20" s="63" t="e">
        <f>VLOOKUP(A20,'пр.взв'!B6:G41,2,FALSE)</f>
        <v>#N/A</v>
      </c>
      <c r="C20" s="65" t="e">
        <f>VLOOKUP(A20,'пр.взв'!B6:G41,3,FALSE)</f>
        <v>#N/A</v>
      </c>
      <c r="D20" s="65" t="e">
        <f>VLOOKUP(A20,'пр.взв'!B6:G41,4,FALSE)</f>
        <v>#N/A</v>
      </c>
      <c r="E20" s="56"/>
      <c r="F20" s="56"/>
      <c r="G20" s="58"/>
      <c r="H20" s="60"/>
      <c r="I20" s="51"/>
      <c r="J20" s="63" t="e">
        <f>VLOOKUP(I20,'пр.взв'!B6:G41,2,FALSE)</f>
        <v>#N/A</v>
      </c>
      <c r="K20" s="79" t="e">
        <f>VLOOKUP(I20,'пр.взв'!B6:G41,3,FALSE)</f>
        <v>#N/A</v>
      </c>
      <c r="L20" s="79" t="e">
        <f>VLOOKUP(I20,'пр.взв'!B6:G41,4,FALSE)</f>
        <v>#N/A</v>
      </c>
      <c r="M20" s="56"/>
      <c r="N20" s="56"/>
      <c r="O20" s="58"/>
      <c r="P20" s="60"/>
    </row>
    <row r="21" spans="1:16" ht="13.5" thickBot="1">
      <c r="A21" s="62"/>
      <c r="B21" s="64"/>
      <c r="C21" s="66"/>
      <c r="D21" s="66"/>
      <c r="E21" s="57"/>
      <c r="F21" s="57"/>
      <c r="G21" s="59"/>
      <c r="H21" s="61"/>
      <c r="I21" s="62"/>
      <c r="J21" s="64"/>
      <c r="K21" s="80"/>
      <c r="L21" s="80"/>
      <c r="M21" s="57"/>
      <c r="N21" s="57"/>
      <c r="O21" s="59"/>
      <c r="P21" s="61"/>
    </row>
    <row r="22" spans="1:16" ht="12.75" customHeight="1">
      <c r="A22" s="50"/>
      <c r="B22" s="52" t="e">
        <f>VLOOKUP(A22,'пр.взв'!B6:G41,2,FALSE)</f>
        <v>#N/A</v>
      </c>
      <c r="C22" s="54" t="e">
        <f>VLOOKUP(A22,'пр.взв'!B6:G41,3,FALSE)</f>
        <v>#N/A</v>
      </c>
      <c r="D22" s="54" t="e">
        <f>VLOOKUP(A22,'пр.взв'!B6:G41,4,FALSE)</f>
        <v>#N/A</v>
      </c>
      <c r="E22" s="67"/>
      <c r="F22" s="67"/>
      <c r="G22" s="48"/>
      <c r="H22" s="49"/>
      <c r="I22" s="50"/>
      <c r="J22" s="52" t="e">
        <f>VLOOKUP(I22,'пр.взв'!B6:G41,2,FALSE)</f>
        <v>#N/A</v>
      </c>
      <c r="K22" s="46" t="e">
        <f>VLOOKUP(I22,'пр.взв'!B6:G41,3,FALSE)</f>
        <v>#N/A</v>
      </c>
      <c r="L22" s="46" t="e">
        <f>VLOOKUP(I22,'пр.взв'!B6:G41,4,FALSE)</f>
        <v>#N/A</v>
      </c>
      <c r="M22" s="67"/>
      <c r="N22" s="67"/>
      <c r="O22" s="48"/>
      <c r="P22" s="49"/>
    </row>
    <row r="23" spans="1:16" ht="12.75">
      <c r="A23" s="51"/>
      <c r="B23" s="53"/>
      <c r="C23" s="55"/>
      <c r="D23" s="55"/>
      <c r="E23" s="56"/>
      <c r="F23" s="56"/>
      <c r="G23" s="58"/>
      <c r="H23" s="60"/>
      <c r="I23" s="51"/>
      <c r="J23" s="53"/>
      <c r="K23" s="65"/>
      <c r="L23" s="65"/>
      <c r="M23" s="56"/>
      <c r="N23" s="56"/>
      <c r="O23" s="58"/>
      <c r="P23" s="60"/>
    </row>
    <row r="24" spans="1:16" ht="12.75" customHeight="1">
      <c r="A24" s="51"/>
      <c r="B24" s="63" t="e">
        <f>VLOOKUP(A24,'пр.взв'!B6:G41,2,FALSE)</f>
        <v>#N/A</v>
      </c>
      <c r="C24" s="65" t="e">
        <f>VLOOKUP(A24,'пр.взв'!B6:G41,3,FALSE)</f>
        <v>#N/A</v>
      </c>
      <c r="D24" s="65" t="e">
        <f>VLOOKUP(A24,'пр.взв'!B6:G41,4,FALSE)</f>
        <v>#N/A</v>
      </c>
      <c r="E24" s="56"/>
      <c r="F24" s="56"/>
      <c r="G24" s="58"/>
      <c r="H24" s="60"/>
      <c r="I24" s="51"/>
      <c r="J24" s="63" t="e">
        <f>VLOOKUP(I24,'пр.взв'!B6:G41,2,FALSE)</f>
        <v>#N/A</v>
      </c>
      <c r="K24" s="79" t="e">
        <f>VLOOKUP(I24,'пр.взв'!B6:G41,3,FALSE)</f>
        <v>#N/A</v>
      </c>
      <c r="L24" s="79" t="e">
        <f>VLOOKUP(I24,'пр.взв'!B6:G41,4,FALSE)</f>
        <v>#N/A</v>
      </c>
      <c r="M24" s="56"/>
      <c r="N24" s="56"/>
      <c r="O24" s="58"/>
      <c r="P24" s="60"/>
    </row>
    <row r="25" spans="1:16" ht="13.5" thickBot="1">
      <c r="A25" s="62"/>
      <c r="B25" s="64"/>
      <c r="C25" s="66"/>
      <c r="D25" s="66"/>
      <c r="E25" s="57"/>
      <c r="F25" s="57"/>
      <c r="G25" s="59"/>
      <c r="H25" s="61"/>
      <c r="I25" s="62"/>
      <c r="J25" s="64"/>
      <c r="K25" s="80"/>
      <c r="L25" s="80"/>
      <c r="M25" s="57"/>
      <c r="N25" s="57"/>
      <c r="O25" s="59"/>
      <c r="P25" s="61"/>
    </row>
    <row r="26" spans="1:16" ht="12.75" customHeight="1">
      <c r="A26" s="50"/>
      <c r="B26" s="52" t="e">
        <f>VLOOKUP(A26,'пр.взв'!B6:G41,2,FALSE)</f>
        <v>#N/A</v>
      </c>
      <c r="C26" s="54" t="e">
        <f>VLOOKUP(A26,'пр.взв'!B6:G41,3,FALSE)</f>
        <v>#N/A</v>
      </c>
      <c r="D26" s="54" t="e">
        <f>VLOOKUP(A26,'пр.взв'!B6:G41,4,FALSE)</f>
        <v>#N/A</v>
      </c>
      <c r="E26" s="67"/>
      <c r="F26" s="67"/>
      <c r="G26" s="48"/>
      <c r="H26" s="49"/>
      <c r="I26" s="50"/>
      <c r="J26" s="52" t="e">
        <f>VLOOKUP(I26,'пр.взв'!B6:G41,2,FALSE)</f>
        <v>#N/A</v>
      </c>
      <c r="K26" s="46" t="e">
        <f>VLOOKUP(I26,'пр.взв'!B6:G41,3,FALSE)</f>
        <v>#N/A</v>
      </c>
      <c r="L26" s="46" t="e">
        <f>VLOOKUP(I26,'пр.взв'!B6:G41,4,FALSE)</f>
        <v>#N/A</v>
      </c>
      <c r="M26" s="67"/>
      <c r="N26" s="67"/>
      <c r="O26" s="48"/>
      <c r="P26" s="49"/>
    </row>
    <row r="27" spans="1:16" ht="12.75">
      <c r="A27" s="51"/>
      <c r="B27" s="53"/>
      <c r="C27" s="55"/>
      <c r="D27" s="55"/>
      <c r="E27" s="56"/>
      <c r="F27" s="56"/>
      <c r="G27" s="58"/>
      <c r="H27" s="60"/>
      <c r="I27" s="51"/>
      <c r="J27" s="53"/>
      <c r="K27" s="65"/>
      <c r="L27" s="65"/>
      <c r="M27" s="56"/>
      <c r="N27" s="56"/>
      <c r="O27" s="58"/>
      <c r="P27" s="60"/>
    </row>
    <row r="28" spans="1:16" ht="12.75" customHeight="1">
      <c r="A28" s="51"/>
      <c r="B28" s="63" t="e">
        <f>VLOOKUP(A28,'пр.взв'!B6:G41,2,FALSE)</f>
        <v>#N/A</v>
      </c>
      <c r="C28" s="65" t="e">
        <f>VLOOKUP(A28,'пр.взв'!B6:G41,3,FALSE)</f>
        <v>#N/A</v>
      </c>
      <c r="D28" s="65" t="e">
        <f>VLOOKUP(A28,'пр.взв'!B6:G41,4,FALSE)</f>
        <v>#N/A</v>
      </c>
      <c r="E28" s="56"/>
      <c r="F28" s="56"/>
      <c r="G28" s="58"/>
      <c r="H28" s="60"/>
      <c r="I28" s="51"/>
      <c r="J28" s="63" t="e">
        <f>VLOOKUP(I28,'пр.взв'!B6:G41,2,FALSE)</f>
        <v>#N/A</v>
      </c>
      <c r="K28" s="79" t="e">
        <f>VLOOKUP(I28,'пр.взв'!B6:G41,3,FALSE)</f>
        <v>#N/A</v>
      </c>
      <c r="L28" s="79" t="e">
        <f>VLOOKUP(I28,'пр.взв'!B6:G41,4,FALSE)</f>
        <v>#N/A</v>
      </c>
      <c r="M28" s="56"/>
      <c r="N28" s="56"/>
      <c r="O28" s="58"/>
      <c r="P28" s="60"/>
    </row>
    <row r="29" spans="1:16" ht="13.5" thickBot="1">
      <c r="A29" s="62"/>
      <c r="B29" s="64"/>
      <c r="C29" s="66"/>
      <c r="D29" s="66"/>
      <c r="E29" s="57"/>
      <c r="F29" s="57"/>
      <c r="G29" s="59"/>
      <c r="H29" s="61"/>
      <c r="I29" s="62"/>
      <c r="J29" s="64"/>
      <c r="K29" s="80"/>
      <c r="L29" s="80"/>
      <c r="M29" s="57"/>
      <c r="N29" s="57"/>
      <c r="O29" s="59"/>
      <c r="P29" s="61"/>
    </row>
    <row r="30" spans="1:16" ht="12.75" customHeight="1">
      <c r="A30" s="50"/>
      <c r="B30" s="52" t="e">
        <f>VLOOKUP(A30,'пр.взв'!B6:G41,2,FALSE)</f>
        <v>#N/A</v>
      </c>
      <c r="C30" s="54" t="e">
        <f>VLOOKUP(A30,'пр.взв'!B6:G41,3,FALSE)</f>
        <v>#N/A</v>
      </c>
      <c r="D30" s="54" t="e">
        <f>VLOOKUP(A30,'пр.взв'!B6:G41,4,FALSE)</f>
        <v>#N/A</v>
      </c>
      <c r="E30" s="67"/>
      <c r="F30" s="67"/>
      <c r="G30" s="48"/>
      <c r="H30" s="49"/>
      <c r="I30" s="50"/>
      <c r="J30" s="52" t="e">
        <f>VLOOKUP(I30,'пр.взв'!B6:G41,2,FALSE)</f>
        <v>#N/A</v>
      </c>
      <c r="K30" s="46" t="e">
        <f>VLOOKUP(I30,'пр.взв'!B6:G41,3,FALSE)</f>
        <v>#N/A</v>
      </c>
      <c r="L30" s="46" t="e">
        <f>VLOOKUP(I30,'пр.взв'!B6:G41,4,FALSE)</f>
        <v>#N/A</v>
      </c>
      <c r="M30" s="67"/>
      <c r="N30" s="67"/>
      <c r="O30" s="48"/>
      <c r="P30" s="49"/>
    </row>
    <row r="31" spans="1:16" ht="12.75">
      <c r="A31" s="51"/>
      <c r="B31" s="53"/>
      <c r="C31" s="55"/>
      <c r="D31" s="55"/>
      <c r="E31" s="56"/>
      <c r="F31" s="56"/>
      <c r="G31" s="58"/>
      <c r="H31" s="60"/>
      <c r="I31" s="51"/>
      <c r="J31" s="53"/>
      <c r="K31" s="65"/>
      <c r="L31" s="65"/>
      <c r="M31" s="56"/>
      <c r="N31" s="56"/>
      <c r="O31" s="58"/>
      <c r="P31" s="60"/>
    </row>
    <row r="32" spans="1:16" ht="12.75" customHeight="1">
      <c r="A32" s="51"/>
      <c r="B32" s="63" t="e">
        <f>VLOOKUP(A32,'пр.взв'!B6:G41,2,FALSE)</f>
        <v>#N/A</v>
      </c>
      <c r="C32" s="65" t="e">
        <f>VLOOKUP(A32,'пр.взв'!B6:G41,3,FALSE)</f>
        <v>#N/A</v>
      </c>
      <c r="D32" s="65" t="e">
        <f>VLOOKUP(A32,'пр.взв'!B6:G41,4,FALSE)</f>
        <v>#N/A</v>
      </c>
      <c r="E32" s="56"/>
      <c r="F32" s="56"/>
      <c r="G32" s="58"/>
      <c r="H32" s="60"/>
      <c r="I32" s="51"/>
      <c r="J32" s="63" t="e">
        <f>VLOOKUP(I32,'пр.взв'!B6:G41,2,FALSE)</f>
        <v>#N/A</v>
      </c>
      <c r="K32" s="79" t="e">
        <f>VLOOKUP(I32,'пр.взв'!B6:G41,3,FALSE)</f>
        <v>#N/A</v>
      </c>
      <c r="L32" s="79" t="e">
        <f>VLOOKUP(I32,'пр.взв'!B6:G41,4,FALSE)</f>
        <v>#N/A</v>
      </c>
      <c r="M32" s="56"/>
      <c r="N32" s="56"/>
      <c r="O32" s="58"/>
      <c r="P32" s="60"/>
    </row>
    <row r="33" spans="1:16" ht="13.5" thickBot="1">
      <c r="A33" s="62"/>
      <c r="B33" s="64"/>
      <c r="C33" s="66"/>
      <c r="D33" s="66"/>
      <c r="E33" s="57"/>
      <c r="F33" s="57"/>
      <c r="G33" s="59"/>
      <c r="H33" s="61"/>
      <c r="I33" s="62"/>
      <c r="J33" s="64"/>
      <c r="K33" s="80"/>
      <c r="L33" s="80"/>
      <c r="M33" s="57"/>
      <c r="N33" s="57"/>
      <c r="O33" s="59"/>
      <c r="P33" s="61"/>
    </row>
    <row r="34" spans="1:16" ht="12.75" customHeight="1">
      <c r="A34" s="50"/>
      <c r="B34" s="52" t="e">
        <f>VLOOKUP(A34,'пр.взв'!B6:G41,2,FALSE)</f>
        <v>#N/A</v>
      </c>
      <c r="C34" s="54" t="e">
        <f>VLOOKUP(A34,'пр.взв'!B6:G41,3,FALSE)</f>
        <v>#N/A</v>
      </c>
      <c r="D34" s="54" t="e">
        <f>VLOOKUP(A34,'пр.взв'!B6:G41,4,FALSE)</f>
        <v>#N/A</v>
      </c>
      <c r="E34" s="67"/>
      <c r="F34" s="67"/>
      <c r="G34" s="48"/>
      <c r="H34" s="49"/>
      <c r="I34" s="50"/>
      <c r="J34" s="52" t="e">
        <f>VLOOKUP(I34,'пр.взв'!B6:G41,2,FALSE)</f>
        <v>#N/A</v>
      </c>
      <c r="K34" s="46" t="e">
        <f>VLOOKUP(I34,'пр.взв'!B6:G41,3,FALSE)</f>
        <v>#N/A</v>
      </c>
      <c r="L34" s="46" t="e">
        <f>VLOOKUP(I34,'пр.взв'!B6:G41,4,FALSE)</f>
        <v>#N/A</v>
      </c>
      <c r="M34" s="67"/>
      <c r="N34" s="67"/>
      <c r="O34" s="48"/>
      <c r="P34" s="49"/>
    </row>
    <row r="35" spans="1:16" ht="12.75">
      <c r="A35" s="51"/>
      <c r="B35" s="53"/>
      <c r="C35" s="55"/>
      <c r="D35" s="55"/>
      <c r="E35" s="56"/>
      <c r="F35" s="56"/>
      <c r="G35" s="58"/>
      <c r="H35" s="60"/>
      <c r="I35" s="51"/>
      <c r="J35" s="53"/>
      <c r="K35" s="65"/>
      <c r="L35" s="65"/>
      <c r="M35" s="56"/>
      <c r="N35" s="56"/>
      <c r="O35" s="58"/>
      <c r="P35" s="60"/>
    </row>
    <row r="36" spans="1:16" ht="12.75">
      <c r="A36" s="51"/>
      <c r="B36" s="63" t="e">
        <f>VLOOKUP(A36,'пр.взв'!B6:G41,2,FALSE)</f>
        <v>#N/A</v>
      </c>
      <c r="C36" s="65" t="e">
        <f>VLOOKUP(A36,'пр.взв'!B6:G41,3,FALSE)</f>
        <v>#N/A</v>
      </c>
      <c r="D36" s="65" t="e">
        <f>VLOOKUP(A36,'пр.взв'!B6:G41,4,FALSE)</f>
        <v>#N/A</v>
      </c>
      <c r="E36" s="56"/>
      <c r="F36" s="56"/>
      <c r="G36" s="58"/>
      <c r="H36" s="60"/>
      <c r="I36" s="51"/>
      <c r="J36" s="63" t="e">
        <f>VLOOKUP(I36,'пр.взв'!B6:G41,2,FALSE)</f>
        <v>#N/A</v>
      </c>
      <c r="K36" s="79" t="e">
        <f>VLOOKUP(I36,'пр.взв'!B6:G41,3,FALSE)</f>
        <v>#N/A</v>
      </c>
      <c r="L36" s="79" t="e">
        <f>VLOOKUP(I36,'пр.взв'!B6:G41,4,FALSE)</f>
        <v>#N/A</v>
      </c>
      <c r="M36" s="56"/>
      <c r="N36" s="56"/>
      <c r="O36" s="58"/>
      <c r="P36" s="60"/>
    </row>
    <row r="37" spans="1:16" ht="13.5" thickBot="1">
      <c r="A37" s="62"/>
      <c r="B37" s="64"/>
      <c r="C37" s="66"/>
      <c r="D37" s="66"/>
      <c r="E37" s="57"/>
      <c r="F37" s="57"/>
      <c r="G37" s="59"/>
      <c r="H37" s="61"/>
      <c r="I37" s="62"/>
      <c r="J37" s="64"/>
      <c r="K37" s="80"/>
      <c r="L37" s="80"/>
      <c r="M37" s="57"/>
      <c r="N37" s="57"/>
      <c r="O37" s="59"/>
      <c r="P37" s="61"/>
    </row>
    <row r="38" spans="1:16" ht="12.75">
      <c r="A38" s="50"/>
      <c r="B38" s="52" t="e">
        <f>VLOOKUP(A38,'пр.взв'!B6:G41,2,FALSE)</f>
        <v>#N/A</v>
      </c>
      <c r="C38" s="54" t="e">
        <f>VLOOKUP(A38,'пр.взв'!B6:G41,3,FALSE)</f>
        <v>#N/A</v>
      </c>
      <c r="D38" s="54" t="e">
        <f>VLOOKUP(A38,'пр.взв'!B6:G41,4,FALSE)</f>
        <v>#N/A</v>
      </c>
      <c r="E38" s="67"/>
      <c r="F38" s="67"/>
      <c r="G38" s="48"/>
      <c r="H38" s="49"/>
      <c r="I38" s="50"/>
      <c r="J38" s="52" t="e">
        <f>VLOOKUP(I38,'пр.взв'!B6:G41,2,FALSE)</f>
        <v>#N/A</v>
      </c>
      <c r="K38" s="46" t="e">
        <f>VLOOKUP(I38,'пр.взв'!B6:G41,3,FALSE)</f>
        <v>#N/A</v>
      </c>
      <c r="L38" s="46" t="e">
        <f>VLOOKUP(I38,'пр.взв'!B6:G41,4,FALSE)</f>
        <v>#N/A</v>
      </c>
      <c r="M38" s="67"/>
      <c r="N38" s="67"/>
      <c r="O38" s="48"/>
      <c r="P38" s="49"/>
    </row>
    <row r="39" spans="1:16" ht="12.75">
      <c r="A39" s="51"/>
      <c r="B39" s="53"/>
      <c r="C39" s="55"/>
      <c r="D39" s="55"/>
      <c r="E39" s="56"/>
      <c r="F39" s="56"/>
      <c r="G39" s="58"/>
      <c r="H39" s="60"/>
      <c r="I39" s="51"/>
      <c r="J39" s="53"/>
      <c r="K39" s="65"/>
      <c r="L39" s="65"/>
      <c r="M39" s="56"/>
      <c r="N39" s="56"/>
      <c r="O39" s="58"/>
      <c r="P39" s="60"/>
    </row>
    <row r="40" spans="1:16" ht="12.75">
      <c r="A40" s="51"/>
      <c r="B40" s="63" t="e">
        <f>VLOOKUP(A40,'пр.взв'!B6:G41,2,FALSE)</f>
        <v>#N/A</v>
      </c>
      <c r="C40" s="65" t="e">
        <f>VLOOKUP(A40,'пр.взв'!B6:G41,3,FALSE)</f>
        <v>#N/A</v>
      </c>
      <c r="D40" s="65" t="e">
        <f>VLOOKUP(A40,'пр.взв'!B6:G41,4,FALSE)</f>
        <v>#N/A</v>
      </c>
      <c r="E40" s="56"/>
      <c r="F40" s="56"/>
      <c r="G40" s="58"/>
      <c r="H40" s="60"/>
      <c r="I40" s="51"/>
      <c r="J40" s="63" t="e">
        <f>VLOOKUP(I40,'пр.взв'!B6:G41,2,FALSE)</f>
        <v>#N/A</v>
      </c>
      <c r="K40" s="79" t="e">
        <f>VLOOKUP(I40,'пр.взв'!B6:G41,3,FALSE)</f>
        <v>#N/A</v>
      </c>
      <c r="L40" s="79" t="e">
        <f>VLOOKUP(I40,'пр.взв'!B6:G41,4,FALSE)</f>
        <v>#N/A</v>
      </c>
      <c r="M40" s="56"/>
      <c r="N40" s="56"/>
      <c r="O40" s="58"/>
      <c r="P40" s="60"/>
    </row>
    <row r="41" spans="1:16" ht="13.5" thickBot="1">
      <c r="A41" s="62"/>
      <c r="B41" s="64"/>
      <c r="C41" s="66"/>
      <c r="D41" s="66"/>
      <c r="E41" s="57"/>
      <c r="F41" s="57"/>
      <c r="G41" s="59"/>
      <c r="H41" s="61"/>
      <c r="I41" s="62"/>
      <c r="J41" s="64"/>
      <c r="K41" s="80"/>
      <c r="L41" s="80"/>
      <c r="M41" s="57"/>
      <c r="N41" s="57"/>
      <c r="O41" s="59"/>
      <c r="P41" s="61"/>
    </row>
    <row r="42" spans="1:16" ht="12.75">
      <c r="A42" s="50"/>
      <c r="B42" s="52" t="e">
        <f>VLOOKUP(A42,'пр.взв'!B6:G41,2,FALSE)</f>
        <v>#N/A</v>
      </c>
      <c r="C42" s="54" t="e">
        <f>VLOOKUP(A42,'пр.взв'!B6:G41,3,FALSE)</f>
        <v>#N/A</v>
      </c>
      <c r="D42" s="54" t="e">
        <f>VLOOKUP(A42,'пр.взв'!B6:G41,4,FALSE)</f>
        <v>#N/A</v>
      </c>
      <c r="E42" s="67"/>
      <c r="F42" s="67"/>
      <c r="G42" s="48"/>
      <c r="H42" s="49"/>
      <c r="I42" s="50"/>
      <c r="J42" s="52" t="e">
        <f>VLOOKUP(I42,'пр.взв'!B6:G41,2,FALSE)</f>
        <v>#N/A</v>
      </c>
      <c r="K42" s="46" t="e">
        <f>VLOOKUP(I42,'пр.взв'!B6:G41,3,FALSE)</f>
        <v>#N/A</v>
      </c>
      <c r="L42" s="46" t="e">
        <f>VLOOKUP(I42,'пр.взв'!B6:G41,4,FALSE)</f>
        <v>#N/A</v>
      </c>
      <c r="M42" s="67"/>
      <c r="N42" s="67"/>
      <c r="O42" s="48"/>
      <c r="P42" s="49"/>
    </row>
    <row r="43" spans="1:16" ht="12.75">
      <c r="A43" s="51"/>
      <c r="B43" s="53"/>
      <c r="C43" s="55"/>
      <c r="D43" s="55"/>
      <c r="E43" s="56"/>
      <c r="F43" s="56"/>
      <c r="G43" s="58"/>
      <c r="H43" s="60"/>
      <c r="I43" s="51"/>
      <c r="J43" s="53"/>
      <c r="K43" s="65"/>
      <c r="L43" s="65"/>
      <c r="M43" s="56"/>
      <c r="N43" s="56"/>
      <c r="O43" s="58"/>
      <c r="P43" s="60"/>
    </row>
    <row r="44" spans="1:16" ht="12.75">
      <c r="A44" s="51"/>
      <c r="B44" s="63" t="e">
        <f>VLOOKUP(A44,'пр.взв'!B6:G41,2,FALSE)</f>
        <v>#N/A</v>
      </c>
      <c r="C44" s="65" t="e">
        <f>VLOOKUP(A44,'пр.взв'!B6:G41,3,FALSE)</f>
        <v>#N/A</v>
      </c>
      <c r="D44" s="65" t="e">
        <f>VLOOKUP(A44,'пр.взв'!B6:G41,4,FALSE)</f>
        <v>#N/A</v>
      </c>
      <c r="E44" s="56"/>
      <c r="F44" s="56"/>
      <c r="G44" s="58"/>
      <c r="H44" s="60"/>
      <c r="I44" s="51"/>
      <c r="J44" s="63" t="e">
        <f>VLOOKUP(I44,'пр.взв'!B6:G41,2,FALSE)</f>
        <v>#N/A</v>
      </c>
      <c r="K44" s="79" t="e">
        <f>VLOOKUP(I44,'пр.взв'!B6:G41,3,FALSE)</f>
        <v>#N/A</v>
      </c>
      <c r="L44" s="79" t="e">
        <f>VLOOKUP(I44,'пр.взв'!B6:G41,4,FALSE)</f>
        <v>#N/A</v>
      </c>
      <c r="M44" s="56"/>
      <c r="N44" s="56"/>
      <c r="O44" s="58"/>
      <c r="P44" s="60"/>
    </row>
    <row r="45" spans="1:16" ht="13.5" thickBot="1">
      <c r="A45" s="62"/>
      <c r="B45" s="64"/>
      <c r="C45" s="66"/>
      <c r="D45" s="66"/>
      <c r="E45" s="57"/>
      <c r="F45" s="57"/>
      <c r="G45" s="59"/>
      <c r="H45" s="61"/>
      <c r="I45" s="62"/>
      <c r="J45" s="64"/>
      <c r="K45" s="80"/>
      <c r="L45" s="80"/>
      <c r="M45" s="57"/>
      <c r="N45" s="57"/>
      <c r="O45" s="59"/>
      <c r="P45" s="61"/>
    </row>
    <row r="46" spans="1:16" ht="12.75">
      <c r="A46" s="50"/>
      <c r="B46" s="52" t="e">
        <f>VLOOKUP(A46,'пр.взв'!B6:G41,2,FALSE)</f>
        <v>#N/A</v>
      </c>
      <c r="C46" s="54" t="e">
        <f>VLOOKUP(A46,'пр.взв'!B6:G41,3,FALSE)</f>
        <v>#N/A</v>
      </c>
      <c r="D46" s="54" t="e">
        <f>VLOOKUP(A46,'пр.взв'!B6:G41,4,FALSE)</f>
        <v>#N/A</v>
      </c>
      <c r="E46" s="67"/>
      <c r="F46" s="67"/>
      <c r="G46" s="48"/>
      <c r="H46" s="49"/>
      <c r="I46" s="50"/>
      <c r="J46" s="52" t="e">
        <f>VLOOKUP(I46,'пр.взв'!B6:G41,2,FALSE)</f>
        <v>#N/A</v>
      </c>
      <c r="K46" s="46" t="e">
        <f>VLOOKUP(I46,'пр.взв'!B6:G41,3,FALSE)</f>
        <v>#N/A</v>
      </c>
      <c r="L46" s="46" t="e">
        <f>VLOOKUP(I46,'пр.взв'!B6:G41,4,FALSE)</f>
        <v>#N/A</v>
      </c>
      <c r="M46" s="67"/>
      <c r="N46" s="67"/>
      <c r="O46" s="48"/>
      <c r="P46" s="49"/>
    </row>
    <row r="47" spans="1:16" ht="12.75">
      <c r="A47" s="51"/>
      <c r="B47" s="53"/>
      <c r="C47" s="55"/>
      <c r="D47" s="55"/>
      <c r="E47" s="56"/>
      <c r="F47" s="56"/>
      <c r="G47" s="58"/>
      <c r="H47" s="60"/>
      <c r="I47" s="51"/>
      <c r="J47" s="53"/>
      <c r="K47" s="65"/>
      <c r="L47" s="65"/>
      <c r="M47" s="56"/>
      <c r="N47" s="56"/>
      <c r="O47" s="58"/>
      <c r="P47" s="60"/>
    </row>
    <row r="48" spans="1:16" ht="12.75">
      <c r="A48" s="51"/>
      <c r="B48" s="63" t="e">
        <f>VLOOKUP(A48,'пр.взв'!B6:G41,2,FALSE)</f>
        <v>#N/A</v>
      </c>
      <c r="C48" s="65" t="e">
        <f>VLOOKUP(A48,'пр.взв'!B6:G41,3,FALSE)</f>
        <v>#N/A</v>
      </c>
      <c r="D48" s="65" t="e">
        <f>VLOOKUP(A48,'пр.взв'!B6:G41,4,FALSE)</f>
        <v>#N/A</v>
      </c>
      <c r="E48" s="56"/>
      <c r="F48" s="56"/>
      <c r="G48" s="58"/>
      <c r="H48" s="60"/>
      <c r="I48" s="51"/>
      <c r="J48" s="63" t="e">
        <f>VLOOKUP(I48,'пр.взв'!B6:G41,2,FALSE)</f>
        <v>#N/A</v>
      </c>
      <c r="K48" s="79" t="e">
        <f>VLOOKUP(I48,'пр.взв'!B6:G41,3,FALSE)</f>
        <v>#N/A</v>
      </c>
      <c r="L48" s="79" t="e">
        <f>VLOOKUP(I48,'пр.взв'!B6:G41,4,FALSE)</f>
        <v>#N/A</v>
      </c>
      <c r="M48" s="56"/>
      <c r="N48" s="56"/>
      <c r="O48" s="58"/>
      <c r="P48" s="60"/>
    </row>
    <row r="49" spans="1:16" ht="13.5" thickBot="1">
      <c r="A49" s="62"/>
      <c r="B49" s="64"/>
      <c r="C49" s="66"/>
      <c r="D49" s="66"/>
      <c r="E49" s="57"/>
      <c r="F49" s="57"/>
      <c r="G49" s="59"/>
      <c r="H49" s="61"/>
      <c r="I49" s="62"/>
      <c r="J49" s="64"/>
      <c r="K49" s="80"/>
      <c r="L49" s="80"/>
      <c r="M49" s="57"/>
      <c r="N49" s="57"/>
      <c r="O49" s="59"/>
      <c r="P49" s="61"/>
    </row>
    <row r="50" spans="1:16" ht="12.75">
      <c r="A50" s="50"/>
      <c r="B50" s="52" t="e">
        <f>VLOOKUP(A50,'пр.взв'!B6:G41,2,FALSE)</f>
        <v>#N/A</v>
      </c>
      <c r="C50" s="54" t="e">
        <f>VLOOKUP(A50,'пр.взв'!B6:G41,3,FALSE)</f>
        <v>#N/A</v>
      </c>
      <c r="D50" s="54" t="e">
        <f>VLOOKUP(A50,'пр.взв'!B6:G41,4,FALSE)</f>
        <v>#N/A</v>
      </c>
      <c r="E50" s="67"/>
      <c r="F50" s="67"/>
      <c r="G50" s="48"/>
      <c r="H50" s="49"/>
      <c r="I50" s="50"/>
      <c r="J50" s="52" t="e">
        <f>VLOOKUP(I50,'пр.взв'!B6:G41,2,FALSE)</f>
        <v>#N/A</v>
      </c>
      <c r="K50" s="46" t="e">
        <f>VLOOKUP(I50,'пр.взв'!B6:G41,3,FALSE)</f>
        <v>#N/A</v>
      </c>
      <c r="L50" s="46" t="e">
        <f>VLOOKUP(I50,'пр.взв'!B6:G41,4,FALSE)</f>
        <v>#N/A</v>
      </c>
      <c r="M50" s="67"/>
      <c r="N50" s="67"/>
      <c r="O50" s="48"/>
      <c r="P50" s="49"/>
    </row>
    <row r="51" spans="1:16" ht="12.75">
      <c r="A51" s="51"/>
      <c r="B51" s="53"/>
      <c r="C51" s="55"/>
      <c r="D51" s="55"/>
      <c r="E51" s="56"/>
      <c r="F51" s="56"/>
      <c r="G51" s="58"/>
      <c r="H51" s="60"/>
      <c r="I51" s="51"/>
      <c r="J51" s="53"/>
      <c r="K51" s="65"/>
      <c r="L51" s="65"/>
      <c r="M51" s="56"/>
      <c r="N51" s="56"/>
      <c r="O51" s="58"/>
      <c r="P51" s="60"/>
    </row>
    <row r="52" spans="1:16" ht="12.75">
      <c r="A52" s="51"/>
      <c r="B52" s="63" t="e">
        <f>VLOOKUP(A52,'пр.взв'!B6:G41,2,FALSE)</f>
        <v>#N/A</v>
      </c>
      <c r="C52" s="65" t="e">
        <f>VLOOKUP(A52,'пр.взв'!B6:G41,3,FALSE)</f>
        <v>#N/A</v>
      </c>
      <c r="D52" s="65" t="e">
        <f>VLOOKUP(A52,'пр.взв'!B6:G41,4,FALSE)</f>
        <v>#N/A</v>
      </c>
      <c r="E52" s="56"/>
      <c r="F52" s="56"/>
      <c r="G52" s="58"/>
      <c r="H52" s="60"/>
      <c r="I52" s="51"/>
      <c r="J52" s="63" t="e">
        <f>VLOOKUP(I52,'пр.взв'!B6:G41,2,FALSE)</f>
        <v>#N/A</v>
      </c>
      <c r="K52" s="79" t="e">
        <f>VLOOKUP(I52,'пр.взв'!B6:G41,3,FALSE)</f>
        <v>#N/A</v>
      </c>
      <c r="L52" s="79" t="e">
        <f>VLOOKUP(I52,'пр.взв'!B6:G41,4,FALSE)</f>
        <v>#N/A</v>
      </c>
      <c r="M52" s="56"/>
      <c r="N52" s="56"/>
      <c r="O52" s="58"/>
      <c r="P52" s="60"/>
    </row>
    <row r="53" spans="1:16" ht="13.5" thickBot="1">
      <c r="A53" s="62"/>
      <c r="B53" s="64"/>
      <c r="C53" s="66"/>
      <c r="D53" s="66"/>
      <c r="E53" s="57"/>
      <c r="F53" s="57"/>
      <c r="G53" s="59"/>
      <c r="H53" s="61"/>
      <c r="I53" s="62"/>
      <c r="J53" s="64"/>
      <c r="K53" s="80"/>
      <c r="L53" s="80"/>
      <c r="M53" s="57"/>
      <c r="N53" s="57"/>
      <c r="O53" s="59"/>
      <c r="P53" s="61"/>
    </row>
    <row r="54" spans="1:16" ht="12.75">
      <c r="A54" s="50"/>
      <c r="B54" s="52" t="e">
        <f>VLOOKUP(A54,'пр.взв'!B6:G41,2,FALSE)</f>
        <v>#N/A</v>
      </c>
      <c r="C54" s="54" t="e">
        <f>VLOOKUP(A54,'пр.взв'!B6:G41,3,FALSE)</f>
        <v>#N/A</v>
      </c>
      <c r="D54" s="54" t="e">
        <f>VLOOKUP(A54,'пр.взв'!B6:G41,4,FALSE)</f>
        <v>#N/A</v>
      </c>
      <c r="E54" s="67"/>
      <c r="F54" s="67"/>
      <c r="G54" s="48"/>
      <c r="H54" s="49"/>
      <c r="I54" s="50"/>
      <c r="J54" s="52" t="e">
        <f>VLOOKUP(I54,'пр.взв'!B6:G41,2,FALSE)</f>
        <v>#N/A</v>
      </c>
      <c r="K54" s="46" t="e">
        <f>VLOOKUP(I54,'пр.взв'!B6:G41,3,FALSE)</f>
        <v>#N/A</v>
      </c>
      <c r="L54" s="46" t="e">
        <f>VLOOKUP(I54,'пр.взв'!B6:G41,4,FALSE)</f>
        <v>#N/A</v>
      </c>
      <c r="M54" s="67"/>
      <c r="N54" s="67"/>
      <c r="O54" s="48"/>
      <c r="P54" s="49"/>
    </row>
    <row r="55" spans="1:16" ht="12.75">
      <c r="A55" s="51"/>
      <c r="B55" s="53"/>
      <c r="C55" s="55"/>
      <c r="D55" s="55"/>
      <c r="E55" s="56"/>
      <c r="F55" s="56"/>
      <c r="G55" s="58"/>
      <c r="H55" s="60"/>
      <c r="I55" s="51"/>
      <c r="J55" s="53"/>
      <c r="K55" s="65"/>
      <c r="L55" s="65"/>
      <c r="M55" s="56"/>
      <c r="N55" s="56"/>
      <c r="O55" s="58"/>
      <c r="P55" s="60"/>
    </row>
    <row r="56" spans="1:16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21" customHeight="1">
      <c r="A57" s="76" t="s">
        <v>10</v>
      </c>
      <c r="B57" s="76"/>
      <c r="C57" s="76"/>
      <c r="D57" s="76"/>
      <c r="E57" s="76"/>
      <c r="F57" s="76"/>
      <c r="G57" s="76"/>
      <c r="H57" s="76"/>
      <c r="I57" s="76" t="s">
        <v>10</v>
      </c>
      <c r="J57" s="76"/>
      <c r="K57" s="76"/>
      <c r="L57" s="76"/>
      <c r="M57" s="76"/>
      <c r="N57" s="76"/>
      <c r="O57" s="76"/>
      <c r="P57" s="76"/>
    </row>
    <row r="58" spans="1:16" ht="22.5" customHeight="1" thickBot="1">
      <c r="A58" s="77" t="s">
        <v>37</v>
      </c>
      <c r="B58" s="77"/>
      <c r="C58" s="78"/>
      <c r="D58" s="78"/>
      <c r="E58" s="78"/>
      <c r="F58" s="77" t="str">
        <f>F3</f>
        <v>вк 87 кг.</v>
      </c>
      <c r="G58" s="77"/>
      <c r="H58" s="77"/>
      <c r="I58" s="77" t="s">
        <v>38</v>
      </c>
      <c r="J58" s="77"/>
      <c r="K58" s="78"/>
      <c r="L58" s="78"/>
      <c r="M58" s="78"/>
      <c r="N58" s="77" t="str">
        <f>F3</f>
        <v>вк 87 кг.</v>
      </c>
      <c r="O58" s="77"/>
      <c r="P58" s="77"/>
    </row>
    <row r="59" spans="1:16" ht="12.75">
      <c r="A59" s="73" t="s">
        <v>5</v>
      </c>
      <c r="B59" s="47" t="s">
        <v>2</v>
      </c>
      <c r="C59" s="69" t="s">
        <v>25</v>
      </c>
      <c r="D59" s="47" t="s">
        <v>26</v>
      </c>
      <c r="E59" s="47" t="s">
        <v>13</v>
      </c>
      <c r="F59" s="69" t="s">
        <v>14</v>
      </c>
      <c r="G59" s="47" t="s">
        <v>15</v>
      </c>
      <c r="H59" s="71" t="s">
        <v>16</v>
      </c>
      <c r="I59" s="73" t="s">
        <v>5</v>
      </c>
      <c r="J59" s="47" t="s">
        <v>2</v>
      </c>
      <c r="K59" s="69" t="s">
        <v>25</v>
      </c>
      <c r="L59" s="47" t="s">
        <v>26</v>
      </c>
      <c r="M59" s="47" t="s">
        <v>13</v>
      </c>
      <c r="N59" s="69" t="s">
        <v>14</v>
      </c>
      <c r="O59" s="47" t="s">
        <v>15</v>
      </c>
      <c r="P59" s="71" t="s">
        <v>16</v>
      </c>
    </row>
    <row r="60" spans="1:16" ht="13.5" thickBot="1">
      <c r="A60" s="74"/>
      <c r="B60" s="68"/>
      <c r="C60" s="70"/>
      <c r="D60" s="68"/>
      <c r="E60" s="68"/>
      <c r="F60" s="70"/>
      <c r="G60" s="68"/>
      <c r="H60" s="72"/>
      <c r="I60" s="74"/>
      <c r="J60" s="68"/>
      <c r="K60" s="70"/>
      <c r="L60" s="68"/>
      <c r="M60" s="68"/>
      <c r="N60" s="70"/>
      <c r="O60" s="68"/>
      <c r="P60" s="72"/>
    </row>
    <row r="61" spans="1:16" ht="12.75">
      <c r="A61" s="50"/>
      <c r="B61" s="52" t="e">
        <f>VLOOKUP(A61,'пр.взв'!B6:G41,2,FALSE)</f>
        <v>#N/A</v>
      </c>
      <c r="C61" s="46" t="e">
        <f>VLOOKUP(A61,'пр.взв'!B6:G41,3,FALSE)</f>
        <v>#N/A</v>
      </c>
      <c r="D61" s="46" t="e">
        <f>VLOOKUP(A61,'пр.взв'!B6:G41,4,FALSE)</f>
        <v>#N/A</v>
      </c>
      <c r="E61" s="67"/>
      <c r="F61" s="67"/>
      <c r="G61" s="48"/>
      <c r="H61" s="49"/>
      <c r="I61" s="50"/>
      <c r="J61" s="52" t="e">
        <f>VLOOKUP(I61,'пр.взв'!B6:G41,2,FALSE)</f>
        <v>#N/A</v>
      </c>
      <c r="K61" s="46" t="e">
        <f>VLOOKUP(I61,'пр.взв'!B6:G41,3,FALSE)</f>
        <v>#N/A</v>
      </c>
      <c r="L61" s="46" t="e">
        <f>VLOOKUP(I61,'пр.взв'!B6:G41,4,FALSE)</f>
        <v>#N/A</v>
      </c>
      <c r="M61" s="67"/>
      <c r="N61" s="67"/>
      <c r="O61" s="48"/>
      <c r="P61" s="49"/>
    </row>
    <row r="62" spans="1:16" ht="12.75">
      <c r="A62" s="51"/>
      <c r="B62" s="53"/>
      <c r="C62" s="65"/>
      <c r="D62" s="65"/>
      <c r="E62" s="56"/>
      <c r="F62" s="56"/>
      <c r="G62" s="58"/>
      <c r="H62" s="60"/>
      <c r="I62" s="51"/>
      <c r="J62" s="53"/>
      <c r="K62" s="65"/>
      <c r="L62" s="65"/>
      <c r="M62" s="56"/>
      <c r="N62" s="56"/>
      <c r="O62" s="58"/>
      <c r="P62" s="60"/>
    </row>
    <row r="63" spans="1:16" ht="12.75">
      <c r="A63" s="51"/>
      <c r="B63" s="63" t="e">
        <f>VLOOKUP(A63,'пр.взв'!B6:G41,2,FALSE)</f>
        <v>#N/A</v>
      </c>
      <c r="C63" s="65" t="e">
        <f>VLOOKUP(A63,'пр.взв'!B6:G41,3,FALSE)</f>
        <v>#N/A</v>
      </c>
      <c r="D63" s="65" t="e">
        <f>VLOOKUP(A63,'пр.взв'!B6:G41,4,FALSE)</f>
        <v>#N/A</v>
      </c>
      <c r="E63" s="56"/>
      <c r="F63" s="56"/>
      <c r="G63" s="58"/>
      <c r="H63" s="60"/>
      <c r="I63" s="51"/>
      <c r="J63" s="63" t="e">
        <f>VLOOKUP(I63,'пр.взв'!B6:G41,2,FALSE)</f>
        <v>#N/A</v>
      </c>
      <c r="K63" s="65" t="e">
        <f>VLOOKUP(I63,'пр.взв'!B6:G41,3,FALSE)</f>
        <v>#N/A</v>
      </c>
      <c r="L63" s="65" t="e">
        <f>VLOOKUP(I63,'пр.взв'!B6:G41,4,FALSE)</f>
        <v>#N/A</v>
      </c>
      <c r="M63" s="56"/>
      <c r="N63" s="56"/>
      <c r="O63" s="58"/>
      <c r="P63" s="60"/>
    </row>
    <row r="64" spans="1:16" ht="13.5" thickBot="1">
      <c r="A64" s="62"/>
      <c r="B64" s="64"/>
      <c r="C64" s="66"/>
      <c r="D64" s="66"/>
      <c r="E64" s="57"/>
      <c r="F64" s="57"/>
      <c r="G64" s="59"/>
      <c r="H64" s="61"/>
      <c r="I64" s="62"/>
      <c r="J64" s="64"/>
      <c r="K64" s="66"/>
      <c r="L64" s="66"/>
      <c r="M64" s="57"/>
      <c r="N64" s="57"/>
      <c r="O64" s="59"/>
      <c r="P64" s="61"/>
    </row>
    <row r="65" spans="1:16" ht="12.75">
      <c r="A65" s="50"/>
      <c r="B65" s="52" t="e">
        <f>VLOOKUP(A65,'пр.взв'!B6:G41,2,FALSE)</f>
        <v>#N/A</v>
      </c>
      <c r="C65" s="54" t="e">
        <f>VLOOKUP(A65,'пр.взв'!B6:G41,3,FALSE)</f>
        <v>#N/A</v>
      </c>
      <c r="D65" s="54" t="e">
        <f>VLOOKUP(A65,'пр.взв'!B6:G41,4,FALSE)</f>
        <v>#N/A</v>
      </c>
      <c r="E65" s="67"/>
      <c r="F65" s="67"/>
      <c r="G65" s="48"/>
      <c r="H65" s="49"/>
      <c r="I65" s="50"/>
      <c r="J65" s="52" t="e">
        <f>VLOOKUP(I65,'пр.взв'!B6:G41,2,FALSE)</f>
        <v>#N/A</v>
      </c>
      <c r="K65" s="54" t="e">
        <f>VLOOKUP(I65,'пр.взв'!B6:G41,3,FALSE)</f>
        <v>#N/A</v>
      </c>
      <c r="L65" s="54" t="e">
        <f>VLOOKUP(I65,'пр.взв'!B6:G41,4,FALSE)</f>
        <v>#N/A</v>
      </c>
      <c r="M65" s="67"/>
      <c r="N65" s="67"/>
      <c r="O65" s="48"/>
      <c r="P65" s="49"/>
    </row>
    <row r="66" spans="1:16" ht="12.75">
      <c r="A66" s="51"/>
      <c r="B66" s="53"/>
      <c r="C66" s="55"/>
      <c r="D66" s="55"/>
      <c r="E66" s="56"/>
      <c r="F66" s="56"/>
      <c r="G66" s="58"/>
      <c r="H66" s="60"/>
      <c r="I66" s="51"/>
      <c r="J66" s="53"/>
      <c r="K66" s="55"/>
      <c r="L66" s="55"/>
      <c r="M66" s="56"/>
      <c r="N66" s="56"/>
      <c r="O66" s="58"/>
      <c r="P66" s="60"/>
    </row>
    <row r="67" spans="1:16" ht="12.75">
      <c r="A67" s="51"/>
      <c r="B67" s="63" t="e">
        <f>VLOOKUP(A67,'пр.взв'!B6:G41,2,FALSE)</f>
        <v>#N/A</v>
      </c>
      <c r="C67" s="65" t="e">
        <f>VLOOKUP(A67,'пр.взв'!B6:G41,3,FALSE)</f>
        <v>#N/A</v>
      </c>
      <c r="D67" s="65" t="e">
        <f>VLOOKUP(A67,'пр.взв'!B6:G41,4,FALSE)</f>
        <v>#N/A</v>
      </c>
      <c r="E67" s="56"/>
      <c r="F67" s="56"/>
      <c r="G67" s="58"/>
      <c r="H67" s="60"/>
      <c r="I67" s="51"/>
      <c r="J67" s="63" t="e">
        <f>VLOOKUP(I67,'пр.взв'!B6:G41,2,FALSE)</f>
        <v>#N/A</v>
      </c>
      <c r="K67" s="65" t="e">
        <f>VLOOKUP(I67,'пр.взв'!B6:G41,3,FALSE)</f>
        <v>#N/A</v>
      </c>
      <c r="L67" s="65" t="e">
        <f>VLOOKUP(I67,'пр.взв'!B6:G41,4,FALSE)</f>
        <v>#N/A</v>
      </c>
      <c r="M67" s="56"/>
      <c r="N67" s="56"/>
      <c r="O67" s="58"/>
      <c r="P67" s="60"/>
    </row>
    <row r="68" spans="1:16" ht="13.5" thickBot="1">
      <c r="A68" s="62"/>
      <c r="B68" s="64"/>
      <c r="C68" s="66"/>
      <c r="D68" s="66"/>
      <c r="E68" s="57"/>
      <c r="F68" s="57"/>
      <c r="G68" s="59"/>
      <c r="H68" s="61"/>
      <c r="I68" s="62"/>
      <c r="J68" s="64"/>
      <c r="K68" s="66"/>
      <c r="L68" s="66"/>
      <c r="M68" s="57"/>
      <c r="N68" s="57"/>
      <c r="O68" s="59"/>
      <c r="P68" s="61"/>
    </row>
    <row r="69" spans="1:16" ht="12.75">
      <c r="A69" s="50"/>
      <c r="B69" s="52" t="e">
        <f>VLOOKUP(A69,'пр.взв'!B6:G41,2,FALSE)</f>
        <v>#N/A</v>
      </c>
      <c r="C69" s="54" t="e">
        <f>VLOOKUP(A69,'пр.взв'!B6:G41,3,FALSE)</f>
        <v>#N/A</v>
      </c>
      <c r="D69" s="54" t="e">
        <f>VLOOKUP(A69,'пр.взв'!B6:G41,4,FALSE)</f>
        <v>#N/A</v>
      </c>
      <c r="E69" s="67"/>
      <c r="F69" s="67"/>
      <c r="G69" s="48"/>
      <c r="H69" s="49"/>
      <c r="I69" s="50"/>
      <c r="J69" s="52" t="e">
        <f>VLOOKUP(I69,'пр.взв'!B6:G41,2,FALSE)</f>
        <v>#N/A</v>
      </c>
      <c r="K69" s="54" t="e">
        <f>VLOOKUP(I69,'пр.взв'!B6:G41,3,FALSE)</f>
        <v>#N/A</v>
      </c>
      <c r="L69" s="54" t="e">
        <f>VLOOKUP(I69,'пр.взв'!B6:G41,4,FALSE)</f>
        <v>#N/A</v>
      </c>
      <c r="M69" s="67"/>
      <c r="N69" s="67"/>
      <c r="O69" s="48"/>
      <c r="P69" s="49"/>
    </row>
    <row r="70" spans="1:16" ht="12.75">
      <c r="A70" s="51"/>
      <c r="B70" s="53"/>
      <c r="C70" s="55"/>
      <c r="D70" s="55"/>
      <c r="E70" s="56"/>
      <c r="F70" s="56"/>
      <c r="G70" s="58"/>
      <c r="H70" s="60"/>
      <c r="I70" s="51"/>
      <c r="J70" s="53"/>
      <c r="K70" s="55"/>
      <c r="L70" s="55"/>
      <c r="M70" s="56"/>
      <c r="N70" s="56"/>
      <c r="O70" s="58"/>
      <c r="P70" s="60"/>
    </row>
    <row r="71" spans="1:16" ht="12.75">
      <c r="A71" s="51"/>
      <c r="B71" s="63" t="e">
        <f>VLOOKUP(A71,'пр.взв'!B6:G41,2,FALSE)</f>
        <v>#N/A</v>
      </c>
      <c r="C71" s="65" t="e">
        <f>VLOOKUP(A71,'пр.взв'!B6:G41,3,FALSE)</f>
        <v>#N/A</v>
      </c>
      <c r="D71" s="65" t="e">
        <f>VLOOKUP(A71,'пр.взв'!B6:G41,4,FALSE)</f>
        <v>#N/A</v>
      </c>
      <c r="E71" s="56"/>
      <c r="F71" s="56"/>
      <c r="G71" s="58"/>
      <c r="H71" s="60"/>
      <c r="I71" s="51"/>
      <c r="J71" s="63" t="e">
        <f>VLOOKUP(I71,'пр.взв'!B6:G41,2,FALSE)</f>
        <v>#N/A</v>
      </c>
      <c r="K71" s="65" t="e">
        <f>VLOOKUP(I71,'пр.взв'!B6:G41,3,FALSE)</f>
        <v>#N/A</v>
      </c>
      <c r="L71" s="65" t="e">
        <f>VLOOKUP(I71,'пр.взв'!B6:G41,4,FALSE)</f>
        <v>#N/A</v>
      </c>
      <c r="M71" s="56"/>
      <c r="N71" s="56"/>
      <c r="O71" s="58"/>
      <c r="P71" s="60"/>
    </row>
    <row r="72" spans="1:16" ht="13.5" thickBot="1">
      <c r="A72" s="62"/>
      <c r="B72" s="64"/>
      <c r="C72" s="66"/>
      <c r="D72" s="66"/>
      <c r="E72" s="57"/>
      <c r="F72" s="57"/>
      <c r="G72" s="59"/>
      <c r="H72" s="61"/>
      <c r="I72" s="62"/>
      <c r="J72" s="64"/>
      <c r="K72" s="66"/>
      <c r="L72" s="66"/>
      <c r="M72" s="57"/>
      <c r="N72" s="57"/>
      <c r="O72" s="59"/>
      <c r="P72" s="61"/>
    </row>
    <row r="73" spans="1:16" ht="12.75">
      <c r="A73" s="50"/>
      <c r="B73" s="52" t="e">
        <f>VLOOKUP(A73,'пр.взв'!B6:G41,2,FALSE)</f>
        <v>#N/A</v>
      </c>
      <c r="C73" s="54" t="e">
        <f>VLOOKUP(A73,'пр.взв'!B6:G41,3,FALSE)</f>
        <v>#N/A</v>
      </c>
      <c r="D73" s="54" t="e">
        <f>VLOOKUP(A73,'пр.взв'!B6:G41,4,FALSE)</f>
        <v>#N/A</v>
      </c>
      <c r="E73" s="67"/>
      <c r="F73" s="67"/>
      <c r="G73" s="48"/>
      <c r="H73" s="49"/>
      <c r="I73" s="50"/>
      <c r="J73" s="52" t="e">
        <f>VLOOKUP(I73,'пр.взв'!B6:G41,2,FALSE)</f>
        <v>#N/A</v>
      </c>
      <c r="K73" s="54" t="e">
        <f>VLOOKUP(I73,'пр.взв'!B6:G41,3,FALSE)</f>
        <v>#N/A</v>
      </c>
      <c r="L73" s="54" t="e">
        <f>VLOOKUP(I73,'пр.взв'!B6:G41,4,FALSE)</f>
        <v>#N/A</v>
      </c>
      <c r="M73" s="67"/>
      <c r="N73" s="67"/>
      <c r="O73" s="48"/>
      <c r="P73" s="49"/>
    </row>
    <row r="74" spans="1:16" ht="12.75">
      <c r="A74" s="51"/>
      <c r="B74" s="53"/>
      <c r="C74" s="55"/>
      <c r="D74" s="55"/>
      <c r="E74" s="56"/>
      <c r="F74" s="56"/>
      <c r="G74" s="58"/>
      <c r="H74" s="60"/>
      <c r="I74" s="51"/>
      <c r="J74" s="53"/>
      <c r="K74" s="55"/>
      <c r="L74" s="55"/>
      <c r="M74" s="56"/>
      <c r="N74" s="56"/>
      <c r="O74" s="58"/>
      <c r="P74" s="60"/>
    </row>
    <row r="75" spans="1:16" ht="12.75">
      <c r="A75" s="51"/>
      <c r="B75" s="63" t="e">
        <f>VLOOKUP(A75,'пр.взв'!B6:G41,2,FALSE)</f>
        <v>#N/A</v>
      </c>
      <c r="C75" s="65" t="e">
        <f>VLOOKUP(A75,'пр.взв'!B6:G41,3,FALSE)</f>
        <v>#N/A</v>
      </c>
      <c r="D75" s="65" t="e">
        <f>VLOOKUP(A75,'пр.взв'!B6:G41,4,FALSE)</f>
        <v>#N/A</v>
      </c>
      <c r="E75" s="56"/>
      <c r="F75" s="56"/>
      <c r="G75" s="58"/>
      <c r="H75" s="60"/>
      <c r="I75" s="51"/>
      <c r="J75" s="63" t="e">
        <f>VLOOKUP(I75,'пр.взв'!B6:G41,2,FALSE)</f>
        <v>#N/A</v>
      </c>
      <c r="K75" s="65" t="e">
        <f>VLOOKUP(I75,'пр.взв'!B6:G41,3,FALSE)</f>
        <v>#N/A</v>
      </c>
      <c r="L75" s="65" t="e">
        <f>VLOOKUP(I75,'пр.взв'!B6:G41,4,FALSE)</f>
        <v>#N/A</v>
      </c>
      <c r="M75" s="56"/>
      <c r="N75" s="56"/>
      <c r="O75" s="58"/>
      <c r="P75" s="60"/>
    </row>
    <row r="76" spans="1:16" ht="13.5" thickBot="1">
      <c r="A76" s="62"/>
      <c r="B76" s="64"/>
      <c r="C76" s="66"/>
      <c r="D76" s="66"/>
      <c r="E76" s="57"/>
      <c r="F76" s="57"/>
      <c r="G76" s="59"/>
      <c r="H76" s="61"/>
      <c r="I76" s="62"/>
      <c r="J76" s="64"/>
      <c r="K76" s="66"/>
      <c r="L76" s="66"/>
      <c r="M76" s="57"/>
      <c r="N76" s="57"/>
      <c r="O76" s="59"/>
      <c r="P76" s="61"/>
    </row>
    <row r="77" spans="1:16" ht="12.75">
      <c r="A77" s="50"/>
      <c r="B77" s="52" t="e">
        <f>VLOOKUP(A77,'пр.взв'!B6:G41,2,FALSE)</f>
        <v>#N/A</v>
      </c>
      <c r="C77" s="54" t="e">
        <f>VLOOKUP(A77,'пр.взв'!B6:G41,3,FALSE)</f>
        <v>#N/A</v>
      </c>
      <c r="D77" s="54" t="e">
        <f>VLOOKUP(A77,'пр.взв'!B6:G41,4,FALSE)</f>
        <v>#N/A</v>
      </c>
      <c r="E77" s="67"/>
      <c r="F77" s="67"/>
      <c r="G77" s="48"/>
      <c r="H77" s="49"/>
      <c r="I77" s="50"/>
      <c r="J77" s="52" t="e">
        <f>VLOOKUP(I77,'пр.взв'!B6:G41,2,FALSE)</f>
        <v>#N/A</v>
      </c>
      <c r="K77" s="54" t="e">
        <f>VLOOKUP(I77,'пр.взв'!B6:G41,3,FALSE)</f>
        <v>#N/A</v>
      </c>
      <c r="L77" s="54" t="e">
        <f>VLOOKUP(I77,'пр.взв'!B6:G41,4,FALSE)</f>
        <v>#N/A</v>
      </c>
      <c r="M77" s="67"/>
      <c r="N77" s="67"/>
      <c r="O77" s="48"/>
      <c r="P77" s="49"/>
    </row>
    <row r="78" spans="1:16" ht="12.75">
      <c r="A78" s="51"/>
      <c r="B78" s="53"/>
      <c r="C78" s="55"/>
      <c r="D78" s="55"/>
      <c r="E78" s="56"/>
      <c r="F78" s="56"/>
      <c r="G78" s="58"/>
      <c r="H78" s="60"/>
      <c r="I78" s="51"/>
      <c r="J78" s="53"/>
      <c r="K78" s="55"/>
      <c r="L78" s="55"/>
      <c r="M78" s="56"/>
      <c r="N78" s="56"/>
      <c r="O78" s="58"/>
      <c r="P78" s="60"/>
    </row>
    <row r="79" spans="1:16" ht="12.75">
      <c r="A79" s="51"/>
      <c r="B79" s="63" t="e">
        <f>VLOOKUP(A79,'пр.взв'!B6:G41,2,FALSE)</f>
        <v>#N/A</v>
      </c>
      <c r="C79" s="65" t="e">
        <f>VLOOKUP(A79,'пр.взв'!B6:G41,3,FALSE)</f>
        <v>#N/A</v>
      </c>
      <c r="D79" s="65" t="e">
        <f>VLOOKUP(A79,'пр.взв'!B6:G41,4,FALSE)</f>
        <v>#N/A</v>
      </c>
      <c r="E79" s="56"/>
      <c r="F79" s="56"/>
      <c r="G79" s="58"/>
      <c r="H79" s="60"/>
      <c r="I79" s="51"/>
      <c r="J79" s="63" t="e">
        <f>VLOOKUP(I79,'пр.взв'!B6:G41,2,FALSE)</f>
        <v>#N/A</v>
      </c>
      <c r="K79" s="65" t="e">
        <f>VLOOKUP(I79,'пр.взв'!B6:G41,3,FALSE)</f>
        <v>#N/A</v>
      </c>
      <c r="L79" s="65" t="e">
        <f>VLOOKUP(I79,'пр.взв'!B6:G41,4,FALSE)</f>
        <v>#N/A</v>
      </c>
      <c r="M79" s="56"/>
      <c r="N79" s="56"/>
      <c r="O79" s="58"/>
      <c r="P79" s="60"/>
    </row>
    <row r="80" spans="1:16" ht="13.5" thickBot="1">
      <c r="A80" s="62"/>
      <c r="B80" s="64"/>
      <c r="C80" s="66"/>
      <c r="D80" s="66"/>
      <c r="E80" s="57"/>
      <c r="F80" s="57"/>
      <c r="G80" s="59"/>
      <c r="H80" s="61"/>
      <c r="I80" s="62"/>
      <c r="J80" s="64"/>
      <c r="K80" s="66"/>
      <c r="L80" s="66"/>
      <c r="M80" s="57"/>
      <c r="N80" s="57"/>
      <c r="O80" s="59"/>
      <c r="P80" s="61"/>
    </row>
    <row r="81" spans="1:16" ht="12.75">
      <c r="A81" s="50"/>
      <c r="B81" s="52" t="e">
        <f>VLOOKUP(A81,'пр.взв'!B6:G41,2,FALSE)</f>
        <v>#N/A</v>
      </c>
      <c r="C81" s="54" t="e">
        <f>VLOOKUP(A81,'пр.взв'!B6:G41,3,FALSE)</f>
        <v>#N/A</v>
      </c>
      <c r="D81" s="54" t="e">
        <f>VLOOKUP(A81,'пр.взв'!B6:G41,4,FALSE)</f>
        <v>#N/A</v>
      </c>
      <c r="E81" s="67"/>
      <c r="F81" s="67"/>
      <c r="G81" s="48"/>
      <c r="H81" s="49"/>
      <c r="I81" s="50"/>
      <c r="J81" s="52" t="e">
        <f>VLOOKUP(I81,'пр.взв'!B6:G41,2,FALSE)</f>
        <v>#N/A</v>
      </c>
      <c r="K81" s="54" t="e">
        <f>VLOOKUP(I81,'пр.взв'!B6:G41,3,FALSE)</f>
        <v>#N/A</v>
      </c>
      <c r="L81" s="54" t="e">
        <f>VLOOKUP(I81,'пр.взв'!B6:G41,4,FALSE)</f>
        <v>#N/A</v>
      </c>
      <c r="M81" s="67"/>
      <c r="N81" s="67"/>
      <c r="O81" s="48"/>
      <c r="P81" s="49"/>
    </row>
    <row r="82" spans="1:16" ht="12.75">
      <c r="A82" s="51"/>
      <c r="B82" s="53"/>
      <c r="C82" s="55"/>
      <c r="D82" s="55"/>
      <c r="E82" s="56"/>
      <c r="F82" s="56"/>
      <c r="G82" s="58"/>
      <c r="H82" s="60"/>
      <c r="I82" s="51"/>
      <c r="J82" s="53"/>
      <c r="K82" s="55"/>
      <c r="L82" s="55"/>
      <c r="M82" s="56"/>
      <c r="N82" s="56"/>
      <c r="O82" s="58"/>
      <c r="P82" s="60"/>
    </row>
    <row r="83" spans="1:16" ht="12.75">
      <c r="A83" s="51"/>
      <c r="B83" s="63" t="e">
        <f>VLOOKUP(A83,'пр.взв'!B6:G41,2,FALSE)</f>
        <v>#N/A</v>
      </c>
      <c r="C83" s="65" t="e">
        <f>VLOOKUP(A83,'пр.взв'!B6:G41,3,FALSE)</f>
        <v>#N/A</v>
      </c>
      <c r="D83" s="65" t="e">
        <f>VLOOKUP(A83,'пр.взв'!B6:G41,4,FALSE)</f>
        <v>#N/A</v>
      </c>
      <c r="E83" s="56"/>
      <c r="F83" s="56"/>
      <c r="G83" s="58"/>
      <c r="H83" s="60"/>
      <c r="I83" s="51"/>
      <c r="J83" s="63" t="e">
        <f>VLOOKUP(I83,'пр.взв'!B6:G41,2,FALSE)</f>
        <v>#N/A</v>
      </c>
      <c r="K83" s="65" t="e">
        <f>VLOOKUP(I83,'пр.взв'!B6:G41,3,FALSE)</f>
        <v>#N/A</v>
      </c>
      <c r="L83" s="65" t="e">
        <f>VLOOKUP(I83,'пр.взв'!B6:G41,4,FALSE)</f>
        <v>#N/A</v>
      </c>
      <c r="M83" s="56"/>
      <c r="N83" s="56"/>
      <c r="O83" s="58"/>
      <c r="P83" s="60"/>
    </row>
    <row r="84" spans="1:16" ht="13.5" thickBot="1">
      <c r="A84" s="62"/>
      <c r="B84" s="64"/>
      <c r="C84" s="66"/>
      <c r="D84" s="66"/>
      <c r="E84" s="57"/>
      <c r="F84" s="57"/>
      <c r="G84" s="59"/>
      <c r="H84" s="61"/>
      <c r="I84" s="62"/>
      <c r="J84" s="64"/>
      <c r="K84" s="66"/>
      <c r="L84" s="66"/>
      <c r="M84" s="57"/>
      <c r="N84" s="57"/>
      <c r="O84" s="59"/>
      <c r="P84" s="61"/>
    </row>
    <row r="85" spans="1:16" ht="12.75">
      <c r="A85" s="50"/>
      <c r="B85" s="52" t="e">
        <f>VLOOKUP(A85,'пр.взв'!B6:G41,2,FALSE)</f>
        <v>#N/A</v>
      </c>
      <c r="C85" s="54" t="e">
        <f>VLOOKUP(A85,'пр.взв'!B6:G41,3,FALSE)</f>
        <v>#N/A</v>
      </c>
      <c r="D85" s="54" t="e">
        <f>VLOOKUP(A85,'пр.взв'!B6:G41,4,FALSE)</f>
        <v>#N/A</v>
      </c>
      <c r="E85" s="67"/>
      <c r="F85" s="67"/>
      <c r="G85" s="48"/>
      <c r="H85" s="49"/>
      <c r="I85" s="50"/>
      <c r="J85" s="52" t="e">
        <f>VLOOKUP(I85,'пр.взв'!B6:G41,2,FALSE)</f>
        <v>#N/A</v>
      </c>
      <c r="K85" s="54" t="e">
        <f>VLOOKUP(I85,'пр.взв'!B6:G41,3,FALSE)</f>
        <v>#N/A</v>
      </c>
      <c r="L85" s="54" t="e">
        <f>VLOOKUP(I85,'пр.взв'!B6:G41,4,FALSE)</f>
        <v>#N/A</v>
      </c>
      <c r="M85" s="67"/>
      <c r="N85" s="67"/>
      <c r="O85" s="48"/>
      <c r="P85" s="49"/>
    </row>
    <row r="86" spans="1:16" ht="12.75">
      <c r="A86" s="51"/>
      <c r="B86" s="53"/>
      <c r="C86" s="55"/>
      <c r="D86" s="55"/>
      <c r="E86" s="56"/>
      <c r="F86" s="56"/>
      <c r="G86" s="58"/>
      <c r="H86" s="60"/>
      <c r="I86" s="51"/>
      <c r="J86" s="53"/>
      <c r="K86" s="55"/>
      <c r="L86" s="55"/>
      <c r="M86" s="56"/>
      <c r="N86" s="56"/>
      <c r="O86" s="58"/>
      <c r="P86" s="60"/>
    </row>
    <row r="87" spans="1:16" ht="12.75">
      <c r="A87" s="51"/>
      <c r="B87" s="63" t="e">
        <f>VLOOKUP(A87,'пр.взв'!B6:G41,2,FALSE)</f>
        <v>#N/A</v>
      </c>
      <c r="C87" s="65" t="e">
        <f>VLOOKUP(A87,'пр.взв'!B6:G41,3,FALSE)</f>
        <v>#N/A</v>
      </c>
      <c r="D87" s="65" t="e">
        <f>VLOOKUP(A87,'пр.взв'!B6:G41,4,FALSE)</f>
        <v>#N/A</v>
      </c>
      <c r="E87" s="56"/>
      <c r="F87" s="56"/>
      <c r="G87" s="58"/>
      <c r="H87" s="60"/>
      <c r="I87" s="51"/>
      <c r="J87" s="63" t="e">
        <f>VLOOKUP(I87,'пр.взв'!B6:G41,2,FALSE)</f>
        <v>#N/A</v>
      </c>
      <c r="K87" s="65" t="e">
        <f>VLOOKUP(I87,'пр.взв'!B6:G41,3,FALSE)</f>
        <v>#N/A</v>
      </c>
      <c r="L87" s="65" t="e">
        <f>VLOOKUP(I87,'пр.взв'!B6:G41,4,FALSE)</f>
        <v>#N/A</v>
      </c>
      <c r="M87" s="56"/>
      <c r="N87" s="56"/>
      <c r="O87" s="58"/>
      <c r="P87" s="60"/>
    </row>
    <row r="88" spans="1:16" ht="13.5" thickBot="1">
      <c r="A88" s="62"/>
      <c r="B88" s="64"/>
      <c r="C88" s="66"/>
      <c r="D88" s="66"/>
      <c r="E88" s="57"/>
      <c r="F88" s="57"/>
      <c r="G88" s="59"/>
      <c r="H88" s="61"/>
      <c r="I88" s="62"/>
      <c r="J88" s="64"/>
      <c r="K88" s="66"/>
      <c r="L88" s="66"/>
      <c r="M88" s="57"/>
      <c r="N88" s="57"/>
      <c r="O88" s="59"/>
      <c r="P88" s="61"/>
    </row>
    <row r="89" spans="1:16" ht="12.75">
      <c r="A89" s="50"/>
      <c r="B89" s="52" t="e">
        <f>VLOOKUP(A89,'пр.взв'!B6:G41,2,FALSE)</f>
        <v>#N/A</v>
      </c>
      <c r="C89" s="54" t="e">
        <f>VLOOKUP(A89,'пр.взв'!B6:G41,3,FALSE)</f>
        <v>#N/A</v>
      </c>
      <c r="D89" s="54" t="e">
        <f>VLOOKUP(A89,'пр.взв'!B6:G41,4,FALSE)</f>
        <v>#N/A</v>
      </c>
      <c r="E89" s="67"/>
      <c r="F89" s="67"/>
      <c r="G89" s="48"/>
      <c r="H89" s="49"/>
      <c r="I89" s="50"/>
      <c r="J89" s="52" t="e">
        <f>VLOOKUP(I89,'пр.взв'!B6:G41,2,FALSE)</f>
        <v>#N/A</v>
      </c>
      <c r="K89" s="54" t="e">
        <f>VLOOKUP(I89,'пр.взв'!B6:G41,3,FALSE)</f>
        <v>#N/A</v>
      </c>
      <c r="L89" s="54" t="e">
        <f>VLOOKUP(I89,'пр.взв'!B6:G41,4,FALSE)</f>
        <v>#N/A</v>
      </c>
      <c r="M89" s="67"/>
      <c r="N89" s="67"/>
      <c r="O89" s="48"/>
      <c r="P89" s="49"/>
    </row>
    <row r="90" spans="1:16" ht="12.75">
      <c r="A90" s="51"/>
      <c r="B90" s="53"/>
      <c r="C90" s="55"/>
      <c r="D90" s="55"/>
      <c r="E90" s="56"/>
      <c r="F90" s="56"/>
      <c r="G90" s="58"/>
      <c r="H90" s="60"/>
      <c r="I90" s="51"/>
      <c r="J90" s="53"/>
      <c r="K90" s="55"/>
      <c r="L90" s="55"/>
      <c r="M90" s="56"/>
      <c r="N90" s="56"/>
      <c r="O90" s="58"/>
      <c r="P90" s="60"/>
    </row>
    <row r="91" spans="1:16" ht="12.75">
      <c r="A91" s="51"/>
      <c r="B91" s="63" t="e">
        <f>VLOOKUP(A91,'пр.взв'!B6:G41,2,FALSE)</f>
        <v>#N/A</v>
      </c>
      <c r="C91" s="65" t="e">
        <f>VLOOKUP(A91,'пр.взв'!B6:G41,3,FALSE)</f>
        <v>#N/A</v>
      </c>
      <c r="D91" s="65" t="e">
        <f>VLOOKUP(A91,'пр.взв'!B6:G41,4,FALSE)</f>
        <v>#N/A</v>
      </c>
      <c r="E91" s="56"/>
      <c r="F91" s="56"/>
      <c r="G91" s="58"/>
      <c r="H91" s="60"/>
      <c r="I91" s="51"/>
      <c r="J91" s="63" t="e">
        <f>VLOOKUP(I91,'пр.взв'!B6:G41,2,FALSE)</f>
        <v>#N/A</v>
      </c>
      <c r="K91" s="65" t="e">
        <f>VLOOKUP(I91,'пр.взв'!B6:G41,3,FALSE)</f>
        <v>#N/A</v>
      </c>
      <c r="L91" s="65" t="e">
        <f>VLOOKUP(I91,'пр.взв'!B6:G41,4,FALSE)</f>
        <v>#N/A</v>
      </c>
      <c r="M91" s="56"/>
      <c r="N91" s="56"/>
      <c r="O91" s="58"/>
      <c r="P91" s="60"/>
    </row>
    <row r="92" spans="1:16" ht="13.5" thickBot="1">
      <c r="A92" s="62"/>
      <c r="B92" s="64"/>
      <c r="C92" s="66"/>
      <c r="D92" s="66"/>
      <c r="E92" s="57"/>
      <c r="F92" s="57"/>
      <c r="G92" s="59"/>
      <c r="H92" s="61"/>
      <c r="I92" s="62"/>
      <c r="J92" s="64"/>
      <c r="K92" s="66"/>
      <c r="L92" s="66"/>
      <c r="M92" s="57"/>
      <c r="N92" s="57"/>
      <c r="O92" s="59"/>
      <c r="P92" s="61"/>
    </row>
    <row r="93" spans="1:16" ht="12.75">
      <c r="A93" s="50"/>
      <c r="B93" s="52" t="e">
        <f>VLOOKUP(A93,'пр.взв'!B6:G41,2,FALSE)</f>
        <v>#N/A</v>
      </c>
      <c r="C93" s="54" t="e">
        <f>VLOOKUP(A93,'пр.взв'!B6:G41,3,FALSE)</f>
        <v>#N/A</v>
      </c>
      <c r="D93" s="54" t="e">
        <f>VLOOKUP(A93,'пр.взв'!B6:G41,4,FALSE)</f>
        <v>#N/A</v>
      </c>
      <c r="E93" s="67"/>
      <c r="F93" s="67"/>
      <c r="G93" s="48"/>
      <c r="H93" s="49"/>
      <c r="I93" s="50"/>
      <c r="J93" s="52" t="e">
        <f>VLOOKUP(I93,'пр.взв'!B6:G41,2,FALSE)</f>
        <v>#N/A</v>
      </c>
      <c r="K93" s="54" t="e">
        <f>VLOOKUP(I93,'пр.взв'!B6:G41,3,FALSE)</f>
        <v>#N/A</v>
      </c>
      <c r="L93" s="54" t="e">
        <f>VLOOKUP(I93,'пр.взв'!B6:G41,4,FALSE)</f>
        <v>#N/A</v>
      </c>
      <c r="M93" s="67"/>
      <c r="N93" s="67"/>
      <c r="O93" s="48"/>
      <c r="P93" s="49"/>
    </row>
    <row r="94" spans="1:16" ht="12.75">
      <c r="A94" s="51"/>
      <c r="B94" s="53"/>
      <c r="C94" s="55"/>
      <c r="D94" s="55"/>
      <c r="E94" s="56"/>
      <c r="F94" s="56"/>
      <c r="G94" s="58"/>
      <c r="H94" s="60"/>
      <c r="I94" s="51"/>
      <c r="J94" s="53"/>
      <c r="K94" s="55"/>
      <c r="L94" s="55"/>
      <c r="M94" s="56"/>
      <c r="N94" s="56"/>
      <c r="O94" s="58"/>
      <c r="P94" s="60"/>
    </row>
    <row r="95" spans="1:16" ht="12.75">
      <c r="A95" s="51"/>
      <c r="B95" s="63" t="e">
        <f>VLOOKUP(A95,'пр.взв'!B6:G41,2,FALSE)</f>
        <v>#N/A</v>
      </c>
      <c r="C95" s="65" t="e">
        <f>VLOOKUP(A95,'пр.взв'!B6:G41,3,FALSE)</f>
        <v>#N/A</v>
      </c>
      <c r="D95" s="65" t="e">
        <f>VLOOKUP(A95,'пр.взв'!B6:G41,4,FALSE)</f>
        <v>#N/A</v>
      </c>
      <c r="E95" s="56"/>
      <c r="F95" s="56"/>
      <c r="G95" s="58"/>
      <c r="H95" s="60"/>
      <c r="I95" s="51"/>
      <c r="J95" s="63" t="e">
        <f>VLOOKUP(I95,'пр.взв'!B6:G41,2,FALSE)</f>
        <v>#N/A</v>
      </c>
      <c r="K95" s="65" t="e">
        <f>VLOOKUP(I95,'пр.взв'!B6:G41,3,FALSE)</f>
        <v>#N/A</v>
      </c>
      <c r="L95" s="65" t="e">
        <f>VLOOKUP(I95,'пр.взв'!B6:G41,4,FALSE)</f>
        <v>#N/A</v>
      </c>
      <c r="M95" s="56"/>
      <c r="N95" s="56"/>
      <c r="O95" s="58"/>
      <c r="P95" s="60"/>
    </row>
    <row r="96" spans="1:16" ht="13.5" thickBot="1">
      <c r="A96" s="62"/>
      <c r="B96" s="64"/>
      <c r="C96" s="66"/>
      <c r="D96" s="66"/>
      <c r="E96" s="57"/>
      <c r="F96" s="57"/>
      <c r="G96" s="59"/>
      <c r="H96" s="61"/>
      <c r="I96" s="62"/>
      <c r="J96" s="64"/>
      <c r="K96" s="66"/>
      <c r="L96" s="66"/>
      <c r="M96" s="57"/>
      <c r="N96" s="57"/>
      <c r="O96" s="59"/>
      <c r="P96" s="61"/>
    </row>
    <row r="97" spans="1:16" ht="12.75">
      <c r="A97" s="50"/>
      <c r="B97" s="52" t="e">
        <f>VLOOKUP(A97,'пр.взв'!B6:G41,2,FALSE)</f>
        <v>#N/A</v>
      </c>
      <c r="C97" s="54" t="e">
        <f>VLOOKUP(A97,'пр.взв'!B6:G41,3,FALSE)</f>
        <v>#N/A</v>
      </c>
      <c r="D97" s="54" t="e">
        <f>VLOOKUP(A97,'пр.взв'!B6:G41,4,FALSE)</f>
        <v>#N/A</v>
      </c>
      <c r="E97" s="67"/>
      <c r="F97" s="67"/>
      <c r="G97" s="48"/>
      <c r="H97" s="49"/>
      <c r="I97" s="50"/>
      <c r="J97" s="52" t="e">
        <f>VLOOKUP(I97,'пр.взв'!B6:G41,2,FALSE)</f>
        <v>#N/A</v>
      </c>
      <c r="K97" s="54" t="e">
        <f>VLOOKUP(I97,'пр.взв'!B6:G41,3,FALSE)</f>
        <v>#N/A</v>
      </c>
      <c r="L97" s="54" t="e">
        <f>VLOOKUP(I97,'пр.взв'!B6:G41,4,FALSE)</f>
        <v>#N/A</v>
      </c>
      <c r="M97" s="67"/>
      <c r="N97" s="67"/>
      <c r="O97" s="48"/>
      <c r="P97" s="49"/>
    </row>
    <row r="98" spans="1:16" ht="12.75">
      <c r="A98" s="51"/>
      <c r="B98" s="53"/>
      <c r="C98" s="55"/>
      <c r="D98" s="55"/>
      <c r="E98" s="56"/>
      <c r="F98" s="56"/>
      <c r="G98" s="58"/>
      <c r="H98" s="60"/>
      <c r="I98" s="51"/>
      <c r="J98" s="53"/>
      <c r="K98" s="55"/>
      <c r="L98" s="55"/>
      <c r="M98" s="56"/>
      <c r="N98" s="56"/>
      <c r="O98" s="58"/>
      <c r="P98" s="60"/>
    </row>
    <row r="99" spans="1:16" ht="12.75">
      <c r="A99" s="51"/>
      <c r="B99" s="63" t="e">
        <f>VLOOKUP(A99,'пр.взв'!B6:G41,2,FALSE)</f>
        <v>#N/A</v>
      </c>
      <c r="C99" s="65" t="e">
        <f>VLOOKUP(A99,'пр.взв'!B6:G41,3,FALSE)</f>
        <v>#N/A</v>
      </c>
      <c r="D99" s="65" t="e">
        <f>VLOOKUP(A99,'пр.взв'!B6:G41,4,FALSE)</f>
        <v>#N/A</v>
      </c>
      <c r="E99" s="56"/>
      <c r="F99" s="56"/>
      <c r="G99" s="58"/>
      <c r="H99" s="60"/>
      <c r="I99" s="51"/>
      <c r="J99" s="63" t="e">
        <f>VLOOKUP(I99,'пр.взв'!B6:G41,2,FALSE)</f>
        <v>#N/A</v>
      </c>
      <c r="K99" s="65" t="e">
        <f>VLOOKUP(I99,'пр.взв'!B6:G41,3,FALSE)</f>
        <v>#N/A</v>
      </c>
      <c r="L99" s="65" t="e">
        <f>VLOOKUP(I99,'пр.взв'!B6:G41,4,FALSE)</f>
        <v>#N/A</v>
      </c>
      <c r="M99" s="56"/>
      <c r="N99" s="56"/>
      <c r="O99" s="58"/>
      <c r="P99" s="60"/>
    </row>
    <row r="100" spans="1:16" ht="13.5" thickBot="1">
      <c r="A100" s="62"/>
      <c r="B100" s="64"/>
      <c r="C100" s="66"/>
      <c r="D100" s="66"/>
      <c r="E100" s="57"/>
      <c r="F100" s="57"/>
      <c r="G100" s="59"/>
      <c r="H100" s="61"/>
      <c r="I100" s="62"/>
      <c r="J100" s="64"/>
      <c r="K100" s="66"/>
      <c r="L100" s="66"/>
      <c r="M100" s="57"/>
      <c r="N100" s="57"/>
      <c r="O100" s="59"/>
      <c r="P100" s="61"/>
    </row>
    <row r="101" spans="1:16" ht="12.75">
      <c r="A101" s="50"/>
      <c r="B101" s="52" t="e">
        <f>VLOOKUP(A101,'пр.взв'!B6:G41,2,FALSE)</f>
        <v>#N/A</v>
      </c>
      <c r="C101" s="54" t="e">
        <f>VLOOKUP(A101,'пр.взв'!B6:G41,3,FALSE)</f>
        <v>#N/A</v>
      </c>
      <c r="D101" s="54" t="e">
        <f>VLOOKUP(A101,'пр.взв'!B6:G41,4,FALSE)</f>
        <v>#N/A</v>
      </c>
      <c r="E101" s="67"/>
      <c r="F101" s="67"/>
      <c r="G101" s="48"/>
      <c r="H101" s="49"/>
      <c r="I101" s="50"/>
      <c r="J101" s="52" t="e">
        <f>VLOOKUP(I101,'пр.взв'!B6:G41,2,FALSE)</f>
        <v>#N/A</v>
      </c>
      <c r="K101" s="54" t="e">
        <f>VLOOKUP(I101,'пр.взв'!B6:G41,3,FALSE)</f>
        <v>#N/A</v>
      </c>
      <c r="L101" s="54" t="e">
        <f>VLOOKUP(I101,'пр.взв'!B6:G41,4,FALSE)</f>
        <v>#N/A</v>
      </c>
      <c r="M101" s="67"/>
      <c r="N101" s="67"/>
      <c r="O101" s="48"/>
      <c r="P101" s="49"/>
    </row>
    <row r="102" spans="1:16" ht="12.75">
      <c r="A102" s="51"/>
      <c r="B102" s="53"/>
      <c r="C102" s="55"/>
      <c r="D102" s="55"/>
      <c r="E102" s="56"/>
      <c r="F102" s="56"/>
      <c r="G102" s="58"/>
      <c r="H102" s="60"/>
      <c r="I102" s="51"/>
      <c r="J102" s="53"/>
      <c r="K102" s="55"/>
      <c r="L102" s="55"/>
      <c r="M102" s="56"/>
      <c r="N102" s="56"/>
      <c r="O102" s="58"/>
      <c r="P102" s="60"/>
    </row>
    <row r="103" spans="1:16" ht="12.75">
      <c r="A103" s="51"/>
      <c r="B103" s="63" t="e">
        <f>VLOOKUP(A103,'пр.взв'!B6:G41,2,FALSE)</f>
        <v>#N/A</v>
      </c>
      <c r="C103" s="65" t="e">
        <f>VLOOKUP(A103,'пр.взв'!B6:G41,3,FALSE)</f>
        <v>#N/A</v>
      </c>
      <c r="D103" s="65" t="e">
        <f>VLOOKUP(A103,'пр.взв'!B6:G41,4,FALSE)</f>
        <v>#N/A</v>
      </c>
      <c r="E103" s="56"/>
      <c r="F103" s="56"/>
      <c r="G103" s="58"/>
      <c r="H103" s="60"/>
      <c r="I103" s="51"/>
      <c r="J103" s="63" t="e">
        <f>VLOOKUP(I103,'пр.взв'!B6:G41,2,FALSE)</f>
        <v>#N/A</v>
      </c>
      <c r="K103" s="65" t="e">
        <f>VLOOKUP(I103,'пр.взв'!B6:G41,3,FALSE)</f>
        <v>#N/A</v>
      </c>
      <c r="L103" s="65" t="e">
        <f>VLOOKUP(I103,'пр.взв'!B6:G41,4,FALSE)</f>
        <v>#N/A</v>
      </c>
      <c r="M103" s="56"/>
      <c r="N103" s="56"/>
      <c r="O103" s="58"/>
      <c r="P103" s="60"/>
    </row>
    <row r="104" spans="1:16" ht="13.5" thickBot="1">
      <c r="A104" s="62"/>
      <c r="B104" s="64"/>
      <c r="C104" s="66"/>
      <c r="D104" s="66"/>
      <c r="E104" s="57"/>
      <c r="F104" s="57"/>
      <c r="G104" s="59"/>
      <c r="H104" s="61"/>
      <c r="I104" s="62"/>
      <c r="J104" s="64"/>
      <c r="K104" s="66"/>
      <c r="L104" s="66"/>
      <c r="M104" s="57"/>
      <c r="N104" s="57"/>
      <c r="O104" s="59"/>
      <c r="P104" s="61"/>
    </row>
    <row r="105" spans="1:16" ht="12.75">
      <c r="A105" s="50"/>
      <c r="B105" s="52" t="e">
        <f>VLOOKUP(A105,'пр.взв'!B6:G41,2,FALSE)</f>
        <v>#N/A</v>
      </c>
      <c r="C105" s="54" t="e">
        <f>VLOOKUP(A105,'пр.взв'!B6:G41,3,FALSE)</f>
        <v>#N/A</v>
      </c>
      <c r="D105" s="54" t="e">
        <f>VLOOKUP(A105,'пр.взв'!B6:G41,4,FALSE)</f>
        <v>#N/A</v>
      </c>
      <c r="E105" s="67"/>
      <c r="F105" s="67"/>
      <c r="G105" s="48"/>
      <c r="H105" s="49"/>
      <c r="I105" s="50"/>
      <c r="J105" s="52" t="e">
        <f>VLOOKUP(I105,'пр.взв'!B6:G41,2,FALSE)</f>
        <v>#N/A</v>
      </c>
      <c r="K105" s="54" t="e">
        <f>VLOOKUP(I105,'пр.взв'!B6:G41,3,FALSE)</f>
        <v>#N/A</v>
      </c>
      <c r="L105" s="54" t="e">
        <f>VLOOKUP(I105,'пр.взв'!B6:G41,4,FALSE)</f>
        <v>#N/A</v>
      </c>
      <c r="M105" s="67"/>
      <c r="N105" s="67"/>
      <c r="O105" s="48"/>
      <c r="P105" s="49"/>
    </row>
    <row r="106" spans="1:16" ht="12.75">
      <c r="A106" s="51"/>
      <c r="B106" s="53"/>
      <c r="C106" s="55"/>
      <c r="D106" s="55"/>
      <c r="E106" s="56"/>
      <c r="F106" s="56"/>
      <c r="G106" s="58"/>
      <c r="H106" s="60"/>
      <c r="I106" s="51"/>
      <c r="J106" s="53"/>
      <c r="K106" s="55"/>
      <c r="L106" s="55"/>
      <c r="M106" s="56"/>
      <c r="N106" s="56"/>
      <c r="O106" s="58"/>
      <c r="P106" s="60"/>
    </row>
    <row r="107" spans="1:16" ht="12.75">
      <c r="A107" s="51"/>
      <c r="B107" s="63" t="e">
        <f>VLOOKUP(A107,'пр.взв'!B6:G41,2,FALSE)</f>
        <v>#N/A</v>
      </c>
      <c r="C107" s="65" t="e">
        <f>VLOOKUP(A107,'пр.взв'!B6:G41,3,FALSE)</f>
        <v>#N/A</v>
      </c>
      <c r="D107" s="65" t="e">
        <f>VLOOKUP(A107,'пр.взв'!B6:G41,4,FALSE)</f>
        <v>#N/A</v>
      </c>
      <c r="E107" s="56"/>
      <c r="F107" s="56"/>
      <c r="G107" s="58"/>
      <c r="H107" s="60"/>
      <c r="I107" s="51"/>
      <c r="J107" s="63" t="e">
        <f>VLOOKUP(I107,'пр.взв'!B6:G41,2,FALSE)</f>
        <v>#N/A</v>
      </c>
      <c r="K107" s="65" t="e">
        <f>VLOOKUP(I107,'пр.взв'!B6:G41,3,FALSE)</f>
        <v>#N/A</v>
      </c>
      <c r="L107" s="65" t="e">
        <f>VLOOKUP(I107,'пр.взв'!B6:G41,4,FALSE)</f>
        <v>#N/A</v>
      </c>
      <c r="M107" s="56"/>
      <c r="N107" s="56"/>
      <c r="O107" s="58"/>
      <c r="P107" s="60"/>
    </row>
    <row r="108" spans="1:16" ht="13.5" thickBot="1">
      <c r="A108" s="62"/>
      <c r="B108" s="64"/>
      <c r="C108" s="66"/>
      <c r="D108" s="66"/>
      <c r="E108" s="57"/>
      <c r="F108" s="57"/>
      <c r="G108" s="59"/>
      <c r="H108" s="61"/>
      <c r="I108" s="62"/>
      <c r="J108" s="64"/>
      <c r="K108" s="66"/>
      <c r="L108" s="66"/>
      <c r="M108" s="57"/>
      <c r="N108" s="57"/>
      <c r="O108" s="59"/>
      <c r="P108" s="61"/>
    </row>
    <row r="109" spans="1:16" ht="12.75">
      <c r="A109" s="50"/>
      <c r="B109" s="52" t="e">
        <f>VLOOKUP(A109,'пр.взв'!B6:G41,2,FALSE)</f>
        <v>#N/A</v>
      </c>
      <c r="C109" s="54" t="e">
        <f>VLOOKUP(A109,'пр.взв'!B6:G41,3,FALSE)</f>
        <v>#N/A</v>
      </c>
      <c r="D109" s="54" t="e">
        <f>VLOOKUP(A109,'пр.взв'!B6:G41,4,FALSE)</f>
        <v>#N/A</v>
      </c>
      <c r="E109" s="67"/>
      <c r="F109" s="67"/>
      <c r="G109" s="48"/>
      <c r="H109" s="49"/>
      <c r="I109" s="50"/>
      <c r="J109" s="52" t="e">
        <f>VLOOKUP(I109,'пр.взв'!B6:G41,2,FALSE)</f>
        <v>#N/A</v>
      </c>
      <c r="K109" s="54" t="e">
        <f>VLOOKUP(I109,'пр.взв'!B6:G41,3,FALSE)</f>
        <v>#N/A</v>
      </c>
      <c r="L109" s="54" t="e">
        <f>VLOOKUP(I109,'пр.взв'!B6:G41,4,FALSE)</f>
        <v>#N/A</v>
      </c>
      <c r="M109" s="67"/>
      <c r="N109" s="67"/>
      <c r="O109" s="48"/>
      <c r="P109" s="49"/>
    </row>
    <row r="110" spans="1:16" ht="12.75">
      <c r="A110" s="51"/>
      <c r="B110" s="53"/>
      <c r="C110" s="55"/>
      <c r="D110" s="55"/>
      <c r="E110" s="56"/>
      <c r="F110" s="56"/>
      <c r="G110" s="58"/>
      <c r="H110" s="60"/>
      <c r="I110" s="51"/>
      <c r="J110" s="53"/>
      <c r="K110" s="55"/>
      <c r="L110" s="55"/>
      <c r="M110" s="56"/>
      <c r="N110" s="56"/>
      <c r="O110" s="58"/>
      <c r="P110" s="60"/>
    </row>
  </sheetData>
  <mergeCells count="852"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A50:A51"/>
    <mergeCell ref="B50:B51"/>
    <mergeCell ref="C50:C51"/>
    <mergeCell ref="D50:D51"/>
    <mergeCell ref="A48:A49"/>
    <mergeCell ref="B48:B49"/>
    <mergeCell ref="C48:C49"/>
    <mergeCell ref="D48:D49"/>
    <mergeCell ref="E95:E96"/>
    <mergeCell ref="F95:F96"/>
    <mergeCell ref="G95:G96"/>
    <mergeCell ref="H95:H96"/>
    <mergeCell ref="C30:C31"/>
    <mergeCell ref="D30:D31"/>
    <mergeCell ref="E30:E31"/>
    <mergeCell ref="F30:F31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A59:A60"/>
    <mergeCell ref="B59:B60"/>
    <mergeCell ref="C59:C60"/>
    <mergeCell ref="D59:D60"/>
    <mergeCell ref="A57:H57"/>
    <mergeCell ref="A58:B58"/>
    <mergeCell ref="C58:E58"/>
    <mergeCell ref="F58:H58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E34:E35"/>
    <mergeCell ref="F34:F35"/>
    <mergeCell ref="G34:G35"/>
    <mergeCell ref="H34:H35"/>
    <mergeCell ref="C34:C35"/>
    <mergeCell ref="D34:D35"/>
    <mergeCell ref="A36:A37"/>
    <mergeCell ref="B36:B37"/>
    <mergeCell ref="C36:C37"/>
    <mergeCell ref="D36:D37"/>
    <mergeCell ref="A34:A35"/>
    <mergeCell ref="B34:B35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46:C47"/>
    <mergeCell ref="D46:D47"/>
    <mergeCell ref="E46:E47"/>
    <mergeCell ref="F46:F47"/>
    <mergeCell ref="A54:A55"/>
    <mergeCell ref="B54:B55"/>
    <mergeCell ref="C54:C55"/>
    <mergeCell ref="D54:D55"/>
    <mergeCell ref="A52:A53"/>
    <mergeCell ref="B52:B53"/>
    <mergeCell ref="C52:C53"/>
    <mergeCell ref="D52:D53"/>
    <mergeCell ref="E52:E53"/>
    <mergeCell ref="F52:F53"/>
    <mergeCell ref="E48:E49"/>
    <mergeCell ref="F48:F49"/>
    <mergeCell ref="E50:E51"/>
    <mergeCell ref="F50:F51"/>
    <mergeCell ref="G52:G53"/>
    <mergeCell ref="G42:G43"/>
    <mergeCell ref="H42:H43"/>
    <mergeCell ref="G44:G45"/>
    <mergeCell ref="H44:H45"/>
    <mergeCell ref="G48:G49"/>
    <mergeCell ref="A30:A31"/>
    <mergeCell ref="B30:B31"/>
    <mergeCell ref="A32:A33"/>
    <mergeCell ref="B32:B3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4:A45"/>
    <mergeCell ref="B44:B45"/>
    <mergeCell ref="C44:C45"/>
    <mergeCell ref="D44:D45"/>
    <mergeCell ref="G28:G29"/>
    <mergeCell ref="H28:H29"/>
    <mergeCell ref="A28:A29"/>
    <mergeCell ref="B28:B29"/>
    <mergeCell ref="C28:C29"/>
    <mergeCell ref="D28:D29"/>
    <mergeCell ref="E28:E29"/>
    <mergeCell ref="F28:F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M109:M110"/>
    <mergeCell ref="N109:N110"/>
    <mergeCell ref="O109:O110"/>
    <mergeCell ref="P109:P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46"/>
  <sheetViews>
    <sheetView view="pageBreakPreview" zoomScale="90" zoomScaleSheetLayoutView="9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1" sqref="A1:AE4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18"/>
      <c r="B1" s="19"/>
      <c r="C1" s="19"/>
      <c r="D1" s="173" t="s">
        <v>45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5"/>
      <c r="V1" s="19"/>
      <c r="W1" s="19"/>
      <c r="X1" s="19"/>
      <c r="Y1" s="19"/>
      <c r="Z1" s="19"/>
      <c r="AA1" s="19"/>
      <c r="AB1" s="20"/>
      <c r="AC1" s="20"/>
    </row>
    <row r="2" spans="1:29" ht="27.75" customHeight="1" thickBot="1">
      <c r="A2" s="184" t="s">
        <v>46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20"/>
      <c r="AC2" s="20"/>
    </row>
    <row r="3" spans="1:29" ht="26.25" customHeight="1" thickBot="1">
      <c r="A3" s="20"/>
      <c r="B3" s="20"/>
      <c r="C3" s="20"/>
      <c r="D3" s="20"/>
      <c r="E3" s="20"/>
      <c r="F3" s="186" t="s">
        <v>50</v>
      </c>
      <c r="G3" s="187"/>
      <c r="H3" s="187"/>
      <c r="I3" s="187"/>
      <c r="J3" s="187"/>
      <c r="K3" s="188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5" customHeight="1" thickBot="1">
      <c r="A4" s="20"/>
      <c r="B4" s="20"/>
      <c r="C4" s="20"/>
      <c r="D4" s="20"/>
      <c r="E4" s="20"/>
      <c r="F4" s="31"/>
      <c r="G4" s="31"/>
      <c r="H4" s="31"/>
      <c r="I4" s="31"/>
      <c r="J4" s="31"/>
      <c r="K4" s="31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21" customHeight="1" thickBot="1">
      <c r="A5" s="129"/>
      <c r="B5" s="169" t="s">
        <v>5</v>
      </c>
      <c r="C5" s="171" t="s">
        <v>2</v>
      </c>
      <c r="D5" s="180" t="s">
        <v>25</v>
      </c>
      <c r="E5" s="182" t="s">
        <v>26</v>
      </c>
      <c r="F5" s="176" t="s">
        <v>6</v>
      </c>
      <c r="G5" s="177"/>
      <c r="H5" s="177"/>
      <c r="I5" s="177"/>
      <c r="J5" s="177"/>
      <c r="K5" s="177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149" t="s">
        <v>7</v>
      </c>
      <c r="W5" s="150"/>
      <c r="X5" s="153" t="s">
        <v>3</v>
      </c>
      <c r="Y5" s="154"/>
      <c r="Z5" s="145" t="s">
        <v>4</v>
      </c>
      <c r="AA5" s="146"/>
      <c r="AB5" s="20"/>
      <c r="AC5" s="20"/>
    </row>
    <row r="6" spans="1:32" ht="21" customHeight="1" thickBot="1">
      <c r="A6" s="129"/>
      <c r="B6" s="170"/>
      <c r="C6" s="172"/>
      <c r="D6" s="181"/>
      <c r="E6" s="183"/>
      <c r="F6" s="167">
        <v>1</v>
      </c>
      <c r="G6" s="168"/>
      <c r="H6" s="143">
        <v>2</v>
      </c>
      <c r="I6" s="144"/>
      <c r="J6" s="167">
        <v>3</v>
      </c>
      <c r="K6" s="168"/>
      <c r="L6" s="143">
        <v>4</v>
      </c>
      <c r="M6" s="144"/>
      <c r="N6" s="167">
        <v>5</v>
      </c>
      <c r="O6" s="168"/>
      <c r="P6" s="143">
        <v>6</v>
      </c>
      <c r="Q6" s="144"/>
      <c r="R6" s="167">
        <v>7</v>
      </c>
      <c r="S6" s="168"/>
      <c r="T6" s="143">
        <v>8</v>
      </c>
      <c r="U6" s="144"/>
      <c r="V6" s="151"/>
      <c r="W6" s="152"/>
      <c r="X6" s="155"/>
      <c r="Y6" s="156"/>
      <c r="Z6" s="147"/>
      <c r="AA6" s="148"/>
      <c r="AB6" s="139"/>
      <c r="AC6" s="139"/>
      <c r="AD6" s="140"/>
      <c r="AE6" s="140"/>
      <c r="AF6" s="1"/>
    </row>
    <row r="7" spans="1:32" ht="12.75" customHeight="1">
      <c r="A7" s="110"/>
      <c r="B7" s="106">
        <v>1</v>
      </c>
      <c r="C7" s="98" t="str">
        <f>VLOOKUP(B7,'пр.взв'!B6:G41,2,FALSE)</f>
        <v>Горшков Александр Олегович</v>
      </c>
      <c r="D7" s="100">
        <f>VLOOKUP(B7,'пр.взв'!B6:G41,3,FALSE)</f>
        <v>1994</v>
      </c>
      <c r="E7" s="100" t="str">
        <f>VLOOKUP(B7,'пр.взв'!B6:G41,4,FALSE)</f>
        <v>Курганская </v>
      </c>
      <c r="F7" s="141">
        <v>2</v>
      </c>
      <c r="G7" s="29">
        <v>0</v>
      </c>
      <c r="H7" s="141">
        <v>3</v>
      </c>
      <c r="I7" s="29">
        <v>0</v>
      </c>
      <c r="J7" s="141" t="s">
        <v>66</v>
      </c>
      <c r="K7" s="29"/>
      <c r="L7" s="141" t="s">
        <v>72</v>
      </c>
      <c r="M7" s="29"/>
      <c r="N7" s="141"/>
      <c r="O7" s="29"/>
      <c r="P7" s="141"/>
      <c r="Q7" s="29"/>
      <c r="R7" s="141"/>
      <c r="S7" s="29"/>
      <c r="T7" s="141"/>
      <c r="U7" s="29"/>
      <c r="V7" s="157"/>
      <c r="W7" s="158"/>
      <c r="X7" s="157">
        <f>SUM(G7+I7+K7+M7+O7+Q7+S7+U7)</f>
        <v>0</v>
      </c>
      <c r="Y7" s="159"/>
      <c r="Z7" s="160">
        <v>3</v>
      </c>
      <c r="AA7" s="161"/>
      <c r="AB7" s="103"/>
      <c r="AC7" s="22"/>
      <c r="AD7" s="3"/>
      <c r="AE7" s="3"/>
      <c r="AF7" s="3"/>
    </row>
    <row r="8" spans="1:32" ht="12.75" customHeight="1" thickBot="1">
      <c r="A8" s="111"/>
      <c r="B8" s="107"/>
      <c r="C8" s="99"/>
      <c r="D8" s="101"/>
      <c r="E8" s="101"/>
      <c r="F8" s="142"/>
      <c r="G8" s="44" t="s">
        <v>67</v>
      </c>
      <c r="H8" s="142"/>
      <c r="I8" s="30" t="s">
        <v>69</v>
      </c>
      <c r="J8" s="142"/>
      <c r="K8" s="30"/>
      <c r="L8" s="142"/>
      <c r="M8" s="30"/>
      <c r="N8" s="142"/>
      <c r="O8" s="30"/>
      <c r="P8" s="142"/>
      <c r="Q8" s="30"/>
      <c r="R8" s="142"/>
      <c r="S8" s="30"/>
      <c r="T8" s="142"/>
      <c r="U8" s="30"/>
      <c r="V8" s="123"/>
      <c r="W8" s="124"/>
      <c r="X8" s="123"/>
      <c r="Y8" s="126"/>
      <c r="Z8" s="116"/>
      <c r="AA8" s="117"/>
      <c r="AB8" s="103"/>
      <c r="AC8" s="22"/>
      <c r="AD8" s="3"/>
      <c r="AE8" s="3"/>
      <c r="AF8" s="3"/>
    </row>
    <row r="9" spans="1:32" ht="12.75" customHeight="1" thickTop="1">
      <c r="A9" s="110"/>
      <c r="B9" s="96">
        <v>2</v>
      </c>
      <c r="C9" s="108" t="str">
        <f>VLOOKUP(B9,'пр.взв'!B6:G41,2,FALSE)</f>
        <v>Поротников Антон Сергеевич</v>
      </c>
      <c r="D9" s="100">
        <f>VLOOKUP(B9,'пр.взв'!B6:G41,3,FALSE)</f>
        <v>1993</v>
      </c>
      <c r="E9" s="100" t="str">
        <f>VLOOKUP(B9,'пр.взв'!B6:G41,4,FALSE)</f>
        <v>Свердловскаая</v>
      </c>
      <c r="F9" s="162">
        <v>1</v>
      </c>
      <c r="G9" s="38">
        <v>4</v>
      </c>
      <c r="H9" s="119" t="s">
        <v>66</v>
      </c>
      <c r="I9" s="38"/>
      <c r="J9" s="119">
        <v>3</v>
      </c>
      <c r="K9" s="38">
        <v>3</v>
      </c>
      <c r="L9" s="119" t="s">
        <v>71</v>
      </c>
      <c r="M9" s="38"/>
      <c r="N9" s="119" t="s">
        <v>71</v>
      </c>
      <c r="O9" s="38"/>
      <c r="P9" s="119" t="s">
        <v>71</v>
      </c>
      <c r="Q9" s="38"/>
      <c r="R9" s="119" t="s">
        <v>71</v>
      </c>
      <c r="S9" s="38"/>
      <c r="T9" s="119" t="s">
        <v>71</v>
      </c>
      <c r="U9" s="39"/>
      <c r="V9" s="112">
        <v>3</v>
      </c>
      <c r="W9" s="83"/>
      <c r="X9" s="82">
        <f>SUM(G9+I9+K9+M9+O9+Q9+S9+U9)</f>
        <v>7</v>
      </c>
      <c r="Y9" s="86"/>
      <c r="Z9" s="88">
        <v>5</v>
      </c>
      <c r="AA9" s="89"/>
      <c r="AB9" s="103"/>
      <c r="AC9" s="22"/>
      <c r="AD9" s="3"/>
      <c r="AE9" s="3"/>
      <c r="AF9" s="3"/>
    </row>
    <row r="10" spans="1:32" ht="12.75" customHeight="1" thickBot="1">
      <c r="A10" s="111"/>
      <c r="B10" s="97"/>
      <c r="C10" s="109"/>
      <c r="D10" s="101"/>
      <c r="E10" s="101"/>
      <c r="F10" s="163"/>
      <c r="G10" s="45" t="s">
        <v>67</v>
      </c>
      <c r="H10" s="120"/>
      <c r="I10" s="40"/>
      <c r="J10" s="120"/>
      <c r="K10" s="40" t="s">
        <v>68</v>
      </c>
      <c r="L10" s="120"/>
      <c r="M10" s="40"/>
      <c r="N10" s="120"/>
      <c r="O10" s="40"/>
      <c r="P10" s="120"/>
      <c r="Q10" s="40"/>
      <c r="R10" s="120"/>
      <c r="S10" s="40"/>
      <c r="T10" s="120"/>
      <c r="U10" s="41"/>
      <c r="V10" s="113"/>
      <c r="W10" s="85"/>
      <c r="X10" s="84"/>
      <c r="Y10" s="87"/>
      <c r="Z10" s="90"/>
      <c r="AA10" s="91"/>
      <c r="AB10" s="103"/>
      <c r="AC10" s="22"/>
      <c r="AD10" s="3"/>
      <c r="AE10" s="3"/>
      <c r="AF10" s="3"/>
    </row>
    <row r="11" spans="1:29" ht="12.75" customHeight="1" thickTop="1">
      <c r="A11" s="21"/>
      <c r="B11" s="106">
        <v>3</v>
      </c>
      <c r="C11" s="108" t="str">
        <f>VLOOKUP(B11,'пр.взв'!B6:G41,2,FALSE)</f>
        <v>Броян Гарнук  Армалуйсович</v>
      </c>
      <c r="D11" s="100">
        <f>VLOOKUP(B11,'пр.взв'!B6:G41,3,FALSE)</f>
        <v>1993</v>
      </c>
      <c r="E11" s="100" t="str">
        <f>VLOOKUP(B11,'пр.взв'!B6:G41,4,FALSE)</f>
        <v>ХМАО</v>
      </c>
      <c r="F11" s="164" t="s">
        <v>66</v>
      </c>
      <c r="G11" s="42"/>
      <c r="H11" s="137">
        <v>1</v>
      </c>
      <c r="I11" s="42">
        <v>4</v>
      </c>
      <c r="J11" s="137">
        <v>2</v>
      </c>
      <c r="K11" s="42">
        <v>2</v>
      </c>
      <c r="L11" s="137" t="s">
        <v>73</v>
      </c>
      <c r="M11" s="42"/>
      <c r="N11" s="137"/>
      <c r="O11" s="42"/>
      <c r="P11" s="137"/>
      <c r="Q11" s="42"/>
      <c r="R11" s="137"/>
      <c r="S11" s="42"/>
      <c r="T11" s="137"/>
      <c r="U11" s="43"/>
      <c r="V11" s="121"/>
      <c r="W11" s="122"/>
      <c r="X11" s="121">
        <f>SUM(G11+I11+K11+M11+O11+Q11+S11+U11)</f>
        <v>6</v>
      </c>
      <c r="Y11" s="125"/>
      <c r="Z11" s="114">
        <v>3</v>
      </c>
      <c r="AA11" s="115"/>
      <c r="AB11" s="129"/>
      <c r="AC11" s="20"/>
    </row>
    <row r="12" spans="1:29" ht="12.75" customHeight="1" thickBot="1">
      <c r="A12" s="21"/>
      <c r="B12" s="107"/>
      <c r="C12" s="109"/>
      <c r="D12" s="101"/>
      <c r="E12" s="101"/>
      <c r="F12" s="165"/>
      <c r="G12" s="40"/>
      <c r="H12" s="138"/>
      <c r="I12" s="40" t="s">
        <v>69</v>
      </c>
      <c r="J12" s="138"/>
      <c r="K12" s="40" t="s">
        <v>68</v>
      </c>
      <c r="L12" s="138"/>
      <c r="M12" s="40"/>
      <c r="N12" s="138"/>
      <c r="O12" s="40"/>
      <c r="P12" s="138"/>
      <c r="Q12" s="40"/>
      <c r="R12" s="138"/>
      <c r="S12" s="40"/>
      <c r="T12" s="138"/>
      <c r="U12" s="41"/>
      <c r="V12" s="123"/>
      <c r="W12" s="124"/>
      <c r="X12" s="123"/>
      <c r="Y12" s="126"/>
      <c r="Z12" s="116"/>
      <c r="AA12" s="117"/>
      <c r="AB12" s="129"/>
      <c r="AC12" s="20"/>
    </row>
    <row r="13" spans="1:29" ht="12.75" customHeight="1" thickTop="1">
      <c r="A13" s="21"/>
      <c r="B13" s="96">
        <v>4</v>
      </c>
      <c r="C13" s="108" t="str">
        <f>VLOOKUP(B13,'пр.взв'!B6:G41,2,FALSE)</f>
        <v>Андрющенко Виктор Викторович</v>
      </c>
      <c r="D13" s="100">
        <f>VLOOKUP(B13,'пр.взв'!B6:G41,3,FALSE)</f>
        <v>1993</v>
      </c>
      <c r="E13" s="100" t="str">
        <f>VLOOKUP(B13,'пр.взв'!B6:G41,4,FALSE)</f>
        <v>Свердловскаая</v>
      </c>
      <c r="F13" s="164">
        <v>5</v>
      </c>
      <c r="G13" s="42">
        <v>2</v>
      </c>
      <c r="H13" s="137">
        <v>6</v>
      </c>
      <c r="I13" s="42">
        <v>2</v>
      </c>
      <c r="J13" s="137" t="s">
        <v>66</v>
      </c>
      <c r="K13" s="42"/>
      <c r="L13" s="137" t="s">
        <v>72</v>
      </c>
      <c r="M13" s="42"/>
      <c r="N13" s="137"/>
      <c r="O13" s="42"/>
      <c r="P13" s="137"/>
      <c r="Q13" s="42"/>
      <c r="R13" s="137"/>
      <c r="S13" s="42"/>
      <c r="T13" s="137"/>
      <c r="U13" s="43"/>
      <c r="V13" s="82"/>
      <c r="W13" s="83"/>
      <c r="X13" s="82">
        <f>SUM(G13+I13+K13+M13+O13+Q13+S13+U13)</f>
        <v>4</v>
      </c>
      <c r="Y13" s="86"/>
      <c r="Z13" s="88">
        <v>1</v>
      </c>
      <c r="AA13" s="89"/>
      <c r="AB13" s="129"/>
      <c r="AC13" s="20"/>
    </row>
    <row r="14" spans="1:29" ht="12.75" customHeight="1" thickBot="1">
      <c r="A14" s="21"/>
      <c r="B14" s="97"/>
      <c r="C14" s="109"/>
      <c r="D14" s="101"/>
      <c r="E14" s="101"/>
      <c r="F14" s="165"/>
      <c r="G14" s="40" t="s">
        <v>68</v>
      </c>
      <c r="H14" s="138"/>
      <c r="I14" s="40" t="s">
        <v>68</v>
      </c>
      <c r="J14" s="138"/>
      <c r="K14" s="40"/>
      <c r="L14" s="138"/>
      <c r="M14" s="40"/>
      <c r="N14" s="138"/>
      <c r="O14" s="40"/>
      <c r="P14" s="138"/>
      <c r="Q14" s="40"/>
      <c r="R14" s="138"/>
      <c r="S14" s="40"/>
      <c r="T14" s="138"/>
      <c r="U14" s="41"/>
      <c r="V14" s="84"/>
      <c r="W14" s="85"/>
      <c r="X14" s="84"/>
      <c r="Y14" s="87"/>
      <c r="Z14" s="90"/>
      <c r="AA14" s="91"/>
      <c r="AB14" s="129"/>
      <c r="AC14" s="20"/>
    </row>
    <row r="15" spans="1:29" ht="12.75" customHeight="1" thickTop="1">
      <c r="A15" s="21"/>
      <c r="B15" s="106">
        <v>5</v>
      </c>
      <c r="C15" s="108" t="str">
        <f>VLOOKUP(B15,'пр.взв'!B6:G41,2,FALSE)</f>
        <v>Бавбеков Марат Арсланович</v>
      </c>
      <c r="D15" s="100">
        <f>VLOOKUP(B15,'пр.взв'!B6:G41,3,FALSE)</f>
        <v>1994</v>
      </c>
      <c r="E15" s="100" t="str">
        <f>VLOOKUP(B15,'пр.взв'!B6:G41,4,FALSE)</f>
        <v>ХМАО</v>
      </c>
      <c r="F15" s="164">
        <v>4</v>
      </c>
      <c r="G15" s="42">
        <v>3</v>
      </c>
      <c r="H15" s="137" t="s">
        <v>66</v>
      </c>
      <c r="I15" s="42"/>
      <c r="J15" s="137">
        <v>6</v>
      </c>
      <c r="K15" s="42">
        <v>0</v>
      </c>
      <c r="L15" s="137" t="s">
        <v>73</v>
      </c>
      <c r="M15" s="42"/>
      <c r="N15" s="137"/>
      <c r="O15" s="42"/>
      <c r="P15" s="137"/>
      <c r="Q15" s="42"/>
      <c r="R15" s="137"/>
      <c r="S15" s="42"/>
      <c r="T15" s="137"/>
      <c r="U15" s="43"/>
      <c r="V15" s="121"/>
      <c r="W15" s="122"/>
      <c r="X15" s="121">
        <f>SUM(G15+I15+K15+M15+O15+Q15+S15+U15)</f>
        <v>3</v>
      </c>
      <c r="Y15" s="125"/>
      <c r="Z15" s="114">
        <v>2</v>
      </c>
      <c r="AA15" s="115"/>
      <c r="AB15" s="129"/>
      <c r="AC15" s="20"/>
    </row>
    <row r="16" spans="1:29" ht="12.75" customHeight="1" thickBot="1">
      <c r="A16" s="21"/>
      <c r="B16" s="107"/>
      <c r="C16" s="109"/>
      <c r="D16" s="101"/>
      <c r="E16" s="101"/>
      <c r="F16" s="165"/>
      <c r="G16" s="40" t="s">
        <v>68</v>
      </c>
      <c r="H16" s="138"/>
      <c r="I16" s="40"/>
      <c r="J16" s="138"/>
      <c r="K16" s="45" t="s">
        <v>70</v>
      </c>
      <c r="L16" s="138"/>
      <c r="M16" s="40"/>
      <c r="N16" s="138"/>
      <c r="O16" s="40"/>
      <c r="P16" s="138"/>
      <c r="Q16" s="40"/>
      <c r="R16" s="138"/>
      <c r="S16" s="40"/>
      <c r="T16" s="138"/>
      <c r="U16" s="41"/>
      <c r="V16" s="123"/>
      <c r="W16" s="124"/>
      <c r="X16" s="123"/>
      <c r="Y16" s="126"/>
      <c r="Z16" s="116"/>
      <c r="AA16" s="117"/>
      <c r="AB16" s="129"/>
      <c r="AC16" s="20"/>
    </row>
    <row r="17" spans="1:29" ht="12.75" customHeight="1" thickTop="1">
      <c r="A17" s="21"/>
      <c r="B17" s="96">
        <v>6</v>
      </c>
      <c r="C17" s="108" t="str">
        <f>VLOOKUP(B17,'пр.взв'!B6:G41,2,FALSE)</f>
        <v>Алдушин Александр Игоревич</v>
      </c>
      <c r="D17" s="100">
        <f>VLOOKUP(B17,'пр.взв'!B6:G41,3,FALSE)</f>
        <v>1993</v>
      </c>
      <c r="E17" s="100" t="str">
        <f>VLOOKUP(B17,'пр.взв'!B6:G41,4,FALSE)</f>
        <v>Свердловскаая</v>
      </c>
      <c r="F17" s="164" t="s">
        <v>66</v>
      </c>
      <c r="G17" s="42"/>
      <c r="H17" s="137">
        <v>4</v>
      </c>
      <c r="I17" s="42">
        <v>3</v>
      </c>
      <c r="J17" s="137">
        <v>5</v>
      </c>
      <c r="K17" s="42">
        <v>4</v>
      </c>
      <c r="L17" s="137" t="s">
        <v>71</v>
      </c>
      <c r="M17" s="42"/>
      <c r="N17" s="137" t="s">
        <v>71</v>
      </c>
      <c r="O17" s="42"/>
      <c r="P17" s="137" t="s">
        <v>71</v>
      </c>
      <c r="Q17" s="42"/>
      <c r="R17" s="137" t="s">
        <v>71</v>
      </c>
      <c r="S17" s="42"/>
      <c r="T17" s="137" t="s">
        <v>71</v>
      </c>
      <c r="U17" s="43"/>
      <c r="V17" s="82">
        <v>3</v>
      </c>
      <c r="W17" s="83"/>
      <c r="X17" s="82">
        <f>SUM(G17+I17+K17+M17+O17+Q17+S17+U17)</f>
        <v>7</v>
      </c>
      <c r="Y17" s="86"/>
      <c r="Z17" s="88">
        <v>5</v>
      </c>
      <c r="AA17" s="89"/>
      <c r="AB17" s="129"/>
      <c r="AC17" s="20"/>
    </row>
    <row r="18" spans="1:29" ht="12.75" customHeight="1" thickBot="1">
      <c r="A18" s="21"/>
      <c r="B18" s="97"/>
      <c r="C18" s="109"/>
      <c r="D18" s="101"/>
      <c r="E18" s="101"/>
      <c r="F18" s="165"/>
      <c r="G18" s="40"/>
      <c r="H18" s="138"/>
      <c r="I18" s="40" t="s">
        <v>68</v>
      </c>
      <c r="J18" s="138"/>
      <c r="K18" s="45" t="s">
        <v>70</v>
      </c>
      <c r="L18" s="138"/>
      <c r="M18" s="40"/>
      <c r="N18" s="138"/>
      <c r="O18" s="40"/>
      <c r="P18" s="138"/>
      <c r="Q18" s="40"/>
      <c r="R18" s="138"/>
      <c r="S18" s="40"/>
      <c r="T18" s="138"/>
      <c r="U18" s="41"/>
      <c r="V18" s="84"/>
      <c r="W18" s="85"/>
      <c r="X18" s="84"/>
      <c r="Y18" s="87"/>
      <c r="Z18" s="90"/>
      <c r="AA18" s="91"/>
      <c r="AB18" s="129"/>
      <c r="AC18" s="20"/>
    </row>
    <row r="19" spans="1:29" ht="12.75" customHeight="1" thickTop="1">
      <c r="A19" s="21"/>
      <c r="B19" s="106">
        <v>7</v>
      </c>
      <c r="C19" s="98"/>
      <c r="D19" s="100"/>
      <c r="E19" s="100"/>
      <c r="F19" s="94"/>
      <c r="G19" s="23"/>
      <c r="H19" s="92"/>
      <c r="I19" s="23"/>
      <c r="J19" s="92"/>
      <c r="K19" s="23"/>
      <c r="L19" s="92"/>
      <c r="M19" s="23"/>
      <c r="N19" s="92"/>
      <c r="O19" s="23"/>
      <c r="P19" s="92"/>
      <c r="Q19" s="23"/>
      <c r="R19" s="92"/>
      <c r="S19" s="23"/>
      <c r="T19" s="92"/>
      <c r="U19" s="24"/>
      <c r="V19" s="121"/>
      <c r="W19" s="122"/>
      <c r="X19" s="121"/>
      <c r="Y19" s="125"/>
      <c r="Z19" s="114"/>
      <c r="AA19" s="115"/>
      <c r="AB19" s="129"/>
      <c r="AC19" s="20"/>
    </row>
    <row r="20" spans="1:29" ht="12.75" customHeight="1" thickBot="1">
      <c r="A20" s="21"/>
      <c r="B20" s="107"/>
      <c r="C20" s="99"/>
      <c r="D20" s="101"/>
      <c r="E20" s="101"/>
      <c r="F20" s="95"/>
      <c r="G20" s="25"/>
      <c r="H20" s="93"/>
      <c r="I20" s="25"/>
      <c r="J20" s="93"/>
      <c r="K20" s="25"/>
      <c r="L20" s="93"/>
      <c r="M20" s="25"/>
      <c r="N20" s="93"/>
      <c r="O20" s="25"/>
      <c r="P20" s="93"/>
      <c r="Q20" s="25"/>
      <c r="R20" s="93"/>
      <c r="S20" s="25"/>
      <c r="T20" s="93"/>
      <c r="U20" s="26"/>
      <c r="V20" s="123"/>
      <c r="W20" s="124"/>
      <c r="X20" s="123"/>
      <c r="Y20" s="126"/>
      <c r="Z20" s="116"/>
      <c r="AA20" s="117"/>
      <c r="AB20" s="129"/>
      <c r="AC20" s="20"/>
    </row>
    <row r="21" spans="1:29" ht="12.75" customHeight="1" thickTop="1">
      <c r="A21" s="21"/>
      <c r="B21" s="96">
        <v>8</v>
      </c>
      <c r="C21" s="98"/>
      <c r="D21" s="100"/>
      <c r="E21" s="100"/>
      <c r="F21" s="94"/>
      <c r="G21" s="23"/>
      <c r="H21" s="92"/>
      <c r="I21" s="23"/>
      <c r="J21" s="92"/>
      <c r="K21" s="23"/>
      <c r="L21" s="92"/>
      <c r="M21" s="23"/>
      <c r="N21" s="92"/>
      <c r="O21" s="23"/>
      <c r="P21" s="92"/>
      <c r="Q21" s="23"/>
      <c r="R21" s="92"/>
      <c r="S21" s="23"/>
      <c r="T21" s="92"/>
      <c r="U21" s="24"/>
      <c r="V21" s="82"/>
      <c r="W21" s="83"/>
      <c r="X21" s="82"/>
      <c r="Y21" s="86"/>
      <c r="Z21" s="88"/>
      <c r="AA21" s="89"/>
      <c r="AB21" s="129"/>
      <c r="AC21" s="20"/>
    </row>
    <row r="22" spans="1:29" ht="12.75" customHeight="1" thickBot="1">
      <c r="A22" s="21"/>
      <c r="B22" s="97"/>
      <c r="C22" s="99"/>
      <c r="D22" s="101"/>
      <c r="E22" s="101"/>
      <c r="F22" s="95"/>
      <c r="G22" s="25"/>
      <c r="H22" s="93"/>
      <c r="I22" s="25"/>
      <c r="J22" s="93"/>
      <c r="K22" s="25"/>
      <c r="L22" s="93"/>
      <c r="M22" s="25"/>
      <c r="N22" s="93"/>
      <c r="O22" s="25"/>
      <c r="P22" s="93"/>
      <c r="Q22" s="25"/>
      <c r="R22" s="93"/>
      <c r="S22" s="25"/>
      <c r="T22" s="93"/>
      <c r="U22" s="26"/>
      <c r="V22" s="84"/>
      <c r="W22" s="85"/>
      <c r="X22" s="84"/>
      <c r="Y22" s="87"/>
      <c r="Z22" s="90"/>
      <c r="AA22" s="91"/>
      <c r="AB22" s="129"/>
      <c r="AC22" s="20"/>
    </row>
    <row r="23" spans="1:29" ht="12.75" customHeight="1" thickTop="1">
      <c r="A23" s="21"/>
      <c r="B23" s="106">
        <v>9</v>
      </c>
      <c r="C23" s="98"/>
      <c r="D23" s="100"/>
      <c r="E23" s="100"/>
      <c r="F23" s="94"/>
      <c r="G23" s="23"/>
      <c r="H23" s="92"/>
      <c r="I23" s="23"/>
      <c r="J23" s="92"/>
      <c r="K23" s="23"/>
      <c r="L23" s="92"/>
      <c r="M23" s="23"/>
      <c r="N23" s="92"/>
      <c r="O23" s="23"/>
      <c r="P23" s="92"/>
      <c r="Q23" s="23"/>
      <c r="R23" s="92"/>
      <c r="S23" s="23"/>
      <c r="T23" s="92"/>
      <c r="U23" s="24"/>
      <c r="V23" s="121"/>
      <c r="W23" s="122"/>
      <c r="X23" s="121"/>
      <c r="Y23" s="125"/>
      <c r="Z23" s="114"/>
      <c r="AA23" s="115"/>
      <c r="AB23" s="129"/>
      <c r="AC23" s="20"/>
    </row>
    <row r="24" spans="1:29" ht="12.75" customHeight="1" thickBot="1">
      <c r="A24" s="21"/>
      <c r="B24" s="107"/>
      <c r="C24" s="99"/>
      <c r="D24" s="101"/>
      <c r="E24" s="101"/>
      <c r="F24" s="95"/>
      <c r="G24" s="25"/>
      <c r="H24" s="93"/>
      <c r="I24" s="25"/>
      <c r="J24" s="93"/>
      <c r="K24" s="25"/>
      <c r="L24" s="93"/>
      <c r="M24" s="25"/>
      <c r="N24" s="93"/>
      <c r="O24" s="25"/>
      <c r="P24" s="93"/>
      <c r="Q24" s="25"/>
      <c r="R24" s="93"/>
      <c r="S24" s="25"/>
      <c r="T24" s="93"/>
      <c r="U24" s="26"/>
      <c r="V24" s="123"/>
      <c r="W24" s="124"/>
      <c r="X24" s="123"/>
      <c r="Y24" s="126"/>
      <c r="Z24" s="116"/>
      <c r="AA24" s="117"/>
      <c r="AB24" s="129"/>
      <c r="AC24" s="20"/>
    </row>
    <row r="25" spans="1:29" ht="12.75" customHeight="1" thickTop="1">
      <c r="A25" s="21"/>
      <c r="B25" s="96">
        <v>10</v>
      </c>
      <c r="C25" s="98"/>
      <c r="D25" s="100"/>
      <c r="E25" s="100"/>
      <c r="F25" s="94"/>
      <c r="G25" s="23"/>
      <c r="H25" s="92"/>
      <c r="I25" s="23"/>
      <c r="J25" s="92"/>
      <c r="K25" s="23"/>
      <c r="L25" s="92"/>
      <c r="M25" s="23"/>
      <c r="N25" s="92"/>
      <c r="O25" s="23"/>
      <c r="P25" s="92"/>
      <c r="Q25" s="23"/>
      <c r="R25" s="92"/>
      <c r="S25" s="23"/>
      <c r="T25" s="92"/>
      <c r="U25" s="24"/>
      <c r="V25" s="82"/>
      <c r="W25" s="83"/>
      <c r="X25" s="82"/>
      <c r="Y25" s="86"/>
      <c r="Z25" s="88"/>
      <c r="AA25" s="89"/>
      <c r="AB25" s="129"/>
      <c r="AC25" s="20"/>
    </row>
    <row r="26" spans="1:29" ht="12.75" customHeight="1" thickBot="1">
      <c r="A26" s="21"/>
      <c r="B26" s="97"/>
      <c r="C26" s="99"/>
      <c r="D26" s="101"/>
      <c r="E26" s="101"/>
      <c r="F26" s="95"/>
      <c r="G26" s="25"/>
      <c r="H26" s="93"/>
      <c r="I26" s="25"/>
      <c r="J26" s="93"/>
      <c r="K26" s="25"/>
      <c r="L26" s="93"/>
      <c r="M26" s="25"/>
      <c r="N26" s="93"/>
      <c r="O26" s="25"/>
      <c r="P26" s="93"/>
      <c r="Q26" s="25"/>
      <c r="R26" s="93"/>
      <c r="S26" s="25"/>
      <c r="T26" s="93"/>
      <c r="U26" s="26"/>
      <c r="V26" s="84"/>
      <c r="W26" s="85"/>
      <c r="X26" s="84"/>
      <c r="Y26" s="87"/>
      <c r="Z26" s="90"/>
      <c r="AA26" s="91"/>
      <c r="AB26" s="129"/>
      <c r="AC26" s="20"/>
    </row>
    <row r="27" spans="1:29" ht="12.75" customHeight="1" thickTop="1">
      <c r="A27" s="21"/>
      <c r="B27" s="96">
        <v>11</v>
      </c>
      <c r="C27" s="98"/>
      <c r="D27" s="100"/>
      <c r="E27" s="100"/>
      <c r="F27" s="94"/>
      <c r="G27" s="23"/>
      <c r="H27" s="92"/>
      <c r="I27" s="23"/>
      <c r="J27" s="92"/>
      <c r="K27" s="23"/>
      <c r="L27" s="92"/>
      <c r="M27" s="23"/>
      <c r="N27" s="92"/>
      <c r="O27" s="23"/>
      <c r="P27" s="92"/>
      <c r="Q27" s="23"/>
      <c r="R27" s="92"/>
      <c r="S27" s="23"/>
      <c r="T27" s="92"/>
      <c r="U27" s="24"/>
      <c r="V27" s="82"/>
      <c r="W27" s="83"/>
      <c r="X27" s="82"/>
      <c r="Y27" s="86"/>
      <c r="Z27" s="88"/>
      <c r="AA27" s="89"/>
      <c r="AB27" s="129"/>
      <c r="AC27" s="20"/>
    </row>
    <row r="28" spans="1:29" ht="12.75" customHeight="1" thickBot="1">
      <c r="A28" s="21"/>
      <c r="B28" s="97"/>
      <c r="C28" s="99"/>
      <c r="D28" s="101"/>
      <c r="E28" s="101"/>
      <c r="F28" s="95"/>
      <c r="G28" s="25"/>
      <c r="H28" s="93"/>
      <c r="I28" s="25"/>
      <c r="J28" s="93"/>
      <c r="K28" s="25"/>
      <c r="L28" s="93"/>
      <c r="M28" s="25"/>
      <c r="N28" s="93"/>
      <c r="O28" s="25"/>
      <c r="P28" s="93"/>
      <c r="Q28" s="25"/>
      <c r="R28" s="93"/>
      <c r="S28" s="25"/>
      <c r="T28" s="93"/>
      <c r="U28" s="26"/>
      <c r="V28" s="84"/>
      <c r="W28" s="85"/>
      <c r="X28" s="84"/>
      <c r="Y28" s="87"/>
      <c r="Z28" s="90"/>
      <c r="AA28" s="91"/>
      <c r="AB28" s="129"/>
      <c r="AC28" s="20"/>
    </row>
    <row r="29" spans="1:29" ht="12.75" customHeight="1" thickTop="1">
      <c r="A29" s="21"/>
      <c r="B29" s="96">
        <v>12</v>
      </c>
      <c r="C29" s="98"/>
      <c r="D29" s="100"/>
      <c r="E29" s="100"/>
      <c r="F29" s="166"/>
      <c r="G29" s="32"/>
      <c r="H29" s="189"/>
      <c r="I29" s="32"/>
      <c r="J29" s="92"/>
      <c r="K29" s="23"/>
      <c r="L29" s="92"/>
      <c r="M29" s="23"/>
      <c r="N29" s="92"/>
      <c r="O29" s="23"/>
      <c r="P29" s="92"/>
      <c r="Q29" s="23"/>
      <c r="R29" s="92"/>
      <c r="S29" s="23"/>
      <c r="T29" s="92"/>
      <c r="U29" s="24"/>
      <c r="V29" s="82"/>
      <c r="W29" s="83"/>
      <c r="X29" s="82"/>
      <c r="Y29" s="86"/>
      <c r="Z29" s="88"/>
      <c r="AA29" s="89"/>
      <c r="AB29" s="21"/>
      <c r="AC29" s="20"/>
    </row>
    <row r="30" spans="1:29" ht="12.75" customHeight="1" thickBot="1">
      <c r="A30" s="21"/>
      <c r="B30" s="97"/>
      <c r="C30" s="99"/>
      <c r="D30" s="101"/>
      <c r="E30" s="101"/>
      <c r="F30" s="95"/>
      <c r="G30" s="25"/>
      <c r="H30" s="93"/>
      <c r="I30" s="25"/>
      <c r="J30" s="93"/>
      <c r="K30" s="25"/>
      <c r="L30" s="93"/>
      <c r="M30" s="25"/>
      <c r="N30" s="93"/>
      <c r="O30" s="25"/>
      <c r="P30" s="93"/>
      <c r="Q30" s="25"/>
      <c r="R30" s="93"/>
      <c r="S30" s="25"/>
      <c r="T30" s="93"/>
      <c r="U30" s="26"/>
      <c r="V30" s="84"/>
      <c r="W30" s="85"/>
      <c r="X30" s="84"/>
      <c r="Y30" s="87"/>
      <c r="Z30" s="90"/>
      <c r="AA30" s="91"/>
      <c r="AB30" s="21"/>
      <c r="AC30" s="20"/>
    </row>
    <row r="31" spans="1:29" ht="12.75" customHeight="1" thickTop="1">
      <c r="A31" s="21"/>
      <c r="B31" s="96">
        <v>13</v>
      </c>
      <c r="C31" s="98"/>
      <c r="D31" s="100"/>
      <c r="E31" s="100"/>
      <c r="F31" s="94"/>
      <c r="G31" s="23"/>
      <c r="H31" s="92"/>
      <c r="I31" s="23"/>
      <c r="J31" s="92"/>
      <c r="K31" s="23"/>
      <c r="L31" s="92"/>
      <c r="M31" s="23"/>
      <c r="N31" s="92"/>
      <c r="O31" s="23"/>
      <c r="P31" s="92"/>
      <c r="Q31" s="23"/>
      <c r="R31" s="92"/>
      <c r="S31" s="23"/>
      <c r="T31" s="92"/>
      <c r="U31" s="24"/>
      <c r="V31" s="82"/>
      <c r="W31" s="83"/>
      <c r="X31" s="82"/>
      <c r="Y31" s="86"/>
      <c r="Z31" s="88"/>
      <c r="AA31" s="89"/>
      <c r="AB31" s="21"/>
      <c r="AC31" s="20"/>
    </row>
    <row r="32" spans="1:29" ht="12.75" customHeight="1" thickBot="1">
      <c r="A32" s="21"/>
      <c r="B32" s="97"/>
      <c r="C32" s="99"/>
      <c r="D32" s="101"/>
      <c r="E32" s="101"/>
      <c r="F32" s="95"/>
      <c r="G32" s="25"/>
      <c r="H32" s="93"/>
      <c r="I32" s="25"/>
      <c r="J32" s="93"/>
      <c r="K32" s="25"/>
      <c r="L32" s="93"/>
      <c r="M32" s="25"/>
      <c r="N32" s="93"/>
      <c r="O32" s="25"/>
      <c r="P32" s="93"/>
      <c r="Q32" s="25"/>
      <c r="R32" s="93"/>
      <c r="S32" s="25"/>
      <c r="T32" s="93"/>
      <c r="U32" s="26"/>
      <c r="V32" s="84"/>
      <c r="W32" s="85"/>
      <c r="X32" s="84"/>
      <c r="Y32" s="87"/>
      <c r="Z32" s="90"/>
      <c r="AA32" s="91"/>
      <c r="AB32" s="21"/>
      <c r="AC32" s="20"/>
    </row>
    <row r="33" spans="1:29" ht="12.75" customHeight="1" thickTop="1">
      <c r="A33" s="21"/>
      <c r="B33" s="96">
        <v>14</v>
      </c>
      <c r="C33" s="98"/>
      <c r="D33" s="100"/>
      <c r="E33" s="100"/>
      <c r="F33" s="94"/>
      <c r="G33" s="23"/>
      <c r="H33" s="92"/>
      <c r="I33" s="23"/>
      <c r="J33" s="92"/>
      <c r="K33" s="23"/>
      <c r="L33" s="92"/>
      <c r="M33" s="23"/>
      <c r="N33" s="92"/>
      <c r="O33" s="23"/>
      <c r="P33" s="92"/>
      <c r="Q33" s="23"/>
      <c r="R33" s="92"/>
      <c r="S33" s="23"/>
      <c r="T33" s="92"/>
      <c r="U33" s="24"/>
      <c r="V33" s="82"/>
      <c r="W33" s="83"/>
      <c r="X33" s="82"/>
      <c r="Y33" s="86"/>
      <c r="Z33" s="88"/>
      <c r="AA33" s="89"/>
      <c r="AB33" s="21"/>
      <c r="AC33" s="20"/>
    </row>
    <row r="34" spans="1:29" ht="12.75" customHeight="1" thickBot="1">
      <c r="A34" s="21"/>
      <c r="B34" s="97"/>
      <c r="C34" s="99"/>
      <c r="D34" s="101"/>
      <c r="E34" s="101"/>
      <c r="F34" s="95"/>
      <c r="G34" s="25"/>
      <c r="H34" s="93"/>
      <c r="I34" s="25"/>
      <c r="J34" s="93"/>
      <c r="K34" s="25"/>
      <c r="L34" s="93"/>
      <c r="M34" s="25"/>
      <c r="N34" s="93"/>
      <c r="O34" s="25"/>
      <c r="P34" s="93"/>
      <c r="Q34" s="25"/>
      <c r="R34" s="93"/>
      <c r="S34" s="25"/>
      <c r="T34" s="93"/>
      <c r="U34" s="26"/>
      <c r="V34" s="84"/>
      <c r="W34" s="85"/>
      <c r="X34" s="84"/>
      <c r="Y34" s="87"/>
      <c r="Z34" s="90"/>
      <c r="AA34" s="91"/>
      <c r="AB34" s="21"/>
      <c r="AC34" s="20"/>
    </row>
    <row r="35" spans="1:29" ht="12.75" customHeight="1" thickTop="1">
      <c r="A35" s="21"/>
      <c r="B35" s="96">
        <v>15</v>
      </c>
      <c r="C35" s="98"/>
      <c r="D35" s="100"/>
      <c r="E35" s="100"/>
      <c r="F35" s="94"/>
      <c r="G35" s="23"/>
      <c r="H35" s="92"/>
      <c r="I35" s="23"/>
      <c r="J35" s="92"/>
      <c r="K35" s="23"/>
      <c r="L35" s="92"/>
      <c r="M35" s="23"/>
      <c r="N35" s="92"/>
      <c r="O35" s="23"/>
      <c r="P35" s="92"/>
      <c r="Q35" s="23"/>
      <c r="R35" s="92"/>
      <c r="S35" s="23"/>
      <c r="T35" s="92"/>
      <c r="U35" s="24"/>
      <c r="V35" s="82"/>
      <c r="W35" s="83"/>
      <c r="X35" s="82"/>
      <c r="Y35" s="86"/>
      <c r="Z35" s="88"/>
      <c r="AA35" s="89"/>
      <c r="AB35" s="21"/>
      <c r="AC35" s="20"/>
    </row>
    <row r="36" spans="1:29" ht="12.75" customHeight="1" thickBot="1">
      <c r="A36" s="21"/>
      <c r="B36" s="97"/>
      <c r="C36" s="99"/>
      <c r="D36" s="101"/>
      <c r="E36" s="101"/>
      <c r="F36" s="95"/>
      <c r="G36" s="25"/>
      <c r="H36" s="93"/>
      <c r="I36" s="25"/>
      <c r="J36" s="93"/>
      <c r="K36" s="25"/>
      <c r="L36" s="93"/>
      <c r="M36" s="25"/>
      <c r="N36" s="93"/>
      <c r="O36" s="25"/>
      <c r="P36" s="93"/>
      <c r="Q36" s="25"/>
      <c r="R36" s="93"/>
      <c r="S36" s="25"/>
      <c r="T36" s="93"/>
      <c r="U36" s="26"/>
      <c r="V36" s="84"/>
      <c r="W36" s="85"/>
      <c r="X36" s="84"/>
      <c r="Y36" s="87"/>
      <c r="Z36" s="90"/>
      <c r="AA36" s="91"/>
      <c r="AB36" s="21"/>
      <c r="AC36" s="20"/>
    </row>
    <row r="37" spans="1:29" ht="12.75" customHeight="1" thickTop="1">
      <c r="A37" s="21"/>
      <c r="B37" s="96">
        <v>16</v>
      </c>
      <c r="C37" s="98"/>
      <c r="D37" s="100"/>
      <c r="E37" s="100"/>
      <c r="F37" s="94"/>
      <c r="G37" s="23"/>
      <c r="H37" s="92"/>
      <c r="I37" s="23"/>
      <c r="J37" s="92"/>
      <c r="K37" s="23"/>
      <c r="L37" s="92"/>
      <c r="M37" s="23"/>
      <c r="N37" s="92"/>
      <c r="O37" s="23"/>
      <c r="P37" s="92"/>
      <c r="Q37" s="23"/>
      <c r="R37" s="92"/>
      <c r="S37" s="23"/>
      <c r="T37" s="92"/>
      <c r="U37" s="24"/>
      <c r="V37" s="82"/>
      <c r="W37" s="83"/>
      <c r="X37" s="82"/>
      <c r="Y37" s="86"/>
      <c r="Z37" s="88"/>
      <c r="AA37" s="89"/>
      <c r="AB37" s="21"/>
      <c r="AC37" s="20"/>
    </row>
    <row r="38" spans="1:29" ht="12.75" customHeight="1" thickBot="1">
      <c r="A38" s="21"/>
      <c r="B38" s="97"/>
      <c r="C38" s="99"/>
      <c r="D38" s="101"/>
      <c r="E38" s="101"/>
      <c r="F38" s="95"/>
      <c r="G38" s="25"/>
      <c r="H38" s="93"/>
      <c r="I38" s="25"/>
      <c r="J38" s="93"/>
      <c r="K38" s="25"/>
      <c r="L38" s="93"/>
      <c r="M38" s="25"/>
      <c r="N38" s="93"/>
      <c r="O38" s="25"/>
      <c r="P38" s="93"/>
      <c r="Q38" s="25"/>
      <c r="R38" s="93"/>
      <c r="S38" s="25"/>
      <c r="T38" s="93"/>
      <c r="U38" s="26"/>
      <c r="V38" s="84"/>
      <c r="W38" s="85"/>
      <c r="X38" s="84"/>
      <c r="Y38" s="87"/>
      <c r="Z38" s="90"/>
      <c r="AA38" s="91"/>
      <c r="AB38" s="21"/>
      <c r="AC38" s="20"/>
    </row>
    <row r="39" spans="1:29" ht="12.75" customHeight="1" thickTop="1">
      <c r="A39" s="21"/>
      <c r="B39" s="96">
        <v>17</v>
      </c>
      <c r="C39" s="98"/>
      <c r="D39" s="100"/>
      <c r="E39" s="100"/>
      <c r="F39" s="94"/>
      <c r="G39" s="23"/>
      <c r="H39" s="92"/>
      <c r="I39" s="23"/>
      <c r="J39" s="33"/>
      <c r="K39" s="23"/>
      <c r="L39" s="92"/>
      <c r="M39" s="23"/>
      <c r="N39" s="92"/>
      <c r="O39" s="23"/>
      <c r="P39" s="92"/>
      <c r="Q39" s="23"/>
      <c r="R39" s="92"/>
      <c r="S39" s="23"/>
      <c r="T39" s="92"/>
      <c r="U39" s="24"/>
      <c r="V39" s="82"/>
      <c r="W39" s="83"/>
      <c r="X39" s="82"/>
      <c r="Y39" s="86"/>
      <c r="Z39" s="88"/>
      <c r="AA39" s="89"/>
      <c r="AB39" s="21"/>
      <c r="AC39" s="20"/>
    </row>
    <row r="40" spans="1:29" ht="12.75" customHeight="1" thickBot="1">
      <c r="A40" s="21"/>
      <c r="B40" s="97"/>
      <c r="C40" s="99"/>
      <c r="D40" s="101"/>
      <c r="E40" s="101"/>
      <c r="F40" s="95"/>
      <c r="G40" s="25"/>
      <c r="H40" s="93"/>
      <c r="I40" s="25"/>
      <c r="J40" s="33"/>
      <c r="K40" s="25"/>
      <c r="L40" s="93"/>
      <c r="M40" s="25"/>
      <c r="N40" s="93"/>
      <c r="O40" s="25"/>
      <c r="P40" s="93"/>
      <c r="Q40" s="25"/>
      <c r="R40" s="93"/>
      <c r="S40" s="25"/>
      <c r="T40" s="93"/>
      <c r="U40" s="26"/>
      <c r="V40" s="84"/>
      <c r="W40" s="85"/>
      <c r="X40" s="84"/>
      <c r="Y40" s="87"/>
      <c r="Z40" s="90"/>
      <c r="AA40" s="91"/>
      <c r="AB40" s="21"/>
      <c r="AC40" s="20"/>
    </row>
    <row r="41" spans="1:29" ht="12.75" customHeight="1" thickTop="1">
      <c r="A41" s="21"/>
      <c r="B41" s="96">
        <v>18</v>
      </c>
      <c r="C41" s="98"/>
      <c r="D41" s="100"/>
      <c r="E41" s="100"/>
      <c r="F41" s="94"/>
      <c r="G41" s="23"/>
      <c r="H41" s="92"/>
      <c r="I41" s="23"/>
      <c r="J41" s="92"/>
      <c r="K41" s="23"/>
      <c r="L41" s="92"/>
      <c r="M41" s="23"/>
      <c r="N41" s="92"/>
      <c r="O41" s="23"/>
      <c r="P41" s="92"/>
      <c r="Q41" s="23"/>
      <c r="R41" s="92"/>
      <c r="S41" s="23"/>
      <c r="T41" s="92"/>
      <c r="U41" s="24"/>
      <c r="V41" s="82"/>
      <c r="W41" s="83"/>
      <c r="X41" s="82"/>
      <c r="Y41" s="86"/>
      <c r="Z41" s="88"/>
      <c r="AA41" s="89"/>
      <c r="AB41" s="129"/>
      <c r="AC41" s="20"/>
    </row>
    <row r="42" spans="1:29" ht="12.75" customHeight="1" thickBot="1">
      <c r="A42" s="21"/>
      <c r="B42" s="97"/>
      <c r="C42" s="99"/>
      <c r="D42" s="101"/>
      <c r="E42" s="101"/>
      <c r="F42" s="135"/>
      <c r="G42" s="27"/>
      <c r="H42" s="118"/>
      <c r="I42" s="27"/>
      <c r="J42" s="118"/>
      <c r="K42" s="27"/>
      <c r="L42" s="118"/>
      <c r="M42" s="27"/>
      <c r="N42" s="118"/>
      <c r="O42" s="27"/>
      <c r="P42" s="118"/>
      <c r="Q42" s="27"/>
      <c r="R42" s="118"/>
      <c r="S42" s="27"/>
      <c r="T42" s="118"/>
      <c r="U42" s="28"/>
      <c r="V42" s="130"/>
      <c r="W42" s="131"/>
      <c r="X42" s="130"/>
      <c r="Y42" s="132"/>
      <c r="Z42" s="133"/>
      <c r="AA42" s="134"/>
      <c r="AB42" s="129"/>
      <c r="AC42" s="20"/>
    </row>
    <row r="43" spans="1:31" ht="18" customHeight="1" thickTop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</row>
    <row r="44" spans="2:28" s="3" customFormat="1" ht="15.75" customHeight="1">
      <c r="B44" s="104" t="s">
        <v>24</v>
      </c>
      <c r="C44" s="104"/>
      <c r="D44" s="104"/>
      <c r="E44" s="104"/>
      <c r="F44" s="127"/>
      <c r="G44" s="127"/>
      <c r="H44" s="127"/>
      <c r="I44" s="127"/>
      <c r="J44" s="127"/>
      <c r="K44" s="127"/>
      <c r="L44" s="127"/>
      <c r="M44" s="136" t="s">
        <v>42</v>
      </c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2"/>
    </row>
    <row r="45" spans="1:31" ht="15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</row>
    <row r="46" spans="2:27" ht="15.75" customHeight="1">
      <c r="B46" s="105" t="s">
        <v>43</v>
      </c>
      <c r="C46" s="105"/>
      <c r="D46" s="105"/>
      <c r="E46" s="105"/>
      <c r="F46" s="128"/>
      <c r="G46" s="128"/>
      <c r="H46" s="128"/>
      <c r="I46" s="128"/>
      <c r="J46" s="128"/>
      <c r="K46" s="128"/>
      <c r="L46" s="128"/>
      <c r="M46" s="102" t="s">
        <v>44</v>
      </c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</row>
  </sheetData>
  <mergeCells count="313">
    <mergeCell ref="T29:T30"/>
    <mergeCell ref="T31:T32"/>
    <mergeCell ref="T33:T34"/>
    <mergeCell ref="T35:T36"/>
    <mergeCell ref="R29:R30"/>
    <mergeCell ref="R31:R32"/>
    <mergeCell ref="R33:R34"/>
    <mergeCell ref="R35:R36"/>
    <mergeCell ref="P29:P30"/>
    <mergeCell ref="P31:P32"/>
    <mergeCell ref="P33:P34"/>
    <mergeCell ref="P35:P36"/>
    <mergeCell ref="X29:Y30"/>
    <mergeCell ref="X31:Y32"/>
    <mergeCell ref="X33:Y34"/>
    <mergeCell ref="X35:Y36"/>
    <mergeCell ref="Z29:AA30"/>
    <mergeCell ref="Z31:AA32"/>
    <mergeCell ref="Z33:AA34"/>
    <mergeCell ref="Z35:AA36"/>
    <mergeCell ref="V29:W30"/>
    <mergeCell ref="V31:W32"/>
    <mergeCell ref="V33:W34"/>
    <mergeCell ref="V35:W36"/>
    <mergeCell ref="E33:E34"/>
    <mergeCell ref="E35:E36"/>
    <mergeCell ref="H29:H30"/>
    <mergeCell ref="H31:H32"/>
    <mergeCell ref="H33:H34"/>
    <mergeCell ref="H35:H36"/>
    <mergeCell ref="F33:F34"/>
    <mergeCell ref="F35:F36"/>
    <mergeCell ref="B35:B36"/>
    <mergeCell ref="C29:C30"/>
    <mergeCell ref="C31:C32"/>
    <mergeCell ref="C33:C34"/>
    <mergeCell ref="C35:C36"/>
    <mergeCell ref="B29:B30"/>
    <mergeCell ref="B31:B32"/>
    <mergeCell ref="B33:B34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L6:M6"/>
    <mergeCell ref="N6:O6"/>
    <mergeCell ref="B5:B6"/>
    <mergeCell ref="C5:C6"/>
    <mergeCell ref="F6:G6"/>
    <mergeCell ref="H6:I6"/>
    <mergeCell ref="F7:F8"/>
    <mergeCell ref="H7:H8"/>
    <mergeCell ref="J7:J8"/>
    <mergeCell ref="L7:L8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H11:H12"/>
    <mergeCell ref="J11:J12"/>
    <mergeCell ref="L11:L12"/>
    <mergeCell ref="N11:N12"/>
    <mergeCell ref="P15:P16"/>
    <mergeCell ref="R15:R16"/>
    <mergeCell ref="H13:H14"/>
    <mergeCell ref="J13:J14"/>
    <mergeCell ref="L13:L14"/>
    <mergeCell ref="N13:N14"/>
    <mergeCell ref="P11:P12"/>
    <mergeCell ref="R11:R12"/>
    <mergeCell ref="P13:P14"/>
    <mergeCell ref="R13:R14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L23:L24"/>
    <mergeCell ref="N23:N24"/>
    <mergeCell ref="P19:P20"/>
    <mergeCell ref="N19:N20"/>
    <mergeCell ref="P23:P24"/>
    <mergeCell ref="P27:P28"/>
    <mergeCell ref="R27:R28"/>
    <mergeCell ref="J25:J26"/>
    <mergeCell ref="L25:L26"/>
    <mergeCell ref="N25:N26"/>
    <mergeCell ref="P25:P26"/>
    <mergeCell ref="L27:L28"/>
    <mergeCell ref="N27:N28"/>
    <mergeCell ref="L33:L34"/>
    <mergeCell ref="L35:L36"/>
    <mergeCell ref="N29:N30"/>
    <mergeCell ref="N31:N32"/>
    <mergeCell ref="N33:N34"/>
    <mergeCell ref="N35:N36"/>
    <mergeCell ref="L29:L30"/>
    <mergeCell ref="L31:L32"/>
    <mergeCell ref="H27:H28"/>
    <mergeCell ref="J27:J28"/>
    <mergeCell ref="H41:H42"/>
    <mergeCell ref="J41:J42"/>
    <mergeCell ref="J29:J30"/>
    <mergeCell ref="J31:J32"/>
    <mergeCell ref="J33:J34"/>
    <mergeCell ref="J35:J36"/>
    <mergeCell ref="F25:F26"/>
    <mergeCell ref="F27:F28"/>
    <mergeCell ref="F29:F30"/>
    <mergeCell ref="F31:F32"/>
    <mergeCell ref="F17:F18"/>
    <mergeCell ref="F19:F20"/>
    <mergeCell ref="F21:F22"/>
    <mergeCell ref="F23:F24"/>
    <mergeCell ref="F9:F10"/>
    <mergeCell ref="F11:F12"/>
    <mergeCell ref="F13:F14"/>
    <mergeCell ref="F15:F16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F44:L44"/>
    <mergeCell ref="F46:L46"/>
    <mergeCell ref="AB41:AB42"/>
    <mergeCell ref="V41:W42"/>
    <mergeCell ref="X41:Y42"/>
    <mergeCell ref="Z41:AA42"/>
    <mergeCell ref="F41:F42"/>
    <mergeCell ref="L41:L42"/>
    <mergeCell ref="N41:N42"/>
    <mergeCell ref="M44:AA44"/>
    <mergeCell ref="F39:F40"/>
    <mergeCell ref="H39:H40"/>
    <mergeCell ref="T41:T42"/>
    <mergeCell ref="L39:L40"/>
    <mergeCell ref="N39:N40"/>
    <mergeCell ref="P39:P40"/>
    <mergeCell ref="R39:R40"/>
    <mergeCell ref="D7:D8"/>
    <mergeCell ref="E7:E8"/>
    <mergeCell ref="D9:D10"/>
    <mergeCell ref="E9:E10"/>
    <mergeCell ref="V9:W10"/>
    <mergeCell ref="Z15:AA16"/>
    <mergeCell ref="Z17:AA18"/>
    <mergeCell ref="P41:P42"/>
    <mergeCell ref="R41:R42"/>
    <mergeCell ref="T9:T10"/>
    <mergeCell ref="X9:Y10"/>
    <mergeCell ref="Z9:AA10"/>
    <mergeCell ref="V11:W12"/>
    <mergeCell ref="X11:Y12"/>
    <mergeCell ref="A7:A8"/>
    <mergeCell ref="A9:A10"/>
    <mergeCell ref="B9:B10"/>
    <mergeCell ref="C9:C10"/>
    <mergeCell ref="B7:B8"/>
    <mergeCell ref="C7:C8"/>
    <mergeCell ref="B11:B12"/>
    <mergeCell ref="C11:C12"/>
    <mergeCell ref="D11:D12"/>
    <mergeCell ref="E11:E12"/>
    <mergeCell ref="B13:B14"/>
    <mergeCell ref="C13:C14"/>
    <mergeCell ref="D13:D14"/>
    <mergeCell ref="E13:E14"/>
    <mergeCell ref="E17:E18"/>
    <mergeCell ref="B15:B16"/>
    <mergeCell ref="C15:C16"/>
    <mergeCell ref="D15:D16"/>
    <mergeCell ref="E15:E16"/>
    <mergeCell ref="B21:B22"/>
    <mergeCell ref="B17:B18"/>
    <mergeCell ref="C17:C18"/>
    <mergeCell ref="D17:D18"/>
    <mergeCell ref="B19:B20"/>
    <mergeCell ref="C19:C20"/>
    <mergeCell ref="D19:D20"/>
    <mergeCell ref="D21:D22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7:B28"/>
    <mergeCell ref="C27:C28"/>
    <mergeCell ref="D27:D28"/>
    <mergeCell ref="E27:E28"/>
    <mergeCell ref="E21:E22"/>
    <mergeCell ref="C39:C40"/>
    <mergeCell ref="D39:D40"/>
    <mergeCell ref="E39:E40"/>
    <mergeCell ref="D29:D30"/>
    <mergeCell ref="D31:D32"/>
    <mergeCell ref="D33:D34"/>
    <mergeCell ref="D35:D36"/>
    <mergeCell ref="E29:E30"/>
    <mergeCell ref="E31:E32"/>
    <mergeCell ref="B41:B42"/>
    <mergeCell ref="C41:C42"/>
    <mergeCell ref="D41:D42"/>
    <mergeCell ref="E41:E42"/>
    <mergeCell ref="M46:AA46"/>
    <mergeCell ref="Z39:AA40"/>
    <mergeCell ref="X39:Y40"/>
    <mergeCell ref="V39:W40"/>
    <mergeCell ref="T39:T40"/>
    <mergeCell ref="A43:AE43"/>
    <mergeCell ref="B44:E44"/>
    <mergeCell ref="A45:AE45"/>
    <mergeCell ref="B46:E46"/>
    <mergeCell ref="B39:B40"/>
    <mergeCell ref="B37:B38"/>
    <mergeCell ref="C37:C38"/>
    <mergeCell ref="D37:D38"/>
    <mergeCell ref="E37:E38"/>
    <mergeCell ref="F37:F38"/>
    <mergeCell ref="H37:H38"/>
    <mergeCell ref="J37:J38"/>
    <mergeCell ref="L37:L38"/>
    <mergeCell ref="V37:W38"/>
    <mergeCell ref="X37:Y38"/>
    <mergeCell ref="Z37:AA38"/>
    <mergeCell ref="N37:N38"/>
    <mergeCell ref="P37:P38"/>
    <mergeCell ref="R37:R38"/>
    <mergeCell ref="T37:T3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view="pageBreakPreview" zoomScale="90" zoomScaleSheetLayoutView="90" workbookViewId="0" topLeftCell="A1">
      <selection activeCell="G16" sqref="G16:G1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03" t="s">
        <v>40</v>
      </c>
      <c r="B1" s="203"/>
      <c r="C1" s="203"/>
      <c r="D1" s="203"/>
      <c r="E1" s="203"/>
      <c r="F1" s="203"/>
      <c r="G1" s="203"/>
      <c r="H1" s="4"/>
      <c r="I1" s="4"/>
      <c r="J1" s="4"/>
    </row>
    <row r="2" spans="1:7" ht="23.25" customHeight="1">
      <c r="A2" s="204" t="s">
        <v>41</v>
      </c>
      <c r="B2" s="204"/>
      <c r="C2" s="204"/>
      <c r="D2" s="204"/>
      <c r="E2" s="204"/>
      <c r="F2" s="204"/>
      <c r="G2" s="204"/>
    </row>
    <row r="3" spans="1:7" ht="25.5" customHeight="1">
      <c r="A3" s="192"/>
      <c r="B3" s="192"/>
      <c r="C3" s="192"/>
      <c r="D3" s="36" t="str">
        <f>'пр.хода'!$F$3</f>
        <v>вк 87 кг.</v>
      </c>
      <c r="E3" s="192"/>
      <c r="F3" s="192"/>
      <c r="G3" s="192"/>
    </row>
    <row r="4" spans="1:7" ht="12.75">
      <c r="A4" s="202" t="s">
        <v>1</v>
      </c>
      <c r="B4" s="205" t="s">
        <v>5</v>
      </c>
      <c r="C4" s="202" t="s">
        <v>2</v>
      </c>
      <c r="D4" s="202" t="s">
        <v>25</v>
      </c>
      <c r="E4" s="202" t="s">
        <v>26</v>
      </c>
      <c r="F4" s="202" t="s">
        <v>27</v>
      </c>
      <c r="G4" s="202" t="s">
        <v>8</v>
      </c>
    </row>
    <row r="5" spans="1:7" ht="12.75">
      <c r="A5" s="202"/>
      <c r="B5" s="202"/>
      <c r="C5" s="202"/>
      <c r="D5" s="202"/>
      <c r="E5" s="202"/>
      <c r="F5" s="202"/>
      <c r="G5" s="202"/>
    </row>
    <row r="6" spans="1:7" ht="12.75">
      <c r="A6" s="193">
        <v>1</v>
      </c>
      <c r="B6" s="194">
        <v>5</v>
      </c>
      <c r="C6" s="196" t="s">
        <v>51</v>
      </c>
      <c r="D6" s="198">
        <v>1994</v>
      </c>
      <c r="E6" s="202" t="s">
        <v>52</v>
      </c>
      <c r="F6" s="58"/>
      <c r="G6" s="191" t="s">
        <v>53</v>
      </c>
    </row>
    <row r="7" spans="1:7" ht="12.75">
      <c r="A7" s="193"/>
      <c r="B7" s="195"/>
      <c r="C7" s="197"/>
      <c r="D7" s="199"/>
      <c r="E7" s="202"/>
      <c r="F7" s="58"/>
      <c r="G7" s="191"/>
    </row>
    <row r="8" spans="1:7" ht="12.75" customHeight="1">
      <c r="A8" s="193">
        <v>2</v>
      </c>
      <c r="B8" s="194">
        <v>4</v>
      </c>
      <c r="C8" s="196" t="s">
        <v>54</v>
      </c>
      <c r="D8" s="198">
        <v>1993</v>
      </c>
      <c r="E8" s="202" t="s">
        <v>55</v>
      </c>
      <c r="F8" s="58"/>
      <c r="G8" s="191" t="s">
        <v>56</v>
      </c>
    </row>
    <row r="9" spans="1:7" ht="12.75" customHeight="1">
      <c r="A9" s="193"/>
      <c r="B9" s="195"/>
      <c r="C9" s="197"/>
      <c r="D9" s="199"/>
      <c r="E9" s="202"/>
      <c r="F9" s="58"/>
      <c r="G9" s="191"/>
    </row>
    <row r="10" spans="1:7" ht="12.75" customHeight="1">
      <c r="A10" s="193">
        <v>3</v>
      </c>
      <c r="B10" s="194">
        <v>6</v>
      </c>
      <c r="C10" s="196" t="s">
        <v>57</v>
      </c>
      <c r="D10" s="198">
        <v>1993</v>
      </c>
      <c r="E10" s="202" t="s">
        <v>55</v>
      </c>
      <c r="F10" s="58"/>
      <c r="G10" s="191" t="s">
        <v>58</v>
      </c>
    </row>
    <row r="11" spans="1:7" ht="12.75" customHeight="1">
      <c r="A11" s="193"/>
      <c r="B11" s="195"/>
      <c r="C11" s="197"/>
      <c r="D11" s="199"/>
      <c r="E11" s="202"/>
      <c r="F11" s="58"/>
      <c r="G11" s="191"/>
    </row>
    <row r="12" spans="1:7" ht="12.75" customHeight="1">
      <c r="A12" s="193">
        <v>4</v>
      </c>
      <c r="B12" s="194">
        <v>1</v>
      </c>
      <c r="C12" s="191" t="s">
        <v>59</v>
      </c>
      <c r="D12" s="202">
        <v>1994</v>
      </c>
      <c r="E12" s="202" t="s">
        <v>60</v>
      </c>
      <c r="F12" s="58"/>
      <c r="G12" s="191" t="s">
        <v>61</v>
      </c>
    </row>
    <row r="13" spans="1:7" ht="12.75" customHeight="1">
      <c r="A13" s="193"/>
      <c r="B13" s="195"/>
      <c r="C13" s="191"/>
      <c r="D13" s="202"/>
      <c r="E13" s="202"/>
      <c r="F13" s="58"/>
      <c r="G13" s="191"/>
    </row>
    <row r="14" spans="1:7" ht="12.75" customHeight="1">
      <c r="A14" s="193">
        <v>5</v>
      </c>
      <c r="B14" s="194">
        <v>2</v>
      </c>
      <c r="C14" s="196" t="s">
        <v>62</v>
      </c>
      <c r="D14" s="198">
        <v>1993</v>
      </c>
      <c r="E14" s="202" t="s">
        <v>55</v>
      </c>
      <c r="F14" s="58"/>
      <c r="G14" s="191" t="s">
        <v>63</v>
      </c>
    </row>
    <row r="15" spans="1:7" ht="12.75" customHeight="1">
      <c r="A15" s="193"/>
      <c r="B15" s="195"/>
      <c r="C15" s="197"/>
      <c r="D15" s="199"/>
      <c r="E15" s="202"/>
      <c r="F15" s="58"/>
      <c r="G15" s="191"/>
    </row>
    <row r="16" spans="1:7" ht="12.75" customHeight="1">
      <c r="A16" s="193">
        <v>6</v>
      </c>
      <c r="B16" s="194">
        <v>3</v>
      </c>
      <c r="C16" s="196" t="s">
        <v>64</v>
      </c>
      <c r="D16" s="198">
        <v>1993</v>
      </c>
      <c r="E16" s="198" t="s">
        <v>52</v>
      </c>
      <c r="F16" s="200"/>
      <c r="G16" s="196" t="s">
        <v>65</v>
      </c>
    </row>
    <row r="17" spans="1:7" ht="12.75" customHeight="1">
      <c r="A17" s="193"/>
      <c r="B17" s="195"/>
      <c r="C17" s="197"/>
      <c r="D17" s="199"/>
      <c r="E17" s="199"/>
      <c r="F17" s="201"/>
      <c r="G17" s="197"/>
    </row>
    <row r="18" spans="1:7" ht="12.75" customHeight="1">
      <c r="A18" s="193">
        <v>7</v>
      </c>
      <c r="B18" s="194"/>
      <c r="C18" s="196"/>
      <c r="D18" s="198"/>
      <c r="E18" s="198"/>
      <c r="F18" s="200"/>
      <c r="G18" s="196"/>
    </row>
    <row r="19" spans="1:7" ht="12.75" customHeight="1">
      <c r="A19" s="193"/>
      <c r="B19" s="195"/>
      <c r="C19" s="197"/>
      <c r="D19" s="199"/>
      <c r="E19" s="199"/>
      <c r="F19" s="201"/>
      <c r="G19" s="197"/>
    </row>
    <row r="20" spans="1:7" ht="12.75" customHeight="1">
      <c r="A20" s="193">
        <v>8</v>
      </c>
      <c r="B20" s="194"/>
      <c r="C20" s="196"/>
      <c r="D20" s="198"/>
      <c r="E20" s="198"/>
      <c r="F20" s="198"/>
      <c r="G20" s="196"/>
    </row>
    <row r="21" spans="1:7" ht="12.75" customHeight="1">
      <c r="A21" s="193"/>
      <c r="B21" s="195"/>
      <c r="C21" s="197"/>
      <c r="D21" s="199"/>
      <c r="E21" s="199"/>
      <c r="F21" s="199"/>
      <c r="G21" s="197"/>
    </row>
    <row r="22" spans="1:7" ht="12.75" customHeight="1">
      <c r="A22" s="193">
        <v>9</v>
      </c>
      <c r="B22" s="194"/>
      <c r="C22" s="196"/>
      <c r="D22" s="198"/>
      <c r="E22" s="200"/>
      <c r="F22" s="200"/>
      <c r="G22" s="196"/>
    </row>
    <row r="23" spans="1:7" ht="12.75" customHeight="1">
      <c r="A23" s="193"/>
      <c r="B23" s="195"/>
      <c r="C23" s="197"/>
      <c r="D23" s="199"/>
      <c r="E23" s="201"/>
      <c r="F23" s="201"/>
      <c r="G23" s="197"/>
    </row>
    <row r="24" spans="1:7" ht="12.75" customHeight="1">
      <c r="A24" s="193">
        <v>10</v>
      </c>
      <c r="B24" s="194"/>
      <c r="C24" s="196"/>
      <c r="D24" s="198"/>
      <c r="E24" s="200"/>
      <c r="F24" s="200"/>
      <c r="G24" s="196"/>
    </row>
    <row r="25" spans="1:7" ht="12.75" customHeight="1">
      <c r="A25" s="193"/>
      <c r="B25" s="195"/>
      <c r="C25" s="197"/>
      <c r="D25" s="199"/>
      <c r="E25" s="201"/>
      <c r="F25" s="201"/>
      <c r="G25" s="197"/>
    </row>
    <row r="26" spans="1:7" ht="12.75" customHeight="1">
      <c r="A26" s="193">
        <v>11</v>
      </c>
      <c r="B26" s="194"/>
      <c r="C26" s="196"/>
      <c r="D26" s="198"/>
      <c r="E26" s="200"/>
      <c r="F26" s="200"/>
      <c r="G26" s="196"/>
    </row>
    <row r="27" spans="1:7" ht="12.75" customHeight="1">
      <c r="A27" s="193"/>
      <c r="B27" s="195"/>
      <c r="C27" s="197"/>
      <c r="D27" s="199"/>
      <c r="E27" s="201"/>
      <c r="F27" s="201"/>
      <c r="G27" s="197"/>
    </row>
    <row r="28" spans="1:7" ht="12.75" customHeight="1">
      <c r="A28" s="193">
        <v>12</v>
      </c>
      <c r="B28" s="194"/>
      <c r="C28" s="196"/>
      <c r="D28" s="198"/>
      <c r="E28" s="198"/>
      <c r="F28" s="200"/>
      <c r="G28" s="196"/>
    </row>
    <row r="29" spans="1:7" ht="12.75" customHeight="1">
      <c r="A29" s="193"/>
      <c r="B29" s="195"/>
      <c r="C29" s="197"/>
      <c r="D29" s="199"/>
      <c r="E29" s="199"/>
      <c r="F29" s="201"/>
      <c r="G29" s="197"/>
    </row>
    <row r="30" spans="1:7" ht="12.75" customHeight="1">
      <c r="A30" s="193">
        <v>13</v>
      </c>
      <c r="B30" s="194"/>
      <c r="C30" s="196"/>
      <c r="D30" s="198"/>
      <c r="E30" s="200"/>
      <c r="F30" s="200"/>
      <c r="G30" s="196"/>
    </row>
    <row r="31" spans="1:7" ht="12.75" customHeight="1">
      <c r="A31" s="193"/>
      <c r="B31" s="195"/>
      <c r="C31" s="197"/>
      <c r="D31" s="199"/>
      <c r="E31" s="201"/>
      <c r="F31" s="201"/>
      <c r="G31" s="197"/>
    </row>
    <row r="32" spans="1:7" ht="12.75" customHeight="1">
      <c r="A32" s="193">
        <v>14</v>
      </c>
      <c r="B32" s="194"/>
      <c r="C32" s="196"/>
      <c r="D32" s="198"/>
      <c r="E32" s="200"/>
      <c r="F32" s="200"/>
      <c r="G32" s="196"/>
    </row>
    <row r="33" spans="1:7" ht="12.75" customHeight="1">
      <c r="A33" s="193"/>
      <c r="B33" s="195"/>
      <c r="C33" s="197"/>
      <c r="D33" s="199"/>
      <c r="E33" s="201"/>
      <c r="F33" s="201"/>
      <c r="G33" s="197"/>
    </row>
    <row r="34" spans="1:7" ht="12.75" customHeight="1">
      <c r="A34" s="193">
        <v>15</v>
      </c>
      <c r="B34" s="194"/>
      <c r="C34" s="196"/>
      <c r="D34" s="198"/>
      <c r="E34" s="202"/>
      <c r="F34" s="58"/>
      <c r="G34" s="191"/>
    </row>
    <row r="35" spans="1:7" ht="12.75" customHeight="1">
      <c r="A35" s="193"/>
      <c r="B35" s="195"/>
      <c r="C35" s="197"/>
      <c r="D35" s="199"/>
      <c r="E35" s="202"/>
      <c r="F35" s="58"/>
      <c r="G35" s="191"/>
    </row>
    <row r="36" spans="1:7" ht="12.75" customHeight="1">
      <c r="A36" s="193">
        <v>16</v>
      </c>
      <c r="B36" s="194"/>
      <c r="C36" s="196"/>
      <c r="D36" s="198"/>
      <c r="E36" s="202"/>
      <c r="F36" s="58"/>
      <c r="G36" s="191"/>
    </row>
    <row r="37" spans="1:7" ht="12.75" customHeight="1">
      <c r="A37" s="193"/>
      <c r="B37" s="195"/>
      <c r="C37" s="197"/>
      <c r="D37" s="199"/>
      <c r="E37" s="202"/>
      <c r="F37" s="58"/>
      <c r="G37" s="191"/>
    </row>
    <row r="38" spans="1:7" ht="12.75" customHeight="1">
      <c r="A38" s="193">
        <v>17</v>
      </c>
      <c r="B38" s="194"/>
      <c r="C38" s="196"/>
      <c r="D38" s="198"/>
      <c r="E38" s="202"/>
      <c r="F38" s="58"/>
      <c r="G38" s="191"/>
    </row>
    <row r="39" spans="1:7" ht="12.75" customHeight="1">
      <c r="A39" s="193"/>
      <c r="B39" s="195"/>
      <c r="C39" s="197"/>
      <c r="D39" s="199"/>
      <c r="E39" s="202"/>
      <c r="F39" s="58"/>
      <c r="G39" s="191"/>
    </row>
    <row r="40" spans="1:7" ht="12.75" customHeight="1">
      <c r="A40" s="193">
        <v>18</v>
      </c>
      <c r="B40" s="194"/>
      <c r="C40" s="196"/>
      <c r="D40" s="198"/>
      <c r="E40" s="202"/>
      <c r="F40" s="58"/>
      <c r="G40" s="191"/>
    </row>
    <row r="41" spans="1:7" ht="12.75" customHeight="1">
      <c r="A41" s="193"/>
      <c r="B41" s="195"/>
      <c r="C41" s="197"/>
      <c r="D41" s="199"/>
      <c r="E41" s="202"/>
      <c r="F41" s="58"/>
      <c r="G41" s="191"/>
    </row>
    <row r="42" spans="1:7" ht="15.75" customHeight="1">
      <c r="A42" s="190"/>
      <c r="B42" s="190"/>
      <c r="C42" s="190"/>
      <c r="D42" s="190"/>
      <c r="E42" s="190"/>
      <c r="F42" s="190"/>
      <c r="G42" s="190"/>
    </row>
    <row r="43" spans="1:7" ht="15.75" customHeight="1">
      <c r="A43" s="105" t="s">
        <v>24</v>
      </c>
      <c r="B43" s="105"/>
      <c r="C43" s="105"/>
      <c r="D43" s="34"/>
      <c r="E43" s="102" t="s">
        <v>42</v>
      </c>
      <c r="F43" s="102"/>
      <c r="G43" s="102"/>
    </row>
    <row r="44" spans="1:7" ht="15.75" customHeight="1">
      <c r="A44" s="75"/>
      <c r="B44" s="75"/>
      <c r="C44" s="75"/>
      <c r="D44" s="75"/>
      <c r="E44" s="75"/>
      <c r="F44" s="75"/>
      <c r="G44" s="75"/>
    </row>
    <row r="45" spans="1:7" ht="15.75" customHeight="1">
      <c r="A45" s="105" t="s">
        <v>43</v>
      </c>
      <c r="B45" s="105"/>
      <c r="C45" s="105"/>
      <c r="D45" s="35"/>
      <c r="E45" s="102" t="s">
        <v>44</v>
      </c>
      <c r="F45" s="102"/>
      <c r="G45" s="102"/>
    </row>
  </sheetData>
  <mergeCells count="143">
    <mergeCell ref="E36:E37"/>
    <mergeCell ref="F36:F37"/>
    <mergeCell ref="G36:G37"/>
    <mergeCell ref="A36:A37"/>
    <mergeCell ref="B36:B37"/>
    <mergeCell ref="C36:C37"/>
    <mergeCell ref="D36:D37"/>
    <mergeCell ref="F32:F33"/>
    <mergeCell ref="E40:E41"/>
    <mergeCell ref="F40:F41"/>
    <mergeCell ref="G40:G41"/>
    <mergeCell ref="G32:G33"/>
    <mergeCell ref="E34:E35"/>
    <mergeCell ref="F34:F35"/>
    <mergeCell ref="G34:G35"/>
    <mergeCell ref="E32:E33"/>
    <mergeCell ref="E38:E39"/>
    <mergeCell ref="A40:A41"/>
    <mergeCell ref="B40:B41"/>
    <mergeCell ref="C40:C41"/>
    <mergeCell ref="D40:D41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B28:B29"/>
    <mergeCell ref="C28:C29"/>
    <mergeCell ref="D28:D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A1:G1"/>
    <mergeCell ref="A2:G2"/>
    <mergeCell ref="A4:A5"/>
    <mergeCell ref="B4:B5"/>
    <mergeCell ref="C4:C5"/>
    <mergeCell ref="D4:D5"/>
    <mergeCell ref="E4:E5"/>
    <mergeCell ref="F4:F5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20:C21"/>
    <mergeCell ref="D20:D21"/>
    <mergeCell ref="E20:E21"/>
    <mergeCell ref="F20:F21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F26:F27"/>
    <mergeCell ref="G26:G27"/>
    <mergeCell ref="C24:C25"/>
    <mergeCell ref="D24:D25"/>
    <mergeCell ref="E24:E25"/>
    <mergeCell ref="F24:F25"/>
    <mergeCell ref="B26:B27"/>
    <mergeCell ref="C26:C27"/>
    <mergeCell ref="D26:D27"/>
    <mergeCell ref="E26:E27"/>
    <mergeCell ref="F38:F39"/>
    <mergeCell ref="G38:G39"/>
    <mergeCell ref="A3:C3"/>
    <mergeCell ref="E3:G3"/>
    <mergeCell ref="A38:A39"/>
    <mergeCell ref="B38:B39"/>
    <mergeCell ref="C38:C39"/>
    <mergeCell ref="D38:D39"/>
    <mergeCell ref="G24:G25"/>
    <mergeCell ref="A26:A27"/>
    <mergeCell ref="A42:G42"/>
    <mergeCell ref="A44:G44"/>
    <mergeCell ref="A43:C43"/>
    <mergeCell ref="A45:C45"/>
    <mergeCell ref="E43:G43"/>
    <mergeCell ref="E45:G4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6"/>
  <sheetViews>
    <sheetView tabSelected="1" view="pageBreakPreview" zoomScale="90" zoomScaleSheetLayoutView="90" workbookViewId="0" topLeftCell="A35">
      <selection activeCell="A1" sqref="A1:G4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03" t="s">
        <v>47</v>
      </c>
      <c r="B1" s="203"/>
      <c r="C1" s="203"/>
      <c r="D1" s="203"/>
      <c r="E1" s="203"/>
      <c r="F1" s="203"/>
      <c r="G1" s="203"/>
      <c r="H1" s="4"/>
      <c r="I1" s="4"/>
      <c r="J1" s="4"/>
    </row>
    <row r="2" spans="1:7" ht="23.25" customHeight="1">
      <c r="A2" s="209" t="s">
        <v>48</v>
      </c>
      <c r="B2" s="209"/>
      <c r="C2" s="209"/>
      <c r="D2" s="209"/>
      <c r="E2" s="209"/>
      <c r="F2" s="209"/>
      <c r="G2" s="209"/>
    </row>
    <row r="3" spans="1:7" ht="25.5" customHeight="1">
      <c r="A3" s="207"/>
      <c r="B3" s="207"/>
      <c r="C3" s="207"/>
      <c r="D3" s="5" t="str">
        <f>'пр.хода'!$F$3</f>
        <v>вк 87 кг.</v>
      </c>
      <c r="E3" s="207"/>
      <c r="F3" s="207"/>
      <c r="G3" s="207"/>
    </row>
    <row r="4" spans="1:7" ht="12.75">
      <c r="A4" s="202" t="s">
        <v>9</v>
      </c>
      <c r="B4" s="205" t="s">
        <v>5</v>
      </c>
      <c r="C4" s="202" t="s">
        <v>2</v>
      </c>
      <c r="D4" s="202" t="s">
        <v>25</v>
      </c>
      <c r="E4" s="198" t="s">
        <v>26</v>
      </c>
      <c r="F4" s="202" t="s">
        <v>27</v>
      </c>
      <c r="G4" s="202" t="s">
        <v>8</v>
      </c>
    </row>
    <row r="5" spans="1:7" ht="12.75">
      <c r="A5" s="202"/>
      <c r="B5" s="202"/>
      <c r="C5" s="202"/>
      <c r="D5" s="202"/>
      <c r="E5" s="199"/>
      <c r="F5" s="202"/>
      <c r="G5" s="202"/>
    </row>
    <row r="6" spans="1:7" ht="12.75" customHeight="1">
      <c r="A6" s="210">
        <v>1</v>
      </c>
      <c r="B6" s="194">
        <v>4</v>
      </c>
      <c r="C6" s="191" t="str">
        <f>VLOOKUP(B6,'пр.взв'!B6:G41,2,FALSE)</f>
        <v>Андрющенко Виктор Викторович</v>
      </c>
      <c r="D6" s="196">
        <f>VLOOKUP(B6,'пр.взв'!B6:G41,3,FALSE)</f>
        <v>1993</v>
      </c>
      <c r="E6" s="196" t="str">
        <f>VLOOKUP(B6,'пр.взв'!B6:G41,4,FALSE)</f>
        <v>Свердловскаая</v>
      </c>
      <c r="F6" s="196">
        <f>VLOOKUP(B6,'пр.взв'!B6:G41,5,FALSE)</f>
        <v>0</v>
      </c>
      <c r="G6" s="196" t="str">
        <f>VLOOKUP(B6,'пр.взв'!B6:G41,6,FALSE)</f>
        <v>Долганов О.В.</v>
      </c>
    </row>
    <row r="7" spans="1:7" ht="12.75">
      <c r="A7" s="210"/>
      <c r="B7" s="194"/>
      <c r="C7" s="191"/>
      <c r="D7" s="197"/>
      <c r="E7" s="197"/>
      <c r="F7" s="197"/>
      <c r="G7" s="197"/>
    </row>
    <row r="8" spans="1:7" ht="12.75">
      <c r="A8" s="210">
        <v>2</v>
      </c>
      <c r="B8" s="194">
        <v>5</v>
      </c>
      <c r="C8" s="191" t="str">
        <f>VLOOKUP(B8,'пр.взв'!B6:G41,2,FALSE)</f>
        <v>Бавбеков Марат Арсланович</v>
      </c>
      <c r="D8" s="191">
        <f>VLOOKUP(B8,'пр.взв'!B6:G41,3,FALSE)</f>
        <v>1994</v>
      </c>
      <c r="E8" s="191" t="str">
        <f>VLOOKUP(B8,'пр.взв'!B6:G41,4,FALSE)</f>
        <v>ХМАО</v>
      </c>
      <c r="F8" s="191">
        <f>VLOOKUP(B8,'пр.взв'!B6:G41,5,FALSE)</f>
        <v>0</v>
      </c>
      <c r="G8" s="191" t="str">
        <f>VLOOKUP(B8,'пр.взв'!B6:G41,6,FALSE)</f>
        <v>Прохорин Д.А.</v>
      </c>
    </row>
    <row r="9" spans="1:7" ht="12.75">
      <c r="A9" s="210"/>
      <c r="B9" s="194"/>
      <c r="C9" s="191"/>
      <c r="D9" s="191"/>
      <c r="E9" s="191"/>
      <c r="F9" s="191"/>
      <c r="G9" s="191"/>
    </row>
    <row r="10" spans="1:7" ht="12.75">
      <c r="A10" s="210">
        <v>3</v>
      </c>
      <c r="B10" s="194">
        <v>1</v>
      </c>
      <c r="C10" s="191" t="str">
        <f>VLOOKUP(B10,'пр.взв'!B6:G41,2,FALSE)</f>
        <v>Горшков Александр Олегович</v>
      </c>
      <c r="D10" s="191">
        <f>VLOOKUP(B10,'пр.взв'!B6:G41,3,FALSE)</f>
        <v>1994</v>
      </c>
      <c r="E10" s="191" t="str">
        <f>VLOOKUP(B10,'пр.взв'!B6:G41,4,FALSE)</f>
        <v>Курганская </v>
      </c>
      <c r="F10" s="191">
        <f>VLOOKUP(B10,'пр.взв'!B6:G41,5,FALSE)</f>
        <v>0</v>
      </c>
      <c r="G10" s="191" t="str">
        <f>VLOOKUP(B10,'пр.взв'!B6:G41,6,FALSE)</f>
        <v>Ефтодеев А.Ф.</v>
      </c>
    </row>
    <row r="11" spans="1:7" ht="12.75">
      <c r="A11" s="210"/>
      <c r="B11" s="194"/>
      <c r="C11" s="191"/>
      <c r="D11" s="191"/>
      <c r="E11" s="191"/>
      <c r="F11" s="191"/>
      <c r="G11" s="191"/>
    </row>
    <row r="12" spans="1:7" ht="12.75">
      <c r="A12" s="206">
        <v>3</v>
      </c>
      <c r="B12" s="194">
        <v>3</v>
      </c>
      <c r="C12" s="191" t="str">
        <f>VLOOKUP(B12,'пр.взв'!B6:G41,2,FALSE)</f>
        <v>Броян Гарнук  Армалуйсович</v>
      </c>
      <c r="D12" s="191">
        <f>VLOOKUP(B12,'пр.взв'!B6:G41,3,FALSE)</f>
        <v>1993</v>
      </c>
      <c r="E12" s="191" t="str">
        <f>VLOOKUP(B12,'пр.взв'!B6:G41,4,FALSE)</f>
        <v>ХМАО</v>
      </c>
      <c r="F12" s="191">
        <f>VLOOKUP(B12,'пр.взв'!B6:G41,5,FALSE)</f>
        <v>0</v>
      </c>
      <c r="G12" s="191" t="str">
        <f>VLOOKUP(B12,'пр.взв'!B6:G41,6,FALSE)</f>
        <v>Кобеле В.Н.</v>
      </c>
    </row>
    <row r="13" spans="1:7" ht="12.75">
      <c r="A13" s="206"/>
      <c r="B13" s="194"/>
      <c r="C13" s="191"/>
      <c r="D13" s="191"/>
      <c r="E13" s="191"/>
      <c r="F13" s="191"/>
      <c r="G13" s="191"/>
    </row>
    <row r="14" spans="1:7" ht="12.75">
      <c r="A14" s="206">
        <v>5</v>
      </c>
      <c r="B14" s="194">
        <v>2</v>
      </c>
      <c r="C14" s="191" t="str">
        <f>VLOOKUP(B14,'пр.взв'!B6:G41,2,FALSE)</f>
        <v>Поротников Антон Сергеевич</v>
      </c>
      <c r="D14" s="191">
        <f>VLOOKUP(B14,'пр.взв'!B6:G41,3,FALSE)</f>
        <v>1993</v>
      </c>
      <c r="E14" s="191" t="str">
        <f>VLOOKUP(B14,'пр.взв'!B6:G41,4,FALSE)</f>
        <v>Свердловскаая</v>
      </c>
      <c r="F14" s="191">
        <f>VLOOKUP(B14,'пр.взв'!B6:G41,5,FALSE)</f>
        <v>0</v>
      </c>
      <c r="G14" s="191" t="str">
        <f>VLOOKUP(B14,'пр.взв'!B6:G41,6,FALSE)</f>
        <v>Толмачев А.П.</v>
      </c>
    </row>
    <row r="15" spans="1:7" ht="12.75">
      <c r="A15" s="206"/>
      <c r="B15" s="194"/>
      <c r="C15" s="191"/>
      <c r="D15" s="191"/>
      <c r="E15" s="191"/>
      <c r="F15" s="191"/>
      <c r="G15" s="191"/>
    </row>
    <row r="16" spans="1:7" ht="12.75">
      <c r="A16" s="206">
        <v>5</v>
      </c>
      <c r="B16" s="194">
        <v>6</v>
      </c>
      <c r="C16" s="191" t="str">
        <f>VLOOKUP(B16,'пр.взв'!B6:G41,2,FALSE)</f>
        <v>Алдушин Александр Игоревич</v>
      </c>
      <c r="D16" s="191">
        <f>VLOOKUP(B16,'пр.взв'!B6:G41,3,FALSE)</f>
        <v>1993</v>
      </c>
      <c r="E16" s="191" t="str">
        <f>VLOOKUP(B16,'пр.взв'!B6:G41,4,FALSE)</f>
        <v>Свердловскаая</v>
      </c>
      <c r="F16" s="191">
        <f>VLOOKUP(B16,'пр.взв'!B6:G41,5,FALSE)</f>
        <v>0</v>
      </c>
      <c r="G16" s="191" t="str">
        <f>VLOOKUP(B16,'пр.взв'!B6:G41,6,FALSE)</f>
        <v>Перминов И.Р.</v>
      </c>
    </row>
    <row r="17" spans="1:7" ht="12.75">
      <c r="A17" s="206"/>
      <c r="B17" s="194"/>
      <c r="C17" s="191"/>
      <c r="D17" s="191"/>
      <c r="E17" s="191"/>
      <c r="F17" s="191"/>
      <c r="G17" s="191"/>
    </row>
    <row r="18" spans="1:7" ht="12.75">
      <c r="A18" s="206" t="s">
        <v>31</v>
      </c>
      <c r="B18" s="194"/>
      <c r="C18" s="191"/>
      <c r="D18" s="191"/>
      <c r="E18" s="191"/>
      <c r="F18" s="191"/>
      <c r="G18" s="191"/>
    </row>
    <row r="19" spans="1:7" ht="12.75">
      <c r="A19" s="206"/>
      <c r="B19" s="194"/>
      <c r="C19" s="191"/>
      <c r="D19" s="191"/>
      <c r="E19" s="191"/>
      <c r="F19" s="191"/>
      <c r="G19" s="191"/>
    </row>
    <row r="20" spans="1:7" ht="12.75">
      <c r="A20" s="206" t="s">
        <v>31</v>
      </c>
      <c r="B20" s="194"/>
      <c r="C20" s="191"/>
      <c r="D20" s="191"/>
      <c r="E20" s="191"/>
      <c r="F20" s="191"/>
      <c r="G20" s="191"/>
    </row>
    <row r="21" spans="1:7" ht="12.75">
      <c r="A21" s="206"/>
      <c r="B21" s="194"/>
      <c r="C21" s="191"/>
      <c r="D21" s="191"/>
      <c r="E21" s="191"/>
      <c r="F21" s="191"/>
      <c r="G21" s="191"/>
    </row>
    <row r="22" spans="1:7" ht="12.75">
      <c r="A22" s="206" t="s">
        <v>31</v>
      </c>
      <c r="B22" s="194"/>
      <c r="C22" s="191"/>
      <c r="D22" s="191"/>
      <c r="E22" s="191"/>
      <c r="F22" s="191"/>
      <c r="G22" s="191"/>
    </row>
    <row r="23" spans="1:7" ht="12.75">
      <c r="A23" s="206"/>
      <c r="B23" s="194"/>
      <c r="C23" s="191"/>
      <c r="D23" s="191"/>
      <c r="E23" s="191"/>
      <c r="F23" s="191"/>
      <c r="G23" s="191"/>
    </row>
    <row r="24" spans="1:7" ht="12.75">
      <c r="A24" s="206" t="s">
        <v>31</v>
      </c>
      <c r="B24" s="194"/>
      <c r="C24" s="191"/>
      <c r="D24" s="191"/>
      <c r="E24" s="191"/>
      <c r="F24" s="191"/>
      <c r="G24" s="191"/>
    </row>
    <row r="25" spans="1:7" ht="12.75">
      <c r="A25" s="206"/>
      <c r="B25" s="194"/>
      <c r="C25" s="191"/>
      <c r="D25" s="191"/>
      <c r="E25" s="191"/>
      <c r="F25" s="191"/>
      <c r="G25" s="191"/>
    </row>
    <row r="26" spans="1:7" ht="12.75" customHeight="1">
      <c r="A26" s="206" t="s">
        <v>32</v>
      </c>
      <c r="B26" s="194"/>
      <c r="C26" s="191"/>
      <c r="D26" s="191"/>
      <c r="E26" s="191"/>
      <c r="F26" s="191"/>
      <c r="G26" s="191"/>
    </row>
    <row r="27" spans="1:7" ht="12.75">
      <c r="A27" s="206"/>
      <c r="B27" s="194"/>
      <c r="C27" s="191"/>
      <c r="D27" s="191"/>
      <c r="E27" s="191"/>
      <c r="F27" s="191"/>
      <c r="G27" s="191"/>
    </row>
    <row r="28" spans="1:7" ht="12.75">
      <c r="A28" s="206" t="s">
        <v>32</v>
      </c>
      <c r="B28" s="194"/>
      <c r="C28" s="191"/>
      <c r="D28" s="191"/>
      <c r="E28" s="191"/>
      <c r="F28" s="191"/>
      <c r="G28" s="191"/>
    </row>
    <row r="29" spans="1:7" ht="12.75">
      <c r="A29" s="206"/>
      <c r="B29" s="194"/>
      <c r="C29" s="191"/>
      <c r="D29" s="191"/>
      <c r="E29" s="191"/>
      <c r="F29" s="191"/>
      <c r="G29" s="191"/>
    </row>
    <row r="30" spans="1:7" ht="12.75" customHeight="1">
      <c r="A30" s="206" t="s">
        <v>32</v>
      </c>
      <c r="B30" s="194"/>
      <c r="C30" s="191"/>
      <c r="D30" s="191"/>
      <c r="E30" s="191"/>
      <c r="F30" s="191"/>
      <c r="G30" s="191"/>
    </row>
    <row r="31" spans="1:7" ht="12.75">
      <c r="A31" s="206"/>
      <c r="B31" s="194"/>
      <c r="C31" s="191"/>
      <c r="D31" s="191"/>
      <c r="E31" s="191"/>
      <c r="F31" s="191"/>
      <c r="G31" s="191"/>
    </row>
    <row r="32" spans="1:7" ht="12.75">
      <c r="A32" s="206" t="s">
        <v>32</v>
      </c>
      <c r="B32" s="194"/>
      <c r="C32" s="191"/>
      <c r="D32" s="191"/>
      <c r="E32" s="191"/>
      <c r="F32" s="191"/>
      <c r="G32" s="191"/>
    </row>
    <row r="33" spans="1:7" ht="12.75">
      <c r="A33" s="206"/>
      <c r="B33" s="194"/>
      <c r="C33" s="191"/>
      <c r="D33" s="191"/>
      <c r="E33" s="191"/>
      <c r="F33" s="191"/>
      <c r="G33" s="191"/>
    </row>
    <row r="34" spans="1:7" ht="12.75">
      <c r="A34" s="206" t="s">
        <v>32</v>
      </c>
      <c r="B34" s="194"/>
      <c r="C34" s="191"/>
      <c r="D34" s="191"/>
      <c r="E34" s="191"/>
      <c r="F34" s="191"/>
      <c r="G34" s="191"/>
    </row>
    <row r="35" spans="1:7" ht="12.75">
      <c r="A35" s="206"/>
      <c r="B35" s="194"/>
      <c r="C35" s="191"/>
      <c r="D35" s="191"/>
      <c r="E35" s="191"/>
      <c r="F35" s="191"/>
      <c r="G35" s="191"/>
    </row>
    <row r="36" spans="1:7" ht="12.75">
      <c r="A36" s="206" t="s">
        <v>39</v>
      </c>
      <c r="B36" s="194"/>
      <c r="C36" s="191"/>
      <c r="D36" s="191"/>
      <c r="E36" s="191"/>
      <c r="F36" s="191"/>
      <c r="G36" s="191"/>
    </row>
    <row r="37" spans="1:7" ht="12.75">
      <c r="A37" s="206"/>
      <c r="B37" s="194"/>
      <c r="C37" s="191"/>
      <c r="D37" s="191"/>
      <c r="E37" s="191"/>
      <c r="F37" s="191"/>
      <c r="G37" s="191"/>
    </row>
    <row r="38" spans="1:7" ht="12.75">
      <c r="A38" s="206" t="s">
        <v>32</v>
      </c>
      <c r="B38" s="194"/>
      <c r="C38" s="191"/>
      <c r="D38" s="191"/>
      <c r="E38" s="191"/>
      <c r="F38" s="191"/>
      <c r="G38" s="191"/>
    </row>
    <row r="39" spans="1:7" ht="12.75">
      <c r="A39" s="206"/>
      <c r="B39" s="194"/>
      <c r="C39" s="191"/>
      <c r="D39" s="191"/>
      <c r="E39" s="191"/>
      <c r="F39" s="191"/>
      <c r="G39" s="191"/>
    </row>
    <row r="40" spans="1:7" ht="12.75">
      <c r="A40" s="206" t="s">
        <v>32</v>
      </c>
      <c r="B40" s="194"/>
      <c r="C40" s="191"/>
      <c r="D40" s="191"/>
      <c r="E40" s="191"/>
      <c r="F40" s="191"/>
      <c r="G40" s="191"/>
    </row>
    <row r="41" spans="1:7" ht="12.75">
      <c r="A41" s="206"/>
      <c r="B41" s="194"/>
      <c r="C41" s="191"/>
      <c r="D41" s="191"/>
      <c r="E41" s="191"/>
      <c r="F41" s="191"/>
      <c r="G41" s="191"/>
    </row>
    <row r="42" spans="1:7" ht="15.75" customHeight="1">
      <c r="A42" s="190"/>
      <c r="B42" s="190"/>
      <c r="C42" s="190"/>
      <c r="D42" s="190"/>
      <c r="E42" s="190"/>
      <c r="F42" s="190"/>
      <c r="G42" s="190"/>
    </row>
    <row r="43" spans="1:14" ht="15">
      <c r="A43" s="105" t="s">
        <v>24</v>
      </c>
      <c r="B43" s="105"/>
      <c r="C43" s="105"/>
      <c r="D43" s="34"/>
      <c r="E43" s="102" t="s">
        <v>42</v>
      </c>
      <c r="F43" s="102"/>
      <c r="G43" s="102"/>
      <c r="H43" s="6"/>
      <c r="I43" s="6"/>
      <c r="J43" s="6"/>
      <c r="L43" s="6"/>
      <c r="M43" s="6"/>
      <c r="N43" s="6"/>
    </row>
    <row r="44" spans="1:14" ht="15">
      <c r="A44" s="75"/>
      <c r="B44" s="75"/>
      <c r="C44" s="75"/>
      <c r="D44" s="75"/>
      <c r="E44" s="75"/>
      <c r="F44" s="75"/>
      <c r="G44" s="75"/>
      <c r="H44" s="6"/>
      <c r="I44" s="6"/>
      <c r="J44" s="6"/>
      <c r="L44" s="6"/>
      <c r="M44" s="6"/>
      <c r="N44" s="6"/>
    </row>
    <row r="45" spans="1:14" ht="15">
      <c r="A45" s="105" t="s">
        <v>43</v>
      </c>
      <c r="B45" s="105"/>
      <c r="C45" s="105"/>
      <c r="D45" s="35"/>
      <c r="E45" s="102" t="s">
        <v>49</v>
      </c>
      <c r="F45" s="102"/>
      <c r="G45" s="102"/>
      <c r="H45" s="6"/>
      <c r="I45" s="6"/>
      <c r="J45" s="6"/>
      <c r="L45" s="6"/>
      <c r="M45" s="6"/>
      <c r="N45" s="6"/>
    </row>
    <row r="46" spans="1:7" ht="12.75">
      <c r="A46" s="208"/>
      <c r="B46" s="208"/>
      <c r="C46" s="208"/>
      <c r="D46" s="7"/>
      <c r="E46" s="8"/>
      <c r="F46" s="9"/>
      <c r="G46" s="10"/>
    </row>
  </sheetData>
  <mergeCells count="144"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  <mergeCell ref="D34:D35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E8:E9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1:G1"/>
    <mergeCell ref="A2:G2"/>
    <mergeCell ref="A40:A41"/>
    <mergeCell ref="B40:B41"/>
    <mergeCell ref="C40:C41"/>
    <mergeCell ref="D40:D41"/>
    <mergeCell ref="E24:E25"/>
    <mergeCell ref="F24:F25"/>
    <mergeCell ref="E26:E27"/>
    <mergeCell ref="F26:F27"/>
    <mergeCell ref="G24:G25"/>
    <mergeCell ref="A46:C46"/>
    <mergeCell ref="E40:E41"/>
    <mergeCell ref="F40:F41"/>
    <mergeCell ref="D26:D27"/>
    <mergeCell ref="G40:G41"/>
    <mergeCell ref="G26:G27"/>
    <mergeCell ref="A24:A25"/>
    <mergeCell ref="B24:B25"/>
    <mergeCell ref="A44:G44"/>
    <mergeCell ref="A38:A39"/>
    <mergeCell ref="B38:B39"/>
    <mergeCell ref="C38:C39"/>
    <mergeCell ref="D38:D39"/>
    <mergeCell ref="A3:C3"/>
    <mergeCell ref="E3:G3"/>
    <mergeCell ref="A45:C45"/>
    <mergeCell ref="A43:C43"/>
    <mergeCell ref="E43:G43"/>
    <mergeCell ref="E45:G45"/>
    <mergeCell ref="E38:E39"/>
    <mergeCell ref="F38:F39"/>
    <mergeCell ref="G38:G39"/>
    <mergeCell ref="A42:G42"/>
    <mergeCell ref="E36:E37"/>
    <mergeCell ref="F36:F37"/>
    <mergeCell ref="G36:G37"/>
    <mergeCell ref="A36:A37"/>
    <mergeCell ref="B36:B37"/>
    <mergeCell ref="C36:C37"/>
    <mergeCell ref="D36:D3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ignoredErrors>
    <ignoredError sqref="A26 A28 A30 A32 A34 A38 A40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workbookViewId="0" topLeftCell="A22">
      <selection activeCell="B37" sqref="B37:I46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37" t="str">
        <f>'пр.хода'!$F$3</f>
        <v>вк 87 кг.</v>
      </c>
    </row>
    <row r="2" ht="13.5">
      <c r="C2" s="11" t="s">
        <v>17</v>
      </c>
    </row>
    <row r="3" ht="13.5">
      <c r="C3" s="12" t="s">
        <v>18</v>
      </c>
    </row>
    <row r="4" spans="1:9" ht="12.75">
      <c r="A4" s="202" t="s">
        <v>19</v>
      </c>
      <c r="B4" s="202" t="s">
        <v>5</v>
      </c>
      <c r="C4" s="199" t="s">
        <v>2</v>
      </c>
      <c r="D4" s="202" t="s">
        <v>11</v>
      </c>
      <c r="E4" s="202" t="s">
        <v>26</v>
      </c>
      <c r="F4" s="202" t="s">
        <v>13</v>
      </c>
      <c r="G4" s="202" t="s">
        <v>14</v>
      </c>
      <c r="H4" s="202" t="s">
        <v>15</v>
      </c>
      <c r="I4" s="202" t="s">
        <v>16</v>
      </c>
    </row>
    <row r="5" spans="1:9" ht="12.75">
      <c r="A5" s="198"/>
      <c r="B5" s="198"/>
      <c r="C5" s="198"/>
      <c r="D5" s="198"/>
      <c r="E5" s="198"/>
      <c r="F5" s="198"/>
      <c r="G5" s="198"/>
      <c r="H5" s="198"/>
      <c r="I5" s="198"/>
    </row>
    <row r="6" spans="1:9" ht="12.75">
      <c r="A6" s="214"/>
      <c r="B6" s="217">
        <v>1</v>
      </c>
      <c r="C6" s="211" t="str">
        <f>VLOOKUP(B6,'пр.взв'!B6:G641,2,FALSE)</f>
        <v>Горшков Александр Олегович</v>
      </c>
      <c r="D6" s="211">
        <f>VLOOKUP(B6,'пр.взв'!B6:G641,3,FALSE)</f>
        <v>1994</v>
      </c>
      <c r="E6" s="211" t="str">
        <f>VLOOKUP(B6,'пр.взв'!B6:G641,4,FALSE)</f>
        <v>Курганская </v>
      </c>
      <c r="F6" s="212">
        <v>0</v>
      </c>
      <c r="G6" s="215" t="s">
        <v>74</v>
      </c>
      <c r="H6" s="216" t="s">
        <v>75</v>
      </c>
      <c r="I6" s="202">
        <v>4</v>
      </c>
    </row>
    <row r="7" spans="1:9" ht="12.75">
      <c r="A7" s="214"/>
      <c r="B7" s="202"/>
      <c r="C7" s="211"/>
      <c r="D7" s="211"/>
      <c r="E7" s="211"/>
      <c r="F7" s="212"/>
      <c r="G7" s="212"/>
      <c r="H7" s="216"/>
      <c r="I7" s="202"/>
    </row>
    <row r="8" spans="1:9" ht="12.75">
      <c r="A8" s="213"/>
      <c r="B8" s="217">
        <v>5</v>
      </c>
      <c r="C8" s="211" t="str">
        <f>VLOOKUP(B8,'пр.взв'!B6:G641,2,FALSE)</f>
        <v>Бавбеков Марат Арсланович</v>
      </c>
      <c r="D8" s="211">
        <f>VLOOKUP(B8,'пр.взв'!B6:G641,3,FALSE)</f>
        <v>1994</v>
      </c>
      <c r="E8" s="211" t="str">
        <f>VLOOKUP(B8,'пр.взв'!B6:G641,4,FALSE)</f>
        <v>ХМАО</v>
      </c>
      <c r="F8" s="212" t="s">
        <v>76</v>
      </c>
      <c r="G8" s="212">
        <v>1</v>
      </c>
      <c r="H8" s="202">
        <v>2</v>
      </c>
      <c r="I8" s="202">
        <v>4</v>
      </c>
    </row>
    <row r="9" spans="1:9" ht="12.75">
      <c r="A9" s="213"/>
      <c r="B9" s="202"/>
      <c r="C9" s="211"/>
      <c r="D9" s="211"/>
      <c r="E9" s="211"/>
      <c r="F9" s="212"/>
      <c r="G9" s="212"/>
      <c r="H9" s="202"/>
      <c r="I9" s="202"/>
    </row>
    <row r="10" ht="24.75" customHeight="1">
      <c r="E10" s="13" t="s">
        <v>20</v>
      </c>
    </row>
    <row r="11" spans="5:9" ht="24.75" customHeight="1"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3.5">
      <c r="C15" s="12" t="s">
        <v>22</v>
      </c>
      <c r="E15" s="13"/>
    </row>
    <row r="16" spans="1:9" ht="12.75">
      <c r="A16" s="202" t="s">
        <v>19</v>
      </c>
      <c r="B16" s="202" t="s">
        <v>5</v>
      </c>
      <c r="C16" s="199" t="s">
        <v>2</v>
      </c>
      <c r="D16" s="202" t="s">
        <v>11</v>
      </c>
      <c r="E16" s="202" t="s">
        <v>12</v>
      </c>
      <c r="F16" s="202" t="s">
        <v>13</v>
      </c>
      <c r="G16" s="202" t="s">
        <v>14</v>
      </c>
      <c r="H16" s="202" t="s">
        <v>15</v>
      </c>
      <c r="I16" s="202" t="s">
        <v>16</v>
      </c>
    </row>
    <row r="17" spans="1:9" ht="12.75">
      <c r="A17" s="198"/>
      <c r="B17" s="198"/>
      <c r="C17" s="198"/>
      <c r="D17" s="198"/>
      <c r="E17" s="198"/>
      <c r="F17" s="198"/>
      <c r="G17" s="198"/>
      <c r="H17" s="198"/>
      <c r="I17" s="198"/>
    </row>
    <row r="18" spans="1:9" ht="12.75">
      <c r="A18" s="214"/>
      <c r="B18" s="217">
        <v>4</v>
      </c>
      <c r="C18" s="211" t="str">
        <f>VLOOKUP(B18,'пр.взв'!B6:G641,2,FALSE)</f>
        <v>Андрющенко Виктор Викторович</v>
      </c>
      <c r="D18" s="211">
        <f>VLOOKUP(B18,'пр.взв'!B6:G641,3,FALSE)</f>
        <v>1993</v>
      </c>
      <c r="E18" s="211" t="str">
        <f>VLOOKUP(B18,'пр.взв'!B6:G641,4,FALSE)</f>
        <v>Свердловскаая</v>
      </c>
      <c r="F18" s="212" t="s">
        <v>77</v>
      </c>
      <c r="G18" s="215"/>
      <c r="H18" s="216" t="s">
        <v>74</v>
      </c>
      <c r="I18" s="202">
        <v>1.2</v>
      </c>
    </row>
    <row r="19" spans="1:9" ht="12.75">
      <c r="A19" s="214"/>
      <c r="B19" s="202"/>
      <c r="C19" s="211"/>
      <c r="D19" s="211"/>
      <c r="E19" s="211"/>
      <c r="F19" s="212"/>
      <c r="G19" s="212"/>
      <c r="H19" s="216"/>
      <c r="I19" s="202"/>
    </row>
    <row r="20" spans="1:9" ht="12.75">
      <c r="A20" s="213"/>
      <c r="B20" s="217">
        <v>3</v>
      </c>
      <c r="C20" s="211" t="str">
        <f>VLOOKUP(B20,'пр.взв'!B6:G641,2,FALSE)</f>
        <v>Броян Гарнук  Армалуйсович</v>
      </c>
      <c r="D20" s="211">
        <f>VLOOKUP(B20,'пр.взв'!B6:G641,3,FALSE)</f>
        <v>1993</v>
      </c>
      <c r="E20" s="211" t="str">
        <f>VLOOKUP(B20,'пр.взв'!B6:G641,4,FALSE)</f>
        <v>ХМАО</v>
      </c>
      <c r="F20" s="212">
        <v>0</v>
      </c>
      <c r="G20" s="212"/>
      <c r="H20" s="202">
        <v>4</v>
      </c>
      <c r="I20" s="202">
        <v>1.2</v>
      </c>
    </row>
    <row r="21" spans="1:9" ht="12.75">
      <c r="A21" s="213"/>
      <c r="B21" s="202"/>
      <c r="C21" s="211"/>
      <c r="D21" s="211"/>
      <c r="E21" s="211"/>
      <c r="F21" s="212"/>
      <c r="G21" s="212"/>
      <c r="H21" s="202"/>
      <c r="I21" s="202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33</v>
      </c>
      <c r="F26" s="17" t="str">
        <f>F1</f>
        <v>вк 87 кг.</v>
      </c>
    </row>
    <row r="27" spans="1:9" ht="12.75">
      <c r="A27" s="202" t="s">
        <v>19</v>
      </c>
      <c r="B27" s="202" t="s">
        <v>5</v>
      </c>
      <c r="C27" s="199" t="s">
        <v>2</v>
      </c>
      <c r="D27" s="202" t="s">
        <v>11</v>
      </c>
      <c r="E27" s="202" t="s">
        <v>12</v>
      </c>
      <c r="F27" s="202" t="s">
        <v>13</v>
      </c>
      <c r="G27" s="202" t="s">
        <v>14</v>
      </c>
      <c r="H27" s="202" t="s">
        <v>15</v>
      </c>
      <c r="I27" s="202" t="s">
        <v>16</v>
      </c>
    </row>
    <row r="28" spans="1:9" ht="12.75">
      <c r="A28" s="198"/>
      <c r="B28" s="198"/>
      <c r="C28" s="198"/>
      <c r="D28" s="198"/>
      <c r="E28" s="198"/>
      <c r="F28" s="198"/>
      <c r="G28" s="198"/>
      <c r="H28" s="198"/>
      <c r="I28" s="198"/>
    </row>
    <row r="29" spans="1:9" ht="12.75">
      <c r="A29" s="214"/>
      <c r="B29" s="202">
        <v>0</v>
      </c>
      <c r="C29" s="211" t="e">
        <f>VLOOKUP(B29,'пр.взв'!B6:G641,2,FALSE)</f>
        <v>#N/A</v>
      </c>
      <c r="D29" s="211" t="e">
        <f>VLOOKUP(B29,'пр.взв'!B6:G641,3,FALSE)</f>
        <v>#N/A</v>
      </c>
      <c r="E29" s="211" t="e">
        <f>VLOOKUP(B29,'пр.взв'!B6:G641,4,FALSE)</f>
        <v>#N/A</v>
      </c>
      <c r="F29" s="212"/>
      <c r="G29" s="215"/>
      <c r="H29" s="216"/>
      <c r="I29" s="202"/>
    </row>
    <row r="30" spans="1:9" ht="12.75">
      <c r="A30" s="214"/>
      <c r="B30" s="202"/>
      <c r="C30" s="211"/>
      <c r="D30" s="211"/>
      <c r="E30" s="211"/>
      <c r="F30" s="212"/>
      <c r="G30" s="212"/>
      <c r="H30" s="216"/>
      <c r="I30" s="202"/>
    </row>
    <row r="31" spans="1:9" ht="12.75">
      <c r="A31" s="213"/>
      <c r="B31" s="202">
        <v>0</v>
      </c>
      <c r="C31" s="211" t="e">
        <f>VLOOKUP(B31,'пр.взв'!B6:G641,2,FALSE)</f>
        <v>#N/A</v>
      </c>
      <c r="D31" s="211" t="e">
        <f>VLOOKUP(B31,'пр.взв'!B6:G641,3,FALSE)</f>
        <v>#N/A</v>
      </c>
      <c r="E31" s="211" t="e">
        <f>VLOOKUP(B31,'пр.взв'!B6:G641,4,FALSE)</f>
        <v>#N/A</v>
      </c>
      <c r="F31" s="212"/>
      <c r="G31" s="212"/>
      <c r="H31" s="202"/>
      <c r="I31" s="202"/>
    </row>
    <row r="32" spans="1:9" ht="12.75">
      <c r="A32" s="213"/>
      <c r="B32" s="202"/>
      <c r="C32" s="211"/>
      <c r="D32" s="211"/>
      <c r="E32" s="211"/>
      <c r="F32" s="212"/>
      <c r="G32" s="212"/>
      <c r="H32" s="202"/>
      <c r="I32" s="202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87 кг.</v>
      </c>
    </row>
    <row r="38" spans="1:9" ht="12.75">
      <c r="A38" s="202" t="s">
        <v>19</v>
      </c>
      <c r="B38" s="202" t="s">
        <v>5</v>
      </c>
      <c r="C38" s="199" t="s">
        <v>2</v>
      </c>
      <c r="D38" s="202" t="s">
        <v>11</v>
      </c>
      <c r="E38" s="202" t="s">
        <v>12</v>
      </c>
      <c r="F38" s="202" t="s">
        <v>13</v>
      </c>
      <c r="G38" s="202" t="s">
        <v>14</v>
      </c>
      <c r="H38" s="202" t="s">
        <v>15</v>
      </c>
      <c r="I38" s="202" t="s">
        <v>16</v>
      </c>
    </row>
    <row r="39" spans="1:9" ht="12.75">
      <c r="A39" s="198"/>
      <c r="B39" s="198"/>
      <c r="C39" s="198"/>
      <c r="D39" s="198"/>
      <c r="E39" s="198"/>
      <c r="F39" s="198"/>
      <c r="G39" s="198"/>
      <c r="H39" s="198"/>
      <c r="I39" s="198"/>
    </row>
    <row r="40" spans="1:9" ht="12.75">
      <c r="A40" s="214"/>
      <c r="B40" s="202">
        <v>5</v>
      </c>
      <c r="C40" s="211" t="str">
        <f>VLOOKUP(B40,'пр.взв'!B6:G641,2,FALSE)</f>
        <v>Бавбеков Марат Арсланович</v>
      </c>
      <c r="D40" s="211">
        <f>VLOOKUP(B40,'пр.взв'!B6:G641,3,FALSE)</f>
        <v>1994</v>
      </c>
      <c r="E40" s="211" t="str">
        <f>VLOOKUP(B40,'пр.взв'!B6:G641,4,FALSE)</f>
        <v>ХМАО</v>
      </c>
      <c r="F40" s="212"/>
      <c r="G40" s="215"/>
      <c r="H40" s="216"/>
      <c r="I40" s="202"/>
    </row>
    <row r="41" spans="1:9" ht="12.75">
      <c r="A41" s="214"/>
      <c r="B41" s="202"/>
      <c r="C41" s="211"/>
      <c r="D41" s="211"/>
      <c r="E41" s="211"/>
      <c r="F41" s="212"/>
      <c r="G41" s="212"/>
      <c r="H41" s="216"/>
      <c r="I41" s="202"/>
    </row>
    <row r="42" spans="1:9" ht="12.75">
      <c r="A42" s="213"/>
      <c r="B42" s="202">
        <v>4</v>
      </c>
      <c r="C42" s="211" t="str">
        <f>VLOOKUP(B42,'пр.взв'!B6:G641,2,FALSE)</f>
        <v>Андрющенко Виктор Викторович</v>
      </c>
      <c r="D42" s="211">
        <f>VLOOKUP(B42,'пр.взв'!B6:G641,3,FALSE)</f>
        <v>1993</v>
      </c>
      <c r="E42" s="211" t="str">
        <f>VLOOKUP(B42,'пр.взв'!B6:G641,4,FALSE)</f>
        <v>Свердловскаая</v>
      </c>
      <c r="F42" s="212"/>
      <c r="G42" s="212"/>
      <c r="H42" s="202"/>
      <c r="I42" s="202"/>
    </row>
    <row r="43" spans="1:9" ht="12.75">
      <c r="A43" s="213"/>
      <c r="B43" s="202"/>
      <c r="C43" s="211"/>
      <c r="D43" s="211"/>
      <c r="E43" s="211"/>
      <c r="F43" s="212"/>
      <c r="G43" s="212"/>
      <c r="H43" s="202"/>
      <c r="I43" s="202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mergeCells count="108">
    <mergeCell ref="I31:I32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2:A43"/>
    <mergeCell ref="B42:B43"/>
    <mergeCell ref="C42:C43"/>
    <mergeCell ref="D42:D43"/>
    <mergeCell ref="I42:I43"/>
    <mergeCell ref="E42:E43"/>
    <mergeCell ref="F42:F43"/>
    <mergeCell ref="G42:G43"/>
    <mergeCell ref="H42:H4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2010-11-21T10:54:32Z</cp:lastPrinted>
  <dcterms:created xsi:type="dcterms:W3CDTF">1996-10-08T23:32:33Z</dcterms:created>
  <dcterms:modified xsi:type="dcterms:W3CDTF">2010-11-21T10:55:23Z</dcterms:modified>
  <cp:category/>
  <cp:version/>
  <cp:contentType/>
  <cp:contentStatus/>
</cp:coreProperties>
</file>