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<sst xmlns="http://schemas.openxmlformats.org/spreadsheetml/2006/main" count="110" uniqueCount="63">
  <si>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</si>
  <si>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</si>
  <si>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</si>
  <si>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</si>
  <si>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</si>
  <si>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</si>
  <si>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</si>
  <si>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</si>
  <si>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</si>
  <si>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</si>
  <si>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</si>
  <si>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</si>
  <si>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</si>
  <si>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</si>
  <si>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</si>
  <si>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</si>
  <si>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</si>
  <si>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</si>
  <si>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</si>
  <si>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</si>
  <si>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</si>
  <si>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</si>
  <si>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</si>
  <si>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</si>
  <si>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ВОДОВАТОВА Евгения Юрьевна</t>
  </si>
  <si>
    <t>Самарская обл., г. Сергиевское, МО МЦДО "Поиск"</t>
  </si>
  <si>
    <t>Мавлютова Р.Р.</t>
  </si>
  <si>
    <t>ФРОЛОВА Юлия Сергеевна</t>
  </si>
  <si>
    <t>Республика Башкортостан, г. Приютово</t>
  </si>
  <si>
    <t>Новгородов С.</t>
  </si>
  <si>
    <t>БИРЮКОВА Татьяна Сергеевна</t>
  </si>
  <si>
    <t>Краснодарский край, г. Крымск, МО</t>
  </si>
  <si>
    <t>Адамян А.В.</t>
  </si>
  <si>
    <t>Гл. секретарь, судья НК</t>
  </si>
  <si>
    <t>Взвесилось</t>
  </si>
  <si>
    <t>3 (три)</t>
  </si>
  <si>
    <t>человека</t>
  </si>
  <si>
    <t>/Кириллов С./</t>
  </si>
  <si>
    <t>/Гритчин И./</t>
  </si>
  <si>
    <t>/Дроков А./</t>
  </si>
  <si>
    <t>В.К. 36 кг.</t>
  </si>
  <si>
    <t>в.к.  36  кг.</t>
  </si>
  <si>
    <t>Мухаметшин Р.Г.</t>
  </si>
  <si>
    <t>СИНЁВА Марина</t>
  </si>
  <si>
    <t>Тверская обл., г. Ржев</t>
  </si>
  <si>
    <t>0</t>
  </si>
  <si>
    <t>3.26</t>
  </si>
  <si>
    <t>4</t>
  </si>
  <si>
    <t>2.28</t>
  </si>
  <si>
    <t>0.28</t>
  </si>
  <si>
    <t>0.27</t>
  </si>
  <si>
    <t>12</t>
  </si>
  <si>
    <t>1</t>
  </si>
  <si>
    <t>1.28</t>
  </si>
  <si>
    <t>1.52</t>
  </si>
  <si>
    <t>8</t>
  </si>
  <si>
    <t>2</t>
  </si>
  <si>
    <t>3</t>
  </si>
  <si>
    <t>18.07.96                              КМС</t>
  </si>
  <si>
    <t>19.12.94                                        КМС</t>
  </si>
  <si>
    <t>23.11.95                                        1 р.</t>
  </si>
  <si>
    <t>1996                                    1 юн.р.</t>
  </si>
  <si>
    <t>Образцов А.Н.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</si>
</sst>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7.5"/>
      <name val="Calibri"/>
      <family val="2"/>
    </font>
    <font>
      <sz val="9"/>
      <name val="Calibri"/>
      <family val="2"/>
    </font>
    <font>
      <b/>
      <i/>
      <sz val="12"/>
      <name val="a_BosaNovaCps"/>
      <family val="5"/>
    </font>
    <font>
      <sz val="6"/>
      <name val="Arial"/>
      <family val="2"/>
    </font>
    <font>
      <b/>
      <sz val="6"/>
      <name val="Arial"/>
      <family val="2"/>
    </font>
    <font>
      <b/>
      <sz val="11"/>
      <name val="Arial Narrow"/>
      <family val="2"/>
    </font>
    <font>
      <b/>
      <sz val="6"/>
      <name val="Arial Narrow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26" fillId="0" borderId="0" xfId="42" applyFont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3" xfId="0" applyBorder="1" applyAlignment="1">
      <alignment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19" xfId="42" applyNumberFormat="1" applyFont="1" applyBorder="1" applyAlignment="1" applyProtection="1">
      <alignment horizontal="center"/>
      <protection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24" borderId="13" xfId="42" applyNumberFormat="1" applyFont="1" applyFill="1" applyBorder="1" applyAlignment="1" applyProtection="1">
      <alignment horizontal="center"/>
      <protection/>
    </xf>
    <xf numFmtId="49" fontId="0" fillId="21" borderId="22" xfId="0" applyNumberFormat="1" applyFont="1" applyFill="1" applyBorder="1" applyAlignment="1">
      <alignment horizontal="center"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 horizontal="center" vertical="center" wrapText="1"/>
    </xf>
    <xf numFmtId="49" fontId="0" fillId="21" borderId="25" xfId="0" applyNumberFormat="1" applyFont="1" applyFill="1" applyBorder="1" applyAlignment="1">
      <alignment horizontal="center"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21" borderId="27" xfId="0" applyNumberFormat="1" applyFont="1" applyFill="1" applyBorder="1" applyAlignment="1">
      <alignment horizontal="center"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21" borderId="28" xfId="0" applyNumberFormat="1" applyFont="1" applyFill="1" applyBorder="1" applyAlignment="1">
      <alignment horizontal="center"/>
    </xf>
    <xf numFmtId="49" fontId="0" fillId="21" borderId="27" xfId="42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>
      <alignment horizontal="center"/>
    </xf>
    <xf numFmtId="49" fontId="0" fillId="21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24" borderId="15" xfId="42" applyNumberFormat="1" applyFont="1" applyFill="1" applyBorder="1" applyAlignment="1" applyProtection="1">
      <alignment horizontal="center"/>
      <protection/>
    </xf>
    <xf numFmtId="49" fontId="0" fillId="21" borderId="15" xfId="42" applyNumberFormat="1" applyFont="1" applyFill="1" applyBorder="1" applyAlignment="1" applyProtection="1">
      <alignment horizontal="center"/>
      <protection/>
    </xf>
    <xf numFmtId="49" fontId="0" fillId="0" borderId="12" xfId="42" applyNumberFormat="1" applyFont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>
      <alignment horizontal="center"/>
    </xf>
    <xf numFmtId="49" fontId="0" fillId="21" borderId="13" xfId="42" applyNumberFormat="1" applyFont="1" applyFill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4" borderId="40" xfId="42" applyNumberFormat="1" applyFont="1" applyFill="1" applyBorder="1" applyAlignment="1" applyProtection="1">
      <alignment horizontal="center" vertical="center" wrapText="1"/>
      <protection/>
    </xf>
    <xf numFmtId="0" fontId="21" fillId="4" borderId="41" xfId="42" applyNumberFormat="1" applyFont="1" applyFill="1" applyBorder="1" applyAlignment="1" applyProtection="1">
      <alignment horizontal="center" vertical="center" wrapText="1"/>
      <protection/>
    </xf>
    <xf numFmtId="0" fontId="21" fillId="4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4" fillId="25" borderId="40" xfId="42" applyFont="1" applyFill="1" applyBorder="1" applyAlignment="1" applyProtection="1">
      <alignment horizontal="center" vertical="center"/>
      <protection/>
    </xf>
    <xf numFmtId="0" fontId="14" fillId="25" borderId="41" xfId="42" applyFont="1" applyFill="1" applyBorder="1" applyAlignment="1" applyProtection="1">
      <alignment horizontal="center" vertical="center"/>
      <protection/>
    </xf>
    <xf numFmtId="0" fontId="14" fillId="25" borderId="42" xfId="42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>
      <alignment horizontal="center" vertical="center" wrapText="1"/>
    </xf>
    <xf numFmtId="0" fontId="22" fillId="0" borderId="47" xfId="42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22" fillId="0" borderId="66" xfId="42" applyFont="1" applyBorder="1" applyAlignment="1" applyProtection="1">
      <alignment horizontal="center" vertical="center" wrapText="1"/>
      <protection/>
    </xf>
    <xf numFmtId="0" fontId="23" fillId="0" borderId="67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9" fillId="0" borderId="55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9" fillId="0" borderId="55" xfId="0" applyFont="1" applyBorder="1" applyAlignment="1">
      <alignment horizontal="center" vertical="center" wrapText="1"/>
    </xf>
    <xf numFmtId="0" fontId="27" fillId="0" borderId="55" xfId="42" applyFont="1" applyBorder="1" applyAlignment="1" applyProtection="1">
      <alignment horizontal="left" vertical="center" wrapText="1"/>
      <protection/>
    </xf>
    <xf numFmtId="0" fontId="28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2" fillId="0" borderId="55" xfId="42" applyFont="1" applyBorder="1" applyAlignment="1" applyProtection="1">
      <alignment horizontal="left" vertical="center" wrapText="1"/>
      <protection/>
    </xf>
    <xf numFmtId="0" fontId="25" fillId="0" borderId="5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9" fillId="0" borderId="5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left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22" fillId="0" borderId="17" xfId="42" applyFont="1" applyBorder="1" applyAlignment="1" applyProtection="1">
      <alignment horizontal="left" vertical="center" wrapText="1"/>
      <protection/>
    </xf>
    <xf numFmtId="0" fontId="9" fillId="0" borderId="68" xfId="0" applyFont="1" applyBorder="1" applyAlignment="1">
      <alignment horizontal="center" vertical="center" wrapText="1"/>
    </xf>
    <xf numFmtId="49" fontId="9" fillId="0" borderId="68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0" fontId="2" fillId="0" borderId="68" xfId="42" applyBorder="1" applyAlignment="1" applyProtection="1">
      <alignment horizontal="center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17" xfId="42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0" fontId="18" fillId="0" borderId="55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7" fillId="0" borderId="50" xfId="0" applyFont="1" applyBorder="1" applyAlignment="1">
      <alignment horizontal="center" vertical="center" wrapText="1"/>
    </xf>
    <xf numFmtId="0" fontId="19" fillId="0" borderId="55" xfId="0" applyFont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29</xdr:row>
      <xdr:rowOff>152400</xdr:rowOff>
    </xdr:from>
    <xdr:to>
      <xdr:col>7</xdr:col>
      <xdr:colOff>190500</xdr:colOff>
      <xdr:row>33</xdr:row>
      <xdr:rowOff>85725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6057900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32</xdr:row>
      <xdr:rowOff>66675</xdr:rowOff>
    </xdr:from>
    <xdr:to>
      <xdr:col>7</xdr:col>
      <xdr:colOff>190500</xdr:colOff>
      <xdr:row>35</xdr:row>
      <xdr:rowOff>142875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649605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28</xdr:row>
      <xdr:rowOff>28575</xdr:rowOff>
    </xdr:from>
    <xdr:to>
      <xdr:col>4</xdr:col>
      <xdr:colOff>247650</xdr:colOff>
      <xdr:row>37</xdr:row>
      <xdr:rowOff>85725</xdr:rowOff>
    </xdr:to>
    <xdr:pic>
      <xdr:nvPicPr>
        <xdr:cNvPr id="4" name="Рисунок 4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5772150"/>
          <a:ext cx="1685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409575</xdr:colOff>
      <xdr:row>2</xdr:row>
      <xdr:rowOff>28575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3">
          <cell r="A3" t="str">
            <v>26 - 30.10.2010 г.                                                                                             г. Ржев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7.75" customHeight="1" thickBot="1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</row>
    <row r="3" spans="1:16" ht="34.5" customHeight="1" thickBot="1">
      <c r="A3" s="18"/>
      <c r="B3" s="94" t="str">
        <f>HYPERLINK('[1]реквизиты'!$A$2)</f>
        <v>Первенство России по самбо среди девушек 1994 - 95 г.р.</v>
      </c>
      <c r="C3" s="95"/>
      <c r="D3" s="95"/>
      <c r="E3" s="95"/>
      <c r="F3" s="95"/>
      <c r="G3" s="95"/>
      <c r="H3" s="95"/>
      <c r="I3" s="96"/>
      <c r="J3" s="19"/>
      <c r="K3" s="19"/>
      <c r="L3" s="19"/>
      <c r="M3" s="19"/>
      <c r="N3" s="16"/>
      <c r="O3" s="16"/>
      <c r="P3" s="16"/>
    </row>
    <row r="4" spans="1:16" ht="26.25" customHeight="1" thickBot="1">
      <c r="A4" s="97" t="str">
        <f>HYPERLINK('[1]реквизиты'!$A$3)</f>
        <v>26 - 30.10.2010 г.                                                                                             г. Ржев</v>
      </c>
      <c r="B4" s="97"/>
      <c r="C4" s="97"/>
      <c r="D4" s="97"/>
      <c r="E4" s="97"/>
      <c r="F4" s="97"/>
      <c r="G4" s="97"/>
      <c r="H4" s="97"/>
      <c r="I4" s="97"/>
      <c r="J4" s="97"/>
      <c r="K4" s="17"/>
      <c r="L4" s="17"/>
      <c r="M4" s="17"/>
      <c r="N4" s="17"/>
      <c r="O4" s="17"/>
      <c r="P4" s="17"/>
    </row>
    <row r="5" spans="1:10" ht="27.75" customHeight="1" thickBot="1">
      <c r="A5" s="3"/>
      <c r="E5" s="3"/>
      <c r="H5" s="107" t="str">
        <f>HYPERLINK('пр.взвешивания'!D3)</f>
        <v>в.к.  36  кг.</v>
      </c>
      <c r="I5" s="108"/>
      <c r="J5" s="109"/>
    </row>
    <row r="6" spans="1:10" ht="13.5" thickBot="1">
      <c r="A6" s="103" t="s">
        <v>0</v>
      </c>
      <c r="B6" s="103" t="s">
        <v>6</v>
      </c>
      <c r="C6" s="103" t="s">
        <v>7</v>
      </c>
      <c r="D6" s="103" t="s">
        <v>8</v>
      </c>
      <c r="E6" s="100" t="s">
        <v>9</v>
      </c>
      <c r="F6" s="101"/>
      <c r="G6" s="101"/>
      <c r="H6" s="102"/>
      <c r="I6" s="103" t="s">
        <v>10</v>
      </c>
      <c r="J6" s="103" t="s">
        <v>11</v>
      </c>
    </row>
    <row r="7" spans="1:10" ht="13.5" thickBot="1">
      <c r="A7" s="106"/>
      <c r="B7" s="106"/>
      <c r="C7" s="106"/>
      <c r="D7" s="117"/>
      <c r="E7" s="32">
        <v>1</v>
      </c>
      <c r="F7" s="33">
        <v>2</v>
      </c>
      <c r="G7" s="34">
        <v>3</v>
      </c>
      <c r="H7" s="31">
        <v>4</v>
      </c>
      <c r="I7" s="104"/>
      <c r="J7" s="104"/>
    </row>
    <row r="8" spans="1:10" ht="12.75">
      <c r="A8" s="113">
        <v>1</v>
      </c>
      <c r="B8" s="115" t="str">
        <f>VLOOKUP(A8,'пр.взвешивания'!B6:E11,2,FALSE)</f>
        <v>ВОДОВАТОВА Евгения Юрьевна</v>
      </c>
      <c r="C8" s="118" t="str">
        <f>VLOOKUP(A8,'пр.взвешивания'!B6:E11,3,FALSE)</f>
        <v>23.11.95                                        1 р.</v>
      </c>
      <c r="D8" s="98" t="str">
        <f>VLOOKUP(A8,'пр.взвешивания'!B6:E11,4,FALSE)</f>
        <v>Самарская обл., г. Сергиевское, МО МЦДО "Поиск"</v>
      </c>
      <c r="E8" s="54"/>
      <c r="F8" s="55" t="s">
        <v>45</v>
      </c>
      <c r="G8" s="55" t="s">
        <v>45</v>
      </c>
      <c r="H8" s="56" t="s">
        <v>45</v>
      </c>
      <c r="I8" s="105">
        <f>SUM(F8:H8)</f>
        <v>0</v>
      </c>
      <c r="J8" s="110" t="s">
        <v>57</v>
      </c>
    </row>
    <row r="9" spans="1:10" ht="12.75">
      <c r="A9" s="114"/>
      <c r="B9" s="116"/>
      <c r="C9" s="119"/>
      <c r="D9" s="99"/>
      <c r="E9" s="57"/>
      <c r="F9" s="49" t="s">
        <v>46</v>
      </c>
      <c r="G9" s="49" t="s">
        <v>49</v>
      </c>
      <c r="H9" s="52" t="s">
        <v>54</v>
      </c>
      <c r="I9" s="78"/>
      <c r="J9" s="74"/>
    </row>
    <row r="10" spans="1:10" ht="12.75">
      <c r="A10" s="114">
        <v>2</v>
      </c>
      <c r="B10" s="120" t="str">
        <f>VLOOKUP(A10,'пр.взвешивания'!B8:E13,2,FALSE)</f>
        <v>ФРОЛОВА Юлия Сергеевна</v>
      </c>
      <c r="C10" s="122" t="str">
        <f>VLOOKUP(A10,'пр.взвешивания'!B8:E13,3,FALSE)</f>
        <v>18.07.96                              КМС</v>
      </c>
      <c r="D10" s="111" t="str">
        <f>VLOOKUP(A10,'пр.взвешивания'!B8:E13,4,FALSE)</f>
        <v>Республика Башкортостан, г. Приютово</v>
      </c>
      <c r="E10" s="58" t="s">
        <v>47</v>
      </c>
      <c r="F10" s="59"/>
      <c r="G10" s="60" t="s">
        <v>45</v>
      </c>
      <c r="H10" s="51" t="s">
        <v>45</v>
      </c>
      <c r="I10" s="77" t="s">
        <v>47</v>
      </c>
      <c r="J10" s="73" t="s">
        <v>57</v>
      </c>
    </row>
    <row r="11" spans="1:10" ht="12.75">
      <c r="A11" s="114"/>
      <c r="B11" s="121"/>
      <c r="C11" s="123"/>
      <c r="D11" s="112"/>
      <c r="E11" s="50" t="s">
        <v>46</v>
      </c>
      <c r="F11" s="61"/>
      <c r="G11" s="49" t="s">
        <v>50</v>
      </c>
      <c r="H11" s="52" t="s">
        <v>53</v>
      </c>
      <c r="I11" s="78"/>
      <c r="J11" s="74"/>
    </row>
    <row r="12" spans="1:10" ht="12.75">
      <c r="A12" s="114">
        <v>3</v>
      </c>
      <c r="B12" s="120" t="str">
        <f>VLOOKUP(A12,'пр.взвешивания'!B10:E15,2,FALSE)</f>
        <v>БИРЮКОВА Татьяна Сергеевна</v>
      </c>
      <c r="C12" s="122" t="str">
        <f>VLOOKUP(A12,'пр.взвешивания'!B10:E15,3,FALSE)</f>
        <v>19.12.94                                        КМС</v>
      </c>
      <c r="D12" s="111" t="str">
        <f>VLOOKUP(A12,'пр.взвешивания'!B10:E15,4,FALSE)</f>
        <v>Краснодарский край, г. Крымск, МО</v>
      </c>
      <c r="E12" s="58" t="s">
        <v>47</v>
      </c>
      <c r="F12" s="60" t="s">
        <v>47</v>
      </c>
      <c r="G12" s="62"/>
      <c r="H12" s="51" t="s">
        <v>47</v>
      </c>
      <c r="I12" s="77" t="s">
        <v>51</v>
      </c>
      <c r="J12" s="75" t="s">
        <v>52</v>
      </c>
    </row>
    <row r="13" spans="1:10" ht="12.75">
      <c r="A13" s="114"/>
      <c r="B13" s="121"/>
      <c r="C13" s="123"/>
      <c r="D13" s="112"/>
      <c r="E13" s="50" t="s">
        <v>49</v>
      </c>
      <c r="F13" s="63" t="s">
        <v>50</v>
      </c>
      <c r="G13" s="64"/>
      <c r="H13" s="52" t="s">
        <v>48</v>
      </c>
      <c r="I13" s="78"/>
      <c r="J13" s="76"/>
    </row>
    <row r="14" spans="1:10" ht="12.75">
      <c r="A14" s="156">
        <v>4</v>
      </c>
      <c r="B14" s="158" t="s">
        <v>43</v>
      </c>
      <c r="C14" s="160" t="s">
        <v>61</v>
      </c>
      <c r="D14" s="162" t="s">
        <v>44</v>
      </c>
      <c r="E14" s="65" t="s">
        <v>47</v>
      </c>
      <c r="F14" s="49" t="s">
        <v>47</v>
      </c>
      <c r="G14" s="66" t="s">
        <v>45</v>
      </c>
      <c r="H14" s="67"/>
      <c r="I14" s="164" t="s">
        <v>55</v>
      </c>
      <c r="J14" s="166" t="s">
        <v>56</v>
      </c>
    </row>
    <row r="15" spans="1:10" ht="13.5" thickBot="1">
      <c r="A15" s="157"/>
      <c r="B15" s="159"/>
      <c r="C15" s="161"/>
      <c r="D15" s="163"/>
      <c r="E15" s="68" t="s">
        <v>54</v>
      </c>
      <c r="F15" s="69" t="s">
        <v>53</v>
      </c>
      <c r="G15" s="53" t="s">
        <v>48</v>
      </c>
      <c r="H15" s="70"/>
      <c r="I15" s="165"/>
      <c r="J15" s="167"/>
    </row>
    <row r="17" spans="1:10" ht="21" customHeight="1">
      <c r="A17" s="72" t="s">
        <v>22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1" ht="21" customHeight="1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71"/>
    </row>
    <row r="19" spans="1:11" ht="12.75" customHeight="1">
      <c r="A19" s="168" t="s">
        <v>11</v>
      </c>
      <c r="B19" s="170" t="s">
        <v>1</v>
      </c>
      <c r="C19" s="129" t="s">
        <v>2</v>
      </c>
      <c r="D19" s="130"/>
      <c r="E19" s="130" t="s">
        <v>3</v>
      </c>
      <c r="F19" s="130"/>
      <c r="G19" s="130" t="s">
        <v>4</v>
      </c>
      <c r="H19" s="148" t="s">
        <v>5</v>
      </c>
      <c r="I19" s="149"/>
      <c r="J19" s="150"/>
      <c r="K19" s="71"/>
    </row>
    <row r="20" spans="1:11" ht="13.5" thickBot="1">
      <c r="A20" s="169"/>
      <c r="B20" s="171"/>
      <c r="C20" s="131"/>
      <c r="D20" s="132"/>
      <c r="E20" s="132"/>
      <c r="F20" s="132"/>
      <c r="G20" s="132"/>
      <c r="H20" s="151"/>
      <c r="I20" s="152"/>
      <c r="J20" s="153"/>
      <c r="K20" s="71"/>
    </row>
    <row r="21" spans="1:11" ht="12" customHeight="1">
      <c r="A21" s="138">
        <v>1</v>
      </c>
      <c r="B21" s="140" t="str">
        <f>VLOOKUP(K21,'пр.взвешивания'!B6:G11,2,FALSE)</f>
        <v>БИРЮКОВА Татьяна Сергеевна</v>
      </c>
      <c r="C21" s="136" t="str">
        <f>VLOOKUP(K21,'пр.взвешивания'!B6:G11,3,FALSE)</f>
        <v>19.12.94                                        КМС</v>
      </c>
      <c r="D21" s="137"/>
      <c r="E21" s="137" t="str">
        <f>VLOOKUP(K21,'пр.взвешивания'!B6:G11,4,FALSE)</f>
        <v>Краснодарский край, г. Крымск, МО</v>
      </c>
      <c r="F21" s="137"/>
      <c r="G21" s="146"/>
      <c r="H21" s="142" t="str">
        <f>VLOOKUP(K21,'пр.взвешивания'!B6:G11,6,FALSE)</f>
        <v>Адамян А.В.</v>
      </c>
      <c r="I21" s="142"/>
      <c r="J21" s="143"/>
      <c r="K21" s="134">
        <v>3</v>
      </c>
    </row>
    <row r="22" spans="1:11" ht="12" customHeight="1">
      <c r="A22" s="139"/>
      <c r="B22" s="133"/>
      <c r="C22" s="124"/>
      <c r="D22" s="125"/>
      <c r="E22" s="125"/>
      <c r="F22" s="125"/>
      <c r="G22" s="141"/>
      <c r="H22" s="144"/>
      <c r="I22" s="144"/>
      <c r="J22" s="145"/>
      <c r="K22" s="134"/>
    </row>
    <row r="23" spans="1:11" ht="12" customHeight="1">
      <c r="A23" s="147">
        <v>2</v>
      </c>
      <c r="B23" s="133" t="str">
        <f>B14</f>
        <v>СИНЁВА Марина</v>
      </c>
      <c r="C23" s="126" t="str">
        <f>C14</f>
        <v>1996                                    1 юн.р.</v>
      </c>
      <c r="D23" s="127"/>
      <c r="E23" s="154" t="str">
        <f>D14</f>
        <v>Тверская обл., г. Ржев</v>
      </c>
      <c r="F23" s="127"/>
      <c r="G23" s="141"/>
      <c r="H23" s="144" t="s">
        <v>62</v>
      </c>
      <c r="I23" s="144"/>
      <c r="J23" s="145"/>
      <c r="K23" s="134">
        <v>4</v>
      </c>
    </row>
    <row r="24" spans="1:11" ht="12" customHeight="1">
      <c r="A24" s="147"/>
      <c r="B24" s="133"/>
      <c r="C24" s="128"/>
      <c r="D24" s="87"/>
      <c r="E24" s="155"/>
      <c r="F24" s="87"/>
      <c r="G24" s="141"/>
      <c r="H24" s="144"/>
      <c r="I24" s="144"/>
      <c r="J24" s="145"/>
      <c r="K24" s="134"/>
    </row>
    <row r="25" spans="1:11" ht="12" customHeight="1">
      <c r="A25" s="135">
        <v>3</v>
      </c>
      <c r="B25" s="133" t="str">
        <f>VLOOKUP(K25,'пр.взвешивания'!B6:G15,2,FALSE)</f>
        <v>ФРОЛОВА Юлия Сергеевна</v>
      </c>
      <c r="C25" s="124" t="str">
        <f>VLOOKUP(K25,'пр.взвешивания'!B6:G15,3,FALSE)</f>
        <v>18.07.96                              КМС</v>
      </c>
      <c r="D25" s="125"/>
      <c r="E25" s="125" t="str">
        <f>VLOOKUP(K25,'пр.взвешивания'!B6:G15,4,FALSE)</f>
        <v>Республика Башкортостан, г. Приютово</v>
      </c>
      <c r="F25" s="125"/>
      <c r="G25" s="141"/>
      <c r="H25" s="144" t="str">
        <f>VLOOKUP(K25,'пр.взвешивания'!B6:G15,6,FALSE)</f>
        <v>Новгородов С.</v>
      </c>
      <c r="I25" s="144"/>
      <c r="J25" s="145"/>
      <c r="K25" s="134">
        <v>2</v>
      </c>
    </row>
    <row r="26" spans="1:11" ht="12" customHeight="1">
      <c r="A26" s="135"/>
      <c r="B26" s="133"/>
      <c r="C26" s="124"/>
      <c r="D26" s="125"/>
      <c r="E26" s="125"/>
      <c r="F26" s="125"/>
      <c r="G26" s="141"/>
      <c r="H26" s="144"/>
      <c r="I26" s="144"/>
      <c r="J26" s="145"/>
      <c r="K26" s="134"/>
    </row>
    <row r="27" spans="1:11" ht="12.75">
      <c r="A27" s="83">
        <v>3</v>
      </c>
      <c r="B27" s="85" t="str">
        <f>B8</f>
        <v>ВОДОВАТОВА Евгения Юрьевна</v>
      </c>
      <c r="C27" s="87" t="str">
        <f>C8</f>
        <v>23.11.95                                        1 р.</v>
      </c>
      <c r="D27" s="88"/>
      <c r="E27" s="88" t="str">
        <f>D8</f>
        <v>Самарская обл., г. Сергиевское, МО МЦДО "Поиск"</v>
      </c>
      <c r="F27" s="88"/>
      <c r="G27" s="91"/>
      <c r="H27" s="79" t="str">
        <f>'пр.взвешивания'!G6</f>
        <v>Мавлютова Р.Р.</v>
      </c>
      <c r="I27" s="79"/>
      <c r="J27" s="80"/>
      <c r="K27" s="71"/>
    </row>
    <row r="28" spans="1:11" ht="13.5" thickBot="1">
      <c r="A28" s="84"/>
      <c r="B28" s="86"/>
      <c r="C28" s="89"/>
      <c r="D28" s="90"/>
      <c r="E28" s="90"/>
      <c r="F28" s="90"/>
      <c r="G28" s="92"/>
      <c r="H28" s="81"/>
      <c r="I28" s="81"/>
      <c r="J28" s="82"/>
      <c r="K28" s="71"/>
    </row>
    <row r="29" ht="12.75">
      <c r="K29" s="71"/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9" ht="15.75">
      <c r="A32" s="20" t="str">
        <f>HYPERLINK('[1]реквизиты'!$A$6)</f>
        <v>Гл. судья, судья МК</v>
      </c>
      <c r="B32" s="21"/>
      <c r="C32" s="21"/>
      <c r="D32" s="6"/>
      <c r="E32" s="29"/>
      <c r="F32" s="29"/>
      <c r="G32" s="22"/>
      <c r="H32" s="22"/>
      <c r="I32" s="30" t="s">
        <v>42</v>
      </c>
    </row>
    <row r="33" spans="1:9" ht="15.75">
      <c r="A33" s="21"/>
      <c r="B33" s="21"/>
      <c r="C33" s="21"/>
      <c r="D33" s="6"/>
      <c r="E33" s="29"/>
      <c r="F33" s="29"/>
      <c r="G33" s="5"/>
      <c r="H33" s="5"/>
      <c r="I33" s="5" t="str">
        <f>HYPERLINK('[1]реквизиты'!$G$7)</f>
        <v>/Краснокамск/</v>
      </c>
    </row>
    <row r="34" spans="1:9" ht="12.75">
      <c r="A34" s="23"/>
      <c r="B34" s="23"/>
      <c r="C34" s="23"/>
      <c r="D34" s="6"/>
      <c r="E34" s="13"/>
      <c r="F34" s="13"/>
      <c r="G34" s="6"/>
      <c r="H34" s="6"/>
      <c r="I34" s="6"/>
    </row>
    <row r="35" spans="1:9" ht="15.75">
      <c r="A35" s="11" t="s">
        <v>33</v>
      </c>
      <c r="B35" s="21"/>
      <c r="C35" s="21"/>
      <c r="D35" s="6"/>
      <c r="E35" s="29"/>
      <c r="F35" s="29"/>
      <c r="G35" s="22"/>
      <c r="H35" s="22"/>
      <c r="I35" s="22" t="str">
        <f>HYPERLINK('[1]реквизиты'!$G$8)</f>
        <v>Дроков А.Н.</v>
      </c>
    </row>
    <row r="36" spans="1:9" ht="12.75">
      <c r="A36" s="23"/>
      <c r="B36" s="23"/>
      <c r="C36" s="23"/>
      <c r="D36" s="6"/>
      <c r="E36" s="6"/>
      <c r="F36" s="6"/>
      <c r="G36" s="5"/>
      <c r="H36" s="5"/>
      <c r="I36" s="5" t="str">
        <f>HYPERLINK('[1]реквизиты'!$G$9)</f>
        <v>/Москва/</v>
      </c>
    </row>
    <row r="37" spans="1:8" ht="12.75">
      <c r="A37" s="9"/>
      <c r="B37" s="9"/>
      <c r="C37" s="9"/>
      <c r="D37" s="6"/>
      <c r="E37" s="6"/>
      <c r="F37" s="6"/>
      <c r="G37" s="5">
        <f>HYPERLINK('[1]реквизиты'!$G$23)</f>
      </c>
      <c r="H37" s="6"/>
    </row>
  </sheetData>
  <sheetProtection/>
  <mergeCells count="70">
    <mergeCell ref="D14:D15"/>
    <mergeCell ref="I14:I15"/>
    <mergeCell ref="J14:J15"/>
    <mergeCell ref="A19:A20"/>
    <mergeCell ref="B19:B20"/>
    <mergeCell ref="A23:A24"/>
    <mergeCell ref="H19:J20"/>
    <mergeCell ref="I12:I13"/>
    <mergeCell ref="G19:G20"/>
    <mergeCell ref="E19:F20"/>
    <mergeCell ref="E23:F24"/>
    <mergeCell ref="A17:J17"/>
    <mergeCell ref="A14:A15"/>
    <mergeCell ref="B14:B15"/>
    <mergeCell ref="C14:C15"/>
    <mergeCell ref="G23:G24"/>
    <mergeCell ref="G21:G22"/>
    <mergeCell ref="E21:F22"/>
    <mergeCell ref="E25:F26"/>
    <mergeCell ref="K21:K22"/>
    <mergeCell ref="K23:K24"/>
    <mergeCell ref="K25:K26"/>
    <mergeCell ref="A25:A26"/>
    <mergeCell ref="C21:D22"/>
    <mergeCell ref="A21:A22"/>
    <mergeCell ref="B21:B22"/>
    <mergeCell ref="G25:G26"/>
    <mergeCell ref="H21:J22"/>
    <mergeCell ref="H23:J24"/>
    <mergeCell ref="A12:A13"/>
    <mergeCell ref="D12:D13"/>
    <mergeCell ref="B12:B13"/>
    <mergeCell ref="C12:C13"/>
    <mergeCell ref="C25:D26"/>
    <mergeCell ref="C23:D24"/>
    <mergeCell ref="C19:D20"/>
    <mergeCell ref="B25:B26"/>
    <mergeCell ref="B23:B24"/>
    <mergeCell ref="D10:D11"/>
    <mergeCell ref="C6:C7"/>
    <mergeCell ref="A8:A9"/>
    <mergeCell ref="B8:B9"/>
    <mergeCell ref="D6:D7"/>
    <mergeCell ref="C8:C9"/>
    <mergeCell ref="A10:A11"/>
    <mergeCell ref="B10:B11"/>
    <mergeCell ref="C10:C11"/>
    <mergeCell ref="B6:B7"/>
    <mergeCell ref="H5:J5"/>
    <mergeCell ref="J6:J7"/>
    <mergeCell ref="J8:J9"/>
    <mergeCell ref="G27:G28"/>
    <mergeCell ref="A1:J1"/>
    <mergeCell ref="B3:I3"/>
    <mergeCell ref="A2:J2"/>
    <mergeCell ref="A4:J4"/>
    <mergeCell ref="D8:D9"/>
    <mergeCell ref="E6:H6"/>
    <mergeCell ref="I6:I7"/>
    <mergeCell ref="I8:I9"/>
    <mergeCell ref="A6:A7"/>
    <mergeCell ref="A27:A28"/>
    <mergeCell ref="B27:B28"/>
    <mergeCell ref="C27:D28"/>
    <mergeCell ref="E27:F28"/>
    <mergeCell ref="J10:J11"/>
    <mergeCell ref="J12:J13"/>
    <mergeCell ref="I10:I11"/>
    <mergeCell ref="H27:J28"/>
    <mergeCell ref="H25:J26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A1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98" t="s">
        <v>16</v>
      </c>
      <c r="B1" s="198"/>
      <c r="C1" s="198"/>
      <c r="D1" s="198"/>
      <c r="E1" s="198"/>
      <c r="F1" s="198"/>
      <c r="G1" s="198"/>
      <c r="H1" s="198"/>
    </row>
    <row r="2" spans="1:8" ht="22.5" customHeight="1">
      <c r="A2" s="10"/>
      <c r="B2" s="25" t="s">
        <v>17</v>
      </c>
      <c r="C2" s="10"/>
      <c r="D2" s="10"/>
      <c r="E2" s="14" t="s">
        <v>40</v>
      </c>
      <c r="F2" s="10"/>
      <c r="G2" s="10"/>
      <c r="H2" s="10"/>
    </row>
    <row r="3" spans="1:8" ht="12.75">
      <c r="A3" s="181" t="s">
        <v>0</v>
      </c>
      <c r="B3" s="181" t="s">
        <v>6</v>
      </c>
      <c r="C3" s="181" t="s">
        <v>7</v>
      </c>
      <c r="D3" s="181" t="s">
        <v>8</v>
      </c>
      <c r="E3" s="181" t="s">
        <v>12</v>
      </c>
      <c r="F3" s="181" t="s">
        <v>18</v>
      </c>
      <c r="G3" s="181" t="s">
        <v>13</v>
      </c>
      <c r="H3" s="181" t="s">
        <v>14</v>
      </c>
    </row>
    <row r="4" spans="1:8" ht="12.75">
      <c r="A4" s="173"/>
      <c r="B4" s="173"/>
      <c r="C4" s="173"/>
      <c r="D4" s="173"/>
      <c r="E4" s="173"/>
      <c r="F4" s="173"/>
      <c r="G4" s="173"/>
      <c r="H4" s="173"/>
    </row>
    <row r="5" spans="1:8" ht="12.75">
      <c r="A5" s="182">
        <v>1</v>
      </c>
      <c r="B5" s="193" t="str">
        <f>HYPERLINK('пр.взвешивания'!C6)</f>
        <v>ВОДОВАТОВА Евгения Юрьевна</v>
      </c>
      <c r="C5" s="194" t="str">
        <f>HYPERLINK('пр.взвешивания'!D6)</f>
        <v>23.11.95                                        1 р.</v>
      </c>
      <c r="D5" s="195" t="str">
        <f>HYPERLINK('пр.взвешивания'!E6)</f>
        <v>Самарская обл., г. Сергиевское, МО МЦДО "Поиск"</v>
      </c>
      <c r="E5" s="178"/>
      <c r="F5" s="205"/>
      <c r="G5" s="189"/>
      <c r="H5" s="173"/>
    </row>
    <row r="6" spans="1:8" ht="12.75">
      <c r="A6" s="182"/>
      <c r="B6" s="176"/>
      <c r="C6" s="178"/>
      <c r="D6" s="196"/>
      <c r="E6" s="178"/>
      <c r="F6" s="178"/>
      <c r="G6" s="190"/>
      <c r="H6" s="174"/>
    </row>
    <row r="7" spans="1:8" ht="12.75">
      <c r="A7" s="173">
        <v>2</v>
      </c>
      <c r="B7" s="175" t="str">
        <f>HYPERLINK('пр.взвешивания'!C8)</f>
        <v>ФРОЛОВА Юлия Сергеевна</v>
      </c>
      <c r="C7" s="177" t="str">
        <f>HYPERLINK('пр.взвешивания'!D8)</f>
        <v>18.07.96                              КМС</v>
      </c>
      <c r="D7" s="195" t="str">
        <f>HYPERLINK('пр.взвешивания'!E8)</f>
        <v>Республика Башкортостан, г. Приютово</v>
      </c>
      <c r="E7" s="132"/>
      <c r="F7" s="132"/>
      <c r="G7" s="173"/>
      <c r="H7" s="173"/>
    </row>
    <row r="8" spans="1:8" ht="13.5" thickBot="1">
      <c r="A8" s="199"/>
      <c r="B8" s="200"/>
      <c r="C8" s="201"/>
      <c r="D8" s="202"/>
      <c r="E8" s="203"/>
      <c r="F8" s="203"/>
      <c r="G8" s="204"/>
      <c r="H8" s="204"/>
    </row>
    <row r="9" spans="1:8" ht="12.75" customHeight="1">
      <c r="A9" s="173">
        <v>4</v>
      </c>
      <c r="B9" s="175" t="str">
        <f>B22</f>
        <v>СИНЁВА Марина</v>
      </c>
      <c r="C9" s="177" t="str">
        <f>C22</f>
        <v>1996                                    1 юн.р.</v>
      </c>
      <c r="D9" s="179" t="str">
        <f>D22</f>
        <v>Тверская обл., г. Ржев</v>
      </c>
      <c r="E9" s="132"/>
      <c r="F9" s="132"/>
      <c r="G9" s="173"/>
      <c r="H9" s="173"/>
    </row>
    <row r="10" spans="1:8" ht="12.75">
      <c r="A10" s="174"/>
      <c r="B10" s="176"/>
      <c r="C10" s="178"/>
      <c r="D10" s="180"/>
      <c r="E10" s="197"/>
      <c r="F10" s="197"/>
      <c r="G10" s="188"/>
      <c r="H10" s="188"/>
    </row>
    <row r="11" spans="1:8" ht="12.75" customHeight="1">
      <c r="A11" s="173">
        <v>3</v>
      </c>
      <c r="B11" s="175" t="str">
        <f>B18</f>
        <v>БИРЮКОВА Татьяна Сергеевна</v>
      </c>
      <c r="C11" s="177" t="str">
        <f>C18</f>
        <v>19.12.94                                        КМС</v>
      </c>
      <c r="D11" s="179" t="str">
        <f>D18</f>
        <v>Краснодарский край, г. Крымск, МО</v>
      </c>
      <c r="E11" s="181"/>
      <c r="F11" s="181"/>
      <c r="G11" s="181"/>
      <c r="H11" s="181"/>
    </row>
    <row r="12" spans="1:8" ht="12.75">
      <c r="A12" s="174"/>
      <c r="B12" s="176"/>
      <c r="C12" s="178"/>
      <c r="D12" s="180"/>
      <c r="E12" s="181"/>
      <c r="F12" s="181"/>
      <c r="G12" s="181"/>
      <c r="H12" s="181"/>
    </row>
    <row r="13" spans="1:8" ht="21.75" customHeight="1">
      <c r="A13" s="10"/>
      <c r="B13" s="25" t="s">
        <v>19</v>
      </c>
      <c r="C13" s="10"/>
      <c r="D13" s="10"/>
      <c r="E13" s="14" t="s">
        <v>40</v>
      </c>
      <c r="F13" s="10"/>
      <c r="G13" s="10"/>
      <c r="H13" s="10"/>
    </row>
    <row r="14" spans="1:8" ht="12.75">
      <c r="A14" s="173" t="s">
        <v>0</v>
      </c>
      <c r="B14" s="173" t="s">
        <v>6</v>
      </c>
      <c r="C14" s="173" t="s">
        <v>7</v>
      </c>
      <c r="D14" s="173" t="s">
        <v>8</v>
      </c>
      <c r="E14" s="173" t="s">
        <v>12</v>
      </c>
      <c r="F14" s="173" t="s">
        <v>18</v>
      </c>
      <c r="G14" s="173" t="s">
        <v>13</v>
      </c>
      <c r="H14" s="173" t="s">
        <v>14</v>
      </c>
    </row>
    <row r="15" spans="1:8" ht="12.75">
      <c r="A15" s="188"/>
      <c r="B15" s="188"/>
      <c r="C15" s="206"/>
      <c r="D15" s="188"/>
      <c r="E15" s="188"/>
      <c r="F15" s="188"/>
      <c r="G15" s="188"/>
      <c r="H15" s="188"/>
    </row>
    <row r="16" spans="1:8" ht="12.75" customHeight="1">
      <c r="A16" s="191">
        <v>1</v>
      </c>
      <c r="B16" s="193" t="str">
        <f>HYPERLINK('пр.взвешивания'!C6)</f>
        <v>ВОДОВАТОВА Евгения Юрьевна</v>
      </c>
      <c r="C16" s="194" t="str">
        <f>HYPERLINK('пр.взвешивания'!D6)</f>
        <v>23.11.95                                        1 р.</v>
      </c>
      <c r="D16" s="195" t="str">
        <f>HYPERLINK('пр.взвешивания'!E6)</f>
        <v>Самарская обл., г. Сергиевское, МО МЦДО "Поиск"</v>
      </c>
      <c r="E16" s="132"/>
      <c r="F16" s="187"/>
      <c r="G16" s="189"/>
      <c r="H16" s="173"/>
    </row>
    <row r="17" spans="1:8" ht="12.75">
      <c r="A17" s="192"/>
      <c r="B17" s="176"/>
      <c r="C17" s="178"/>
      <c r="D17" s="196"/>
      <c r="E17" s="197"/>
      <c r="F17" s="188"/>
      <c r="G17" s="190"/>
      <c r="H17" s="174"/>
    </row>
    <row r="18" spans="1:8" ht="12.75" customHeight="1">
      <c r="A18" s="173">
        <v>3</v>
      </c>
      <c r="B18" s="175" t="str">
        <f>HYPERLINK('пр.взвешивания'!C10)</f>
        <v>БИРЮКОВА Татьяна Сергеевна</v>
      </c>
      <c r="C18" s="177" t="str">
        <f>HYPERLINK('пр.взвешивания'!D10)</f>
        <v>19.12.94                                        КМС</v>
      </c>
      <c r="D18" s="195" t="str">
        <f>HYPERLINK('пр.взвешивания'!E10)</f>
        <v>Краснодарский край, г. Крымск, МО</v>
      </c>
      <c r="E18" s="132"/>
      <c r="F18" s="132"/>
      <c r="G18" s="173"/>
      <c r="H18" s="173"/>
    </row>
    <row r="19" spans="1:8" ht="13.5" thickBot="1">
      <c r="A19" s="204"/>
      <c r="B19" s="200"/>
      <c r="C19" s="201"/>
      <c r="D19" s="202"/>
      <c r="E19" s="204"/>
      <c r="F19" s="204"/>
      <c r="G19" s="204"/>
      <c r="H19" s="204"/>
    </row>
    <row r="20" spans="1:8" ht="12.75" customHeight="1">
      <c r="A20" s="207">
        <v>2</v>
      </c>
      <c r="B20" s="208" t="str">
        <f>HYPERLINK('пр.взвешивания'!C8)</f>
        <v>ФРОЛОВА Юлия Сергеевна</v>
      </c>
      <c r="C20" s="209" t="str">
        <f>HYPERLINK('пр.взвешивания'!D8)</f>
        <v>18.07.96                              КМС</v>
      </c>
      <c r="D20" s="210" t="str">
        <f>HYPERLINK('пр.взвешивания'!E8)</f>
        <v>Республика Башкортостан, г. Приютово</v>
      </c>
      <c r="E20" s="211"/>
      <c r="F20" s="212"/>
      <c r="G20" s="213"/>
      <c r="H20" s="214"/>
    </row>
    <row r="21" spans="1:8" ht="12.75">
      <c r="A21" s="188"/>
      <c r="B21" s="176"/>
      <c r="C21" s="178"/>
      <c r="D21" s="196"/>
      <c r="E21" s="197"/>
      <c r="F21" s="188"/>
      <c r="G21" s="190"/>
      <c r="H21" s="188"/>
    </row>
    <row r="22" spans="1:8" ht="12.75">
      <c r="A22" s="182">
        <v>4</v>
      </c>
      <c r="B22" s="183" t="str">
        <f>B29</f>
        <v>СИНЁВА Марина</v>
      </c>
      <c r="C22" s="182" t="str">
        <f>C29</f>
        <v>1996                                    1 юн.р.</v>
      </c>
      <c r="D22" s="185" t="str">
        <f>D29</f>
        <v>Тверская обл., г. Ржев</v>
      </c>
      <c r="E22" s="172"/>
      <c r="F22" s="172"/>
      <c r="G22" s="172"/>
      <c r="H22" s="172"/>
    </row>
    <row r="23" spans="1:8" ht="12.75">
      <c r="A23" s="182"/>
      <c r="B23" s="184"/>
      <c r="C23" s="182"/>
      <c r="D23" s="186"/>
      <c r="E23" s="172"/>
      <c r="F23" s="172"/>
      <c r="G23" s="172"/>
      <c r="H23" s="172"/>
    </row>
    <row r="24" spans="1:8" ht="20.25" customHeight="1">
      <c r="A24" s="10"/>
      <c r="B24" s="25" t="s">
        <v>20</v>
      </c>
      <c r="C24" s="10"/>
      <c r="D24" s="10"/>
      <c r="E24" s="14" t="s">
        <v>40</v>
      </c>
      <c r="F24" s="10"/>
      <c r="G24" s="10"/>
      <c r="H24" s="10"/>
    </row>
    <row r="25" spans="1:8" ht="12.75">
      <c r="A25" s="173" t="s">
        <v>0</v>
      </c>
      <c r="B25" s="173" t="s">
        <v>6</v>
      </c>
      <c r="C25" s="173" t="s">
        <v>7</v>
      </c>
      <c r="D25" s="173" t="s">
        <v>8</v>
      </c>
      <c r="E25" s="173" t="s">
        <v>12</v>
      </c>
      <c r="F25" s="173" t="s">
        <v>18</v>
      </c>
      <c r="G25" s="173" t="s">
        <v>13</v>
      </c>
      <c r="H25" s="173" t="s">
        <v>14</v>
      </c>
    </row>
    <row r="26" spans="1:8" ht="12.75">
      <c r="A26" s="188"/>
      <c r="B26" s="188"/>
      <c r="C26" s="206"/>
      <c r="D26" s="188"/>
      <c r="E26" s="188"/>
      <c r="F26" s="188"/>
      <c r="G26" s="188"/>
      <c r="H26" s="188"/>
    </row>
    <row r="27" spans="1:8" ht="12.75" customHeight="1">
      <c r="A27" s="191">
        <v>1</v>
      </c>
      <c r="B27" s="215" t="str">
        <f>HYPERLINK('пр.взвешивания'!C6)</f>
        <v>ВОДОВАТОВА Евгения Юрьевна</v>
      </c>
      <c r="C27" s="215" t="str">
        <f>HYPERLINK('пр.взвешивания'!D6)</f>
        <v>23.11.95                                        1 р.</v>
      </c>
      <c r="D27" s="217" t="str">
        <f>HYPERLINK('пр.взвешивания'!E6)</f>
        <v>Самарская обл., г. Сергиевское, МО МЦДО "Поиск"</v>
      </c>
      <c r="E27" s="132"/>
      <c r="F27" s="37"/>
      <c r="G27" s="38"/>
      <c r="H27" s="39"/>
    </row>
    <row r="28" spans="1:8" ht="12.75" customHeight="1">
      <c r="A28" s="192"/>
      <c r="B28" s="216"/>
      <c r="C28" s="216"/>
      <c r="D28" s="218"/>
      <c r="E28" s="197"/>
      <c r="F28" s="46"/>
      <c r="G28" s="47"/>
      <c r="H28" s="48"/>
    </row>
    <row r="29" spans="1:8" ht="12.75" customHeight="1">
      <c r="A29" s="191">
        <v>4</v>
      </c>
      <c r="B29" s="191" t="str">
        <f>'пр.хода'!B14</f>
        <v>СИНЁВА Марина</v>
      </c>
      <c r="C29" s="191" t="str">
        <f>'пр.хода'!C14</f>
        <v>1996                                    1 юн.р.</v>
      </c>
      <c r="D29" s="185" t="str">
        <f>'пр.хода'!D14</f>
        <v>Тверская обл., г. Ржев</v>
      </c>
      <c r="E29" s="35"/>
      <c r="F29" s="40"/>
      <c r="G29" s="41"/>
      <c r="H29" s="42"/>
    </row>
    <row r="30" spans="1:8" ht="13.5" thickBot="1">
      <c r="A30" s="219"/>
      <c r="B30" s="219"/>
      <c r="C30" s="219"/>
      <c r="D30" s="220"/>
      <c r="E30" s="36"/>
      <c r="F30" s="43"/>
      <c r="G30" s="44"/>
      <c r="H30" s="45"/>
    </row>
    <row r="31" spans="1:8" ht="12.75" customHeight="1">
      <c r="A31" s="221">
        <v>3</v>
      </c>
      <c r="B31" s="208" t="str">
        <f>HYPERLINK('пр.взвешивания'!C10)</f>
        <v>БИРЮКОВА Татьяна Сергеевна</v>
      </c>
      <c r="C31" s="209" t="str">
        <f>HYPERLINK('пр.взвешивания'!D10)</f>
        <v>19.12.94                                        КМС</v>
      </c>
      <c r="D31" s="210" t="str">
        <f>HYPERLINK('пр.взвешивания'!E10)</f>
        <v>Краснодарский край, г. Крымск, МО</v>
      </c>
      <c r="E31" s="211"/>
      <c r="F31" s="212"/>
      <c r="G31" s="213"/>
      <c r="H31" s="214"/>
    </row>
    <row r="32" spans="1:8" ht="12.75">
      <c r="A32" s="188"/>
      <c r="B32" s="176"/>
      <c r="C32" s="178"/>
      <c r="D32" s="196"/>
      <c r="E32" s="197"/>
      <c r="F32" s="188"/>
      <c r="G32" s="190"/>
      <c r="H32" s="188"/>
    </row>
    <row r="33" spans="1:8" ht="12.75" customHeight="1">
      <c r="A33" s="173">
        <v>2</v>
      </c>
      <c r="B33" s="175" t="str">
        <f>HYPERLINK('пр.взвешивания'!C8)</f>
        <v>ФРОЛОВА Юлия Сергеевна</v>
      </c>
      <c r="C33" s="177" t="str">
        <f>HYPERLINK('пр.взвешивания'!D8)</f>
        <v>18.07.96                              КМС</v>
      </c>
      <c r="D33" s="195" t="str">
        <f>HYPERLINK('пр.взвешивания'!E8)</f>
        <v>Республика Башкортостан, г. Приютово</v>
      </c>
      <c r="E33" s="132"/>
      <c r="F33" s="132"/>
      <c r="G33" s="173"/>
      <c r="H33" s="173"/>
    </row>
    <row r="34" spans="1:8" ht="12.75">
      <c r="A34" s="188"/>
      <c r="B34" s="176"/>
      <c r="C34" s="178"/>
      <c r="D34" s="196"/>
      <c r="E34" s="188"/>
      <c r="F34" s="188"/>
      <c r="G34" s="188"/>
      <c r="H34" s="188"/>
    </row>
  </sheetData>
  <sheetProtection/>
  <mergeCells count="114">
    <mergeCell ref="E31:E32"/>
    <mergeCell ref="F31:F32"/>
    <mergeCell ref="A31:A32"/>
    <mergeCell ref="B31:B32"/>
    <mergeCell ref="C31:C32"/>
    <mergeCell ref="D31:D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E27:E28"/>
    <mergeCell ref="A29:A30"/>
    <mergeCell ref="B29:B30"/>
    <mergeCell ref="C29:C30"/>
    <mergeCell ref="D29:D30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14:E15"/>
    <mergeCell ref="F14:F15"/>
    <mergeCell ref="G18:G19"/>
    <mergeCell ref="H18:H19"/>
    <mergeCell ref="E18:E19"/>
    <mergeCell ref="F18:F19"/>
    <mergeCell ref="A14:A15"/>
    <mergeCell ref="B14:B15"/>
    <mergeCell ref="C14:C15"/>
    <mergeCell ref="D14:D15"/>
    <mergeCell ref="G9:G10"/>
    <mergeCell ref="H9:H10"/>
    <mergeCell ref="G14:G15"/>
    <mergeCell ref="H14:H15"/>
    <mergeCell ref="E5:E6"/>
    <mergeCell ref="F5:F6"/>
    <mergeCell ref="A9:A10"/>
    <mergeCell ref="B9:B10"/>
    <mergeCell ref="C9:C10"/>
    <mergeCell ref="D9:D10"/>
    <mergeCell ref="E9:E10"/>
    <mergeCell ref="F9:F10"/>
    <mergeCell ref="A5:A6"/>
    <mergeCell ref="B5:B6"/>
    <mergeCell ref="C5:C6"/>
    <mergeCell ref="D5:D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B16:B17"/>
    <mergeCell ref="C16:C17"/>
    <mergeCell ref="D16:D17"/>
    <mergeCell ref="E16:E17"/>
    <mergeCell ref="H11:H12"/>
    <mergeCell ref="A22:A23"/>
    <mergeCell ref="B22:B23"/>
    <mergeCell ref="C22:C23"/>
    <mergeCell ref="D22:D23"/>
    <mergeCell ref="E22:E23"/>
    <mergeCell ref="F16:F17"/>
    <mergeCell ref="G16:G17"/>
    <mergeCell ref="H16:H17"/>
    <mergeCell ref="A16:A17"/>
    <mergeCell ref="F22:F23"/>
    <mergeCell ref="G22:G23"/>
    <mergeCell ref="H22:H2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7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33" t="str">
        <f>HYPERLINK('[1]реквизиты'!$A$2)</f>
        <v>Первенство России по самбо среди девушек 1994 - 95 г.р.</v>
      </c>
      <c r="B1" s="234"/>
      <c r="C1" s="234"/>
      <c r="D1" s="234"/>
      <c r="E1" s="234"/>
      <c r="F1" s="234"/>
      <c r="G1" s="234"/>
      <c r="H1" s="1"/>
      <c r="I1" s="1"/>
    </row>
    <row r="2" spans="1:9" ht="18" customHeight="1">
      <c r="A2" s="97" t="str">
        <f>HYPERLINK('[1]реквизиты'!$A$3)</f>
        <v>26 - 30.10.2010 г.                                                                                             г. Ржев</v>
      </c>
      <c r="B2" s="97"/>
      <c r="C2" s="97"/>
      <c r="D2" s="97"/>
      <c r="E2" s="97"/>
      <c r="F2" s="97"/>
      <c r="G2" s="97"/>
      <c r="H2" s="229"/>
      <c r="I2" s="229"/>
    </row>
    <row r="3" ht="24.75" customHeight="1">
      <c r="D3" s="28" t="s">
        <v>41</v>
      </c>
    </row>
    <row r="4" spans="1:7" ht="12.75">
      <c r="A4" s="181" t="s">
        <v>15</v>
      </c>
      <c r="B4" s="181" t="s">
        <v>0</v>
      </c>
      <c r="C4" s="181" t="s">
        <v>1</v>
      </c>
      <c r="D4" s="181" t="s">
        <v>2</v>
      </c>
      <c r="E4" s="181" t="s">
        <v>3</v>
      </c>
      <c r="F4" s="181" t="s">
        <v>4</v>
      </c>
      <c r="G4" s="181" t="s">
        <v>5</v>
      </c>
    </row>
    <row r="5" spans="1:7" ht="13.5" thickBot="1">
      <c r="A5" s="181"/>
      <c r="B5" s="181"/>
      <c r="C5" s="181"/>
      <c r="D5" s="181"/>
      <c r="E5" s="181"/>
      <c r="F5" s="181"/>
      <c r="G5" s="181"/>
    </row>
    <row r="6" spans="1:7" ht="12.75">
      <c r="A6" s="125">
        <v>1</v>
      </c>
      <c r="B6" s="230">
        <v>1</v>
      </c>
      <c r="C6" s="226" t="s">
        <v>24</v>
      </c>
      <c r="D6" s="227" t="s">
        <v>60</v>
      </c>
      <c r="E6" s="231" t="s">
        <v>25</v>
      </c>
      <c r="F6" s="223"/>
      <c r="G6" s="224" t="s">
        <v>26</v>
      </c>
    </row>
    <row r="7" spans="1:7" ht="12.75">
      <c r="A7" s="125"/>
      <c r="B7" s="225"/>
      <c r="C7" s="226"/>
      <c r="D7" s="227"/>
      <c r="E7" s="231"/>
      <c r="F7" s="223"/>
      <c r="G7" s="224"/>
    </row>
    <row r="8" spans="1:7" ht="12.75">
      <c r="A8" s="125">
        <v>2</v>
      </c>
      <c r="B8" s="225">
        <v>2</v>
      </c>
      <c r="C8" s="226" t="s">
        <v>27</v>
      </c>
      <c r="D8" s="227" t="s">
        <v>58</v>
      </c>
      <c r="E8" s="232" t="s">
        <v>28</v>
      </c>
      <c r="F8" s="223"/>
      <c r="G8" s="224" t="s">
        <v>29</v>
      </c>
    </row>
    <row r="9" spans="1:7" ht="12.75">
      <c r="A9" s="125"/>
      <c r="B9" s="225"/>
      <c r="C9" s="226"/>
      <c r="D9" s="227"/>
      <c r="E9" s="232"/>
      <c r="F9" s="223"/>
      <c r="G9" s="224"/>
    </row>
    <row r="10" spans="1:7" ht="12.75">
      <c r="A10" s="125">
        <v>3</v>
      </c>
      <c r="B10" s="225">
        <v>3</v>
      </c>
      <c r="C10" s="226" t="s">
        <v>30</v>
      </c>
      <c r="D10" s="227" t="s">
        <v>59</v>
      </c>
      <c r="E10" s="228" t="s">
        <v>31</v>
      </c>
      <c r="F10" s="223"/>
      <c r="G10" s="224" t="s">
        <v>32</v>
      </c>
    </row>
    <row r="11" spans="1:7" ht="12.75">
      <c r="A11" s="125"/>
      <c r="B11" s="225"/>
      <c r="C11" s="226"/>
      <c r="D11" s="227"/>
      <c r="E11" s="228"/>
      <c r="F11" s="223"/>
      <c r="G11" s="224"/>
    </row>
    <row r="13" spans="1:6" ht="12.75">
      <c r="A13" s="24" t="s">
        <v>34</v>
      </c>
      <c r="C13" s="26" t="s">
        <v>35</v>
      </c>
      <c r="D13" s="24" t="s">
        <v>36</v>
      </c>
      <c r="E13" s="27"/>
      <c r="F13" s="24" t="s">
        <v>37</v>
      </c>
    </row>
    <row r="15" spans="5:6" ht="12.75">
      <c r="E15" s="27"/>
      <c r="F15" s="24" t="s">
        <v>38</v>
      </c>
    </row>
    <row r="17" spans="5:6" ht="12.75">
      <c r="E17" s="27"/>
      <c r="F17" s="24" t="s">
        <v>39</v>
      </c>
    </row>
    <row r="20" spans="1:8" ht="12.75">
      <c r="A20" s="222"/>
      <c r="B20" s="222"/>
      <c r="C20" s="222"/>
      <c r="D20" s="222"/>
      <c r="E20" s="222"/>
      <c r="F20" s="222"/>
      <c r="G20" s="222"/>
      <c r="H20" s="2"/>
    </row>
    <row r="21" spans="1:8" ht="12.75">
      <c r="A21" s="222"/>
      <c r="B21" s="222"/>
      <c r="C21" s="222"/>
      <c r="D21" s="222"/>
      <c r="E21" s="222"/>
      <c r="F21" s="222"/>
      <c r="G21" s="222"/>
      <c r="H21" s="2"/>
    </row>
    <row r="22" spans="1:8" ht="12.75">
      <c r="A22" s="222"/>
      <c r="B22" s="222"/>
      <c r="C22" s="222"/>
      <c r="D22" s="222"/>
      <c r="E22" s="222"/>
      <c r="F22" s="222"/>
      <c r="G22" s="222"/>
      <c r="H22" s="2"/>
    </row>
    <row r="23" spans="1:8" ht="12.75">
      <c r="A23" s="222"/>
      <c r="B23" s="222"/>
      <c r="C23" s="222"/>
      <c r="D23" s="222"/>
      <c r="E23" s="222"/>
      <c r="F23" s="222"/>
      <c r="G23" s="222"/>
      <c r="H23" s="2"/>
    </row>
    <row r="24" spans="1:8" ht="12.75" customHeight="1">
      <c r="A24" s="6"/>
      <c r="B24" s="6"/>
      <c r="C24" s="6"/>
      <c r="D24" s="6"/>
      <c r="E24" s="6"/>
      <c r="F24" s="6"/>
      <c r="G24" s="6"/>
      <c r="H24" s="6"/>
    </row>
    <row r="25" spans="1:5" ht="15.75">
      <c r="A25" s="11">
        <f>HYPERLINK('[1]реквизиты'!$A$20)</f>
      </c>
      <c r="B25" s="8"/>
      <c r="C25" s="4"/>
      <c r="D25" s="7">
        <f>HYPERLINK('[1]реквизиты'!$G$20)</f>
      </c>
      <c r="E25" s="12"/>
    </row>
    <row r="26" spans="1:5" ht="15.75">
      <c r="A26" s="8"/>
      <c r="B26" s="8"/>
      <c r="C26" s="4"/>
      <c r="D26" s="5">
        <f>HYPERLINK('[1]реквизиты'!$G$21)</f>
      </c>
      <c r="E26" s="6"/>
    </row>
    <row r="27" spans="1:5" ht="12.75">
      <c r="A27" s="9"/>
      <c r="B27" s="9"/>
      <c r="C27" s="6"/>
      <c r="D27" s="6"/>
      <c r="E27" s="6"/>
    </row>
    <row r="28" spans="1:5" ht="12.75" customHeight="1">
      <c r="A28" s="11">
        <f>HYPERLINK('[1]реквизиты'!$A$22)</f>
      </c>
      <c r="B28" s="8"/>
      <c r="C28" s="4"/>
      <c r="D28" s="7">
        <f>HYPERLINK('[1]реквизиты'!$G$22)</f>
      </c>
      <c r="E28" s="6"/>
    </row>
    <row r="29" spans="1:5" ht="12.75">
      <c r="A29" s="9"/>
      <c r="B29" s="9"/>
      <c r="C29" s="6"/>
      <c r="D29" s="5">
        <f>HYPERLINK('[1]реквизиты'!$G$23)</f>
      </c>
      <c r="E29" s="6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</sheetData>
  <sheetProtection/>
  <mergeCells count="45">
    <mergeCell ref="A1:G1"/>
    <mergeCell ref="B4:B5"/>
    <mergeCell ref="C4:C5"/>
    <mergeCell ref="D4:D5"/>
    <mergeCell ref="E4:E5"/>
    <mergeCell ref="A2:G2"/>
    <mergeCell ref="A4:A5"/>
    <mergeCell ref="F4:F5"/>
    <mergeCell ref="G4:G5"/>
    <mergeCell ref="E8:E9"/>
    <mergeCell ref="F8:F9"/>
    <mergeCell ref="G8:G9"/>
    <mergeCell ref="F6:F7"/>
    <mergeCell ref="G6:G7"/>
    <mergeCell ref="H2:I2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B10:B11"/>
    <mergeCell ref="C10:C11"/>
    <mergeCell ref="D10:D11"/>
    <mergeCell ref="E10:E11"/>
    <mergeCell ref="F10:F11"/>
    <mergeCell ref="G10:G11"/>
    <mergeCell ref="G20:G21"/>
    <mergeCell ref="A20:A21"/>
    <mergeCell ref="B20:B21"/>
    <mergeCell ref="C20:C21"/>
    <mergeCell ref="D20:D21"/>
    <mergeCell ref="E20:E21"/>
    <mergeCell ref="F20:F21"/>
    <mergeCell ref="A10:A11"/>
    <mergeCell ref="E22:E23"/>
    <mergeCell ref="F22:F23"/>
    <mergeCell ref="G22:G23"/>
    <mergeCell ref="A22:A23"/>
    <mergeCell ref="B22:B23"/>
    <mergeCell ref="C22:C23"/>
    <mergeCell ref="D22:D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2010-11-27T10:07:50Z</cp:lastPrinted>
  <dcterms:created xsi:type="dcterms:W3CDTF">1996-10-08T23:32:33Z</dcterms:created>
  <dcterms:modified xsi:type="dcterms:W3CDTF">2010-12-20T13:45:38Z</dcterms:modified>
  <cp:category/>
  <cp:version/>
  <cp:contentType/>
  <cp:contentStatus/>
</cp:coreProperties>
</file>