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5480" windowHeight="7995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'итоговый протокол'!$A$4:$G$52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<sst xmlns="http://schemas.openxmlformats.org/spreadsheetml/2006/main" count="665" uniqueCount="192">
  <si>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</si>
  <si>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</si>
  <si>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</si>
  <si>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</si>
  <si>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</si>
  <si>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</si>
  <si>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</si>
  <si>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</si>
  <si>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</si>
  <si>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</si>
  <si>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</si>
  <si>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</si>
  <si>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</si>
  <si>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</si>
  <si>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</si>
  <si>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</si>
  <si>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</si>
  <si>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</si>
  <si>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</si>
  <si>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</si>
  <si>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</si>
  <si>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</si>
  <si>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</si>
  <si>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</si>
  <si>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</si>
  <si>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</si>
  <si>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</si>
  <si>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</si>
  <si>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</si>
  <si>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</si>
  <si>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</si>
  <si>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</si>
  <si>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</si>
  <si>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</si>
  <si>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</si>
  <si>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</si>
  <si>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</si>
  <si>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</si>
  <si>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</si>
  <si>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</si>
  <si>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</si>
  <si>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ВСЕРОССИЙСКАЯ ФЕДЕРАЦИЯ САМБО</t>
  </si>
  <si>
    <t>1</t>
  </si>
  <si>
    <t>2</t>
  </si>
  <si>
    <t>свободен</t>
  </si>
  <si>
    <t>в.к.   51       кг.</t>
  </si>
  <si>
    <t>в.к.  51   кг.</t>
  </si>
  <si>
    <t>3</t>
  </si>
  <si>
    <t>5-6</t>
  </si>
  <si>
    <t>7-8</t>
  </si>
  <si>
    <t>9-12</t>
  </si>
  <si>
    <t>13-16</t>
  </si>
  <si>
    <t>Первенство России среди девушек 1993-94 г.р.</t>
  </si>
  <si>
    <t>23-27 ноября 2009 г.        г. Ржев</t>
  </si>
  <si>
    <t>КУРОЧКИНА Алина Сергеевна</t>
  </si>
  <si>
    <t>24.02.94                    1 р.</t>
  </si>
  <si>
    <t>Брянская обл., г. Брянск, "Динамо"</t>
  </si>
  <si>
    <t>Терешок А.А.</t>
  </si>
  <si>
    <t>АВБАКИРОВА Рузиля Наиловна</t>
  </si>
  <si>
    <t>28.04.94          1 р.</t>
  </si>
  <si>
    <t>Республика Татарстан, г. Кукмор</t>
  </si>
  <si>
    <t>Ибятов И.И.</t>
  </si>
  <si>
    <t>КОВАЛЕВА Анастасия Андреевна</t>
  </si>
  <si>
    <t>20.01.94                  КМС</t>
  </si>
  <si>
    <t>Тульская область, МО</t>
  </si>
  <si>
    <t>Савельев В.П., Ратаев И.В.</t>
  </si>
  <si>
    <t>ХРУНИНА Екатерина Александровна</t>
  </si>
  <si>
    <t>18.03.94              КМС</t>
  </si>
  <si>
    <t>Тамбовская обл., СДЮСШОР №6</t>
  </si>
  <si>
    <t>Чумаков Р.И.</t>
  </si>
  <si>
    <t>ОМЕЛЬЧЕНКО Александра Дмитриевна</t>
  </si>
  <si>
    <t>02.06.95          1 р.</t>
  </si>
  <si>
    <t>Самарская обл., г. Самара, ГУДО СДЮШОР</t>
  </si>
  <si>
    <t>Коновалов А.П., Киргизов В.В.</t>
  </si>
  <si>
    <t>НОВИКОВА Юлия Вячеславовна</t>
  </si>
  <si>
    <t>28.03.94                 КМС</t>
  </si>
  <si>
    <t>Челябинская обл., СДЮСШОР им. Г.Веричева</t>
  </si>
  <si>
    <t>Брызгалов В.А., Новикова Н.В.</t>
  </si>
  <si>
    <t>МАСЛЕННИКОВА Юлия Леонидовна</t>
  </si>
  <si>
    <t>25.10.95           2 юн.р.</t>
  </si>
  <si>
    <t>Москва, СДЮСШОР №45</t>
  </si>
  <si>
    <t>Ершов О.В.</t>
  </si>
  <si>
    <t>МИТИНА Ольга Александровна</t>
  </si>
  <si>
    <t>08.07.94                  КМС</t>
  </si>
  <si>
    <t>Приморский край, г. Владивосток, УФКиС</t>
  </si>
  <si>
    <t>Леонтьев Ю.А., Фалеева О.А.</t>
  </si>
  <si>
    <t>САГИТОВА Галия Сагдатовна</t>
  </si>
  <si>
    <t>11.07.95            1 р.</t>
  </si>
  <si>
    <t>Республика Башкортостан, г. Салават</t>
  </si>
  <si>
    <t>Абдулгалимова Л.Р.</t>
  </si>
  <si>
    <t>ВЕРБИТСКАЯ Елизавета Сергеевна</t>
  </si>
  <si>
    <t>27.05.95             КМС</t>
  </si>
  <si>
    <t>Пермский край, г. Лысьва, МО</t>
  </si>
  <si>
    <t>Тужин В.И., Угольников В.А.</t>
  </si>
  <si>
    <t>ФЕДОРОВА Алёна Васильевна</t>
  </si>
  <si>
    <t>15.04.95             1 р.</t>
  </si>
  <si>
    <t>ХМАО-Югра, г. Мегион</t>
  </si>
  <si>
    <t>Чупрова Т.В.</t>
  </si>
  <si>
    <t>ЗИЯДУЛЛИНА Жанна Владимировна</t>
  </si>
  <si>
    <t>07.05.95              2 р.</t>
  </si>
  <si>
    <t>Пермский край, г. Чернушка, МО</t>
  </si>
  <si>
    <t>Батраков А.Л.</t>
  </si>
  <si>
    <t>ПЯТА Наталья Ильинична</t>
  </si>
  <si>
    <t>12.11.96         1 юн.р.</t>
  </si>
  <si>
    <t>Москва, ГОУ ДОДСН СДЮСШОР №9</t>
  </si>
  <si>
    <t>Дугаева Н.С., Шмаков О.В.</t>
  </si>
  <si>
    <t>ХАСАЕВА Алина Ильдаровна</t>
  </si>
  <si>
    <t>16.06.94         1 р.</t>
  </si>
  <si>
    <t>Республика Башкортостан, г. Стерлитамак</t>
  </si>
  <si>
    <t>Пивоварова Э.М.</t>
  </si>
  <si>
    <t>КАРЕКЯН Кристина Хачиковна</t>
  </si>
  <si>
    <t>23.01.95            1 р.</t>
  </si>
  <si>
    <t>Краснодарский край, г. Сочи, МО</t>
  </si>
  <si>
    <t>Дубровский С.В.</t>
  </si>
  <si>
    <t>НИКОЛАЕВА Дарья Алексеевна</t>
  </si>
  <si>
    <t>29.12.95            1 юн.р.</t>
  </si>
  <si>
    <t>Удмуртская республика, ДЮСШ "Знамя"</t>
  </si>
  <si>
    <t>Ряднов С.А., Пацкевич И.П.</t>
  </si>
  <si>
    <t>СУХОПАРОВА Мария Сергеевна</t>
  </si>
  <si>
    <t>25.04.96                КМС</t>
  </si>
  <si>
    <t>Копейкин П.С.</t>
  </si>
  <si>
    <t>САЛЬНИКОВА Алина Геннадьевна</t>
  </si>
  <si>
    <t>28.06.94              КМС</t>
  </si>
  <si>
    <t>Тверская обл., г. Торжок, МО</t>
  </si>
  <si>
    <t>Кулагин С.В.</t>
  </si>
  <si>
    <t>ЗАДОРОЖНАЯ Татьяна Владимировна</t>
  </si>
  <si>
    <t>07.10.96                  1 р.</t>
  </si>
  <si>
    <t>Ставропольский край, Изобильневская ДЮСШ</t>
  </si>
  <si>
    <t>Соколенко А.Г.</t>
  </si>
  <si>
    <t>МАГОМЕДОВА Джамиля Ахмедовна</t>
  </si>
  <si>
    <t>11.01.94               1 р.</t>
  </si>
  <si>
    <t>ХМАО-Югра, г. Когалым</t>
  </si>
  <si>
    <t>Прохорин Д.А.</t>
  </si>
  <si>
    <t>ДЕДОВА Яна Владимировна</t>
  </si>
  <si>
    <t>12.10.95            1 р.</t>
  </si>
  <si>
    <t>Владимирская обл., Гороховечкий р-н, г. Гороховец</t>
  </si>
  <si>
    <t>Стахеев И.Р.</t>
  </si>
  <si>
    <t>ПЕТРОВА Анжела Маратовна</t>
  </si>
  <si>
    <t>23.01.94                 КМС</t>
  </si>
  <si>
    <t>Республика Башкортостан, г. Давлеканово</t>
  </si>
  <si>
    <t>Лоншаков Ю.Б.</t>
  </si>
  <si>
    <t>26 - 30 ноября 2010 года                           г. Ржев</t>
  </si>
  <si>
    <t>В.К. 51 кг</t>
  </si>
  <si>
    <t>Гл. судья, судья МК</t>
  </si>
  <si>
    <t>Гл. секретарь, судья НК</t>
  </si>
  <si>
    <t>/Краснокамск/</t>
  </si>
  <si>
    <t>Дроков А.Н.</t>
  </si>
  <si>
    <t>/Москва/</t>
  </si>
  <si>
    <t>Мухаметшин Р.Г.</t>
  </si>
  <si>
    <t>4.00</t>
  </si>
  <si>
    <t>1.18</t>
  </si>
  <si>
    <t>4</t>
  </si>
  <si>
    <t>0</t>
  </si>
  <si>
    <t>1.02</t>
  </si>
  <si>
    <t>0,5</t>
  </si>
  <si>
    <t>3,5</t>
  </si>
  <si>
    <t>3.13</t>
  </si>
  <si>
    <t>1.00</t>
  </si>
  <si>
    <t>7</t>
  </si>
  <si>
    <t>3.36</t>
  </si>
  <si>
    <t>1.08</t>
  </si>
  <si>
    <t>3.51</t>
  </si>
  <si>
    <t>6,5</t>
  </si>
  <si>
    <t>0.13</t>
  </si>
  <si>
    <t>7,5</t>
  </si>
  <si>
    <t>4 КРУГ</t>
  </si>
  <si>
    <t>5 КРУГ</t>
  </si>
  <si>
    <t>Б3Б4</t>
  </si>
  <si>
    <t>0.30</t>
  </si>
  <si>
    <t>1.59</t>
  </si>
  <si>
    <t>1.36</t>
  </si>
  <si>
    <t>5</t>
  </si>
  <si>
    <t>А</t>
  </si>
  <si>
    <t>6 КРУГ</t>
  </si>
  <si>
    <t>7 КРУГ</t>
  </si>
  <si>
    <t>Б</t>
  </si>
  <si>
    <t>1.26</t>
  </si>
  <si>
    <t>2.59</t>
  </si>
  <si>
    <t>2.51</t>
  </si>
  <si>
    <t>1.49</t>
  </si>
  <si>
    <t>12</t>
  </si>
  <si>
    <t>0.00</t>
  </si>
  <si>
    <t>3.57</t>
  </si>
  <si>
    <t>3.27</t>
  </si>
  <si>
    <t>8</t>
  </si>
  <si>
    <t>10</t>
  </si>
  <si>
    <t>4:0</t>
  </si>
  <si>
    <t>3:1</t>
  </si>
  <si>
    <t>17-22</t>
  </si>
  <si>
    <t>26 - 30 ноября 2010 года                    г. Ржев</t>
  </si>
  <si>
    <t>в.к. 51 кг.</t>
  </si>
  <si>
    <t>3:0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</si>
</sst>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7.5"/>
      <name val="Calibri"/>
      <family val="2"/>
    </font>
    <font>
      <b/>
      <i/>
      <sz val="11"/>
      <name val="a_BosaNovaCps"/>
      <family val="5"/>
    </font>
    <font>
      <sz val="6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sz val="5.5"/>
      <name val="Arial Narrow"/>
      <family val="2"/>
    </font>
    <font>
      <b/>
      <sz val="5.5"/>
      <name val="Arial Narrow"/>
      <family val="2"/>
    </font>
    <font>
      <sz val="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42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42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0" fontId="0" fillId="0" borderId="14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 horizontal="center"/>
      <protection/>
    </xf>
    <xf numFmtId="0" fontId="0" fillId="33" borderId="19" xfId="0" applyNumberFormat="1" applyFont="1" applyFill="1" applyBorder="1" applyAlignment="1">
      <alignment horizontal="center"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0" borderId="22" xfId="42" applyNumberFormat="1" applyFont="1" applyBorder="1" applyAlignment="1" applyProtection="1">
      <alignment horizontal="center"/>
      <protection/>
    </xf>
    <xf numFmtId="0" fontId="0" fillId="0" borderId="23" xfId="42" applyNumberFormat="1" applyFont="1" applyBorder="1" applyAlignment="1" applyProtection="1">
      <alignment horizontal="center"/>
      <protection/>
    </xf>
    <xf numFmtId="0" fontId="0" fillId="33" borderId="22" xfId="0" applyNumberFormat="1" applyFont="1" applyFill="1" applyBorder="1" applyAlignment="1">
      <alignment horizontal="center"/>
    </xf>
    <xf numFmtId="0" fontId="0" fillId="0" borderId="24" xfId="42" applyNumberFormat="1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0" borderId="27" xfId="42" applyNumberFormat="1" applyFont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>
      <alignment horizontal="center"/>
    </xf>
    <xf numFmtId="0" fontId="4" fillId="0" borderId="0" xfId="42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0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0" fillId="0" borderId="31" xfId="42" applyNumberFormat="1" applyFont="1" applyBorder="1" applyAlignment="1" applyProtection="1">
      <alignment horizontal="center"/>
      <protection/>
    </xf>
    <xf numFmtId="0" fontId="0" fillId="0" borderId="32" xfId="42" applyNumberFormat="1" applyFont="1" applyBorder="1" applyAlignment="1" applyProtection="1">
      <alignment horizontal="center"/>
      <protection/>
    </xf>
    <xf numFmtId="0" fontId="0" fillId="0" borderId="33" xfId="42" applyNumberFormat="1" applyFont="1" applyBorder="1" applyAlignment="1" applyProtection="1">
      <alignment horizontal="center"/>
      <protection/>
    </xf>
    <xf numFmtId="0" fontId="0" fillId="0" borderId="34" xfId="42" applyNumberFormat="1" applyFont="1" applyBorder="1" applyAlignment="1" applyProtection="1">
      <alignment horizontal="center"/>
      <protection/>
    </xf>
    <xf numFmtId="0" fontId="0" fillId="33" borderId="3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0" borderId="37" xfId="42" applyNumberFormat="1" applyFont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9" xfId="42" applyNumberFormat="1" applyFont="1" applyBorder="1" applyAlignment="1" applyProtection="1">
      <alignment horizontal="center"/>
      <protection/>
    </xf>
    <xf numFmtId="0" fontId="0" fillId="0" borderId="40" xfId="42" applyNumberFormat="1" applyFont="1" applyBorder="1" applyAlignment="1" applyProtection="1">
      <alignment horizontal="center"/>
      <protection/>
    </xf>
    <xf numFmtId="0" fontId="0" fillId="33" borderId="4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" fillId="0" borderId="0" xfId="42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/>
    </xf>
    <xf numFmtId="49" fontId="0" fillId="0" borderId="14" xfId="42" applyNumberFormat="1" applyFont="1" applyBorder="1" applyAlignment="1" applyProtection="1">
      <alignment horizontal="center"/>
      <protection/>
    </xf>
    <xf numFmtId="49" fontId="0" fillId="0" borderId="39" xfId="42" applyNumberFormat="1" applyFont="1" applyBorder="1" applyAlignment="1" applyProtection="1">
      <alignment horizontal="center"/>
      <protection/>
    </xf>
    <xf numFmtId="49" fontId="0" fillId="0" borderId="41" xfId="42" applyNumberFormat="1" applyFont="1" applyFill="1" applyBorder="1" applyAlignment="1" applyProtection="1">
      <alignment horizontal="center"/>
      <protection/>
    </xf>
    <xf numFmtId="49" fontId="0" fillId="33" borderId="21" xfId="0" applyNumberFormat="1" applyFont="1" applyFill="1" applyBorder="1" applyAlignment="1">
      <alignment horizontal="center"/>
    </xf>
    <xf numFmtId="49" fontId="0" fillId="0" borderId="17" xfId="42" applyNumberFormat="1" applyFont="1" applyBorder="1" applyAlignment="1" applyProtection="1">
      <alignment horizontal="center"/>
      <protection/>
    </xf>
    <xf numFmtId="49" fontId="0" fillId="0" borderId="33" xfId="42" applyNumberFormat="1" applyFont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43" xfId="42" applyNumberFormat="1" applyFont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>
      <alignment horizontal="center"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49" fontId="0" fillId="0" borderId="44" xfId="42" applyNumberFormat="1" applyFont="1" applyBorder="1" applyAlignment="1" applyProtection="1">
      <alignment horizontal="center"/>
      <protection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33" borderId="40" xfId="0" applyNumberFormat="1" applyFont="1" applyFill="1" applyBorder="1" applyAlignment="1">
      <alignment horizontal="center"/>
    </xf>
    <xf numFmtId="49" fontId="0" fillId="0" borderId="0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33" borderId="4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33" borderId="29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49" fontId="0" fillId="0" borderId="31" xfId="42" applyNumberFormat="1" applyFont="1" applyBorder="1" applyAlignment="1" applyProtection="1">
      <alignment horizontal="center"/>
      <protection/>
    </xf>
    <xf numFmtId="49" fontId="0" fillId="0" borderId="32" xfId="42" applyNumberFormat="1" applyFont="1" applyBorder="1" applyAlignment="1" applyProtection="1">
      <alignment horizontal="center"/>
      <protection/>
    </xf>
    <xf numFmtId="49" fontId="0" fillId="0" borderId="46" xfId="42" applyNumberFormat="1" applyFont="1" applyBorder="1" applyAlignment="1" applyProtection="1">
      <alignment horizontal="center"/>
      <protection/>
    </xf>
    <xf numFmtId="49" fontId="0" fillId="0" borderId="34" xfId="42" applyNumberFormat="1" applyFont="1" applyBorder="1" applyAlignment="1" applyProtection="1">
      <alignment horizontal="center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33" borderId="36" xfId="0" applyNumberFormat="1" applyFont="1" applyFill="1" applyBorder="1" applyAlignment="1">
      <alignment horizontal="center"/>
    </xf>
    <xf numFmtId="49" fontId="0" fillId="0" borderId="41" xfId="42" applyNumberFormat="1" applyFont="1" applyBorder="1" applyAlignment="1" applyProtection="1">
      <alignment horizontal="center"/>
      <protection/>
    </xf>
    <xf numFmtId="49" fontId="0" fillId="0" borderId="47" xfId="42" applyNumberFormat="1" applyFont="1" applyFill="1" applyBorder="1" applyAlignment="1" applyProtection="1">
      <alignment horizontal="center"/>
      <protection/>
    </xf>
    <xf numFmtId="49" fontId="0" fillId="0" borderId="48" xfId="42" applyNumberFormat="1" applyFont="1" applyFill="1" applyBorder="1" applyAlignment="1" applyProtection="1">
      <alignment horizontal="center"/>
      <protection/>
    </xf>
    <xf numFmtId="49" fontId="0" fillId="0" borderId="49" xfId="42" applyNumberFormat="1" applyFont="1" applyFill="1" applyBorder="1" applyAlignment="1" applyProtection="1">
      <alignment horizontal="center"/>
      <protection/>
    </xf>
    <xf numFmtId="49" fontId="0" fillId="0" borderId="50" xfId="42" applyNumberFormat="1" applyFont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>
      <alignment horizontal="center"/>
    </xf>
    <xf numFmtId="49" fontId="0" fillId="0" borderId="37" xfId="42" applyNumberFormat="1" applyFont="1" applyFill="1" applyBorder="1" applyAlignment="1" applyProtection="1">
      <alignment horizontal="center"/>
      <protection/>
    </xf>
    <xf numFmtId="49" fontId="0" fillId="0" borderId="19" xfId="42" applyNumberFormat="1" applyFont="1" applyFill="1" applyBorder="1" applyAlignment="1" applyProtection="1">
      <alignment horizontal="center"/>
      <protection/>
    </xf>
    <xf numFmtId="49" fontId="0" fillId="0" borderId="34" xfId="42" applyNumberFormat="1" applyFont="1" applyFill="1" applyBorder="1" applyAlignment="1" applyProtection="1">
      <alignment horizontal="center"/>
      <protection/>
    </xf>
    <xf numFmtId="49" fontId="0" fillId="0" borderId="27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33" borderId="22" xfId="0" applyNumberFormat="1" applyFont="1" applyFill="1" applyBorder="1" applyAlignment="1">
      <alignment horizontal="center"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42" applyFont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6" fillId="0" borderId="54" xfId="0" applyFont="1" applyFill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42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5" fillId="0" borderId="58" xfId="42" applyFont="1" applyFill="1" applyBorder="1" applyAlignment="1" applyProtection="1">
      <alignment horizontal="center" vertical="center" wrapText="1"/>
      <protection/>
    </xf>
    <xf numFmtId="0" fontId="28" fillId="0" borderId="58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25" fillId="0" borderId="62" xfId="42" applyFont="1" applyFill="1" applyBorder="1" applyAlignment="1" applyProtection="1">
      <alignment horizontal="left" vertical="center" wrapText="1"/>
      <protection/>
    </xf>
    <xf numFmtId="0" fontId="28" fillId="0" borderId="60" xfId="0" applyFont="1" applyFill="1" applyBorder="1" applyAlignment="1">
      <alignment horizontal="left" vertical="center" wrapText="1"/>
    </xf>
    <xf numFmtId="0" fontId="25" fillId="0" borderId="60" xfId="42" applyFont="1" applyFill="1" applyBorder="1" applyAlignment="1" applyProtection="1">
      <alignment horizontal="left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 applyProtection="1">
      <alignment horizontal="left" vertical="center" wrapText="1"/>
      <protection/>
    </xf>
    <xf numFmtId="0" fontId="28" fillId="0" borderId="54" xfId="0" applyFont="1" applyFill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56" xfId="42" applyFont="1" applyFill="1" applyBorder="1" applyAlignment="1" applyProtection="1">
      <alignment horizontal="left" vertical="center" wrapText="1"/>
      <protection/>
    </xf>
    <xf numFmtId="0" fontId="4" fillId="0" borderId="56" xfId="42" applyFont="1" applyFill="1" applyBorder="1" applyAlignment="1" applyProtection="1">
      <alignment horizontal="center" vertical="center" wrapText="1"/>
      <protection/>
    </xf>
    <xf numFmtId="0" fontId="25" fillId="0" borderId="56" xfId="42" applyFont="1" applyFill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6" fillId="0" borderId="58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9" fillId="0" borderId="62" xfId="42" applyFont="1" applyFill="1" applyBorder="1" applyAlignment="1" applyProtection="1">
      <alignment horizontal="left" vertical="center" wrapText="1"/>
      <protection/>
    </xf>
    <xf numFmtId="0" fontId="30" fillId="0" borderId="60" xfId="0" applyFont="1" applyFill="1" applyBorder="1" applyAlignment="1">
      <alignment horizontal="left" vertical="center" wrapText="1"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4" fillId="0" borderId="67" xfId="42" applyFont="1" applyFill="1" applyBorder="1" applyAlignment="1" applyProtection="1">
      <alignment horizontal="center" vertical="center" wrapText="1"/>
      <protection/>
    </xf>
    <xf numFmtId="0" fontId="25" fillId="0" borderId="51" xfId="42" applyFont="1" applyFill="1" applyBorder="1" applyAlignment="1" applyProtection="1">
      <alignment horizontal="left" vertical="center" wrapText="1"/>
      <protection/>
    </xf>
    <xf numFmtId="0" fontId="25" fillId="0" borderId="67" xfId="42" applyFont="1" applyFill="1" applyBorder="1" applyAlignment="1" applyProtection="1">
      <alignment horizontal="left" vertical="center" wrapText="1"/>
      <protection/>
    </xf>
    <xf numFmtId="0" fontId="4" fillId="0" borderId="63" xfId="42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left" vertical="center" wrapText="1"/>
    </xf>
    <xf numFmtId="0" fontId="25" fillId="0" borderId="63" xfId="42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3" fillId="34" borderId="68" xfId="42" applyNumberFormat="1" applyFont="1" applyFill="1" applyBorder="1" applyAlignment="1" applyProtection="1">
      <alignment horizontal="center" vertical="center" wrapText="1"/>
      <protection/>
    </xf>
    <xf numFmtId="0" fontId="23" fillId="34" borderId="69" xfId="42" applyNumberFormat="1" applyFont="1" applyFill="1" applyBorder="1" applyAlignment="1" applyProtection="1">
      <alignment horizontal="center" vertical="center" wrapText="1"/>
      <protection/>
    </xf>
    <xf numFmtId="0" fontId="23" fillId="34" borderId="70" xfId="42" applyNumberFormat="1" applyFont="1" applyFill="1" applyBorder="1" applyAlignment="1" applyProtection="1">
      <alignment horizontal="center" vertical="center" wrapText="1"/>
      <protection/>
    </xf>
    <xf numFmtId="49" fontId="4" fillId="0" borderId="51" xfId="42" applyNumberFormat="1" applyFont="1" applyFill="1" applyBorder="1" applyAlignment="1" applyProtection="1">
      <alignment horizontal="center" vertical="center" wrapText="1"/>
      <protection/>
    </xf>
    <xf numFmtId="49" fontId="6" fillId="0" borderId="67" xfId="0" applyNumberFormat="1" applyFont="1" applyFill="1" applyBorder="1" applyAlignment="1">
      <alignment horizontal="center" vertical="center" wrapText="1"/>
    </xf>
    <xf numFmtId="49" fontId="25" fillId="0" borderId="56" xfId="42" applyNumberFormat="1" applyFont="1" applyFill="1" applyBorder="1" applyAlignment="1" applyProtection="1">
      <alignment horizontal="left" vertical="center" wrapText="1"/>
      <protection/>
    </xf>
    <xf numFmtId="49" fontId="28" fillId="0" borderId="54" xfId="0" applyNumberFormat="1" applyFont="1" applyFill="1" applyBorder="1" applyAlignment="1">
      <alignment horizontal="left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35" borderId="68" xfId="0" applyFont="1" applyFill="1" applyBorder="1" applyAlignment="1">
      <alignment horizontal="center" vertical="center"/>
    </xf>
    <xf numFmtId="0" fontId="11" fillId="35" borderId="69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4" fillId="0" borderId="62" xfId="42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4" fillId="0" borderId="54" xfId="42" applyNumberFormat="1" applyFont="1" applyFill="1" applyBorder="1" applyAlignment="1" applyProtection="1">
      <alignment horizontal="center" vertical="center" wrapText="1"/>
      <protection/>
    </xf>
    <xf numFmtId="49" fontId="6" fillId="0" borderId="54" xfId="0" applyNumberFormat="1" applyFont="1" applyFill="1" applyBorder="1" applyAlignment="1">
      <alignment horizontal="center" vertical="center" wrapText="1"/>
    </xf>
    <xf numFmtId="49" fontId="25" fillId="0" borderId="54" xfId="42" applyNumberFormat="1" applyFont="1" applyFill="1" applyBorder="1" applyAlignment="1" applyProtection="1">
      <alignment horizontal="left" vertical="center" wrapText="1"/>
      <protection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67" xfId="42" applyFont="1" applyFill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28" fillId="0" borderId="55" xfId="0" applyNumberFormat="1" applyFont="1" applyFill="1" applyBorder="1" applyAlignment="1">
      <alignment horizontal="left" vertical="center" wrapText="1"/>
    </xf>
    <xf numFmtId="49" fontId="4" fillId="0" borderId="62" xfId="42" applyNumberFormat="1" applyFont="1" applyFill="1" applyBorder="1" applyAlignment="1" applyProtection="1">
      <alignment horizontal="center" vertical="center" wrapText="1"/>
      <protection/>
    </xf>
    <xf numFmtId="49" fontId="6" fillId="0" borderId="60" xfId="0" applyNumberFormat="1" applyFont="1" applyFill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49" fontId="12" fillId="0" borderId="0" xfId="42" applyNumberFormat="1" applyFont="1" applyBorder="1" applyAlignment="1" applyProtection="1">
      <alignment horizontal="center" vertical="center" wrapText="1"/>
      <protection/>
    </xf>
    <xf numFmtId="49" fontId="4" fillId="0" borderId="63" xfId="42" applyNumberFormat="1" applyFont="1" applyFill="1" applyBorder="1" applyAlignment="1" applyProtection="1">
      <alignment horizontal="center" vertical="center" wrapText="1"/>
      <protection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25" fillId="0" borderId="57" xfId="42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1" xfId="42" applyFont="1" applyBorder="1" applyAlignment="1" applyProtection="1">
      <alignment horizontal="center" vertical="center" wrapText="1"/>
      <protection/>
    </xf>
    <xf numFmtId="0" fontId="18" fillId="34" borderId="68" xfId="42" applyNumberFormat="1" applyFont="1" applyFill="1" applyBorder="1" applyAlignment="1" applyProtection="1">
      <alignment horizontal="center" vertical="center" wrapText="1"/>
      <protection/>
    </xf>
    <xf numFmtId="0" fontId="18" fillId="34" borderId="69" xfId="42" applyNumberFormat="1" applyFont="1" applyFill="1" applyBorder="1" applyAlignment="1" applyProtection="1">
      <alignment horizontal="center" vertical="center" wrapText="1"/>
      <protection/>
    </xf>
    <xf numFmtId="0" fontId="18" fillId="34" borderId="70" xfId="42" applyNumberFormat="1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20" fillId="0" borderId="72" xfId="0" applyFont="1" applyBorder="1" applyAlignment="1">
      <alignment vertical="center" wrapText="1"/>
    </xf>
    <xf numFmtId="49" fontId="20" fillId="0" borderId="72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left" vertical="center" wrapText="1"/>
    </xf>
    <xf numFmtId="0" fontId="21" fillId="0" borderId="72" xfId="0" applyFont="1" applyBorder="1" applyAlignment="1">
      <alignment vertical="center" wrapText="1"/>
    </xf>
    <xf numFmtId="14" fontId="20" fillId="0" borderId="72" xfId="0" applyNumberFormat="1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right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4" fillId="0" borderId="72" xfId="42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>
      <alignment horizontal="left" vertical="center" wrapText="1"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left" vertical="center" wrapText="1"/>
      <protection/>
    </xf>
    <xf numFmtId="0" fontId="25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7" xfId="42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>
      <alignment horizontal="left" vertical="center" wrapText="1"/>
    </xf>
    <xf numFmtId="0" fontId="4" fillId="0" borderId="17" xfId="42" applyFont="1" applyBorder="1" applyAlignment="1" applyProtection="1">
      <alignment horizontal="center" vertical="center" wrapText="1"/>
      <protection/>
    </xf>
    <xf numFmtId="0" fontId="25" fillId="0" borderId="17" xfId="42" applyFont="1" applyBorder="1" applyAlignment="1" applyProtection="1">
      <alignment horizontal="left" vertical="center" wrapText="1"/>
      <protection/>
    </xf>
    <xf numFmtId="0" fontId="25" fillId="0" borderId="7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72" xfId="42" applyFont="1" applyFill="1" applyBorder="1" applyAlignment="1" applyProtection="1">
      <alignment horizontal="left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72" xfId="42" applyFont="1" applyFill="1" applyBorder="1" applyAlignment="1" applyProtection="1">
      <alignment horizontal="center" vertical="center" wrapText="1"/>
      <protection/>
    </xf>
    <xf numFmtId="0" fontId="25" fillId="0" borderId="17" xfId="42" applyFont="1" applyFill="1" applyBorder="1" applyAlignment="1" applyProtection="1">
      <alignment horizontal="left" vertical="center" wrapText="1"/>
      <protection/>
    </xf>
    <xf numFmtId="0" fontId="25" fillId="0" borderId="72" xfId="42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0" borderId="75" xfId="42" applyFont="1" applyFill="1" applyBorder="1" applyAlignment="1" applyProtection="1">
      <alignment horizontal="left" vertical="center" wrapText="1"/>
      <protection/>
    </xf>
    <xf numFmtId="0" fontId="4" fillId="0" borderId="75" xfId="42" applyFont="1" applyFill="1" applyBorder="1" applyAlignment="1" applyProtection="1">
      <alignment horizontal="center" vertical="center" wrapText="1"/>
      <protection/>
    </xf>
    <xf numFmtId="0" fontId="25" fillId="0" borderId="75" xfId="42" applyFont="1" applyFill="1" applyBorder="1" applyAlignment="1" applyProtection="1">
      <alignment horizontal="left" vertical="center" wrapText="1"/>
      <protection/>
    </xf>
    <xf numFmtId="0" fontId="26" fillId="0" borderId="16" xfId="0" applyFont="1" applyBorder="1" applyAlignment="1">
      <alignment horizontal="center" vertical="center"/>
    </xf>
    <xf numFmtId="0" fontId="4" fillId="37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2.jpe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WordArt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33</xdr:row>
      <xdr:rowOff>38100</xdr:rowOff>
    </xdr:from>
    <xdr:to>
      <xdr:col>14</xdr:col>
      <xdr:colOff>190500</xdr:colOff>
      <xdr:row>33</xdr:row>
      <xdr:rowOff>266700</xdr:rowOff>
    </xdr:to>
    <xdr:sp>
      <xdr:nvSpPr>
        <xdr:cNvPr id="2" name="WordArt 35"/>
        <xdr:cNvSpPr>
          <a:spLocks/>
        </xdr:cNvSpPr>
      </xdr:nvSpPr>
      <xdr:spPr>
        <a:xfrm>
          <a:off x="2133600" y="620077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33</xdr:row>
      <xdr:rowOff>142875</xdr:rowOff>
    </xdr:from>
    <xdr:to>
      <xdr:col>1</xdr:col>
      <xdr:colOff>381000</xdr:colOff>
      <xdr:row>35</xdr:row>
      <xdr:rowOff>9525</xdr:rowOff>
    </xdr:to>
    <xdr:pic>
      <xdr:nvPicPr>
        <xdr:cNvPr id="3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055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68</xdr:row>
      <xdr:rowOff>152400</xdr:rowOff>
    </xdr:from>
    <xdr:to>
      <xdr:col>16</xdr:col>
      <xdr:colOff>9525</xdr:colOff>
      <xdr:row>71</xdr:row>
      <xdr:rowOff>133350</xdr:rowOff>
    </xdr:to>
    <xdr:pic>
      <xdr:nvPicPr>
        <xdr:cNvPr id="5" name="Рисунок 5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2525375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72</xdr:row>
      <xdr:rowOff>123825</xdr:rowOff>
    </xdr:from>
    <xdr:to>
      <xdr:col>16</xdr:col>
      <xdr:colOff>19050</xdr:colOff>
      <xdr:row>76</xdr:row>
      <xdr:rowOff>28575</xdr:rowOff>
    </xdr:to>
    <xdr:pic>
      <xdr:nvPicPr>
        <xdr:cNvPr id="6" name="Рисунок 6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20165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64</xdr:row>
      <xdr:rowOff>142875</xdr:rowOff>
    </xdr:from>
    <xdr:to>
      <xdr:col>13</xdr:col>
      <xdr:colOff>333375</xdr:colOff>
      <xdr:row>74</xdr:row>
      <xdr:rowOff>95250</xdr:rowOff>
    </xdr:to>
    <xdr:pic>
      <xdr:nvPicPr>
        <xdr:cNvPr id="7" name="Рисунок 7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19157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2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53</xdr:row>
      <xdr:rowOff>76200</xdr:rowOff>
    </xdr:from>
    <xdr:to>
      <xdr:col>6</xdr:col>
      <xdr:colOff>38100</xdr:colOff>
      <xdr:row>59</xdr:row>
      <xdr:rowOff>133350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982075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50</xdr:row>
      <xdr:rowOff>85725</xdr:rowOff>
    </xdr:from>
    <xdr:to>
      <xdr:col>6</xdr:col>
      <xdr:colOff>0</xdr:colOff>
      <xdr:row>53</xdr:row>
      <xdr:rowOff>19050</xdr:rowOff>
    </xdr:to>
    <xdr:pic>
      <xdr:nvPicPr>
        <xdr:cNvPr id="4" name="Рисунок 5" descr="Мухаметшин Р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8391525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49</xdr:row>
      <xdr:rowOff>57150</xdr:rowOff>
    </xdr:from>
    <xdr:to>
      <xdr:col>4</xdr:col>
      <xdr:colOff>76200</xdr:colOff>
      <xdr:row>59</xdr:row>
      <xdr:rowOff>0</xdr:rowOff>
    </xdr:to>
    <xdr:pic>
      <xdr:nvPicPr>
        <xdr:cNvPr id="5" name="Рисунок 6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8239125"/>
          <a:ext cx="1647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19.356\&#1056;&#1046;&#1045;&#104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zoomScale="80" zoomScaleNormal="80" zoomScalePageLayoutView="0" workbookViewId="0" topLeftCell="A49">
      <selection activeCell="J71" sqref="J71:S75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62"/>
    </row>
    <row r="2" spans="1:20" ht="28.5" customHeight="1" thickBot="1">
      <c r="A2" s="30"/>
      <c r="B2" s="209" t="s">
        <v>26</v>
      </c>
      <c r="C2" s="210"/>
      <c r="D2" s="210"/>
      <c r="E2" s="210"/>
      <c r="F2" s="210"/>
      <c r="G2" s="210"/>
      <c r="H2" s="210"/>
      <c r="I2" s="210"/>
      <c r="J2" s="210"/>
      <c r="K2" s="252" t="str">
        <f>HYPERLINK('[2]реквизиты'!$A$2)</f>
        <v>Первенство России по самбо среди девушек 1994 - 95 г.р.</v>
      </c>
      <c r="L2" s="253"/>
      <c r="M2" s="253"/>
      <c r="N2" s="253"/>
      <c r="O2" s="253"/>
      <c r="P2" s="253"/>
      <c r="Q2" s="253"/>
      <c r="R2" s="253"/>
      <c r="S2" s="253"/>
      <c r="T2" s="254"/>
    </row>
    <row r="3" spans="1:20" ht="23.25" customHeight="1" thickBot="1">
      <c r="A3" s="2"/>
      <c r="B3" s="306" t="s">
        <v>141</v>
      </c>
      <c r="C3" s="306"/>
      <c r="D3" s="306"/>
      <c r="E3" s="306"/>
      <c r="F3" s="306"/>
      <c r="G3" s="306"/>
      <c r="H3" s="306"/>
      <c r="I3" s="306"/>
      <c r="J3" s="306"/>
      <c r="K3" s="306"/>
      <c r="L3" s="2"/>
      <c r="M3" s="2"/>
      <c r="O3" s="264" t="s">
        <v>46</v>
      </c>
      <c r="P3" s="265"/>
      <c r="Q3" s="265"/>
      <c r="R3" s="265"/>
      <c r="S3" s="265"/>
      <c r="T3" s="265"/>
    </row>
    <row r="4" spans="1:19" ht="19.5" customHeight="1">
      <c r="A4" s="170" t="s">
        <v>18</v>
      </c>
      <c r="B4" s="170"/>
      <c r="C4" s="170"/>
      <c r="D4" s="10"/>
      <c r="E4" s="10"/>
      <c r="F4" s="10"/>
      <c r="G4" s="10"/>
      <c r="H4" s="10"/>
      <c r="I4" s="10"/>
      <c r="J4" s="10"/>
      <c r="K4" s="170" t="s">
        <v>21</v>
      </c>
      <c r="L4" s="170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171" t="s">
        <v>0</v>
      </c>
      <c r="B6" s="171" t="s">
        <v>1</v>
      </c>
      <c r="C6" s="171" t="s">
        <v>2</v>
      </c>
      <c r="D6" s="171" t="s">
        <v>3</v>
      </c>
      <c r="E6" s="277" t="s">
        <v>4</v>
      </c>
      <c r="F6" s="278"/>
      <c r="G6" s="279"/>
      <c r="H6" s="96"/>
      <c r="I6" s="171" t="s">
        <v>5</v>
      </c>
      <c r="J6" s="171" t="s">
        <v>6</v>
      </c>
      <c r="K6" s="171" t="s">
        <v>0</v>
      </c>
      <c r="L6" s="171" t="s">
        <v>1</v>
      </c>
      <c r="M6" s="171" t="s">
        <v>2</v>
      </c>
      <c r="N6" s="171" t="s">
        <v>3</v>
      </c>
      <c r="O6" s="277" t="s">
        <v>4</v>
      </c>
      <c r="P6" s="278"/>
      <c r="Q6" s="279"/>
      <c r="R6" s="276"/>
      <c r="S6" s="171" t="s">
        <v>5</v>
      </c>
      <c r="T6" s="171" t="s">
        <v>6</v>
      </c>
      <c r="U6" s="13"/>
    </row>
    <row r="7" spans="1:21" ht="13.5" thickBot="1">
      <c r="A7" s="172"/>
      <c r="B7" s="172"/>
      <c r="C7" s="172"/>
      <c r="D7" s="205"/>
      <c r="E7" s="7">
        <v>1</v>
      </c>
      <c r="F7" s="85">
        <v>2</v>
      </c>
      <c r="G7" s="98">
        <v>3</v>
      </c>
      <c r="H7" s="97"/>
      <c r="I7" s="202"/>
      <c r="J7" s="172"/>
      <c r="K7" s="172"/>
      <c r="L7" s="172"/>
      <c r="M7" s="172"/>
      <c r="N7" s="205"/>
      <c r="O7" s="7">
        <v>1</v>
      </c>
      <c r="P7" s="85">
        <v>2</v>
      </c>
      <c r="Q7" s="98">
        <v>3</v>
      </c>
      <c r="R7" s="276"/>
      <c r="S7" s="202"/>
      <c r="T7" s="172"/>
      <c r="U7" s="13"/>
    </row>
    <row r="8" spans="1:21" ht="12.75" customHeight="1">
      <c r="A8" s="228">
        <v>1</v>
      </c>
      <c r="B8" s="179" t="str">
        <f>'пр.взвешивания'!C6</f>
        <v>КУРОЧКИНА Алина Сергеевна</v>
      </c>
      <c r="C8" s="181" t="str">
        <f>'пр.взвешивания'!D6</f>
        <v>24.02.94                    1 р.</v>
      </c>
      <c r="D8" s="192" t="str">
        <f>'пр.взвешивания'!E6</f>
        <v>Брянская обл., г. Брянск, "Динамо"</v>
      </c>
      <c r="E8" s="105"/>
      <c r="F8" s="106" t="s">
        <v>151</v>
      </c>
      <c r="G8" s="107" t="s">
        <v>47</v>
      </c>
      <c r="H8" s="108"/>
      <c r="I8" s="201" t="s">
        <v>158</v>
      </c>
      <c r="J8" s="234" t="s">
        <v>42</v>
      </c>
      <c r="K8" s="222">
        <v>12</v>
      </c>
      <c r="L8" s="179" t="str">
        <f>VLOOKUP(K8,'пр.взвешивания'!$B$6:$E$47,2,FALSE)</f>
        <v>ЗИЯДУЛЛИНА Жанна Владимировна</v>
      </c>
      <c r="M8" s="236" t="str">
        <f>VLOOKUP(K8,'пр.взвешивания'!$B$6:$E$47,3,FALSE)</f>
        <v>07.05.95              2 р.</v>
      </c>
      <c r="N8" s="280" t="str">
        <f>VLOOKUP(K8,'пр.взвешивания'!$B$6:$E$47,4,FALSE)</f>
        <v>Пермский край, г. Чернушка, МО</v>
      </c>
      <c r="O8" s="105"/>
      <c r="P8" s="106" t="s">
        <v>47</v>
      </c>
      <c r="Q8" s="107" t="s">
        <v>151</v>
      </c>
      <c r="R8" s="112"/>
      <c r="S8" s="201" t="s">
        <v>158</v>
      </c>
      <c r="T8" s="234" t="s">
        <v>42</v>
      </c>
      <c r="U8" s="13"/>
    </row>
    <row r="9" spans="1:21" ht="12.75" customHeight="1">
      <c r="A9" s="203"/>
      <c r="B9" s="180"/>
      <c r="C9" s="182"/>
      <c r="D9" s="193"/>
      <c r="E9" s="109"/>
      <c r="F9" s="110" t="s">
        <v>153</v>
      </c>
      <c r="G9" s="111" t="s">
        <v>149</v>
      </c>
      <c r="H9" s="112"/>
      <c r="I9" s="175"/>
      <c r="J9" s="235"/>
      <c r="K9" s="194"/>
      <c r="L9" s="180"/>
      <c r="M9" s="237"/>
      <c r="N9" s="238"/>
      <c r="O9" s="126"/>
      <c r="P9" s="110" t="s">
        <v>149</v>
      </c>
      <c r="Q9" s="111" t="s">
        <v>161</v>
      </c>
      <c r="R9" s="112"/>
      <c r="S9" s="175"/>
      <c r="T9" s="235"/>
      <c r="U9" s="13"/>
    </row>
    <row r="10" spans="1:21" ht="12.75" customHeight="1">
      <c r="A10" s="203">
        <v>2</v>
      </c>
      <c r="B10" s="180" t="str">
        <f>'пр.взвешивания'!C8</f>
        <v>АВБАКИРОВА Рузиля Наиловна</v>
      </c>
      <c r="C10" s="182" t="str">
        <f>'пр.взвешивания'!D8</f>
        <v>28.04.94          1 р.</v>
      </c>
      <c r="D10" s="193" t="str">
        <f>'пр.взвешивания'!E8</f>
        <v>Республика Татарстан, г. Кукмор</v>
      </c>
      <c r="E10" s="113" t="s">
        <v>152</v>
      </c>
      <c r="F10" s="114"/>
      <c r="G10" s="115" t="s">
        <v>152</v>
      </c>
      <c r="H10" s="112"/>
      <c r="I10" s="175" t="s">
        <v>152</v>
      </c>
      <c r="J10" s="235" t="s">
        <v>47</v>
      </c>
      <c r="K10" s="194">
        <v>13</v>
      </c>
      <c r="L10" s="180" t="str">
        <f>VLOOKUP(K10,'пр.взвешивания'!$B$6:$E$47,2,FALSE)</f>
        <v>ПЯТА Наталья Ильинична</v>
      </c>
      <c r="M10" s="237" t="str">
        <f>VLOOKUP(K10,'пр.взвешивания'!$B$6:$E$47,3,FALSE)</f>
        <v>12.11.96         1 юн.р.</v>
      </c>
      <c r="N10" s="238" t="str">
        <f>VLOOKUP(K10,'пр.взвешивания'!$B$6:$E$47,4,FALSE)</f>
        <v>Москва, ГОУ ДОДСН СДЮСШОР №9</v>
      </c>
      <c r="O10" s="120" t="s">
        <v>42</v>
      </c>
      <c r="P10" s="114"/>
      <c r="Q10" s="115" t="s">
        <v>152</v>
      </c>
      <c r="R10" s="112"/>
      <c r="S10" s="175" t="s">
        <v>42</v>
      </c>
      <c r="T10" s="235" t="s">
        <v>47</v>
      </c>
      <c r="U10" s="13"/>
    </row>
    <row r="11" spans="1:21" ht="12.75" customHeight="1">
      <c r="A11" s="203"/>
      <c r="B11" s="180"/>
      <c r="C11" s="182"/>
      <c r="D11" s="193"/>
      <c r="E11" s="116" t="s">
        <v>153</v>
      </c>
      <c r="F11" s="114"/>
      <c r="G11" s="111" t="s">
        <v>163</v>
      </c>
      <c r="H11" s="112"/>
      <c r="I11" s="175"/>
      <c r="J11" s="235"/>
      <c r="K11" s="194"/>
      <c r="L11" s="180"/>
      <c r="M11" s="237"/>
      <c r="N11" s="238"/>
      <c r="O11" s="116" t="s">
        <v>149</v>
      </c>
      <c r="P11" s="114"/>
      <c r="Q11" s="111" t="s">
        <v>149</v>
      </c>
      <c r="R11" s="112"/>
      <c r="S11" s="175"/>
      <c r="T11" s="235"/>
      <c r="U11" s="13"/>
    </row>
    <row r="12" spans="1:21" ht="12.75" customHeight="1">
      <c r="A12" s="178">
        <v>3</v>
      </c>
      <c r="B12" s="180" t="str">
        <f>'пр.взвешивания'!C10</f>
        <v>КОВАЛЕВА Анастасия Андреевна</v>
      </c>
      <c r="C12" s="182" t="str">
        <f>'пр.взвешивания'!D10</f>
        <v>20.01.94                  КМС</v>
      </c>
      <c r="D12" s="193" t="str">
        <f>'пр.взвешивания'!E10</f>
        <v>Тульская область, МО</v>
      </c>
      <c r="E12" s="117" t="s">
        <v>152</v>
      </c>
      <c r="F12" s="118" t="s">
        <v>151</v>
      </c>
      <c r="G12" s="119"/>
      <c r="H12" s="120"/>
      <c r="I12" s="175" t="s">
        <v>151</v>
      </c>
      <c r="J12" s="197" t="s">
        <v>43</v>
      </c>
      <c r="K12" s="211">
        <v>14</v>
      </c>
      <c r="L12" s="180" t="str">
        <f>VLOOKUP(K12,'пр.взвешивания'!$B$6:$E$47,2,FALSE)</f>
        <v>ХАСАЕВА Алина Ильдаровна</v>
      </c>
      <c r="M12" s="237" t="str">
        <f>VLOOKUP(K12,'пр.взвешивания'!$B$6:$E$47,3,FALSE)</f>
        <v>16.06.94         1 р.</v>
      </c>
      <c r="N12" s="261" t="str">
        <f>VLOOKUP(K12,'пр.взвешивания'!$B$6:$E$47,4,FALSE)</f>
        <v>Республика Башкортостан, г. Стерлитамак</v>
      </c>
      <c r="O12" s="127" t="s">
        <v>152</v>
      </c>
      <c r="P12" s="118" t="s">
        <v>155</v>
      </c>
      <c r="Q12" s="119"/>
      <c r="R12" s="138"/>
      <c r="S12" s="175" t="s">
        <v>155</v>
      </c>
      <c r="T12" s="266" t="s">
        <v>43</v>
      </c>
      <c r="U12" s="13"/>
    </row>
    <row r="13" spans="1:21" ht="12.75" customHeight="1" thickBot="1">
      <c r="A13" s="185"/>
      <c r="B13" s="186"/>
      <c r="C13" s="187"/>
      <c r="D13" s="204"/>
      <c r="E13" s="121" t="s">
        <v>149</v>
      </c>
      <c r="F13" s="122" t="s">
        <v>163</v>
      </c>
      <c r="G13" s="123"/>
      <c r="H13" s="120"/>
      <c r="I13" s="176"/>
      <c r="J13" s="199"/>
      <c r="K13" s="223"/>
      <c r="L13" s="186"/>
      <c r="M13" s="281"/>
      <c r="N13" s="262"/>
      <c r="O13" s="133" t="s">
        <v>161</v>
      </c>
      <c r="P13" s="122" t="s">
        <v>149</v>
      </c>
      <c r="Q13" s="123"/>
      <c r="R13" s="138"/>
      <c r="S13" s="176"/>
      <c r="T13" s="267"/>
      <c r="U13" s="13"/>
    </row>
    <row r="14" spans="1:21" ht="12.75" customHeight="1" thickBot="1">
      <c r="A14" s="5" t="s">
        <v>8</v>
      </c>
      <c r="C14" s="94"/>
      <c r="D14" s="95"/>
      <c r="E14" s="124"/>
      <c r="F14" s="124"/>
      <c r="G14" s="124"/>
      <c r="H14" s="125"/>
      <c r="I14" s="124"/>
      <c r="J14" s="124"/>
      <c r="K14" s="5" t="s">
        <v>10</v>
      </c>
      <c r="L14" s="63"/>
      <c r="M14" s="99"/>
      <c r="N14" s="100"/>
      <c r="O14" s="136"/>
      <c r="P14" s="136"/>
      <c r="Q14" s="136"/>
      <c r="R14" s="136"/>
      <c r="S14" s="136"/>
      <c r="T14" s="136"/>
      <c r="U14" s="13"/>
    </row>
    <row r="15" spans="1:21" ht="12.75" customHeight="1">
      <c r="A15" s="177">
        <v>4</v>
      </c>
      <c r="B15" s="229" t="str">
        <f>VLOOKUP(A15,'пр.взвешивания'!B6:E35,2,FALSE)</f>
        <v>ХРУНИНА Екатерина Александровна</v>
      </c>
      <c r="C15" s="220" t="str">
        <f>VLOOKUP(B15,'пр.взвешивания'!C6:F35,2,FALSE)</f>
        <v>18.03.94              КМС</v>
      </c>
      <c r="D15" s="206" t="str">
        <f>VLOOKUP(C15,'пр.взвешивания'!D6:G35,2,FALSE)</f>
        <v>Тамбовская обл., СДЮСШОР №6</v>
      </c>
      <c r="E15" s="105"/>
      <c r="F15" s="106" t="s">
        <v>154</v>
      </c>
      <c r="G15" s="107" t="s">
        <v>152</v>
      </c>
      <c r="H15" s="112"/>
      <c r="I15" s="201" t="s">
        <v>154</v>
      </c>
      <c r="J15" s="230" t="s">
        <v>47</v>
      </c>
      <c r="K15" s="228">
        <v>15</v>
      </c>
      <c r="L15" s="219" t="str">
        <f>VLOOKUP(K15,'пр.взвешивания'!$B$6:$E$47,2,FALSE)</f>
        <v>КАРЕКЯН Кристина Хачиковна</v>
      </c>
      <c r="M15" s="243" t="str">
        <f>VLOOKUP(K15,'пр.взвешивания'!$B$6:$E$47,3,FALSE)</f>
        <v>23.01.95            1 р.</v>
      </c>
      <c r="N15" s="245" t="str">
        <f>VLOOKUP(K15,'пр.взвешивания'!$B$6:$E$47,4,FALSE)</f>
        <v>Краснодарский край, г. Сочи, МО</v>
      </c>
      <c r="O15" s="128"/>
      <c r="P15" s="106" t="s">
        <v>151</v>
      </c>
      <c r="Q15" s="139" t="s">
        <v>47</v>
      </c>
      <c r="R15" s="112"/>
      <c r="S15" s="275" t="s">
        <v>158</v>
      </c>
      <c r="T15" s="200" t="s">
        <v>42</v>
      </c>
      <c r="U15" s="13"/>
    </row>
    <row r="16" spans="1:21" ht="12.75" customHeight="1">
      <c r="A16" s="178"/>
      <c r="B16" s="227"/>
      <c r="C16" s="184"/>
      <c r="D16" s="207"/>
      <c r="E16" s="126"/>
      <c r="F16" s="110" t="s">
        <v>149</v>
      </c>
      <c r="G16" s="111" t="s">
        <v>159</v>
      </c>
      <c r="H16" s="112"/>
      <c r="I16" s="175"/>
      <c r="J16" s="231"/>
      <c r="K16" s="203"/>
      <c r="L16" s="174"/>
      <c r="M16" s="244"/>
      <c r="N16" s="246"/>
      <c r="O16" s="129"/>
      <c r="P16" s="110" t="s">
        <v>150</v>
      </c>
      <c r="Q16" s="140" t="s">
        <v>149</v>
      </c>
      <c r="R16" s="112"/>
      <c r="S16" s="274"/>
      <c r="T16" s="197"/>
      <c r="U16" s="13"/>
    </row>
    <row r="17" spans="1:21" ht="12.75" customHeight="1">
      <c r="A17" s="178">
        <v>5</v>
      </c>
      <c r="B17" s="226" t="str">
        <f>VLOOKUP(A17,'пр.взвешивания'!B8:E37,2,FALSE)</f>
        <v>ОМЕЛЬЧЕНКО Александра Дмитриевна</v>
      </c>
      <c r="C17" s="183" t="str">
        <f>VLOOKUP(B17,'пр.взвешивания'!C8:F37,2,FALSE)</f>
        <v>02.06.95          1 р.</v>
      </c>
      <c r="D17" s="208" t="str">
        <f>VLOOKUP(C17,'пр.взвешивания'!D8:G37,2,FALSE)</f>
        <v>Самарская обл., г. Самара, ГУДО СДЮШОР</v>
      </c>
      <c r="E17" s="120" t="s">
        <v>155</v>
      </c>
      <c r="F17" s="114"/>
      <c r="G17" s="115" t="s">
        <v>152</v>
      </c>
      <c r="H17" s="112"/>
      <c r="I17" s="175" t="s">
        <v>155</v>
      </c>
      <c r="J17" s="231" t="s">
        <v>43</v>
      </c>
      <c r="K17" s="203">
        <v>16</v>
      </c>
      <c r="L17" s="173" t="str">
        <f>VLOOKUP(K17,'пр.взвешивания'!$B$6:$E$47,2,FALSE)</f>
        <v>НИКОЛАЕВА Дарья Алексеевна</v>
      </c>
      <c r="M17" s="247" t="str">
        <f>VLOOKUP(K17,'пр.взвешивания'!$B$6:$E$47,3,FALSE)</f>
        <v>29.12.95            1 юн.р.</v>
      </c>
      <c r="N17" s="249" t="str">
        <f>VLOOKUP(K17,'пр.взвешивания'!$B$6:$E$47,4,FALSE)</f>
        <v>Удмуртская республика, ДЮСШ "Знамя"</v>
      </c>
      <c r="O17" s="130" t="s">
        <v>152</v>
      </c>
      <c r="P17" s="114"/>
      <c r="Q17" s="141" t="s">
        <v>152</v>
      </c>
      <c r="R17" s="112"/>
      <c r="S17" s="274" t="s">
        <v>152</v>
      </c>
      <c r="T17" s="197" t="s">
        <v>47</v>
      </c>
      <c r="U17" s="13"/>
    </row>
    <row r="18" spans="1:21" ht="12.75" customHeight="1">
      <c r="A18" s="178"/>
      <c r="B18" s="227"/>
      <c r="C18" s="184"/>
      <c r="D18" s="207"/>
      <c r="E18" s="116" t="s">
        <v>149</v>
      </c>
      <c r="F18" s="114"/>
      <c r="G18" s="111" t="s">
        <v>149</v>
      </c>
      <c r="H18" s="108"/>
      <c r="I18" s="175"/>
      <c r="J18" s="231"/>
      <c r="K18" s="272"/>
      <c r="L18" s="248"/>
      <c r="M18" s="244"/>
      <c r="N18" s="246"/>
      <c r="O18" s="142" t="s">
        <v>150</v>
      </c>
      <c r="P18" s="143"/>
      <c r="Q18" s="140" t="s">
        <v>170</v>
      </c>
      <c r="R18" s="112"/>
      <c r="S18" s="270"/>
      <c r="T18" s="198"/>
      <c r="U18" s="13"/>
    </row>
    <row r="19" spans="1:21" ht="12.75" customHeight="1">
      <c r="A19" s="178">
        <v>6</v>
      </c>
      <c r="B19" s="180" t="str">
        <f>'пр.взвешивания'!C16</f>
        <v>НОВИКОВА Юлия Вячеславовна</v>
      </c>
      <c r="C19" s="182" t="str">
        <f>'пр.взвешивания'!D16</f>
        <v>28.03.94                 КМС</v>
      </c>
      <c r="D19" s="188" t="str">
        <f>'пр.взвешивания'!E16</f>
        <v>Челябинская обл., СДЮСШОР им. Г.Веричева</v>
      </c>
      <c r="E19" s="127" t="s">
        <v>151</v>
      </c>
      <c r="F19" s="118" t="s">
        <v>155</v>
      </c>
      <c r="G19" s="119"/>
      <c r="H19" s="120"/>
      <c r="I19" s="175" t="s">
        <v>164</v>
      </c>
      <c r="J19" s="239" t="s">
        <v>42</v>
      </c>
      <c r="K19" s="178">
        <v>17</v>
      </c>
      <c r="L19" s="173" t="str">
        <f>'пр.взвешивания'!C38</f>
        <v>СУХОПАРОВА Мария Сергеевна</v>
      </c>
      <c r="M19" s="183" t="str">
        <f>'пр.взвешивания'!D38</f>
        <v>25.04.96                КМС</v>
      </c>
      <c r="N19" s="212" t="str">
        <f>'пр.взвешивания'!E38</f>
        <v>Тульская область, МО</v>
      </c>
      <c r="O19" s="144" t="s">
        <v>42</v>
      </c>
      <c r="P19" s="145" t="s">
        <v>151</v>
      </c>
      <c r="Q19" s="137"/>
      <c r="R19" s="112"/>
      <c r="S19" s="270" t="s">
        <v>171</v>
      </c>
      <c r="T19" s="198" t="s">
        <v>43</v>
      </c>
      <c r="U19" s="13"/>
    </row>
    <row r="20" spans="1:21" ht="12.75" customHeight="1" thickBot="1">
      <c r="A20" s="185"/>
      <c r="B20" s="186"/>
      <c r="C20" s="187"/>
      <c r="D20" s="189"/>
      <c r="E20" s="121" t="s">
        <v>159</v>
      </c>
      <c r="F20" s="122" t="s">
        <v>149</v>
      </c>
      <c r="G20" s="123"/>
      <c r="H20" s="120"/>
      <c r="I20" s="176"/>
      <c r="J20" s="240"/>
      <c r="K20" s="185"/>
      <c r="L20" s="224"/>
      <c r="M20" s="225"/>
      <c r="N20" s="232"/>
      <c r="O20" s="146" t="s">
        <v>149</v>
      </c>
      <c r="P20" s="147" t="s">
        <v>170</v>
      </c>
      <c r="Q20" s="123"/>
      <c r="R20" s="112"/>
      <c r="S20" s="271"/>
      <c r="T20" s="273"/>
      <c r="U20" s="13"/>
    </row>
    <row r="21" spans="1:21" ht="12.75" customHeight="1" thickBot="1">
      <c r="A21" s="5" t="s">
        <v>19</v>
      </c>
      <c r="C21" s="94"/>
      <c r="D21" s="95"/>
      <c r="E21" s="124"/>
      <c r="F21" s="124"/>
      <c r="G21" s="124"/>
      <c r="H21" s="125"/>
      <c r="I21" s="124"/>
      <c r="J21" s="124"/>
      <c r="K21" s="29" t="s">
        <v>22</v>
      </c>
      <c r="L21" s="23"/>
      <c r="M21" s="28"/>
      <c r="N21" s="101"/>
      <c r="O21" s="136"/>
      <c r="P21" s="136"/>
      <c r="Q21" s="136"/>
      <c r="R21" s="136"/>
      <c r="S21" s="136"/>
      <c r="T21" s="136"/>
      <c r="U21" s="13"/>
    </row>
    <row r="22" spans="1:21" ht="12.75" customHeight="1">
      <c r="A22" s="177">
        <v>7</v>
      </c>
      <c r="B22" s="179" t="str">
        <f>'пр.взвешивания'!C18</f>
        <v>МАСЛЕННИКОВА Юлия Леонидовна</v>
      </c>
      <c r="C22" s="181" t="str">
        <f>'пр.взвешивания'!D18</f>
        <v>25.10.95           2 юн.р.</v>
      </c>
      <c r="D22" s="192" t="str">
        <f>'пр.взвешивания'!E18</f>
        <v>Москва, СДЮСШОР №45</v>
      </c>
      <c r="E22" s="128"/>
      <c r="F22" s="106" t="s">
        <v>152</v>
      </c>
      <c r="G22" s="107" t="s">
        <v>152</v>
      </c>
      <c r="H22" s="112"/>
      <c r="I22" s="201" t="s">
        <v>152</v>
      </c>
      <c r="J22" s="234" t="s">
        <v>47</v>
      </c>
      <c r="K22" s="218">
        <v>18</v>
      </c>
      <c r="L22" s="219" t="str">
        <f>VLOOKUP(K22,'пр.взвешивания'!$B$6:$E$47,2,FALSE)</f>
        <v>САЛЬНИКОВА Алина Геннадьевна</v>
      </c>
      <c r="M22" s="268" t="str">
        <f>VLOOKUP(K22,'пр.взвешивания'!$B$6:$E$47,3,FALSE)</f>
        <v>28.06.94              КМС</v>
      </c>
      <c r="N22" s="221" t="str">
        <f>VLOOKUP(K22,'пр.взвешивания'!$B$6:$E$47,4,FALSE)</f>
        <v>Тверская обл., г. Торжок, МО</v>
      </c>
      <c r="O22" s="105"/>
      <c r="P22" s="106" t="s">
        <v>47</v>
      </c>
      <c r="Q22" s="107" t="s">
        <v>155</v>
      </c>
      <c r="R22" s="112"/>
      <c r="S22" s="201" t="s">
        <v>162</v>
      </c>
      <c r="T22" s="234" t="s">
        <v>42</v>
      </c>
      <c r="U22" s="13"/>
    </row>
    <row r="23" spans="1:21" ht="12.75" customHeight="1">
      <c r="A23" s="178"/>
      <c r="B23" s="180"/>
      <c r="C23" s="182"/>
      <c r="D23" s="193"/>
      <c r="E23" s="129"/>
      <c r="F23" s="110" t="s">
        <v>156</v>
      </c>
      <c r="G23" s="111" t="s">
        <v>160</v>
      </c>
      <c r="H23" s="112"/>
      <c r="I23" s="175"/>
      <c r="J23" s="235"/>
      <c r="K23" s="211"/>
      <c r="L23" s="174"/>
      <c r="M23" s="269"/>
      <c r="N23" s="213"/>
      <c r="O23" s="126"/>
      <c r="P23" s="110" t="s">
        <v>149</v>
      </c>
      <c r="Q23" s="111" t="s">
        <v>149</v>
      </c>
      <c r="R23" s="112"/>
      <c r="S23" s="175"/>
      <c r="T23" s="235"/>
      <c r="U23" s="13"/>
    </row>
    <row r="24" spans="1:21" ht="12.75" customHeight="1">
      <c r="A24" s="178">
        <v>8</v>
      </c>
      <c r="B24" s="226" t="str">
        <f>VLOOKUP(A24,'пр.взвешивания'!B8:E37,2,FALSE)</f>
        <v>МИТИНА Ольга Александровна</v>
      </c>
      <c r="C24" s="183" t="str">
        <f>VLOOKUP(B24,'пр.взвешивания'!C8:F37,2,FALSE)</f>
        <v>08.07.94                  КМС</v>
      </c>
      <c r="D24" s="208" t="str">
        <f>VLOOKUP(C24,'пр.взвешивания'!D8:G37,2,FALSE)</f>
        <v>Приморский край, г. Владивосток, УФКиС</v>
      </c>
      <c r="E24" s="130" t="s">
        <v>151</v>
      </c>
      <c r="F24" s="114"/>
      <c r="G24" s="115" t="s">
        <v>47</v>
      </c>
      <c r="H24" s="112"/>
      <c r="I24" s="175" t="s">
        <v>158</v>
      </c>
      <c r="J24" s="235" t="s">
        <v>42</v>
      </c>
      <c r="K24" s="211">
        <v>19</v>
      </c>
      <c r="L24" s="173" t="str">
        <f>VLOOKUP(K24,'пр.взвешивания'!$B$6:$E$47,2,FALSE)</f>
        <v>ЗАДОРОЖНАЯ Татьяна Владимировна</v>
      </c>
      <c r="M24" s="183" t="str">
        <f>VLOOKUP(K24,'пр.взвешивания'!$B$6:$E$47,3,FALSE)</f>
        <v>07.10.96                  1 р.</v>
      </c>
      <c r="N24" s="212" t="str">
        <f>VLOOKUP(K24,'пр.взвешивания'!$B$6:$E$47,4,FALSE)</f>
        <v>Ставропольский край, Изобильневская ДЮСШ</v>
      </c>
      <c r="O24" s="120" t="s">
        <v>42</v>
      </c>
      <c r="P24" s="114"/>
      <c r="Q24" s="115" t="s">
        <v>152</v>
      </c>
      <c r="R24" s="112"/>
      <c r="S24" s="175" t="s">
        <v>42</v>
      </c>
      <c r="T24" s="235" t="s">
        <v>47</v>
      </c>
      <c r="U24" s="13"/>
    </row>
    <row r="25" spans="1:21" ht="12.75" customHeight="1">
      <c r="A25" s="178"/>
      <c r="B25" s="227"/>
      <c r="C25" s="184"/>
      <c r="D25" s="207"/>
      <c r="E25" s="131" t="s">
        <v>156</v>
      </c>
      <c r="F25" s="114"/>
      <c r="G25" s="111" t="s">
        <v>149</v>
      </c>
      <c r="H25" s="108"/>
      <c r="I25" s="175"/>
      <c r="J25" s="235"/>
      <c r="K25" s="211"/>
      <c r="L25" s="174"/>
      <c r="M25" s="184"/>
      <c r="N25" s="213"/>
      <c r="O25" s="116" t="s">
        <v>149</v>
      </c>
      <c r="P25" s="114"/>
      <c r="Q25" s="111" t="s">
        <v>169</v>
      </c>
      <c r="R25" s="108"/>
      <c r="S25" s="175"/>
      <c r="T25" s="235"/>
      <c r="U25" s="13"/>
    </row>
    <row r="26" spans="1:21" ht="12.75" customHeight="1">
      <c r="A26" s="178">
        <v>9</v>
      </c>
      <c r="B26" s="180" t="str">
        <f>'пр.взвешивания'!C22</f>
        <v>САГИТОВА Галия Сагдатовна</v>
      </c>
      <c r="C26" s="182" t="str">
        <f>'пр.взвешивания'!D22</f>
        <v>11.07.95            1 р.</v>
      </c>
      <c r="D26" s="190" t="str">
        <f>'пр.взвешивания'!E22</f>
        <v>Республика Башкортостан, г. Салават</v>
      </c>
      <c r="E26" s="132" t="s">
        <v>151</v>
      </c>
      <c r="F26" s="118" t="s">
        <v>42</v>
      </c>
      <c r="G26" s="119"/>
      <c r="H26" s="120"/>
      <c r="I26" s="175" t="s">
        <v>171</v>
      </c>
      <c r="J26" s="197" t="s">
        <v>43</v>
      </c>
      <c r="K26" s="211">
        <v>20</v>
      </c>
      <c r="L26" s="173" t="str">
        <f>VLOOKUP(K26,'пр.взвешивания'!$B$6:$E$47,2,FALSE)</f>
        <v>МАГОМЕДОВА Джамиля Ахмедовна</v>
      </c>
      <c r="M26" s="183" t="str">
        <f>VLOOKUP(K26,'пр.взвешивания'!$B$6:$E$47,3,FALSE)</f>
        <v>11.01.94               1 р.</v>
      </c>
      <c r="N26" s="212" t="str">
        <f>VLOOKUP(K26,'пр.взвешивания'!$B$6:$E$47,4,FALSE)</f>
        <v>ХМАО-Югра, г. Когалым</v>
      </c>
      <c r="O26" s="127" t="s">
        <v>152</v>
      </c>
      <c r="P26" s="118" t="s">
        <v>151</v>
      </c>
      <c r="Q26" s="119"/>
      <c r="R26" s="120"/>
      <c r="S26" s="175" t="s">
        <v>151</v>
      </c>
      <c r="T26" s="266" t="s">
        <v>43</v>
      </c>
      <c r="U26" s="13"/>
    </row>
    <row r="27" spans="1:21" ht="12.75" customHeight="1" thickBot="1">
      <c r="A27" s="185"/>
      <c r="B27" s="186"/>
      <c r="C27" s="187"/>
      <c r="D27" s="191"/>
      <c r="E27" s="133" t="s">
        <v>160</v>
      </c>
      <c r="F27" s="122" t="s">
        <v>149</v>
      </c>
      <c r="G27" s="123"/>
      <c r="H27" s="120"/>
      <c r="I27" s="176"/>
      <c r="J27" s="199"/>
      <c r="K27" s="223"/>
      <c r="L27" s="224"/>
      <c r="M27" s="225"/>
      <c r="N27" s="232"/>
      <c r="O27" s="133" t="s">
        <v>149</v>
      </c>
      <c r="P27" s="122" t="s">
        <v>169</v>
      </c>
      <c r="Q27" s="123"/>
      <c r="R27" s="138"/>
      <c r="S27" s="176"/>
      <c r="T27" s="267"/>
      <c r="U27" s="13"/>
    </row>
    <row r="28" spans="1:21" ht="12.75" customHeight="1" thickBot="1">
      <c r="A28" s="29" t="s">
        <v>20</v>
      </c>
      <c r="B28" s="23"/>
      <c r="C28" s="28"/>
      <c r="D28" s="101"/>
      <c r="E28" s="134"/>
      <c r="F28" s="134"/>
      <c r="G28" s="134"/>
      <c r="H28" s="135"/>
      <c r="I28" s="136"/>
      <c r="J28" s="136"/>
      <c r="K28" s="29" t="s">
        <v>23</v>
      </c>
      <c r="L28" s="23"/>
      <c r="M28" s="28"/>
      <c r="N28" s="101"/>
      <c r="O28" s="134"/>
      <c r="P28" s="134"/>
      <c r="Q28" s="134"/>
      <c r="R28" s="134"/>
      <c r="S28" s="136"/>
      <c r="T28" s="136"/>
      <c r="U28" s="13"/>
    </row>
    <row r="29" spans="1:21" ht="12.75" customHeight="1">
      <c r="A29" s="177">
        <v>10</v>
      </c>
      <c r="B29" s="179" t="str">
        <f>'пр.взвешивания'!C24</f>
        <v>ВЕРБИТСКАЯ Елизавета Сергеевна</v>
      </c>
      <c r="C29" s="181" t="str">
        <f>'пр.взвешивания'!D24</f>
        <v>27.05.95             КМС</v>
      </c>
      <c r="D29" s="192" t="str">
        <f>'пр.взвешивания'!E24</f>
        <v>Пермский край, г. Лысьва, МО</v>
      </c>
      <c r="E29" s="105"/>
      <c r="F29" s="107" t="s">
        <v>151</v>
      </c>
      <c r="G29" s="112"/>
      <c r="H29" s="112"/>
      <c r="I29" s="200" t="s">
        <v>151</v>
      </c>
      <c r="J29" s="200" t="s">
        <v>42</v>
      </c>
      <c r="K29" s="177">
        <v>21</v>
      </c>
      <c r="L29" s="229" t="str">
        <f>VLOOKUP(K29,'пр.взвешивания'!$B$6:$E$47,2,FALSE)</f>
        <v>ДЕДОВА Яна Владимировна</v>
      </c>
      <c r="M29" s="220" t="str">
        <f>VLOOKUP(K29,'пр.взвешивания'!$B$6:$E$47,3,FALSE)</f>
        <v>12.10.95            1 р.</v>
      </c>
      <c r="N29" s="241" t="str">
        <f>VLOOKUP(K29,'пр.взвешивания'!$B$6:$E$47,4,FALSE)</f>
        <v>Владимирская обл., Гороховечкий р-н, г. Гороховец</v>
      </c>
      <c r="O29" s="128"/>
      <c r="P29" s="107" t="s">
        <v>152</v>
      </c>
      <c r="Q29" s="112"/>
      <c r="R29" s="112"/>
      <c r="S29" s="200" t="s">
        <v>152</v>
      </c>
      <c r="T29" s="200" t="s">
        <v>43</v>
      </c>
      <c r="U29" s="13"/>
    </row>
    <row r="30" spans="1:21" ht="12.75" customHeight="1">
      <c r="A30" s="178"/>
      <c r="B30" s="180"/>
      <c r="C30" s="182"/>
      <c r="D30" s="193"/>
      <c r="E30" s="126"/>
      <c r="F30" s="111" t="s">
        <v>157</v>
      </c>
      <c r="G30" s="112"/>
      <c r="H30" s="112"/>
      <c r="I30" s="197"/>
      <c r="J30" s="197"/>
      <c r="K30" s="178"/>
      <c r="L30" s="227"/>
      <c r="M30" s="184"/>
      <c r="N30" s="242"/>
      <c r="O30" s="129"/>
      <c r="P30" s="111" t="s">
        <v>149</v>
      </c>
      <c r="Q30" s="112"/>
      <c r="R30" s="112"/>
      <c r="S30" s="197"/>
      <c r="T30" s="197"/>
      <c r="U30" s="13"/>
    </row>
    <row r="31" spans="1:21" ht="12.75" customHeight="1">
      <c r="A31" s="178">
        <v>11</v>
      </c>
      <c r="B31" s="180" t="str">
        <f>'пр.взвешивания'!C26</f>
        <v>ФЕДОРОВА Алёна Васильевна</v>
      </c>
      <c r="C31" s="182" t="str">
        <f>'пр.взвешивания'!D26</f>
        <v>15.04.95             1 р.</v>
      </c>
      <c r="D31" s="193" t="str">
        <f>'пр.взвешивания'!E26</f>
        <v>ХМАО-Югра, г. Мегион</v>
      </c>
      <c r="E31" s="120" t="s">
        <v>152</v>
      </c>
      <c r="F31" s="137"/>
      <c r="G31" s="112"/>
      <c r="H31" s="112"/>
      <c r="I31" s="197" t="s">
        <v>152</v>
      </c>
      <c r="J31" s="197" t="s">
        <v>43</v>
      </c>
      <c r="K31" s="286">
        <v>22</v>
      </c>
      <c r="L31" s="250" t="str">
        <f>'пр.взвешивания'!C48</f>
        <v>ПЕТРОВА Анжела Маратовна</v>
      </c>
      <c r="M31" s="251" t="str">
        <f>'пр.взвешивания'!D48</f>
        <v>23.01.94                 КМС</v>
      </c>
      <c r="N31" s="285" t="str">
        <f>'пр.взвешивания'!E48</f>
        <v>Республика Башкортостан, г. Давлеканово</v>
      </c>
      <c r="O31" s="130" t="s">
        <v>155</v>
      </c>
      <c r="P31" s="137"/>
      <c r="Q31" s="112"/>
      <c r="R31" s="112"/>
      <c r="S31" s="197" t="s">
        <v>155</v>
      </c>
      <c r="T31" s="197" t="s">
        <v>42</v>
      </c>
      <c r="U31" s="25"/>
    </row>
    <row r="32" spans="1:21" ht="12.75" customHeight="1" thickBot="1">
      <c r="A32" s="185"/>
      <c r="B32" s="186"/>
      <c r="C32" s="187"/>
      <c r="D32" s="204"/>
      <c r="E32" s="121" t="s">
        <v>157</v>
      </c>
      <c r="F32" s="123"/>
      <c r="G32" s="112"/>
      <c r="H32" s="112"/>
      <c r="I32" s="199"/>
      <c r="J32" s="198"/>
      <c r="K32" s="287"/>
      <c r="L32" s="186"/>
      <c r="M32" s="187"/>
      <c r="N32" s="189"/>
      <c r="O32" s="133" t="s">
        <v>149</v>
      </c>
      <c r="P32" s="123"/>
      <c r="Q32" s="112"/>
      <c r="R32" s="112"/>
      <c r="S32" s="199"/>
      <c r="T32" s="199"/>
      <c r="U32" s="25"/>
    </row>
    <row r="33" spans="1:21" ht="22.5" customHeight="1">
      <c r="A33" s="23"/>
      <c r="B33" s="23"/>
      <c r="C33" s="23"/>
      <c r="D33" s="23"/>
      <c r="E33" s="23"/>
      <c r="F33" s="23"/>
      <c r="G33" s="23"/>
      <c r="H33" s="23"/>
      <c r="I33" s="23"/>
      <c r="J33" s="84"/>
      <c r="K33" s="11"/>
      <c r="L33" s="26"/>
      <c r="M33" s="11"/>
      <c r="N33" s="3"/>
      <c r="O33" s="19"/>
      <c r="P33" s="20"/>
      <c r="Q33" s="20"/>
      <c r="R33" s="3"/>
      <c r="T33" s="18"/>
      <c r="U33" s="3"/>
    </row>
    <row r="34" spans="1:21" ht="23.25" customHeight="1" thickBo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25.5" customHeight="1" thickBot="1">
      <c r="A35" s="30"/>
      <c r="B35" s="209" t="s">
        <v>26</v>
      </c>
      <c r="C35" s="210"/>
      <c r="D35" s="210"/>
      <c r="E35" s="210"/>
      <c r="F35" s="210"/>
      <c r="G35" s="210"/>
      <c r="H35" s="210"/>
      <c r="I35" s="210"/>
      <c r="J35" s="210"/>
      <c r="K35" s="252" t="str">
        <f>HYPERLINK('[2]реквизиты'!$A$2)</f>
        <v>Первенство России по самбо среди девушек 1994 - 95 г.р.</v>
      </c>
      <c r="L35" s="253"/>
      <c r="M35" s="253"/>
      <c r="N35" s="253"/>
      <c r="O35" s="253"/>
      <c r="P35" s="253"/>
      <c r="Q35" s="253"/>
      <c r="R35" s="253"/>
      <c r="S35" s="253"/>
      <c r="T35" s="254"/>
      <c r="U35" s="24"/>
    </row>
    <row r="36" spans="1:21" ht="19.5" customHeight="1" thickBot="1">
      <c r="A36" s="2"/>
      <c r="B36" s="306" t="s">
        <v>141</v>
      </c>
      <c r="C36" s="306"/>
      <c r="D36" s="306"/>
      <c r="E36" s="306"/>
      <c r="F36" s="306"/>
      <c r="G36" s="306"/>
      <c r="H36" s="306"/>
      <c r="I36" s="306"/>
      <c r="J36" s="306"/>
      <c r="K36" s="306"/>
      <c r="L36" s="2"/>
      <c r="M36" s="2"/>
      <c r="O36" s="264" t="s">
        <v>46</v>
      </c>
      <c r="P36" s="265"/>
      <c r="Q36" s="265"/>
      <c r="R36" s="265"/>
      <c r="S36" s="265"/>
      <c r="T36" s="265"/>
      <c r="U36" s="24"/>
    </row>
    <row r="37" spans="1:15" ht="20.25" customHeight="1" thickBot="1">
      <c r="A37" s="64" t="s">
        <v>27</v>
      </c>
      <c r="C37" s="309" t="s">
        <v>18</v>
      </c>
      <c r="D37" s="309"/>
      <c r="E37" s="309"/>
      <c r="K37" s="64" t="s">
        <v>29</v>
      </c>
      <c r="M37" s="259" t="s">
        <v>21</v>
      </c>
      <c r="N37" s="259"/>
      <c r="O37" s="259"/>
    </row>
    <row r="38" spans="1:21" ht="13.5" customHeight="1" thickBot="1">
      <c r="A38" s="171" t="s">
        <v>0</v>
      </c>
      <c r="B38" s="171" t="s">
        <v>1</v>
      </c>
      <c r="C38" s="171" t="s">
        <v>2</v>
      </c>
      <c r="D38" s="171" t="s">
        <v>3</v>
      </c>
      <c r="E38" s="277" t="s">
        <v>4</v>
      </c>
      <c r="F38" s="278"/>
      <c r="G38" s="278"/>
      <c r="H38" s="279"/>
      <c r="I38" s="171" t="s">
        <v>5</v>
      </c>
      <c r="J38" s="282" t="s">
        <v>6</v>
      </c>
      <c r="K38" s="171" t="s">
        <v>0</v>
      </c>
      <c r="L38" s="171" t="s">
        <v>1</v>
      </c>
      <c r="M38" s="171" t="s">
        <v>2</v>
      </c>
      <c r="N38" s="171" t="s">
        <v>3</v>
      </c>
      <c r="O38" s="277" t="s">
        <v>4</v>
      </c>
      <c r="P38" s="278"/>
      <c r="Q38" s="278"/>
      <c r="R38" s="279"/>
      <c r="S38" s="171" t="s">
        <v>5</v>
      </c>
      <c r="T38" s="171" t="s">
        <v>6</v>
      </c>
      <c r="U38" s="13"/>
    </row>
    <row r="39" spans="1:21" ht="13.5" customHeight="1" thickBot="1">
      <c r="A39" s="172"/>
      <c r="B39" s="172"/>
      <c r="C39" s="172"/>
      <c r="D39" s="205"/>
      <c r="E39" s="7">
        <v>1</v>
      </c>
      <c r="F39" s="8">
        <v>2</v>
      </c>
      <c r="G39" s="8">
        <v>3</v>
      </c>
      <c r="H39" s="9">
        <v>4</v>
      </c>
      <c r="I39" s="172"/>
      <c r="J39" s="205"/>
      <c r="K39" s="202"/>
      <c r="L39" s="202"/>
      <c r="M39" s="202"/>
      <c r="N39" s="260"/>
      <c r="O39" s="7">
        <v>1</v>
      </c>
      <c r="P39" s="8">
        <v>2</v>
      </c>
      <c r="Q39" s="8">
        <v>3</v>
      </c>
      <c r="R39" s="9">
        <v>4</v>
      </c>
      <c r="S39" s="202"/>
      <c r="T39" s="202"/>
      <c r="U39" s="13"/>
    </row>
    <row r="40" spans="1:21" ht="12.75" customHeight="1">
      <c r="A40" s="222">
        <v>1</v>
      </c>
      <c r="B40" s="219" t="str">
        <f>VLOOKUP(A40,'пр.взвешивания'!B6:E47,2,FALSE)</f>
        <v>КУРОЧКИНА Алина Сергеевна</v>
      </c>
      <c r="C40" s="220" t="str">
        <f>VLOOKUP(B40,'пр.взвешивания'!C6:F47,2,FALSE)</f>
        <v>24.02.94                    1 р.</v>
      </c>
      <c r="D40" s="310" t="str">
        <f>VLOOKUP(C40,'пр.взвешивания'!D6:G47,2,FALSE)</f>
        <v>Брянская обл., г. Брянск, "Динамо"</v>
      </c>
      <c r="E40" s="55"/>
      <c r="F40" s="33">
        <v>3</v>
      </c>
      <c r="G40" s="34">
        <v>3</v>
      </c>
      <c r="H40" s="86">
        <v>3</v>
      </c>
      <c r="I40" s="214">
        <v>9</v>
      </c>
      <c r="J40" s="216">
        <v>1</v>
      </c>
      <c r="K40" s="218">
        <v>12</v>
      </c>
      <c r="L40" s="219" t="str">
        <f>VLOOKUP(K40,'пр.взвешивания'!$B$6:$E$47,2,FALSE)</f>
        <v>ЗИЯДУЛЛИНА Жанна Владимировна</v>
      </c>
      <c r="M40" s="255" t="str">
        <f>VLOOKUP(K40,'пр.взвешивания'!$B$6:$E$47,3,FALSE)</f>
        <v>07.05.95              2 р.</v>
      </c>
      <c r="N40" s="257" t="str">
        <f>VLOOKUP(K40,'пр.взвешивания'!$B$6:$E$47,4,FALSE)</f>
        <v>Пермский край, г. Чернушка, МО</v>
      </c>
      <c r="O40" s="105"/>
      <c r="P40" s="106" t="s">
        <v>151</v>
      </c>
      <c r="Q40" s="148" t="s">
        <v>151</v>
      </c>
      <c r="R40" s="149">
        <v>4</v>
      </c>
      <c r="S40" s="201" t="s">
        <v>180</v>
      </c>
      <c r="T40" s="234" t="s">
        <v>42</v>
      </c>
      <c r="U40" s="13"/>
    </row>
    <row r="41" spans="1:21" ht="12.75" customHeight="1">
      <c r="A41" s="194"/>
      <c r="B41" s="174"/>
      <c r="C41" s="184"/>
      <c r="D41" s="196"/>
      <c r="E41" s="56"/>
      <c r="F41" s="37" t="s">
        <v>149</v>
      </c>
      <c r="G41" s="38" t="s">
        <v>149</v>
      </c>
      <c r="H41" s="59" t="s">
        <v>149</v>
      </c>
      <c r="I41" s="215"/>
      <c r="J41" s="217"/>
      <c r="K41" s="211"/>
      <c r="L41" s="174"/>
      <c r="M41" s="256"/>
      <c r="N41" s="258"/>
      <c r="O41" s="126"/>
      <c r="P41" s="110" t="s">
        <v>178</v>
      </c>
      <c r="Q41" s="150" t="s">
        <v>177</v>
      </c>
      <c r="R41" s="151" t="s">
        <v>161</v>
      </c>
      <c r="S41" s="175"/>
      <c r="T41" s="235"/>
      <c r="U41" s="13"/>
    </row>
    <row r="42" spans="1:21" ht="12.75" customHeight="1">
      <c r="A42" s="194">
        <v>6</v>
      </c>
      <c r="B42" s="173" t="str">
        <f>VLOOKUP(A42,'пр.взвешивания'!B8:E49,2,FALSE)</f>
        <v>НОВИКОВА Юлия Вячеславовна</v>
      </c>
      <c r="C42" s="183" t="str">
        <f>VLOOKUP(B42,'пр.взвешивания'!C8:F49,2,FALSE)</f>
        <v>28.03.94                 КМС</v>
      </c>
      <c r="D42" s="195" t="str">
        <f>VLOOKUP(C42,'пр.взвешивания'!D8:G49,2,FALSE)</f>
        <v>Челябинская обл., СДЮСШОР им. Г.Веричева</v>
      </c>
      <c r="E42" s="57">
        <v>0</v>
      </c>
      <c r="F42" s="41"/>
      <c r="G42" s="40">
        <v>3.5</v>
      </c>
      <c r="H42" s="82">
        <v>3</v>
      </c>
      <c r="I42" s="215">
        <v>6.5</v>
      </c>
      <c r="J42" s="217">
        <v>2</v>
      </c>
      <c r="K42" s="211">
        <v>15</v>
      </c>
      <c r="L42" s="173" t="str">
        <f>VLOOKUP(K42,'пр.взвешивания'!$B$6:$E$47,2,FALSE)</f>
        <v>КАРЕКЯН Кристина Хачиковна</v>
      </c>
      <c r="M42" s="288" t="str">
        <f>VLOOKUP(K42,'пр.взвешивания'!$B$6:$E$47,3,FALSE)</f>
        <v>23.01.95            1 р.</v>
      </c>
      <c r="N42" s="290" t="str">
        <f>VLOOKUP(K42,'пр.взвешивания'!$B$6:$E$47,4,FALSE)</f>
        <v>Краснодарский край, г. Сочи, МО</v>
      </c>
      <c r="O42" s="120" t="s">
        <v>152</v>
      </c>
      <c r="P42" s="114"/>
      <c r="Q42" s="120">
        <v>3</v>
      </c>
      <c r="R42" s="152" t="s">
        <v>151</v>
      </c>
      <c r="S42" s="175" t="s">
        <v>158</v>
      </c>
      <c r="T42" s="235" t="s">
        <v>43</v>
      </c>
      <c r="U42" s="13"/>
    </row>
    <row r="43" spans="1:21" ht="12.75" customHeight="1">
      <c r="A43" s="194"/>
      <c r="B43" s="174"/>
      <c r="C43" s="184"/>
      <c r="D43" s="196"/>
      <c r="E43" s="58" t="s">
        <v>149</v>
      </c>
      <c r="F43" s="41"/>
      <c r="G43" s="37" t="s">
        <v>149</v>
      </c>
      <c r="H43" s="59" t="s">
        <v>149</v>
      </c>
      <c r="I43" s="215"/>
      <c r="J43" s="217"/>
      <c r="K43" s="211"/>
      <c r="L43" s="174"/>
      <c r="M43" s="289"/>
      <c r="N43" s="258"/>
      <c r="O43" s="116" t="s">
        <v>178</v>
      </c>
      <c r="P43" s="114"/>
      <c r="Q43" s="110" t="s">
        <v>149</v>
      </c>
      <c r="R43" s="151" t="s">
        <v>179</v>
      </c>
      <c r="S43" s="175"/>
      <c r="T43" s="235"/>
      <c r="U43" s="13"/>
    </row>
    <row r="44" spans="1:21" ht="12.75" customHeight="1">
      <c r="A44" s="211">
        <v>5</v>
      </c>
      <c r="B44" s="233" t="str">
        <f>B17</f>
        <v>ОМЕЛЬЧЕНКО Александра Дмитриевна</v>
      </c>
      <c r="C44" s="182" t="str">
        <f>C17</f>
        <v>02.06.95          1 р.</v>
      </c>
      <c r="D44" s="238" t="str">
        <f>D17</f>
        <v>Самарская обл., г. Самара, ГУДО СДЮШОР</v>
      </c>
      <c r="E44" s="83">
        <v>0</v>
      </c>
      <c r="F44" s="45">
        <v>0</v>
      </c>
      <c r="G44" s="46"/>
      <c r="H44" s="87">
        <v>0</v>
      </c>
      <c r="I44" s="215">
        <v>0</v>
      </c>
      <c r="J44" s="291">
        <v>4</v>
      </c>
      <c r="K44" s="211">
        <v>17</v>
      </c>
      <c r="L44" s="173" t="str">
        <f>VLOOKUP(K44,'пр.взвешивания'!$B$6:$E$47,2,FALSE)</f>
        <v>СУХОПАРОВА Мария Сергеевна</v>
      </c>
      <c r="M44" s="288" t="str">
        <f>VLOOKUP(K44,'пр.взвешивания'!$B$6:$E$47,3,FALSE)</f>
        <v>25.04.96                КМС</v>
      </c>
      <c r="N44" s="290" t="str">
        <f>VLOOKUP(K44,'пр.взвешивания'!$B$6:$E$47,4,FALSE)</f>
        <v>Тульская область, МО</v>
      </c>
      <c r="O44" s="127" t="s">
        <v>152</v>
      </c>
      <c r="P44" s="118">
        <v>1</v>
      </c>
      <c r="Q44" s="153"/>
      <c r="R44" s="154" t="s">
        <v>152</v>
      </c>
      <c r="S44" s="175" t="s">
        <v>42</v>
      </c>
      <c r="T44" s="266" t="s">
        <v>151</v>
      </c>
      <c r="U44" s="13"/>
    </row>
    <row r="45" spans="1:21" ht="12.75" customHeight="1">
      <c r="A45" s="211"/>
      <c r="B45" s="233"/>
      <c r="C45" s="182"/>
      <c r="D45" s="238"/>
      <c r="E45" s="58" t="s">
        <v>149</v>
      </c>
      <c r="F45" s="37" t="s">
        <v>149</v>
      </c>
      <c r="G45" s="48"/>
      <c r="H45" s="59" t="s">
        <v>168</v>
      </c>
      <c r="I45" s="215"/>
      <c r="J45" s="291"/>
      <c r="K45" s="211"/>
      <c r="L45" s="174"/>
      <c r="M45" s="289"/>
      <c r="N45" s="258"/>
      <c r="O45" s="116" t="s">
        <v>177</v>
      </c>
      <c r="P45" s="110" t="s">
        <v>149</v>
      </c>
      <c r="Q45" s="155"/>
      <c r="R45" s="151" t="s">
        <v>181</v>
      </c>
      <c r="S45" s="175"/>
      <c r="T45" s="266"/>
      <c r="U45" s="13"/>
    </row>
    <row r="46" spans="1:21" ht="12.75" customHeight="1">
      <c r="A46" s="211">
        <v>3</v>
      </c>
      <c r="B46" s="173" t="str">
        <f>B12</f>
        <v>КОВАЛЕВА Анастасия Андреевна</v>
      </c>
      <c r="C46" s="183" t="str">
        <f>C12</f>
        <v>20.01.94                  КМС</v>
      </c>
      <c r="D46" s="212" t="str">
        <f>D12</f>
        <v>Тульская область, МО</v>
      </c>
      <c r="E46" s="57">
        <v>0</v>
      </c>
      <c r="F46" s="42">
        <v>0</v>
      </c>
      <c r="G46" s="45">
        <v>4</v>
      </c>
      <c r="H46" s="88"/>
      <c r="I46" s="215">
        <v>4</v>
      </c>
      <c r="J46" s="291">
        <v>3</v>
      </c>
      <c r="K46" s="211">
        <v>14</v>
      </c>
      <c r="L46" s="173" t="str">
        <f>VLOOKUP(K46,'пр.взвешивания'!$B$6:$E$47,2,FALSE)</f>
        <v>ХАСАЕВА Алина Ильдаровна</v>
      </c>
      <c r="M46" s="288" t="str">
        <f>VLOOKUP(K46,'пр.взвешивания'!$B$6:$E$47,3,FALSE)</f>
        <v>16.06.94         1 р.</v>
      </c>
      <c r="N46" s="290" t="str">
        <f>VLOOKUP(K46,'пр.взвешивания'!$B$6:$E$47,4,FALSE)</f>
        <v>Республика Башкортостан, г. Стерлитамак</v>
      </c>
      <c r="O46" s="120">
        <v>0</v>
      </c>
      <c r="P46" s="152" t="s">
        <v>151</v>
      </c>
      <c r="Q46" s="118" t="s">
        <v>152</v>
      </c>
      <c r="R46" s="155"/>
      <c r="S46" s="175" t="s">
        <v>151</v>
      </c>
      <c r="T46" s="266" t="s">
        <v>47</v>
      </c>
      <c r="U46" s="13"/>
    </row>
    <row r="47" spans="1:21" ht="12.75" customHeight="1" thickBot="1">
      <c r="A47" s="223"/>
      <c r="B47" s="224"/>
      <c r="C47" s="225"/>
      <c r="D47" s="232"/>
      <c r="E47" s="60" t="s">
        <v>149</v>
      </c>
      <c r="F47" s="50" t="s">
        <v>149</v>
      </c>
      <c r="G47" s="51" t="s">
        <v>168</v>
      </c>
      <c r="H47" s="61"/>
      <c r="I47" s="293"/>
      <c r="J47" s="292"/>
      <c r="K47" s="223"/>
      <c r="L47" s="224"/>
      <c r="M47" s="302"/>
      <c r="N47" s="303"/>
      <c r="O47" s="121" t="s">
        <v>161</v>
      </c>
      <c r="P47" s="156" t="s">
        <v>181</v>
      </c>
      <c r="Q47" s="122" t="s">
        <v>179</v>
      </c>
      <c r="R47" s="157"/>
      <c r="S47" s="176"/>
      <c r="T47" s="267"/>
      <c r="U47" s="13"/>
    </row>
    <row r="48" spans="1:21" ht="12.75" customHeight="1" thickBot="1">
      <c r="A48" s="29" t="s">
        <v>28</v>
      </c>
      <c r="B48" s="23"/>
      <c r="C48" s="23"/>
      <c r="D48" s="23"/>
      <c r="E48" s="65"/>
      <c r="F48" s="65"/>
      <c r="G48" s="65"/>
      <c r="H48" s="65"/>
      <c r="I48" s="31"/>
      <c r="J48" s="31"/>
      <c r="K48" s="14" t="s">
        <v>30</v>
      </c>
      <c r="L48" s="17"/>
      <c r="M48" s="17"/>
      <c r="N48" s="12"/>
      <c r="O48" s="12"/>
      <c r="P48" s="12"/>
      <c r="Q48" s="12"/>
      <c r="R48" s="12"/>
      <c r="S48" s="158"/>
      <c r="T48" s="158"/>
      <c r="U48" s="13"/>
    </row>
    <row r="49" spans="1:21" ht="12.75" customHeight="1">
      <c r="A49" s="218">
        <v>8</v>
      </c>
      <c r="B49" s="219" t="str">
        <f>VLOOKUP(A49,'пр.взвешивания'!B6:E47,2,FALSE)</f>
        <v>МИТИНА Ольга Александровна</v>
      </c>
      <c r="C49" s="220" t="str">
        <f>VLOOKUP(B49,'пр.взвешивания'!C6:F47,2,FALSE)</f>
        <v>08.07.94                  КМС</v>
      </c>
      <c r="D49" s="221" t="str">
        <f>VLOOKUP(C49,'пр.взвешивания'!D6:G47,2,FALSE)</f>
        <v>Приморский край, г. Владивосток, УФКиС</v>
      </c>
      <c r="E49" s="32"/>
      <c r="F49" s="33">
        <v>3</v>
      </c>
      <c r="G49" s="34">
        <v>3</v>
      </c>
      <c r="H49" s="35">
        <v>3</v>
      </c>
      <c r="I49" s="214">
        <v>9</v>
      </c>
      <c r="J49" s="216">
        <v>1</v>
      </c>
      <c r="K49" s="218">
        <v>18</v>
      </c>
      <c r="L49" s="219" t="str">
        <f>VLOOKUP(K49,'пр.взвешивания'!$B$6:$E$47,2,FALSE)</f>
        <v>САЛЬНИКОВА Алина Геннадьевна</v>
      </c>
      <c r="M49" s="304" t="str">
        <f>VLOOKUP(K49,'пр.взвешивания'!$B$6:$E$47,3,FALSE)</f>
        <v>28.06.94              КМС</v>
      </c>
      <c r="N49" s="257" t="str">
        <f>VLOOKUP(K49,'пр.взвешивания'!$B$6:$E$47,4,FALSE)</f>
        <v>Тверская обл., г. Торжок, МО</v>
      </c>
      <c r="O49" s="105"/>
      <c r="P49" s="106" t="s">
        <v>152</v>
      </c>
      <c r="Q49" s="148" t="s">
        <v>47</v>
      </c>
      <c r="R49" s="149" t="s">
        <v>155</v>
      </c>
      <c r="S49" s="201" t="s">
        <v>162</v>
      </c>
      <c r="T49" s="234" t="s">
        <v>47</v>
      </c>
      <c r="U49" s="13"/>
    </row>
    <row r="50" spans="1:21" ht="12.75" customHeight="1">
      <c r="A50" s="211"/>
      <c r="B50" s="174"/>
      <c r="C50" s="184"/>
      <c r="D50" s="213"/>
      <c r="E50" s="36"/>
      <c r="F50" s="37" t="s">
        <v>149</v>
      </c>
      <c r="G50" s="38" t="s">
        <v>149</v>
      </c>
      <c r="H50" s="39" t="s">
        <v>149</v>
      </c>
      <c r="I50" s="215"/>
      <c r="J50" s="217"/>
      <c r="K50" s="211"/>
      <c r="L50" s="174"/>
      <c r="M50" s="305"/>
      <c r="N50" s="258"/>
      <c r="O50" s="126"/>
      <c r="P50" s="110" t="s">
        <v>149</v>
      </c>
      <c r="Q50" s="150" t="s">
        <v>149</v>
      </c>
      <c r="R50" s="151" t="s">
        <v>149</v>
      </c>
      <c r="S50" s="175"/>
      <c r="T50" s="235"/>
      <c r="U50" s="13"/>
    </row>
    <row r="51" spans="1:21" ht="12.75" customHeight="1">
      <c r="A51" s="211">
        <v>10</v>
      </c>
      <c r="B51" s="173" t="str">
        <f>VLOOKUP(A51,'пр.взвешивания'!B8:E49,2,FALSE)</f>
        <v>ВЕРБИТСКАЯ Елизавета Сергеевна</v>
      </c>
      <c r="C51" s="183" t="str">
        <f>VLOOKUP(B51,'пр.взвешивания'!C8:F49,2,FALSE)</f>
        <v>27.05.95             КМС</v>
      </c>
      <c r="D51" s="212" t="str">
        <f>VLOOKUP(C51,'пр.взвешивания'!D8:G49,2,FALSE)</f>
        <v>Пермский край, г. Лысьва, МО</v>
      </c>
      <c r="E51" s="40">
        <v>0</v>
      </c>
      <c r="F51" s="41"/>
      <c r="G51" s="40">
        <v>4</v>
      </c>
      <c r="H51" s="42">
        <v>1</v>
      </c>
      <c r="I51" s="215">
        <v>5</v>
      </c>
      <c r="J51" s="217">
        <v>3</v>
      </c>
      <c r="K51" s="211">
        <v>22</v>
      </c>
      <c r="L51" s="173" t="str">
        <f>L31</f>
        <v>ПЕТРОВА Анжела Маратовна</v>
      </c>
      <c r="M51" s="308" t="str">
        <f>M31</f>
        <v>23.01.94                 КМС</v>
      </c>
      <c r="N51" s="290" t="str">
        <f>N31</f>
        <v>Республика Башкортостан, г. Давлеканово</v>
      </c>
      <c r="O51" s="120" t="s">
        <v>47</v>
      </c>
      <c r="P51" s="114"/>
      <c r="Q51" s="120">
        <v>3.5</v>
      </c>
      <c r="R51" s="152" t="s">
        <v>152</v>
      </c>
      <c r="S51" s="175" t="s">
        <v>162</v>
      </c>
      <c r="T51" s="235" t="s">
        <v>43</v>
      </c>
      <c r="U51" s="13"/>
    </row>
    <row r="52" spans="1:21" ht="12.75" customHeight="1">
      <c r="A52" s="211"/>
      <c r="B52" s="174"/>
      <c r="C52" s="184"/>
      <c r="D52" s="213"/>
      <c r="E52" s="43" t="s">
        <v>149</v>
      </c>
      <c r="F52" s="41"/>
      <c r="G52" s="37" t="s">
        <v>157</v>
      </c>
      <c r="H52" s="39" t="s">
        <v>149</v>
      </c>
      <c r="I52" s="215"/>
      <c r="J52" s="217"/>
      <c r="K52" s="211"/>
      <c r="L52" s="174"/>
      <c r="M52" s="256"/>
      <c r="N52" s="258"/>
      <c r="O52" s="116" t="s">
        <v>149</v>
      </c>
      <c r="P52" s="114"/>
      <c r="Q52" s="110" t="s">
        <v>149</v>
      </c>
      <c r="R52" s="151" t="s">
        <v>149</v>
      </c>
      <c r="S52" s="175"/>
      <c r="T52" s="235"/>
      <c r="U52" s="13"/>
    </row>
    <row r="53" spans="1:21" ht="12.75" customHeight="1">
      <c r="A53" s="211">
        <v>11</v>
      </c>
      <c r="B53" s="173" t="str">
        <f>VLOOKUP(A53,'пр.взвешивания'!B10:E51,2,FALSE)</f>
        <v>ФЕДОРОВА Алёна Васильевна</v>
      </c>
      <c r="C53" s="183" t="str">
        <f>VLOOKUP(B53,'пр.взвешивания'!C10:F51,2,FALSE)</f>
        <v>15.04.95             1 р.</v>
      </c>
      <c r="D53" s="212" t="str">
        <f>VLOOKUP(A53,'пр.взвешивания'!B6:E47,4,FALSE)</f>
        <v>ХМАО-Югра, г. Мегион</v>
      </c>
      <c r="E53" s="44">
        <v>0</v>
      </c>
      <c r="F53" s="45">
        <v>0</v>
      </c>
      <c r="G53" s="46"/>
      <c r="H53" s="47">
        <v>0</v>
      </c>
      <c r="I53" s="215">
        <v>0</v>
      </c>
      <c r="J53" s="291">
        <v>4</v>
      </c>
      <c r="K53" s="211">
        <v>21</v>
      </c>
      <c r="L53" s="173" t="str">
        <f>VLOOKUP(K53,'пр.взвешивания'!$B$6:$E$47,2,FALSE)</f>
        <v>ДЕДОВА Яна Владимировна</v>
      </c>
      <c r="M53" s="288" t="str">
        <f>VLOOKUP(K53,'пр.взвешивания'!$B$6:$E$47,3,FALSE)</f>
        <v>12.10.95            1 р.</v>
      </c>
      <c r="N53" s="290" t="str">
        <f>VLOOKUP(K53,'пр.взвешивания'!$B$6:$E$47,4,FALSE)</f>
        <v>Владимирская обл., Гороховечкий р-н, г. Гороховец</v>
      </c>
      <c r="O53" s="127" t="s">
        <v>152</v>
      </c>
      <c r="P53" s="118">
        <v>0</v>
      </c>
      <c r="Q53" s="153"/>
      <c r="R53" s="154" t="s">
        <v>152</v>
      </c>
      <c r="S53" s="175" t="s">
        <v>152</v>
      </c>
      <c r="T53" s="266" t="s">
        <v>151</v>
      </c>
      <c r="U53" s="13"/>
    </row>
    <row r="54" spans="1:21" ht="12.75" customHeight="1">
      <c r="A54" s="211"/>
      <c r="B54" s="174"/>
      <c r="C54" s="184"/>
      <c r="D54" s="213"/>
      <c r="E54" s="43" t="s">
        <v>149</v>
      </c>
      <c r="F54" s="37" t="s">
        <v>157</v>
      </c>
      <c r="G54" s="48"/>
      <c r="H54" s="151" t="s">
        <v>176</v>
      </c>
      <c r="I54" s="215"/>
      <c r="J54" s="291"/>
      <c r="K54" s="211"/>
      <c r="L54" s="174"/>
      <c r="M54" s="289"/>
      <c r="N54" s="258"/>
      <c r="O54" s="116" t="s">
        <v>149</v>
      </c>
      <c r="P54" s="110" t="s">
        <v>149</v>
      </c>
      <c r="Q54" s="155"/>
      <c r="R54" s="151" t="s">
        <v>168</v>
      </c>
      <c r="S54" s="175"/>
      <c r="T54" s="266"/>
      <c r="U54" s="13"/>
    </row>
    <row r="55" spans="1:21" ht="12.75" customHeight="1">
      <c r="A55" s="211">
        <v>9</v>
      </c>
      <c r="B55" s="173" t="str">
        <f>VLOOKUP(A55,'пр.взвешивания'!B12:E53,2,FALSE)</f>
        <v>САГИТОВА Галия Сагдатовна</v>
      </c>
      <c r="C55" s="183" t="str">
        <f>VLOOKUP(B55,'пр.взвешивания'!C12:F53,2,FALSE)</f>
        <v>11.07.95            1 р.</v>
      </c>
      <c r="D55" s="212" t="str">
        <f>VLOOKUP(C55,'пр.взвешивания'!D12:G53,2,FALSE)</f>
        <v>Республика Башкортостан, г. Салават</v>
      </c>
      <c r="E55" s="40">
        <v>1</v>
      </c>
      <c r="F55" s="42">
        <v>3</v>
      </c>
      <c r="G55" s="45">
        <v>4</v>
      </c>
      <c r="H55" s="48"/>
      <c r="I55" s="215">
        <v>8</v>
      </c>
      <c r="J55" s="291">
        <v>2</v>
      </c>
      <c r="K55" s="211">
        <v>20</v>
      </c>
      <c r="L55" s="173" t="str">
        <f>VLOOKUP(K55,'пр.взвешивания'!$B$6:$E$47,2,FALSE)</f>
        <v>МАГОМЕДОВА Джамиля Ахмедовна</v>
      </c>
      <c r="M55" s="288" t="str">
        <f>VLOOKUP(K55,'пр.взвешивания'!$B$6:$E$47,3,FALSE)</f>
        <v>11.01.94               1 р.</v>
      </c>
      <c r="N55" s="290" t="str">
        <f>VLOOKUP(K55,'пр.взвешивания'!$B$6:$E$47,4,FALSE)</f>
        <v>ХМАО-Югра, г. Когалым</v>
      </c>
      <c r="O55" s="120" t="s">
        <v>152</v>
      </c>
      <c r="P55" s="152" t="s">
        <v>47</v>
      </c>
      <c r="Q55" s="118" t="s">
        <v>151</v>
      </c>
      <c r="R55" s="155"/>
      <c r="S55" s="175" t="s">
        <v>158</v>
      </c>
      <c r="T55" s="266" t="s">
        <v>42</v>
      </c>
      <c r="U55" s="13"/>
    </row>
    <row r="56" spans="1:21" ht="12.75" customHeight="1" thickBot="1">
      <c r="A56" s="223"/>
      <c r="B56" s="224"/>
      <c r="C56" s="225"/>
      <c r="D56" s="232"/>
      <c r="E56" s="49" t="s">
        <v>149</v>
      </c>
      <c r="F56" s="50" t="s">
        <v>149</v>
      </c>
      <c r="G56" s="122" t="s">
        <v>176</v>
      </c>
      <c r="H56" s="52"/>
      <c r="I56" s="293"/>
      <c r="J56" s="292"/>
      <c r="K56" s="223"/>
      <c r="L56" s="224"/>
      <c r="M56" s="302"/>
      <c r="N56" s="303"/>
      <c r="O56" s="121" t="s">
        <v>149</v>
      </c>
      <c r="P56" s="156" t="s">
        <v>149</v>
      </c>
      <c r="Q56" s="122" t="s">
        <v>168</v>
      </c>
      <c r="R56" s="157"/>
      <c r="S56" s="176"/>
      <c r="T56" s="267"/>
      <c r="U56" s="13"/>
    </row>
    <row r="57" spans="1:22" ht="20.25" customHeight="1" thickBot="1">
      <c r="A57" s="64"/>
      <c r="C57" s="309" t="s">
        <v>18</v>
      </c>
      <c r="D57" s="309"/>
      <c r="E57" s="309"/>
      <c r="K57" s="64"/>
      <c r="M57" s="307" t="s">
        <v>21</v>
      </c>
      <c r="N57" s="307"/>
      <c r="O57" s="307"/>
      <c r="P57" s="124"/>
      <c r="Q57" s="124"/>
      <c r="R57" s="124"/>
      <c r="S57" s="124"/>
      <c r="T57" s="124"/>
      <c r="U57" s="1"/>
      <c r="V57" s="1"/>
    </row>
    <row r="58" spans="1:22" ht="12.75" customHeight="1">
      <c r="A58" s="218">
        <v>1</v>
      </c>
      <c r="B58" s="219" t="str">
        <f>B40</f>
        <v>КУРОЧКИНА Алина Сергеевна</v>
      </c>
      <c r="C58" s="220" t="str">
        <f>C40</f>
        <v>24.02.94                    1 р.</v>
      </c>
      <c r="D58" s="221" t="str">
        <f>D40</f>
        <v>Брянская обл., г. Брянск, "Динамо"</v>
      </c>
      <c r="E58" s="32"/>
      <c r="F58" s="33">
        <v>3</v>
      </c>
      <c r="G58" s="34">
        <v>3</v>
      </c>
      <c r="H58" s="35">
        <v>3</v>
      </c>
      <c r="I58" s="214">
        <v>9</v>
      </c>
      <c r="J58" s="216">
        <v>1</v>
      </c>
      <c r="K58" s="218">
        <v>12</v>
      </c>
      <c r="L58" s="219" t="str">
        <f>VLOOKUP(K58,'пр.взвешивания'!$B$6:$E$47,2,FALSE)</f>
        <v>ЗИЯДУЛЛИНА Жанна Владимировна</v>
      </c>
      <c r="M58" s="304" t="str">
        <f>VLOOKUP(K58,'пр.взвешивания'!$B$6:$E$47,3,FALSE)</f>
        <v>07.05.95              2 р.</v>
      </c>
      <c r="N58" s="257" t="str">
        <f>VLOOKUP(K58,'пр.взвешивания'!$B$6:$E$47,4,FALSE)</f>
        <v>Пермский край, г. Чернушка, МО</v>
      </c>
      <c r="O58" s="105"/>
      <c r="P58" s="106" t="s">
        <v>47</v>
      </c>
      <c r="Q58" s="148" t="s">
        <v>47</v>
      </c>
      <c r="R58" s="149" t="s">
        <v>151</v>
      </c>
      <c r="S58" s="201" t="s">
        <v>185</v>
      </c>
      <c r="T58" s="234" t="s">
        <v>42</v>
      </c>
      <c r="U58" s="1"/>
      <c r="V58" s="1"/>
    </row>
    <row r="59" spans="1:22" ht="12.75" customHeight="1">
      <c r="A59" s="211"/>
      <c r="B59" s="174"/>
      <c r="C59" s="184"/>
      <c r="D59" s="213"/>
      <c r="E59" s="36"/>
      <c r="F59" s="37" t="s">
        <v>149</v>
      </c>
      <c r="G59" s="38" t="s">
        <v>149</v>
      </c>
      <c r="H59" s="39" t="s">
        <v>149</v>
      </c>
      <c r="I59" s="215"/>
      <c r="J59" s="217"/>
      <c r="K59" s="211"/>
      <c r="L59" s="174"/>
      <c r="M59" s="305"/>
      <c r="N59" s="258"/>
      <c r="O59" s="126"/>
      <c r="P59" s="110" t="s">
        <v>149</v>
      </c>
      <c r="Q59" s="150" t="s">
        <v>149</v>
      </c>
      <c r="R59" s="151" t="s">
        <v>178</v>
      </c>
      <c r="S59" s="175"/>
      <c r="T59" s="235"/>
      <c r="U59" s="1"/>
      <c r="V59" s="1"/>
    </row>
    <row r="60" spans="1:22" ht="12.75" customHeight="1">
      <c r="A60" s="211">
        <v>8</v>
      </c>
      <c r="B60" s="173" t="str">
        <f>VLOOKUP(A60,'пр.взвешивания'!B17:E58,2,FALSE)</f>
        <v>МИТИНА Ольга Александровна</v>
      </c>
      <c r="C60" s="183" t="str">
        <f>VLOOKUP(B60,'пр.взвешивания'!C17:F58,2,FALSE)</f>
        <v>08.07.94                  КМС</v>
      </c>
      <c r="D60" s="212" t="str">
        <f>VLOOKUP(C60,'пр.взвешивания'!D17:G58,2,FALSE)</f>
        <v>Приморский край, г. Владивосток, УФКиС</v>
      </c>
      <c r="E60" s="40">
        <v>0</v>
      </c>
      <c r="F60" s="41"/>
      <c r="G60" s="40">
        <v>3</v>
      </c>
      <c r="H60" s="42">
        <v>3</v>
      </c>
      <c r="I60" s="215">
        <v>6</v>
      </c>
      <c r="J60" s="217">
        <v>2</v>
      </c>
      <c r="K60" s="211">
        <v>20</v>
      </c>
      <c r="L60" s="173" t="str">
        <f>VLOOKUP(K60,'пр.взвешивания'!$B$6:$E$47,2,FALSE)</f>
        <v>МАГОМЕДОВА Джамиля Ахмедовна</v>
      </c>
      <c r="M60" s="288" t="str">
        <f>VLOOKUP(K60,'пр.взвешивания'!$B$6:$E$47,3,FALSE)</f>
        <v>11.01.94               1 р.</v>
      </c>
      <c r="N60" s="290" t="str">
        <f>VLOOKUP(K60,'пр.взвешивания'!$B$6:$E$47,4,FALSE)</f>
        <v>ХМАО-Югра, г. Когалым</v>
      </c>
      <c r="O60" s="120" t="s">
        <v>42</v>
      </c>
      <c r="P60" s="114"/>
      <c r="Q60" s="120" t="s">
        <v>47</v>
      </c>
      <c r="R60" s="152" t="s">
        <v>152</v>
      </c>
      <c r="S60" s="175" t="s">
        <v>151</v>
      </c>
      <c r="T60" s="235" t="s">
        <v>47</v>
      </c>
      <c r="U60" s="1"/>
      <c r="V60" s="1"/>
    </row>
    <row r="61" spans="1:22" ht="12.75" customHeight="1">
      <c r="A61" s="211"/>
      <c r="B61" s="174"/>
      <c r="C61" s="184"/>
      <c r="D61" s="213"/>
      <c r="E61" s="43" t="s">
        <v>149</v>
      </c>
      <c r="F61" s="41"/>
      <c r="G61" s="37" t="s">
        <v>149</v>
      </c>
      <c r="H61" s="39" t="s">
        <v>149</v>
      </c>
      <c r="I61" s="215"/>
      <c r="J61" s="217"/>
      <c r="K61" s="211"/>
      <c r="L61" s="174"/>
      <c r="M61" s="289"/>
      <c r="N61" s="258"/>
      <c r="O61" s="116" t="s">
        <v>149</v>
      </c>
      <c r="P61" s="114"/>
      <c r="Q61" s="110" t="s">
        <v>149</v>
      </c>
      <c r="R61" s="151" t="s">
        <v>182</v>
      </c>
      <c r="S61" s="175"/>
      <c r="T61" s="235"/>
      <c r="U61" s="1"/>
      <c r="V61" s="1"/>
    </row>
    <row r="62" spans="1:20" ht="12.75" customHeight="1">
      <c r="A62" s="211">
        <v>9</v>
      </c>
      <c r="B62" s="173" t="str">
        <f>VLOOKUP(A62,'пр.взвешивания'!B19:E60,2,FALSE)</f>
        <v>САГИТОВА Галия Сагдатовна</v>
      </c>
      <c r="C62" s="183" t="str">
        <f>VLOOKUP(B62,'пр.взвешивания'!C19:F60,2,FALSE)</f>
        <v>11.07.95            1 р.</v>
      </c>
      <c r="D62" s="212" t="str">
        <f>VLOOKUP(A62,'пр.взвешивания'!B15:E56,4,FALSE)</f>
        <v>Республика Башкортостан, г. Салават</v>
      </c>
      <c r="E62" s="44">
        <v>0</v>
      </c>
      <c r="F62" s="45">
        <v>1</v>
      </c>
      <c r="G62" s="46"/>
      <c r="H62" s="47">
        <v>1</v>
      </c>
      <c r="I62" s="215">
        <v>2</v>
      </c>
      <c r="J62" s="291">
        <v>4</v>
      </c>
      <c r="K62" s="211">
        <v>22</v>
      </c>
      <c r="L62" s="173" t="str">
        <f>L51</f>
        <v>ПЕТРОВА Анжела Маратовна</v>
      </c>
      <c r="M62" s="183" t="str">
        <f>M51</f>
        <v>23.01.94                 КМС</v>
      </c>
      <c r="N62" s="212" t="str">
        <f>N51</f>
        <v>Республика Башкортостан, г. Давлеканово</v>
      </c>
      <c r="O62" s="127" t="s">
        <v>42</v>
      </c>
      <c r="P62" s="118" t="s">
        <v>152</v>
      </c>
      <c r="Q62" s="153"/>
      <c r="R62" s="154" t="s">
        <v>152</v>
      </c>
      <c r="S62" s="175" t="s">
        <v>42</v>
      </c>
      <c r="T62" s="266" t="s">
        <v>151</v>
      </c>
    </row>
    <row r="63" spans="1:20" ht="12.75" customHeight="1">
      <c r="A63" s="211"/>
      <c r="B63" s="174"/>
      <c r="C63" s="184"/>
      <c r="D63" s="213"/>
      <c r="E63" s="43" t="s">
        <v>149</v>
      </c>
      <c r="F63" s="37" t="s">
        <v>149</v>
      </c>
      <c r="G63" s="48"/>
      <c r="H63" s="39" t="s">
        <v>149</v>
      </c>
      <c r="I63" s="215"/>
      <c r="J63" s="291"/>
      <c r="K63" s="211"/>
      <c r="L63" s="174"/>
      <c r="M63" s="184"/>
      <c r="N63" s="213"/>
      <c r="O63" s="116" t="s">
        <v>149</v>
      </c>
      <c r="P63" s="110" t="s">
        <v>149</v>
      </c>
      <c r="Q63" s="155"/>
      <c r="R63" s="151" t="s">
        <v>183</v>
      </c>
      <c r="S63" s="175"/>
      <c r="T63" s="266"/>
    </row>
    <row r="64" spans="1:20" ht="12.75" customHeight="1">
      <c r="A64" s="211">
        <v>6</v>
      </c>
      <c r="B64" s="173" t="str">
        <f>B42</f>
        <v>НОВИКОВА Юлия Вячеславовна</v>
      </c>
      <c r="C64" s="183" t="str">
        <f>C42</f>
        <v>28.03.94                 КМС</v>
      </c>
      <c r="D64" s="212" t="str">
        <f>D42</f>
        <v>Челябинская обл., СДЮСШОР им. Г.Веричева</v>
      </c>
      <c r="E64" s="40">
        <v>0</v>
      </c>
      <c r="F64" s="42">
        <v>0</v>
      </c>
      <c r="G64" s="45">
        <v>3</v>
      </c>
      <c r="H64" s="48"/>
      <c r="I64" s="215">
        <v>3</v>
      </c>
      <c r="J64" s="291">
        <v>3</v>
      </c>
      <c r="K64" s="211">
        <v>15</v>
      </c>
      <c r="L64" s="173" t="str">
        <f>VLOOKUP(K64,'пр.взвешивания'!$B$6:$E$47,2,FALSE)</f>
        <v>КАРЕКЯН Кристина Хачиковна</v>
      </c>
      <c r="M64" s="288" t="str">
        <f>VLOOKUP(K64,'пр.взвешивания'!$B$6:$E$47,3,FALSE)</f>
        <v>23.01.95            1 р.</v>
      </c>
      <c r="N64" s="290" t="str">
        <f>VLOOKUP(K64,'пр.взвешивания'!$B$6:$E$47,4,FALSE)</f>
        <v>Краснодарский край, г. Сочи, МО</v>
      </c>
      <c r="O64" s="120" t="s">
        <v>152</v>
      </c>
      <c r="P64" s="152" t="s">
        <v>151</v>
      </c>
      <c r="Q64" s="118" t="s">
        <v>151</v>
      </c>
      <c r="R64" s="155"/>
      <c r="S64" s="175" t="s">
        <v>184</v>
      </c>
      <c r="T64" s="266" t="s">
        <v>43</v>
      </c>
    </row>
    <row r="65" spans="1:20" ht="12.75" customHeight="1" thickBot="1">
      <c r="A65" s="223"/>
      <c r="B65" s="224"/>
      <c r="C65" s="225"/>
      <c r="D65" s="232"/>
      <c r="E65" s="49" t="s">
        <v>149</v>
      </c>
      <c r="F65" s="50" t="s">
        <v>149</v>
      </c>
      <c r="G65" s="51" t="s">
        <v>149</v>
      </c>
      <c r="H65" s="52"/>
      <c r="I65" s="293"/>
      <c r="J65" s="292"/>
      <c r="K65" s="223"/>
      <c r="L65" s="224"/>
      <c r="M65" s="302"/>
      <c r="N65" s="303"/>
      <c r="O65" s="121" t="s">
        <v>178</v>
      </c>
      <c r="P65" s="156" t="s">
        <v>182</v>
      </c>
      <c r="Q65" s="122" t="s">
        <v>183</v>
      </c>
      <c r="R65" s="157"/>
      <c r="S65" s="176"/>
      <c r="T65" s="267"/>
    </row>
    <row r="66" spans="1:18" ht="9" customHeight="1">
      <c r="A66" s="16"/>
      <c r="B66" s="53"/>
      <c r="C66" s="53"/>
      <c r="D66" s="53"/>
      <c r="E66" s="6"/>
      <c r="F66" s="6"/>
      <c r="G66" s="6"/>
      <c r="H66" s="27"/>
      <c r="I66" s="54"/>
      <c r="J66" s="16"/>
      <c r="K66" s="1"/>
      <c r="L66" s="1"/>
      <c r="M66" s="1"/>
      <c r="N66" s="1"/>
      <c r="O66" s="1"/>
      <c r="P66" s="1"/>
      <c r="Q66" s="1"/>
      <c r="R66" s="1"/>
    </row>
    <row r="67" spans="1:18" ht="12.75" customHeight="1" thickBot="1">
      <c r="A67" s="3"/>
      <c r="B67" s="103" t="s">
        <v>31</v>
      </c>
      <c r="C67" s="66"/>
      <c r="D67" s="66"/>
      <c r="E67" s="3"/>
      <c r="F67" s="104" t="s">
        <v>16</v>
      </c>
      <c r="G67" s="3"/>
      <c r="H67" s="3"/>
      <c r="I67" s="54"/>
      <c r="J67" s="16"/>
      <c r="K67" s="1"/>
      <c r="L67" s="1"/>
      <c r="M67" s="1"/>
      <c r="N67" s="1"/>
      <c r="O67" s="1"/>
      <c r="P67" s="1"/>
      <c r="Q67" s="1"/>
      <c r="R67" s="1"/>
    </row>
    <row r="68" spans="1:18" ht="12.75" customHeight="1" thickBot="1">
      <c r="A68" s="283">
        <v>1</v>
      </c>
      <c r="B68" s="229" t="str">
        <f>B58</f>
        <v>КУРОЧКИНА Алина Сергеевна</v>
      </c>
      <c r="C68" s="297" t="str">
        <f>C58</f>
        <v>24.02.94                    1 р.</v>
      </c>
      <c r="D68" s="221" t="str">
        <f>D58</f>
        <v>Брянская обл., г. Брянск, "Динамо"</v>
      </c>
      <c r="E68" s="3"/>
      <c r="F68" s="3"/>
      <c r="G68" s="3"/>
      <c r="H68" s="3"/>
      <c r="I68" s="31"/>
      <c r="J68" s="16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284"/>
      <c r="B69" s="227"/>
      <c r="C69" s="298"/>
      <c r="D69" s="213"/>
      <c r="E69" s="159">
        <v>15</v>
      </c>
      <c r="F69" s="75"/>
      <c r="G69" s="75"/>
      <c r="H69" s="75"/>
      <c r="I69" s="54"/>
      <c r="J69" s="13"/>
      <c r="K69" s="1"/>
      <c r="L69" s="1"/>
      <c r="M69" s="1"/>
      <c r="N69" s="1"/>
      <c r="O69" s="1"/>
      <c r="P69" s="1"/>
      <c r="Q69" s="1"/>
      <c r="R69" s="1"/>
    </row>
    <row r="70" spans="1:11" ht="12.75" customHeight="1" thickBot="1">
      <c r="A70" s="284">
        <v>15</v>
      </c>
      <c r="B70" s="180" t="str">
        <f>L64</f>
        <v>КАРЕКЯН Кристина Хачиковна</v>
      </c>
      <c r="C70" s="237" t="str">
        <f>M64</f>
        <v>23.01.95            1 р.</v>
      </c>
      <c r="D70" s="238" t="str">
        <f>N64</f>
        <v>Краснодарский край, г. Сочи, МО</v>
      </c>
      <c r="E70" s="166" t="s">
        <v>186</v>
      </c>
      <c r="F70" s="160"/>
      <c r="G70" s="161"/>
      <c r="H70" s="75"/>
      <c r="I70" s="54"/>
      <c r="J70" s="16"/>
      <c r="K70" s="1"/>
    </row>
    <row r="71" spans="1:18" ht="16.5" thickBot="1">
      <c r="A71" s="301"/>
      <c r="B71" s="186"/>
      <c r="C71" s="281"/>
      <c r="D71" s="294"/>
      <c r="E71" s="75"/>
      <c r="F71" s="162"/>
      <c r="G71" s="162"/>
      <c r="H71" s="163">
        <v>15</v>
      </c>
      <c r="I71" s="54"/>
      <c r="J71" s="102" t="s">
        <v>143</v>
      </c>
      <c r="K71" s="102"/>
      <c r="L71" s="102"/>
      <c r="M71" s="102"/>
      <c r="N71" s="168"/>
      <c r="O71" s="72"/>
      <c r="P71" s="74"/>
      <c r="Q71" s="69" t="s">
        <v>148</v>
      </c>
      <c r="R71" s="30"/>
    </row>
    <row r="72" spans="1:18" ht="13.5" customHeight="1" thickBot="1">
      <c r="A72" s="299">
        <v>12</v>
      </c>
      <c r="B72" s="300" t="str">
        <f>L58</f>
        <v>ЗИЯДУЛЛИНА Жанна Владимировна</v>
      </c>
      <c r="C72" s="244" t="str">
        <f>M58</f>
        <v>07.05.95              2 р.</v>
      </c>
      <c r="D72" s="246" t="str">
        <f>N58</f>
        <v>Пермский край, г. Чернушка, МО</v>
      </c>
      <c r="E72" s="75"/>
      <c r="F72" s="162"/>
      <c r="G72" s="162"/>
      <c r="H72" s="167" t="s">
        <v>191</v>
      </c>
      <c r="I72" s="54"/>
      <c r="J72" s="16"/>
      <c r="K72" s="1"/>
      <c r="L72" s="169"/>
      <c r="M72" s="169"/>
      <c r="N72" s="168"/>
      <c r="O72" s="72"/>
      <c r="P72" s="74"/>
      <c r="Q72" s="70" t="s">
        <v>145</v>
      </c>
      <c r="R72" s="30"/>
    </row>
    <row r="73" spans="1:17" ht="12.75">
      <c r="A73" s="295"/>
      <c r="B73" s="174"/>
      <c r="C73" s="184"/>
      <c r="D73" s="213"/>
      <c r="E73" s="159">
        <v>8</v>
      </c>
      <c r="F73" s="164"/>
      <c r="G73" s="165"/>
      <c r="H73" s="75"/>
      <c r="I73" s="54"/>
      <c r="J73" s="16"/>
      <c r="K73" s="1"/>
      <c r="L73" s="4"/>
      <c r="M73" s="4"/>
      <c r="N73" s="71"/>
      <c r="O73" s="1"/>
      <c r="P73" s="72"/>
      <c r="Q73" s="30"/>
    </row>
    <row r="74" spans="1:18" ht="16.5" thickBot="1">
      <c r="A74" s="295">
        <v>8</v>
      </c>
      <c r="B74" s="173" t="str">
        <f>B60</f>
        <v>МИТИНА Ольга Александровна</v>
      </c>
      <c r="C74" s="183" t="str">
        <f>C60</f>
        <v>08.07.94                  КМС</v>
      </c>
      <c r="D74" s="212" t="str">
        <f>D60</f>
        <v>Приморский край, г. Владивосток, УФКиС</v>
      </c>
      <c r="E74" s="166" t="s">
        <v>187</v>
      </c>
      <c r="F74" s="75"/>
      <c r="G74" s="75"/>
      <c r="H74" s="75"/>
      <c r="I74" s="54"/>
      <c r="J74" s="102" t="s">
        <v>144</v>
      </c>
      <c r="K74" s="102"/>
      <c r="L74" s="102"/>
      <c r="M74" s="169"/>
      <c r="N74" s="168"/>
      <c r="O74" s="72"/>
      <c r="P74" s="74"/>
      <c r="Q74" s="69" t="s">
        <v>146</v>
      </c>
      <c r="R74" s="30"/>
    </row>
    <row r="75" spans="1:18" ht="13.5" thickBot="1">
      <c r="A75" s="296"/>
      <c r="B75" s="224"/>
      <c r="C75" s="225"/>
      <c r="D75" s="232"/>
      <c r="E75" s="3"/>
      <c r="F75" s="3"/>
      <c r="G75" s="3"/>
      <c r="H75" s="3"/>
      <c r="I75" s="54"/>
      <c r="J75" s="16"/>
      <c r="K75" s="1"/>
      <c r="L75" s="4"/>
      <c r="M75" s="4"/>
      <c r="N75" s="4"/>
      <c r="O75" s="30"/>
      <c r="P75" s="30"/>
      <c r="Q75" s="70" t="s">
        <v>147</v>
      </c>
      <c r="R75" s="30"/>
    </row>
    <row r="76" spans="1:18" ht="12.75">
      <c r="A76" s="16"/>
      <c r="B76" s="15"/>
      <c r="C76" s="15"/>
      <c r="D76" s="15"/>
      <c r="E76" s="6"/>
      <c r="F76" s="6"/>
      <c r="G76" s="6"/>
      <c r="H76" s="27"/>
      <c r="I76" s="54"/>
      <c r="J76" s="16"/>
      <c r="K76" s="1"/>
      <c r="L76" s="1"/>
      <c r="M76" s="1"/>
      <c r="N76" s="1"/>
      <c r="O76" s="1"/>
      <c r="P76" s="1"/>
      <c r="Q76" s="1"/>
      <c r="R76" s="1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</row>
    <row r="78" spans="1:1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</row>
    <row r="80" spans="11:18" ht="12.75">
      <c r="K80" s="1"/>
      <c r="L80" s="1"/>
      <c r="M80" s="1"/>
      <c r="N80" s="1"/>
      <c r="O80" s="1"/>
      <c r="P80" s="1"/>
      <c r="Q80" s="1"/>
      <c r="R80" s="1"/>
    </row>
    <row r="81" spans="11:18" ht="12.75"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</sheetData>
  <sheetProtection/>
  <mergeCells count="336">
    <mergeCell ref="K38:K39"/>
    <mergeCell ref="D40:D41"/>
    <mergeCell ref="E38:H38"/>
    <mergeCell ref="N62:N63"/>
    <mergeCell ref="M58:M59"/>
    <mergeCell ref="K58:K59"/>
    <mergeCell ref="L58:L59"/>
    <mergeCell ref="N58:N59"/>
    <mergeCell ref="A58:A59"/>
    <mergeCell ref="A60:A61"/>
    <mergeCell ref="D60:D61"/>
    <mergeCell ref="A44:A45"/>
    <mergeCell ref="C44:C45"/>
    <mergeCell ref="D44:D45"/>
    <mergeCell ref="I40:I41"/>
    <mergeCell ref="J40:J41"/>
    <mergeCell ref="J44:J45"/>
    <mergeCell ref="I46:I47"/>
    <mergeCell ref="I60:I61"/>
    <mergeCell ref="I44:I45"/>
    <mergeCell ref="I62:I63"/>
    <mergeCell ref="I42:I43"/>
    <mergeCell ref="J42:J43"/>
    <mergeCell ref="I51:I52"/>
    <mergeCell ref="B3:K3"/>
    <mergeCell ref="B36:K36"/>
    <mergeCell ref="E6:G6"/>
    <mergeCell ref="K62:K63"/>
    <mergeCell ref="L62:L63"/>
    <mergeCell ref="M57:O57"/>
    <mergeCell ref="K51:K52"/>
    <mergeCell ref="L51:L52"/>
    <mergeCell ref="M51:M52"/>
    <mergeCell ref="N51:N52"/>
    <mergeCell ref="K46:K47"/>
    <mergeCell ref="L46:L47"/>
    <mergeCell ref="L49:L50"/>
    <mergeCell ref="M42:M43"/>
    <mergeCell ref="N42:N43"/>
    <mergeCell ref="K40:K41"/>
    <mergeCell ref="C37:E37"/>
    <mergeCell ref="C57:E57"/>
    <mergeCell ref="I58:I59"/>
    <mergeCell ref="J46:J47"/>
    <mergeCell ref="K29:K30"/>
    <mergeCell ref="B35:J35"/>
    <mergeCell ref="B60:B61"/>
    <mergeCell ref="C60:C61"/>
    <mergeCell ref="S62:S63"/>
    <mergeCell ref="T62:T63"/>
    <mergeCell ref="K64:K65"/>
    <mergeCell ref="L64:L65"/>
    <mergeCell ref="M64:M65"/>
    <mergeCell ref="N64:N65"/>
    <mergeCell ref="S64:S65"/>
    <mergeCell ref="T64:T65"/>
    <mergeCell ref="K53:K54"/>
    <mergeCell ref="L53:L54"/>
    <mergeCell ref="S58:S59"/>
    <mergeCell ref="T58:T59"/>
    <mergeCell ref="K60:K61"/>
    <mergeCell ref="L60:L61"/>
    <mergeCell ref="M60:M61"/>
    <mergeCell ref="N60:N61"/>
    <mergeCell ref="S60:S61"/>
    <mergeCell ref="T60:T61"/>
    <mergeCell ref="K55:K56"/>
    <mergeCell ref="L55:L56"/>
    <mergeCell ref="M55:M56"/>
    <mergeCell ref="N55:N56"/>
    <mergeCell ref="S55:S56"/>
    <mergeCell ref="T55:T56"/>
    <mergeCell ref="T46:T47"/>
    <mergeCell ref="M53:M54"/>
    <mergeCell ref="N53:N54"/>
    <mergeCell ref="T49:T50"/>
    <mergeCell ref="S53:S54"/>
    <mergeCell ref="T53:T54"/>
    <mergeCell ref="M46:M47"/>
    <mergeCell ref="N46:N47"/>
    <mergeCell ref="M49:M50"/>
    <mergeCell ref="N49:N50"/>
    <mergeCell ref="A74:A75"/>
    <mergeCell ref="B74:B75"/>
    <mergeCell ref="C74:C75"/>
    <mergeCell ref="D74:D75"/>
    <mergeCell ref="J58:J59"/>
    <mergeCell ref="A64:A65"/>
    <mergeCell ref="B64:B65"/>
    <mergeCell ref="C64:C65"/>
    <mergeCell ref="D64:D65"/>
    <mergeCell ref="A62:A63"/>
    <mergeCell ref="B62:B63"/>
    <mergeCell ref="C62:C63"/>
    <mergeCell ref="D62:D63"/>
    <mergeCell ref="I64:I65"/>
    <mergeCell ref="J64:J65"/>
    <mergeCell ref="B68:B69"/>
    <mergeCell ref="C68:C69"/>
    <mergeCell ref="D68:D69"/>
    <mergeCell ref="A72:A73"/>
    <mergeCell ref="B72:B73"/>
    <mergeCell ref="C72:C73"/>
    <mergeCell ref="D72:D73"/>
    <mergeCell ref="A70:A71"/>
    <mergeCell ref="D58:D59"/>
    <mergeCell ref="B58:B59"/>
    <mergeCell ref="C58:C59"/>
    <mergeCell ref="J60:J61"/>
    <mergeCell ref="I53:I54"/>
    <mergeCell ref="J53:J54"/>
    <mergeCell ref="I55:I56"/>
    <mergeCell ref="B70:B71"/>
    <mergeCell ref="C70:C71"/>
    <mergeCell ref="D70:D71"/>
    <mergeCell ref="J62:J63"/>
    <mergeCell ref="T29:T30"/>
    <mergeCell ref="I38:I39"/>
    <mergeCell ref="J38:J39"/>
    <mergeCell ref="S10:S11"/>
    <mergeCell ref="T10:T11"/>
    <mergeCell ref="K8:K9"/>
    <mergeCell ref="L8:L9"/>
    <mergeCell ref="A38:A39"/>
    <mergeCell ref="A68:A69"/>
    <mergeCell ref="N31:N32"/>
    <mergeCell ref="T31:T32"/>
    <mergeCell ref="K31:K32"/>
    <mergeCell ref="S29:S30"/>
    <mergeCell ref="A55:A56"/>
    <mergeCell ref="B55:B56"/>
    <mergeCell ref="C55:C56"/>
    <mergeCell ref="S42:S43"/>
    <mergeCell ref="T42:T43"/>
    <mergeCell ref="L44:L45"/>
    <mergeCell ref="M44:M45"/>
    <mergeCell ref="N44:N45"/>
    <mergeCell ref="S44:S45"/>
    <mergeCell ref="O36:T36"/>
    <mergeCell ref="O38:R38"/>
    <mergeCell ref="T8:T9"/>
    <mergeCell ref="K10:K11"/>
    <mergeCell ref="T26:T27"/>
    <mergeCell ref="M6:M7"/>
    <mergeCell ref="N22:N23"/>
    <mergeCell ref="T22:T23"/>
    <mergeCell ref="N24:N25"/>
    <mergeCell ref="T24:T25"/>
    <mergeCell ref="T19:T20"/>
    <mergeCell ref="T15:T16"/>
    <mergeCell ref="S17:S18"/>
    <mergeCell ref="T17:T18"/>
    <mergeCell ref="S15:S16"/>
    <mergeCell ref="N6:N7"/>
    <mergeCell ref="S6:S7"/>
    <mergeCell ref="R6:R7"/>
    <mergeCell ref="O6:Q6"/>
    <mergeCell ref="N8:N9"/>
    <mergeCell ref="S12:S13"/>
    <mergeCell ref="L12:L13"/>
    <mergeCell ref="M12:M13"/>
    <mergeCell ref="M26:M27"/>
    <mergeCell ref="A1:T1"/>
    <mergeCell ref="K2:T2"/>
    <mergeCell ref="O3:T3"/>
    <mergeCell ref="S26:S27"/>
    <mergeCell ref="N26:N27"/>
    <mergeCell ref="K26:K27"/>
    <mergeCell ref="L26:L27"/>
    <mergeCell ref="T12:T13"/>
    <mergeCell ref="M24:M25"/>
    <mergeCell ref="S24:S25"/>
    <mergeCell ref="K22:K23"/>
    <mergeCell ref="L22:L23"/>
    <mergeCell ref="M22:M23"/>
    <mergeCell ref="K24:K25"/>
    <mergeCell ref="L24:L25"/>
    <mergeCell ref="S19:S20"/>
    <mergeCell ref="K19:K20"/>
    <mergeCell ref="J26:J27"/>
    <mergeCell ref="K17:K18"/>
    <mergeCell ref="J17:J18"/>
    <mergeCell ref="J24:J25"/>
    <mergeCell ref="S22:S23"/>
    <mergeCell ref="S8:S9"/>
    <mergeCell ref="M62:M63"/>
    <mergeCell ref="L31:L32"/>
    <mergeCell ref="M31:M32"/>
    <mergeCell ref="K35:T35"/>
    <mergeCell ref="S38:S39"/>
    <mergeCell ref="T38:T39"/>
    <mergeCell ref="L40:L41"/>
    <mergeCell ref="M40:M41"/>
    <mergeCell ref="N40:N41"/>
    <mergeCell ref="S40:S41"/>
    <mergeCell ref="T40:T41"/>
    <mergeCell ref="M37:O37"/>
    <mergeCell ref="L38:L39"/>
    <mergeCell ref="S51:S52"/>
    <mergeCell ref="S31:S32"/>
    <mergeCell ref="M38:M39"/>
    <mergeCell ref="N38:N39"/>
    <mergeCell ref="K42:K43"/>
    <mergeCell ref="K44:K45"/>
    <mergeCell ref="K49:K50"/>
    <mergeCell ref="T51:T52"/>
    <mergeCell ref="S49:S50"/>
    <mergeCell ref="T44:T45"/>
    <mergeCell ref="S46:S47"/>
    <mergeCell ref="J8:J9"/>
    <mergeCell ref="M8:M9"/>
    <mergeCell ref="L10:L11"/>
    <mergeCell ref="M10:M11"/>
    <mergeCell ref="N10:N11"/>
    <mergeCell ref="J12:J13"/>
    <mergeCell ref="J19:J20"/>
    <mergeCell ref="N19:N20"/>
    <mergeCell ref="L29:L30"/>
    <mergeCell ref="M29:M30"/>
    <mergeCell ref="J10:J11"/>
    <mergeCell ref="K12:K13"/>
    <mergeCell ref="J29:J30"/>
    <mergeCell ref="N29:N30"/>
    <mergeCell ref="L15:L16"/>
    <mergeCell ref="M15:M16"/>
    <mergeCell ref="N15:N16"/>
    <mergeCell ref="M17:M18"/>
    <mergeCell ref="L17:L18"/>
    <mergeCell ref="L19:L20"/>
    <mergeCell ref="N17:N18"/>
    <mergeCell ref="N12:N13"/>
    <mergeCell ref="K15:K16"/>
    <mergeCell ref="M19:M20"/>
    <mergeCell ref="J15:J16"/>
    <mergeCell ref="D55:D56"/>
    <mergeCell ref="A53:A54"/>
    <mergeCell ref="B53:B54"/>
    <mergeCell ref="C53:C54"/>
    <mergeCell ref="D53:D54"/>
    <mergeCell ref="C10:C11"/>
    <mergeCell ref="D46:D47"/>
    <mergeCell ref="B44:B45"/>
    <mergeCell ref="J22:J23"/>
    <mergeCell ref="D29:D30"/>
    <mergeCell ref="D24:D25"/>
    <mergeCell ref="B24:B25"/>
    <mergeCell ref="J51:J52"/>
    <mergeCell ref="J55:J56"/>
    <mergeCell ref="I8:I9"/>
    <mergeCell ref="D10:D11"/>
    <mergeCell ref="A17:A18"/>
    <mergeCell ref="B17:B18"/>
    <mergeCell ref="C17:C18"/>
    <mergeCell ref="A12:A13"/>
    <mergeCell ref="B12:B13"/>
    <mergeCell ref="C12:C13"/>
    <mergeCell ref="A8:A9"/>
    <mergeCell ref="B8:B9"/>
    <mergeCell ref="C8:C9"/>
    <mergeCell ref="D8:D9"/>
    <mergeCell ref="A15:A16"/>
    <mergeCell ref="B15:B16"/>
    <mergeCell ref="C15:C16"/>
    <mergeCell ref="D12:D13"/>
    <mergeCell ref="B2:J2"/>
    <mergeCell ref="A51:A52"/>
    <mergeCell ref="B51:B52"/>
    <mergeCell ref="C51:C52"/>
    <mergeCell ref="D51:D52"/>
    <mergeCell ref="I49:I50"/>
    <mergeCell ref="J49:J50"/>
    <mergeCell ref="A49:A50"/>
    <mergeCell ref="B49:B50"/>
    <mergeCell ref="C49:C50"/>
    <mergeCell ref="D49:D50"/>
    <mergeCell ref="B38:B39"/>
    <mergeCell ref="C38:C39"/>
    <mergeCell ref="C40:C41"/>
    <mergeCell ref="A40:A41"/>
    <mergeCell ref="B40:B41"/>
    <mergeCell ref="A46:A47"/>
    <mergeCell ref="B46:B47"/>
    <mergeCell ref="C46:C47"/>
    <mergeCell ref="A26:A27"/>
    <mergeCell ref="B26:B27"/>
    <mergeCell ref="C26:C27"/>
    <mergeCell ref="A31:A32"/>
    <mergeCell ref="B31:B32"/>
    <mergeCell ref="T6:T7"/>
    <mergeCell ref="A42:A43"/>
    <mergeCell ref="B42:B43"/>
    <mergeCell ref="C42:C43"/>
    <mergeCell ref="D42:D43"/>
    <mergeCell ref="J31:J32"/>
    <mergeCell ref="I31:I32"/>
    <mergeCell ref="I24:I25"/>
    <mergeCell ref="I26:I27"/>
    <mergeCell ref="I29:I30"/>
    <mergeCell ref="I22:I23"/>
    <mergeCell ref="I6:I7"/>
    <mergeCell ref="A10:A11"/>
    <mergeCell ref="B10:B11"/>
    <mergeCell ref="C31:C32"/>
    <mergeCell ref="D31:D32"/>
    <mergeCell ref="D38:D39"/>
    <mergeCell ref="D6:D7"/>
    <mergeCell ref="I10:I11"/>
    <mergeCell ref="I12:I13"/>
    <mergeCell ref="I15:I16"/>
    <mergeCell ref="D15:D16"/>
    <mergeCell ref="I17:I18"/>
    <mergeCell ref="D17:D18"/>
    <mergeCell ref="K4:L4"/>
    <mergeCell ref="K6:K7"/>
    <mergeCell ref="L6:L7"/>
    <mergeCell ref="A4:C4"/>
    <mergeCell ref="J6:J7"/>
    <mergeCell ref="A6:A7"/>
    <mergeCell ref="B6:B7"/>
    <mergeCell ref="C6:C7"/>
    <mergeCell ref="L42:L43"/>
    <mergeCell ref="I19:I20"/>
    <mergeCell ref="A29:A30"/>
    <mergeCell ref="B29:B30"/>
    <mergeCell ref="C29:C30"/>
    <mergeCell ref="C24:C25"/>
    <mergeCell ref="A24:A25"/>
    <mergeCell ref="A19:A20"/>
    <mergeCell ref="B19:B20"/>
    <mergeCell ref="C19:C20"/>
    <mergeCell ref="D19:D20"/>
    <mergeCell ref="A22:A23"/>
    <mergeCell ref="B22:B23"/>
    <mergeCell ref="C22:C23"/>
    <mergeCell ref="D26:D27"/>
    <mergeCell ref="D22:D23"/>
  </mergeCells>
  <printOptions horizontalCentered="1" verticalCentered="1"/>
  <pageMargins left="0" right="0" top="0" bottom="0" header="0.5118110236220472" footer="0.5118110236220472"/>
  <pageSetup fitToHeight="2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7"/>
  <sheetViews>
    <sheetView tabSelected="1" zoomScalePageLayoutView="0" workbookViewId="0" topLeftCell="A33">
      <selection activeCell="M44" sqref="M44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4.00390625" style="0" customWidth="1"/>
  </cols>
  <sheetData>
    <row r="1" spans="1:7" ht="20.25" customHeight="1" thickBot="1">
      <c r="A1" s="311" t="s">
        <v>41</v>
      </c>
      <c r="B1" s="311"/>
      <c r="C1" s="311"/>
      <c r="D1" s="311"/>
      <c r="E1" s="311"/>
      <c r="F1" s="311"/>
      <c r="G1" s="311"/>
    </row>
    <row r="2" spans="1:7" ht="17.25" customHeight="1" thickBot="1">
      <c r="A2" s="312" t="s">
        <v>32</v>
      </c>
      <c r="B2" s="312"/>
      <c r="C2" s="313"/>
      <c r="D2" s="314" t="str">
        <f>HYPERLINK('[3]реквизиты'!$A$2)</f>
        <v>Первенство России по самбо среди девушек 1993-94 г.р.</v>
      </c>
      <c r="E2" s="315"/>
      <c r="F2" s="315"/>
      <c r="G2" s="316"/>
    </row>
    <row r="3" spans="1:7" ht="20.25" customHeight="1">
      <c r="A3" s="332" t="s">
        <v>189</v>
      </c>
      <c r="B3" s="332"/>
      <c r="C3" s="332"/>
      <c r="D3" s="332"/>
      <c r="E3" s="333"/>
      <c r="F3" s="317" t="s">
        <v>190</v>
      </c>
      <c r="G3" s="318"/>
    </row>
    <row r="4" spans="1:7" ht="12.75" customHeight="1">
      <c r="A4" s="324" t="s">
        <v>17</v>
      </c>
      <c r="B4" s="326" t="s">
        <v>0</v>
      </c>
      <c r="C4" s="326" t="s">
        <v>1</v>
      </c>
      <c r="D4" s="326" t="s">
        <v>12</v>
      </c>
      <c r="E4" s="326" t="s">
        <v>13</v>
      </c>
      <c r="F4" s="326" t="s">
        <v>14</v>
      </c>
      <c r="G4" s="326" t="s">
        <v>15</v>
      </c>
    </row>
    <row r="5" spans="1:7" ht="12.75" customHeight="1">
      <c r="A5" s="324"/>
      <c r="B5" s="326"/>
      <c r="C5" s="326"/>
      <c r="D5" s="326"/>
      <c r="E5" s="326"/>
      <c r="F5" s="326"/>
      <c r="G5" s="326"/>
    </row>
    <row r="6" spans="1:7" ht="12.75" customHeight="1">
      <c r="A6" s="323" t="s">
        <v>42</v>
      </c>
      <c r="B6" s="325">
        <v>15</v>
      </c>
      <c r="C6" s="321" t="s">
        <v>110</v>
      </c>
      <c r="D6" s="322" t="s">
        <v>111</v>
      </c>
      <c r="E6" s="319" t="s">
        <v>112</v>
      </c>
      <c r="F6" s="320"/>
      <c r="G6" s="321" t="s">
        <v>113</v>
      </c>
    </row>
    <row r="7" spans="1:7" ht="12.75" customHeight="1">
      <c r="A7" s="323"/>
      <c r="B7" s="325"/>
      <c r="C7" s="321"/>
      <c r="D7" s="322"/>
      <c r="E7" s="319"/>
      <c r="F7" s="320"/>
      <c r="G7" s="321"/>
    </row>
    <row r="8" spans="1:7" ht="12.75" customHeight="1">
      <c r="A8" s="323" t="s">
        <v>43</v>
      </c>
      <c r="B8" s="325">
        <v>8</v>
      </c>
      <c r="C8" s="321" t="s">
        <v>82</v>
      </c>
      <c r="D8" s="322" t="s">
        <v>83</v>
      </c>
      <c r="E8" s="319" t="s">
        <v>84</v>
      </c>
      <c r="F8" s="320"/>
      <c r="G8" s="321" t="s">
        <v>85</v>
      </c>
    </row>
    <row r="9" spans="1:7" ht="12.75" customHeight="1">
      <c r="A9" s="323"/>
      <c r="B9" s="325"/>
      <c r="C9" s="321"/>
      <c r="D9" s="322"/>
      <c r="E9" s="319"/>
      <c r="F9" s="320"/>
      <c r="G9" s="321"/>
    </row>
    <row r="10" spans="1:7" ht="12.75" customHeight="1">
      <c r="A10" s="323" t="s">
        <v>47</v>
      </c>
      <c r="B10" s="325">
        <v>1</v>
      </c>
      <c r="C10" s="321" t="s">
        <v>54</v>
      </c>
      <c r="D10" s="322" t="s">
        <v>55</v>
      </c>
      <c r="E10" s="319" t="s">
        <v>56</v>
      </c>
      <c r="F10" s="320"/>
      <c r="G10" s="321" t="s">
        <v>57</v>
      </c>
    </row>
    <row r="11" spans="1:7" ht="12.75" customHeight="1">
      <c r="A11" s="323"/>
      <c r="B11" s="325"/>
      <c r="C11" s="321"/>
      <c r="D11" s="322"/>
      <c r="E11" s="319"/>
      <c r="F11" s="320"/>
      <c r="G11" s="321"/>
    </row>
    <row r="12" spans="1:7" ht="12.75" customHeight="1">
      <c r="A12" s="323" t="s">
        <v>47</v>
      </c>
      <c r="B12" s="325">
        <v>12</v>
      </c>
      <c r="C12" s="321" t="s">
        <v>98</v>
      </c>
      <c r="D12" s="330" t="s">
        <v>99</v>
      </c>
      <c r="E12" s="319" t="s">
        <v>100</v>
      </c>
      <c r="F12" s="320"/>
      <c r="G12" s="321" t="s">
        <v>101</v>
      </c>
    </row>
    <row r="13" spans="1:7" ht="12.75" customHeight="1">
      <c r="A13" s="323"/>
      <c r="B13" s="325"/>
      <c r="C13" s="321"/>
      <c r="D13" s="322"/>
      <c r="E13" s="319"/>
      <c r="F13" s="320"/>
      <c r="G13" s="321"/>
    </row>
    <row r="14" spans="1:7" ht="12.75" customHeight="1">
      <c r="A14" s="323" t="s">
        <v>48</v>
      </c>
      <c r="B14" s="327">
        <v>20</v>
      </c>
      <c r="C14" s="328" t="s">
        <v>129</v>
      </c>
      <c r="D14" s="322" t="s">
        <v>130</v>
      </c>
      <c r="E14" s="319" t="s">
        <v>131</v>
      </c>
      <c r="F14" s="320"/>
      <c r="G14" s="321" t="s">
        <v>132</v>
      </c>
    </row>
    <row r="15" spans="1:7" ht="12.75" customHeight="1">
      <c r="A15" s="323"/>
      <c r="B15" s="327"/>
      <c r="C15" s="328"/>
      <c r="D15" s="322"/>
      <c r="E15" s="319"/>
      <c r="F15" s="320"/>
      <c r="G15" s="321"/>
    </row>
    <row r="16" spans="1:7" ht="12.75" customHeight="1">
      <c r="A16" s="323" t="s">
        <v>48</v>
      </c>
      <c r="B16" s="325">
        <v>6</v>
      </c>
      <c r="C16" s="321" t="s">
        <v>74</v>
      </c>
      <c r="D16" s="322" t="s">
        <v>75</v>
      </c>
      <c r="E16" s="329" t="s">
        <v>76</v>
      </c>
      <c r="F16" s="320"/>
      <c r="G16" s="321" t="s">
        <v>77</v>
      </c>
    </row>
    <row r="17" spans="1:7" ht="12.75" customHeight="1">
      <c r="A17" s="323"/>
      <c r="B17" s="325"/>
      <c r="C17" s="321"/>
      <c r="D17" s="322"/>
      <c r="E17" s="329"/>
      <c r="F17" s="320"/>
      <c r="G17" s="321"/>
    </row>
    <row r="18" spans="1:7" ht="12.75" customHeight="1">
      <c r="A18" s="323" t="s">
        <v>49</v>
      </c>
      <c r="B18" s="325">
        <v>9</v>
      </c>
      <c r="C18" s="321" t="s">
        <v>86</v>
      </c>
      <c r="D18" s="322" t="s">
        <v>87</v>
      </c>
      <c r="E18" s="329" t="s">
        <v>88</v>
      </c>
      <c r="F18" s="320"/>
      <c r="G18" s="321" t="s">
        <v>89</v>
      </c>
    </row>
    <row r="19" spans="1:7" ht="12.75" customHeight="1">
      <c r="A19" s="323"/>
      <c r="B19" s="325"/>
      <c r="C19" s="321"/>
      <c r="D19" s="322"/>
      <c r="E19" s="329"/>
      <c r="F19" s="320"/>
      <c r="G19" s="321"/>
    </row>
    <row r="20" spans="1:7" ht="12.75" customHeight="1">
      <c r="A20" s="323" t="s">
        <v>49</v>
      </c>
      <c r="B20" s="325">
        <v>22</v>
      </c>
      <c r="C20" s="321" t="s">
        <v>137</v>
      </c>
      <c r="D20" s="322" t="s">
        <v>138</v>
      </c>
      <c r="E20" s="329" t="s">
        <v>139</v>
      </c>
      <c r="F20" s="320"/>
      <c r="G20" s="321" t="s">
        <v>140</v>
      </c>
    </row>
    <row r="21" spans="1:7" ht="12.75" customHeight="1">
      <c r="A21" s="323"/>
      <c r="B21" s="325"/>
      <c r="C21" s="321"/>
      <c r="D21" s="322"/>
      <c r="E21" s="329"/>
      <c r="F21" s="320"/>
      <c r="G21" s="321"/>
    </row>
    <row r="22" spans="1:7" ht="12.75" customHeight="1">
      <c r="A22" s="323" t="s">
        <v>50</v>
      </c>
      <c r="B22" s="325">
        <v>3</v>
      </c>
      <c r="C22" s="321" t="s">
        <v>62</v>
      </c>
      <c r="D22" s="322" t="s">
        <v>63</v>
      </c>
      <c r="E22" s="319" t="s">
        <v>64</v>
      </c>
      <c r="F22" s="320"/>
      <c r="G22" s="321" t="s">
        <v>65</v>
      </c>
    </row>
    <row r="23" spans="1:7" ht="12.75" customHeight="1">
      <c r="A23" s="323"/>
      <c r="B23" s="325"/>
      <c r="C23" s="321"/>
      <c r="D23" s="322"/>
      <c r="E23" s="319"/>
      <c r="F23" s="320"/>
      <c r="G23" s="321"/>
    </row>
    <row r="24" spans="1:7" ht="12.75" customHeight="1">
      <c r="A24" s="323" t="s">
        <v>50</v>
      </c>
      <c r="B24" s="325">
        <v>10</v>
      </c>
      <c r="C24" s="321" t="s">
        <v>90</v>
      </c>
      <c r="D24" s="322" t="s">
        <v>91</v>
      </c>
      <c r="E24" s="319" t="s">
        <v>92</v>
      </c>
      <c r="F24" s="320"/>
      <c r="G24" s="321" t="s">
        <v>93</v>
      </c>
    </row>
    <row r="25" spans="1:7" ht="12.75" customHeight="1">
      <c r="A25" s="323"/>
      <c r="B25" s="325"/>
      <c r="C25" s="321"/>
      <c r="D25" s="322"/>
      <c r="E25" s="319"/>
      <c r="F25" s="320"/>
      <c r="G25" s="321"/>
    </row>
    <row r="26" spans="1:7" ht="12.75" customHeight="1">
      <c r="A26" s="323" t="s">
        <v>50</v>
      </c>
      <c r="B26" s="325">
        <v>14</v>
      </c>
      <c r="C26" s="321" t="s">
        <v>106</v>
      </c>
      <c r="D26" s="322" t="s">
        <v>107</v>
      </c>
      <c r="E26" s="329" t="s">
        <v>108</v>
      </c>
      <c r="F26" s="320"/>
      <c r="G26" s="321" t="s">
        <v>109</v>
      </c>
    </row>
    <row r="27" spans="1:7" ht="12.75" customHeight="1">
      <c r="A27" s="323"/>
      <c r="B27" s="325"/>
      <c r="C27" s="321"/>
      <c r="D27" s="322"/>
      <c r="E27" s="329"/>
      <c r="F27" s="320"/>
      <c r="G27" s="321"/>
    </row>
    <row r="28" spans="1:7" ht="12.75" customHeight="1">
      <c r="A28" s="323" t="s">
        <v>50</v>
      </c>
      <c r="B28" s="325">
        <v>18</v>
      </c>
      <c r="C28" s="321" t="s">
        <v>121</v>
      </c>
      <c r="D28" s="322" t="s">
        <v>122</v>
      </c>
      <c r="E28" s="319" t="s">
        <v>123</v>
      </c>
      <c r="F28" s="320"/>
      <c r="G28" s="321" t="s">
        <v>124</v>
      </c>
    </row>
    <row r="29" spans="1:7" ht="12.75" customHeight="1">
      <c r="A29" s="323"/>
      <c r="B29" s="325"/>
      <c r="C29" s="321"/>
      <c r="D29" s="322"/>
      <c r="E29" s="319"/>
      <c r="F29" s="320"/>
      <c r="G29" s="321"/>
    </row>
    <row r="30" spans="1:7" ht="12.75" customHeight="1">
      <c r="A30" s="323" t="s">
        <v>51</v>
      </c>
      <c r="B30" s="325">
        <v>5</v>
      </c>
      <c r="C30" s="321" t="s">
        <v>70</v>
      </c>
      <c r="D30" s="322" t="s">
        <v>71</v>
      </c>
      <c r="E30" s="319" t="s">
        <v>72</v>
      </c>
      <c r="F30" s="320"/>
      <c r="G30" s="321" t="s">
        <v>73</v>
      </c>
    </row>
    <row r="31" spans="1:7" ht="12.75" customHeight="1">
      <c r="A31" s="323"/>
      <c r="B31" s="325"/>
      <c r="C31" s="321"/>
      <c r="D31" s="322"/>
      <c r="E31" s="319"/>
      <c r="F31" s="320"/>
      <c r="G31" s="321"/>
    </row>
    <row r="32" spans="1:7" ht="12.75" customHeight="1">
      <c r="A32" s="323" t="s">
        <v>51</v>
      </c>
      <c r="B32" s="325">
        <v>11</v>
      </c>
      <c r="C32" s="321" t="s">
        <v>94</v>
      </c>
      <c r="D32" s="322" t="s">
        <v>95</v>
      </c>
      <c r="E32" s="319" t="s">
        <v>96</v>
      </c>
      <c r="F32" s="320"/>
      <c r="G32" s="321" t="s">
        <v>97</v>
      </c>
    </row>
    <row r="33" spans="1:7" ht="12.75" customHeight="1">
      <c r="A33" s="323"/>
      <c r="B33" s="325"/>
      <c r="C33" s="321"/>
      <c r="D33" s="322"/>
      <c r="E33" s="319"/>
      <c r="F33" s="320"/>
      <c r="G33" s="321"/>
    </row>
    <row r="34" spans="1:7" ht="12.75" customHeight="1">
      <c r="A34" s="323" t="s">
        <v>51</v>
      </c>
      <c r="B34" s="325">
        <v>17</v>
      </c>
      <c r="C34" s="321" t="s">
        <v>118</v>
      </c>
      <c r="D34" s="322" t="s">
        <v>119</v>
      </c>
      <c r="E34" s="319" t="s">
        <v>64</v>
      </c>
      <c r="F34" s="320"/>
      <c r="G34" s="321" t="s">
        <v>120</v>
      </c>
    </row>
    <row r="35" spans="1:7" ht="12.75" customHeight="1">
      <c r="A35" s="323"/>
      <c r="B35" s="325"/>
      <c r="C35" s="321"/>
      <c r="D35" s="322"/>
      <c r="E35" s="319"/>
      <c r="F35" s="320"/>
      <c r="G35" s="321"/>
    </row>
    <row r="36" spans="1:7" ht="12.75" customHeight="1">
      <c r="A36" s="323" t="s">
        <v>51</v>
      </c>
      <c r="B36" s="325">
        <v>21</v>
      </c>
      <c r="C36" s="321" t="s">
        <v>133</v>
      </c>
      <c r="D36" s="322" t="s">
        <v>134</v>
      </c>
      <c r="E36" s="334" t="s">
        <v>135</v>
      </c>
      <c r="F36" s="320"/>
      <c r="G36" s="321" t="s">
        <v>136</v>
      </c>
    </row>
    <row r="37" spans="1:7" ht="12.75" customHeight="1">
      <c r="A37" s="323"/>
      <c r="B37" s="325"/>
      <c r="C37" s="321"/>
      <c r="D37" s="322"/>
      <c r="E37" s="334"/>
      <c r="F37" s="320"/>
      <c r="G37" s="321"/>
    </row>
    <row r="38" spans="1:7" ht="12.75" customHeight="1">
      <c r="A38" s="323" t="s">
        <v>188</v>
      </c>
      <c r="B38" s="325">
        <v>2</v>
      </c>
      <c r="C38" s="321" t="s">
        <v>58</v>
      </c>
      <c r="D38" s="322" t="s">
        <v>59</v>
      </c>
      <c r="E38" s="319" t="s">
        <v>60</v>
      </c>
      <c r="F38" s="320"/>
      <c r="G38" s="321" t="s">
        <v>61</v>
      </c>
    </row>
    <row r="39" spans="1:7" ht="12.75" customHeight="1">
      <c r="A39" s="323"/>
      <c r="B39" s="325"/>
      <c r="C39" s="321"/>
      <c r="D39" s="322"/>
      <c r="E39" s="319"/>
      <c r="F39" s="320"/>
      <c r="G39" s="321"/>
    </row>
    <row r="40" spans="1:7" ht="12.75" customHeight="1">
      <c r="A40" s="323" t="s">
        <v>188</v>
      </c>
      <c r="B40" s="325">
        <v>4</v>
      </c>
      <c r="C40" s="321" t="s">
        <v>66</v>
      </c>
      <c r="D40" s="322" t="s">
        <v>67</v>
      </c>
      <c r="E40" s="319" t="s">
        <v>68</v>
      </c>
      <c r="F40" s="320"/>
      <c r="G40" s="321" t="s">
        <v>69</v>
      </c>
    </row>
    <row r="41" spans="1:7" ht="12.75" customHeight="1">
      <c r="A41" s="323"/>
      <c r="B41" s="325"/>
      <c r="C41" s="321"/>
      <c r="D41" s="322"/>
      <c r="E41" s="319"/>
      <c r="F41" s="320"/>
      <c r="G41" s="321"/>
    </row>
    <row r="42" spans="1:8" ht="12.75" customHeight="1">
      <c r="A42" s="323" t="s">
        <v>188</v>
      </c>
      <c r="B42" s="325">
        <v>7</v>
      </c>
      <c r="C42" s="321" t="s">
        <v>78</v>
      </c>
      <c r="D42" s="322" t="s">
        <v>79</v>
      </c>
      <c r="E42" s="319" t="s">
        <v>80</v>
      </c>
      <c r="F42" s="320"/>
      <c r="G42" s="321" t="s">
        <v>81</v>
      </c>
      <c r="H42" s="3"/>
    </row>
    <row r="43" spans="1:8" ht="12.75" customHeight="1">
      <c r="A43" s="323"/>
      <c r="B43" s="325"/>
      <c r="C43" s="321"/>
      <c r="D43" s="322"/>
      <c r="E43" s="319"/>
      <c r="F43" s="320"/>
      <c r="G43" s="321"/>
      <c r="H43" s="3"/>
    </row>
    <row r="44" spans="1:8" ht="12.75" customHeight="1">
      <c r="A44" s="323" t="s">
        <v>188</v>
      </c>
      <c r="B44" s="325">
        <v>13</v>
      </c>
      <c r="C44" s="321" t="s">
        <v>102</v>
      </c>
      <c r="D44" s="322" t="s">
        <v>103</v>
      </c>
      <c r="E44" s="319" t="s">
        <v>104</v>
      </c>
      <c r="F44" s="320"/>
      <c r="G44" s="321" t="s">
        <v>105</v>
      </c>
      <c r="H44" s="3"/>
    </row>
    <row r="45" spans="1:8" ht="12.75" customHeight="1">
      <c r="A45" s="323"/>
      <c r="B45" s="325"/>
      <c r="C45" s="321"/>
      <c r="D45" s="322"/>
      <c r="E45" s="319"/>
      <c r="F45" s="320"/>
      <c r="G45" s="321"/>
      <c r="H45" s="3"/>
    </row>
    <row r="46" spans="1:8" ht="12.75" customHeight="1">
      <c r="A46" s="323" t="s">
        <v>188</v>
      </c>
      <c r="B46" s="325">
        <v>16</v>
      </c>
      <c r="C46" s="321" t="s">
        <v>114</v>
      </c>
      <c r="D46" s="322" t="s">
        <v>115</v>
      </c>
      <c r="E46" s="319" t="s">
        <v>116</v>
      </c>
      <c r="F46" s="320"/>
      <c r="G46" s="321" t="s">
        <v>117</v>
      </c>
      <c r="H46" s="3"/>
    </row>
    <row r="47" spans="1:7" ht="12.75" customHeight="1">
      <c r="A47" s="323"/>
      <c r="B47" s="325"/>
      <c r="C47" s="321"/>
      <c r="D47" s="322"/>
      <c r="E47" s="319"/>
      <c r="F47" s="320"/>
      <c r="G47" s="321"/>
    </row>
    <row r="48" spans="1:7" ht="12.75" customHeight="1">
      <c r="A48" s="323" t="s">
        <v>188</v>
      </c>
      <c r="B48" s="325">
        <v>19</v>
      </c>
      <c r="C48" s="321" t="s">
        <v>125</v>
      </c>
      <c r="D48" s="322" t="s">
        <v>126</v>
      </c>
      <c r="E48" s="319" t="s">
        <v>127</v>
      </c>
      <c r="F48" s="320"/>
      <c r="G48" s="321" t="s">
        <v>128</v>
      </c>
    </row>
    <row r="49" spans="1:7" ht="12.75" customHeight="1">
      <c r="A49" s="323"/>
      <c r="B49" s="325"/>
      <c r="C49" s="321"/>
      <c r="D49" s="322"/>
      <c r="E49" s="319"/>
      <c r="F49" s="320"/>
      <c r="G49" s="321"/>
    </row>
    <row r="50" spans="1:7" ht="9.75" customHeight="1">
      <c r="A50" s="89"/>
      <c r="B50" s="90"/>
      <c r="C50" s="79"/>
      <c r="D50" s="78"/>
      <c r="E50" s="80"/>
      <c r="F50" s="81"/>
      <c r="G50" s="79"/>
    </row>
    <row r="51" spans="1:7" ht="15.75">
      <c r="A51" s="67"/>
      <c r="B51" s="68"/>
      <c r="C51" s="68"/>
      <c r="D51" s="30"/>
      <c r="E51" s="331"/>
      <c r="F51" s="331"/>
      <c r="G51" s="73"/>
    </row>
    <row r="52" spans="1:8" ht="15.75">
      <c r="A52" s="102" t="s">
        <v>143</v>
      </c>
      <c r="B52" s="102"/>
      <c r="C52" s="102"/>
      <c r="D52" s="102"/>
      <c r="E52" s="168"/>
      <c r="F52" s="74"/>
      <c r="G52" s="69" t="s">
        <v>148</v>
      </c>
      <c r="H52" s="30"/>
    </row>
    <row r="53" spans="1:8" ht="15.75">
      <c r="A53" s="16"/>
      <c r="B53" s="1"/>
      <c r="C53" s="169"/>
      <c r="D53" s="169"/>
      <c r="E53" s="168"/>
      <c r="F53" s="74"/>
      <c r="G53" s="70" t="s">
        <v>145</v>
      </c>
      <c r="H53" s="30"/>
    </row>
    <row r="54" spans="1:7" ht="12.75">
      <c r="A54" s="16"/>
      <c r="B54" s="1"/>
      <c r="C54" s="4"/>
      <c r="D54" s="4"/>
      <c r="E54" s="71"/>
      <c r="F54" s="72"/>
      <c r="G54" s="30"/>
    </row>
    <row r="55" spans="1:8" ht="15.75">
      <c r="A55" s="102" t="s">
        <v>144</v>
      </c>
      <c r="B55" s="102"/>
      <c r="C55" s="102"/>
      <c r="D55" s="169"/>
      <c r="E55" s="168"/>
      <c r="F55" s="74"/>
      <c r="G55" s="69" t="s">
        <v>146</v>
      </c>
      <c r="H55" s="30"/>
    </row>
    <row r="56" spans="1:8" ht="12.75">
      <c r="A56" s="16"/>
      <c r="B56" s="1"/>
      <c r="C56" s="4"/>
      <c r="D56" s="4"/>
      <c r="E56" s="4"/>
      <c r="F56" s="30"/>
      <c r="G56" s="70" t="s">
        <v>147</v>
      </c>
      <c r="H56" s="30"/>
    </row>
    <row r="57" spans="1:7" ht="12.75">
      <c r="A57" s="3"/>
      <c r="B57" s="19"/>
      <c r="C57" s="20"/>
      <c r="D57" s="20"/>
      <c r="E57" s="21"/>
      <c r="F57" s="1"/>
      <c r="G57" s="1"/>
    </row>
  </sheetData>
  <sheetProtection/>
  <autoFilter ref="A4:G52"/>
  <mergeCells count="167">
    <mergeCell ref="G48:G49"/>
    <mergeCell ref="A3:E3"/>
    <mergeCell ref="A34:A35"/>
    <mergeCell ref="B34:B35"/>
    <mergeCell ref="C34:C35"/>
    <mergeCell ref="D34:D35"/>
    <mergeCell ref="A40:A41"/>
    <mergeCell ref="B40:B41"/>
    <mergeCell ref="C40:C41"/>
    <mergeCell ref="D40:D41"/>
    <mergeCell ref="G32:G33"/>
    <mergeCell ref="E34:E35"/>
    <mergeCell ref="F34:F35"/>
    <mergeCell ref="G34:G35"/>
    <mergeCell ref="G38:G39"/>
    <mergeCell ref="F36:F37"/>
    <mergeCell ref="A36:A37"/>
    <mergeCell ref="B36:B37"/>
    <mergeCell ref="C36:C37"/>
    <mergeCell ref="D36:D37"/>
    <mergeCell ref="E36:E37"/>
    <mergeCell ref="G28:G29"/>
    <mergeCell ref="A30:A31"/>
    <mergeCell ref="B30:B31"/>
    <mergeCell ref="E51:F51"/>
    <mergeCell ref="A32:A33"/>
    <mergeCell ref="B32:B33"/>
    <mergeCell ref="C32:C33"/>
    <mergeCell ref="D32:D33"/>
    <mergeCell ref="E32:E33"/>
    <mergeCell ref="F32:F33"/>
    <mergeCell ref="E42:E43"/>
    <mergeCell ref="F42:F43"/>
    <mergeCell ref="A48:A49"/>
    <mergeCell ref="B48:B49"/>
    <mergeCell ref="C48:C49"/>
    <mergeCell ref="D48:D49"/>
    <mergeCell ref="E48:E49"/>
    <mergeCell ref="F48:F49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A8:A9"/>
    <mergeCell ref="B8:B9"/>
    <mergeCell ref="E8:E9"/>
    <mergeCell ref="E10:E11"/>
    <mergeCell ref="F10:F11"/>
    <mergeCell ref="G16:G17"/>
    <mergeCell ref="A18:A19"/>
    <mergeCell ref="B18:B19"/>
    <mergeCell ref="C18:C19"/>
    <mergeCell ref="D18:D19"/>
    <mergeCell ref="E18:E19"/>
    <mergeCell ref="F18:F19"/>
    <mergeCell ref="G18:G19"/>
    <mergeCell ref="C12:C13"/>
    <mergeCell ref="D12:D13"/>
    <mergeCell ref="E12:E13"/>
    <mergeCell ref="G12:G13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B12:B13"/>
    <mergeCell ref="F12:F13"/>
    <mergeCell ref="A10:A11"/>
    <mergeCell ref="B10:B11"/>
    <mergeCell ref="C10:C11"/>
    <mergeCell ref="D10:D11"/>
    <mergeCell ref="G10:G11"/>
    <mergeCell ref="A14:A15"/>
    <mergeCell ref="B14:B15"/>
    <mergeCell ref="C14:C15"/>
    <mergeCell ref="G4:G5"/>
    <mergeCell ref="E6:E7"/>
    <mergeCell ref="F6:F7"/>
    <mergeCell ref="G6:G7"/>
    <mergeCell ref="C8:C9"/>
    <mergeCell ref="D8:D9"/>
    <mergeCell ref="G8:G9"/>
    <mergeCell ref="B4:B5"/>
    <mergeCell ref="C4:C5"/>
    <mergeCell ref="D4:D5"/>
    <mergeCell ref="E4:E5"/>
    <mergeCell ref="F8:F9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A46:A47"/>
    <mergeCell ref="B46:B47"/>
    <mergeCell ref="C46:C47"/>
    <mergeCell ref="D46:D47"/>
    <mergeCell ref="E46:E47"/>
    <mergeCell ref="F46:F47"/>
    <mergeCell ref="A1:G1"/>
    <mergeCell ref="A2:C2"/>
    <mergeCell ref="D2:G2"/>
    <mergeCell ref="F3:G3"/>
    <mergeCell ref="E44:E45"/>
    <mergeCell ref="F44:F45"/>
    <mergeCell ref="G44:G45"/>
    <mergeCell ref="C42:C43"/>
    <mergeCell ref="D42:D43"/>
    <mergeCell ref="G42:G43"/>
    <mergeCell ref="A12:A13"/>
    <mergeCell ref="G36:G37"/>
    <mergeCell ref="A4:A5"/>
    <mergeCell ref="A38:A39"/>
    <mergeCell ref="B38:B39"/>
    <mergeCell ref="C38:C39"/>
    <mergeCell ref="D38:D39"/>
    <mergeCell ref="A6:A7"/>
    <mergeCell ref="B6:B7"/>
    <mergeCell ref="C6:C7"/>
    <mergeCell ref="D6:D7"/>
    <mergeCell ref="E38:E39"/>
    <mergeCell ref="F38:F39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0"/>
  <sheetViews>
    <sheetView zoomScalePageLayoutView="0" workbookViewId="0" topLeftCell="A1">
      <selection activeCell="A1" sqref="A1:H8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360" t="s">
        <v>33</v>
      </c>
      <c r="B1" s="360"/>
      <c r="C1" s="360"/>
      <c r="D1" s="360"/>
      <c r="E1" s="360"/>
      <c r="F1" s="360"/>
      <c r="G1" s="360"/>
      <c r="H1" s="360"/>
      <c r="I1" s="360" t="s">
        <v>33</v>
      </c>
      <c r="J1" s="360"/>
      <c r="K1" s="360"/>
      <c r="L1" s="360"/>
      <c r="M1" s="360"/>
      <c r="N1" s="360"/>
      <c r="O1" s="360"/>
      <c r="P1" s="360"/>
    </row>
    <row r="2" spans="1:16" ht="16.5">
      <c r="A2" s="383" t="s">
        <v>16</v>
      </c>
      <c r="B2" s="383"/>
      <c r="C2" s="75"/>
      <c r="D2" s="75"/>
      <c r="E2" s="76" t="s">
        <v>142</v>
      </c>
      <c r="F2" s="75"/>
      <c r="G2" s="75"/>
      <c r="H2" s="75"/>
      <c r="I2" s="93" t="s">
        <v>175</v>
      </c>
      <c r="J2" s="93" t="s">
        <v>173</v>
      </c>
      <c r="K2" s="75"/>
      <c r="L2" s="75"/>
      <c r="M2" s="76" t="s">
        <v>142</v>
      </c>
      <c r="N2" s="75"/>
      <c r="O2" s="75"/>
      <c r="P2" s="75"/>
    </row>
    <row r="3" spans="1:16" ht="12.75">
      <c r="A3" s="324" t="s">
        <v>0</v>
      </c>
      <c r="B3" s="324" t="s">
        <v>1</v>
      </c>
      <c r="C3" s="324" t="s">
        <v>2</v>
      </c>
      <c r="D3" s="324" t="s">
        <v>3</v>
      </c>
      <c r="E3" s="324" t="s">
        <v>35</v>
      </c>
      <c r="F3" s="324" t="s">
        <v>36</v>
      </c>
      <c r="G3" s="324" t="s">
        <v>37</v>
      </c>
      <c r="H3" s="324" t="s">
        <v>38</v>
      </c>
      <c r="I3" s="324" t="s">
        <v>0</v>
      </c>
      <c r="J3" s="324" t="s">
        <v>1</v>
      </c>
      <c r="K3" s="324" t="s">
        <v>2</v>
      </c>
      <c r="L3" s="324" t="s">
        <v>3</v>
      </c>
      <c r="M3" s="324" t="s">
        <v>35</v>
      </c>
      <c r="N3" s="324" t="s">
        <v>36</v>
      </c>
      <c r="O3" s="324" t="s">
        <v>37</v>
      </c>
      <c r="P3" s="324" t="s">
        <v>38</v>
      </c>
    </row>
    <row r="4" spans="1:16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2.75">
      <c r="A5" s="370">
        <v>15</v>
      </c>
      <c r="B5" s="372" t="str">
        <f>VLOOKUP(A5,'пр.взвешивания'!B6:E47,2,FALSE)</f>
        <v>КАРЕКЯН Кристина Хачиковна</v>
      </c>
      <c r="C5" s="374" t="str">
        <f>VLOOKUP(B5,'пр.взвешивания'!C6:F47,2,FALSE)</f>
        <v>23.01.95            1 р.</v>
      </c>
      <c r="D5" s="376" t="str">
        <f>VLOOKUP(C5,'пр.взвешивания'!D6:G47,2,FALSE)</f>
        <v>Краснодарский край, г. Сочи, МО</v>
      </c>
      <c r="E5" s="350"/>
      <c r="F5" s="363"/>
      <c r="G5" s="353"/>
      <c r="H5" s="324"/>
      <c r="I5" s="324">
        <v>12</v>
      </c>
      <c r="J5" s="343" t="str">
        <f>VLOOKUP(I5,'пр.взвешивания'!B6:E47,2,FALSE)</f>
        <v>ЗИЯДУЛЛИНА Жанна Владимировна</v>
      </c>
      <c r="K5" s="345" t="str">
        <f>VLOOKUP(J5,'пр.взвешивания'!C6:F47,2,FALSE)</f>
        <v>07.05.95              2 р.</v>
      </c>
      <c r="L5" s="347" t="str">
        <f>VLOOKUP(K5,'пр.взвешивания'!D6:G47,2,FALSE)</f>
        <v>Пермский край, г. Чернушка, МО</v>
      </c>
      <c r="M5" s="324"/>
      <c r="N5" s="324"/>
      <c r="O5" s="324"/>
      <c r="P5" s="324"/>
    </row>
    <row r="6" spans="1:16" ht="12.75">
      <c r="A6" s="370"/>
      <c r="B6" s="372"/>
      <c r="C6" s="374"/>
      <c r="D6" s="376"/>
      <c r="E6" s="350"/>
      <c r="F6" s="350"/>
      <c r="G6" s="353"/>
      <c r="H6" s="324"/>
      <c r="I6" s="324"/>
      <c r="J6" s="356"/>
      <c r="K6" s="324"/>
      <c r="L6" s="359"/>
      <c r="M6" s="324"/>
      <c r="N6" s="324"/>
      <c r="O6" s="324"/>
      <c r="P6" s="324"/>
    </row>
    <row r="7" spans="1:16" ht="12.75" customHeight="1">
      <c r="A7" s="378">
        <v>8</v>
      </c>
      <c r="B7" s="372" t="str">
        <f>VLOOKUP(A7,'пр.взвешивания'!B8:E49,2,FALSE)</f>
        <v>МИТИНА Ольга Александровна</v>
      </c>
      <c r="C7" s="374" t="str">
        <f>VLOOKUP(B7,'пр.взвешивания'!C8:F49,2,FALSE)</f>
        <v>08.07.94                  КМС</v>
      </c>
      <c r="D7" s="376" t="str">
        <f>VLOOKUP(C7,'пр.взвешивания'!D8:G49,2,FALSE)</f>
        <v>Приморский край, г. Владивосток, УФКиС</v>
      </c>
      <c r="E7" s="361"/>
      <c r="F7" s="361"/>
      <c r="G7" s="335"/>
      <c r="H7" s="335"/>
      <c r="I7" s="335">
        <v>22</v>
      </c>
      <c r="J7" s="356" t="str">
        <f>'пр.взвешивания'!C48</f>
        <v>ПЕТРОВА Анжела Маратовна</v>
      </c>
      <c r="K7" s="335" t="str">
        <f>'пр.взвешивания'!D48</f>
        <v>23.01.94                 КМС</v>
      </c>
      <c r="L7" s="359" t="str">
        <f>'пр.взвешивания'!E48</f>
        <v>Республика Башкортостан, г. Давлеканово</v>
      </c>
      <c r="M7" s="335"/>
      <c r="N7" s="335"/>
      <c r="O7" s="335"/>
      <c r="P7" s="335"/>
    </row>
    <row r="8" spans="1:16" ht="13.5" thickBot="1">
      <c r="A8" s="379"/>
      <c r="B8" s="380"/>
      <c r="C8" s="381"/>
      <c r="D8" s="382"/>
      <c r="E8" s="362"/>
      <c r="F8" s="362"/>
      <c r="G8" s="336"/>
      <c r="H8" s="336"/>
      <c r="I8" s="336"/>
      <c r="J8" s="344"/>
      <c r="K8" s="336"/>
      <c r="L8" s="348"/>
      <c r="M8" s="336"/>
      <c r="N8" s="336"/>
      <c r="O8" s="336"/>
      <c r="P8" s="336"/>
    </row>
    <row r="9" spans="1:16" ht="12.75">
      <c r="A9" s="369">
        <v>12</v>
      </c>
      <c r="B9" s="371" t="str">
        <f>VLOOKUP(A9,'пр.взвешивания'!B10:E51,2,FALSE)</f>
        <v>ЗИЯДУЛЛИНА Жанна Владимировна</v>
      </c>
      <c r="C9" s="373" t="str">
        <f>VLOOKUP(B9,'пр.взвешивания'!C10:F51,2,FALSE)</f>
        <v>07.05.95              2 р.</v>
      </c>
      <c r="D9" s="375" t="str">
        <f>VLOOKUP(C9,'пр.взвешивания'!D10:G51,2,FALSE)</f>
        <v>Пермский край, г. Чернушка, МО</v>
      </c>
      <c r="E9" s="349"/>
      <c r="F9" s="351"/>
      <c r="G9" s="352"/>
      <c r="H9" s="354"/>
      <c r="I9" s="354">
        <v>20</v>
      </c>
      <c r="J9" s="355" t="str">
        <f>VLOOKUP(I9,'пр.взвешивания'!B10:E51,2,FALSE)</f>
        <v>МАГОМЕДОВА Джамиля Ахмедовна</v>
      </c>
      <c r="K9" s="357" t="str">
        <f>VLOOKUP(J9,'пр.взвешивания'!C10:F51,2,FALSE)</f>
        <v>11.01.94               1 р.</v>
      </c>
      <c r="L9" s="358" t="str">
        <f>VLOOKUP(K9,'пр.взвешивания'!D10:G51,2,FALSE)</f>
        <v>ХМАО-Югра, г. Когалым</v>
      </c>
      <c r="M9" s="349"/>
      <c r="N9" s="351"/>
      <c r="O9" s="352"/>
      <c r="P9" s="354"/>
    </row>
    <row r="10" spans="1:16" ht="12.75">
      <c r="A10" s="370"/>
      <c r="B10" s="372"/>
      <c r="C10" s="374"/>
      <c r="D10" s="376"/>
      <c r="E10" s="350"/>
      <c r="F10" s="350"/>
      <c r="G10" s="353"/>
      <c r="H10" s="324"/>
      <c r="I10" s="324"/>
      <c r="J10" s="356"/>
      <c r="K10" s="324"/>
      <c r="L10" s="359"/>
      <c r="M10" s="350"/>
      <c r="N10" s="350"/>
      <c r="O10" s="353"/>
      <c r="P10" s="324"/>
    </row>
    <row r="11" spans="1:16" ht="12.75" customHeight="1">
      <c r="A11" s="384">
        <v>8</v>
      </c>
      <c r="B11" s="364" t="str">
        <f>'пр.взвешивания'!C20</f>
        <v>МИТИНА Ольга Александровна</v>
      </c>
      <c r="C11" s="364" t="str">
        <f>'пр.взвешивания'!D20</f>
        <v>08.07.94                  КМС</v>
      </c>
      <c r="D11" s="366" t="str">
        <f>'пр.взвешивания'!E20</f>
        <v>Приморский край, г. Владивосток, УФКиС</v>
      </c>
      <c r="E11" s="324"/>
      <c r="F11" s="324"/>
      <c r="G11" s="324"/>
      <c r="H11" s="324"/>
      <c r="I11" s="324">
        <v>15</v>
      </c>
      <c r="J11" s="364" t="str">
        <f>'пр.взвешивания'!C34</f>
        <v>КАРЕКЯН Кристина Хачиковна</v>
      </c>
      <c r="K11" s="335" t="str">
        <f>'пр.взвешивания'!D34</f>
        <v>23.01.95            1 р.</v>
      </c>
      <c r="L11" s="366" t="str">
        <f>'пр.взвешивания'!E34</f>
        <v>Краснодарский край, г. Сочи, МО</v>
      </c>
      <c r="M11" s="324"/>
      <c r="N11" s="324"/>
      <c r="O11" s="324"/>
      <c r="P11" s="324"/>
    </row>
    <row r="12" spans="1:16" ht="12.75">
      <c r="A12" s="384"/>
      <c r="B12" s="365"/>
      <c r="C12" s="365"/>
      <c r="D12" s="367"/>
      <c r="E12" s="324"/>
      <c r="F12" s="324"/>
      <c r="G12" s="324"/>
      <c r="H12" s="324"/>
      <c r="I12" s="324"/>
      <c r="J12" s="365"/>
      <c r="K12" s="377"/>
      <c r="L12" s="367"/>
      <c r="M12" s="324"/>
      <c r="N12" s="324"/>
      <c r="O12" s="324"/>
      <c r="P12" s="324"/>
    </row>
    <row r="13" spans="1:12" ht="16.5">
      <c r="A13" s="93" t="s">
        <v>172</v>
      </c>
      <c r="B13" s="93" t="s">
        <v>174</v>
      </c>
      <c r="C13" s="94"/>
      <c r="D13" s="95"/>
      <c r="I13" s="93" t="s">
        <v>175</v>
      </c>
      <c r="J13" s="93" t="s">
        <v>174</v>
      </c>
      <c r="K13" s="91"/>
      <c r="L13" s="92"/>
    </row>
    <row r="14" spans="1:16" ht="12.75">
      <c r="A14" s="324">
        <v>1</v>
      </c>
      <c r="B14" s="343" t="str">
        <f>VLOOKUP(A14,'пр.взвешивания'!B6:E47,2,FALSE)</f>
        <v>КУРОЧКИНА Алина Сергеевна</v>
      </c>
      <c r="C14" s="345" t="str">
        <f>VLOOKUP(B14,'пр.взвешивания'!C6:F47,2,FALSE)</f>
        <v>24.02.94                    1 р.</v>
      </c>
      <c r="D14" s="347" t="str">
        <f>VLOOKUP(C14,'пр.взвешивания'!D6:G47,2,FALSE)</f>
        <v>Брянская обл., г. Брянск, "Динамо"</v>
      </c>
      <c r="E14" s="350"/>
      <c r="F14" s="363"/>
      <c r="G14" s="353"/>
      <c r="H14" s="324"/>
      <c r="I14" s="324">
        <v>12</v>
      </c>
      <c r="J14" s="343" t="str">
        <f>VLOOKUP(I14,'пр.взвешивания'!B6:E47,2,FALSE)</f>
        <v>ЗИЯДУЛЛИНА Жанна Владимировна</v>
      </c>
      <c r="K14" s="345" t="str">
        <f>VLOOKUP(J14,'пр.взвешивания'!C6:F47,2,FALSE)</f>
        <v>07.05.95              2 р.</v>
      </c>
      <c r="L14" s="347" t="str">
        <f>VLOOKUP(K14,'пр.взвешивания'!D6:G47,2,FALSE)</f>
        <v>Пермский край, г. Чернушка, МО</v>
      </c>
      <c r="M14" s="324"/>
      <c r="N14" s="324"/>
      <c r="O14" s="324"/>
      <c r="P14" s="324"/>
    </row>
    <row r="15" spans="1:16" ht="12.75">
      <c r="A15" s="324"/>
      <c r="B15" s="356"/>
      <c r="C15" s="324"/>
      <c r="D15" s="359"/>
      <c r="E15" s="350"/>
      <c r="F15" s="350"/>
      <c r="G15" s="353"/>
      <c r="H15" s="324"/>
      <c r="I15" s="324"/>
      <c r="J15" s="356"/>
      <c r="K15" s="324"/>
      <c r="L15" s="359"/>
      <c r="M15" s="324"/>
      <c r="N15" s="324"/>
      <c r="O15" s="324"/>
      <c r="P15" s="324"/>
    </row>
    <row r="16" spans="1:16" ht="12.75">
      <c r="A16" s="335">
        <v>8</v>
      </c>
      <c r="B16" s="343" t="str">
        <f>VLOOKUP(A16,'пр.взвешивания'!B8:E49,2,FALSE)</f>
        <v>МИТИНА Ольга Александровна</v>
      </c>
      <c r="C16" s="345" t="str">
        <f>VLOOKUP(B16,'пр.взвешивания'!C8:F49,2,FALSE)</f>
        <v>08.07.94                  КМС</v>
      </c>
      <c r="D16" s="347" t="str">
        <f>VLOOKUP(C16,'пр.взвешивания'!D8:G49,2,FALSE)</f>
        <v>Приморский край, г. Владивосток, УФКиС</v>
      </c>
      <c r="E16" s="361"/>
      <c r="F16" s="361"/>
      <c r="G16" s="335"/>
      <c r="H16" s="335"/>
      <c r="I16" s="335">
        <v>20</v>
      </c>
      <c r="J16" s="343" t="str">
        <f>VLOOKUP(I16,'пр.взвешивания'!B8:E49,2,FALSE)</f>
        <v>МАГОМЕДОВА Джамиля Ахмедовна</v>
      </c>
      <c r="K16" s="345" t="str">
        <f>VLOOKUP(J16,'пр.взвешивания'!C8:F49,2,FALSE)</f>
        <v>11.01.94               1 р.</v>
      </c>
      <c r="L16" s="347" t="str">
        <f>VLOOKUP(K16,'пр.взвешивания'!D8:G49,2,FALSE)</f>
        <v>ХМАО-Югра, г. Когалым</v>
      </c>
      <c r="M16" s="335"/>
      <c r="N16" s="335"/>
      <c r="O16" s="335"/>
      <c r="P16" s="335"/>
    </row>
    <row r="17" spans="1:16" ht="13.5" thickBot="1">
      <c r="A17" s="336"/>
      <c r="B17" s="344"/>
      <c r="C17" s="346"/>
      <c r="D17" s="348"/>
      <c r="E17" s="362"/>
      <c r="F17" s="362"/>
      <c r="G17" s="336"/>
      <c r="H17" s="336"/>
      <c r="I17" s="336"/>
      <c r="J17" s="344"/>
      <c r="K17" s="346"/>
      <c r="L17" s="348"/>
      <c r="M17" s="336"/>
      <c r="N17" s="336"/>
      <c r="O17" s="336"/>
      <c r="P17" s="336"/>
    </row>
    <row r="18" spans="1:16" ht="12.75" customHeight="1">
      <c r="A18" s="354">
        <v>9</v>
      </c>
      <c r="B18" s="355" t="str">
        <f>VLOOKUP(A18,'пр.взвешивания'!B6:E47,2,FALSE)</f>
        <v>САГИТОВА Галия Сагдатовна</v>
      </c>
      <c r="C18" s="357" t="str">
        <f>VLOOKUP(B18,'пр.взвешивания'!C6:F47,2,FALSE)</f>
        <v>11.07.95            1 р.</v>
      </c>
      <c r="D18" s="358" t="str">
        <f>VLOOKUP(C18,'пр.взвешивания'!D6:G47,2,FALSE)</f>
        <v>Республика Башкортостан, г. Салават</v>
      </c>
      <c r="E18" s="349"/>
      <c r="F18" s="351"/>
      <c r="G18" s="352"/>
      <c r="H18" s="354"/>
      <c r="I18" s="354">
        <v>22</v>
      </c>
      <c r="J18" s="337" t="str">
        <f>J7</f>
        <v>ПЕТРОВА Анжела Маратовна</v>
      </c>
      <c r="K18" s="339" t="str">
        <f>K7</f>
        <v>23.01.94                 КМС</v>
      </c>
      <c r="L18" s="341" t="str">
        <f>L7</f>
        <v>Республика Башкортостан, г. Давлеканово</v>
      </c>
      <c r="M18" s="349"/>
      <c r="N18" s="351"/>
      <c r="O18" s="352"/>
      <c r="P18" s="354"/>
    </row>
    <row r="19" spans="1:16" ht="12.75">
      <c r="A19" s="324"/>
      <c r="B19" s="356"/>
      <c r="C19" s="324"/>
      <c r="D19" s="359"/>
      <c r="E19" s="350"/>
      <c r="F19" s="350"/>
      <c r="G19" s="353"/>
      <c r="H19" s="324"/>
      <c r="I19" s="324"/>
      <c r="J19" s="337"/>
      <c r="K19" s="339"/>
      <c r="L19" s="341"/>
      <c r="M19" s="350"/>
      <c r="N19" s="350"/>
      <c r="O19" s="353"/>
      <c r="P19" s="324"/>
    </row>
    <row r="20" spans="1:16" ht="12.75">
      <c r="A20" s="324">
        <v>6</v>
      </c>
      <c r="B20" s="364" t="str">
        <f>B11</f>
        <v>МИТИНА Ольга Александровна</v>
      </c>
      <c r="C20" s="324" t="str">
        <f>C11</f>
        <v>08.07.94                  КМС</v>
      </c>
      <c r="D20" s="366" t="str">
        <f>D11</f>
        <v>Приморский край, г. Владивосток, УФКиС</v>
      </c>
      <c r="E20" s="324"/>
      <c r="F20" s="324"/>
      <c r="G20" s="324"/>
      <c r="H20" s="324"/>
      <c r="I20" s="324">
        <v>15</v>
      </c>
      <c r="J20" s="364" t="str">
        <f>J11</f>
        <v>КАРЕКЯН Кристина Хачиковна</v>
      </c>
      <c r="K20" s="324" t="str">
        <f>K11</f>
        <v>23.01.95            1 р.</v>
      </c>
      <c r="L20" s="366" t="str">
        <f>L11</f>
        <v>Краснодарский край, г. Сочи, МО</v>
      </c>
      <c r="M20" s="324"/>
      <c r="N20" s="324"/>
      <c r="O20" s="324"/>
      <c r="P20" s="324"/>
    </row>
    <row r="21" spans="1:16" ht="12.75">
      <c r="A21" s="324"/>
      <c r="B21" s="365"/>
      <c r="C21" s="324"/>
      <c r="D21" s="367"/>
      <c r="E21" s="324"/>
      <c r="F21" s="324"/>
      <c r="G21" s="324"/>
      <c r="H21" s="324"/>
      <c r="I21" s="324"/>
      <c r="J21" s="365"/>
      <c r="K21" s="324"/>
      <c r="L21" s="367"/>
      <c r="M21" s="324"/>
      <c r="N21" s="324"/>
      <c r="O21" s="324"/>
      <c r="P21" s="324"/>
    </row>
    <row r="22" spans="1:12" ht="16.5">
      <c r="A22" s="93" t="s">
        <v>28</v>
      </c>
      <c r="B22" s="93" t="s">
        <v>165</v>
      </c>
      <c r="C22" s="94"/>
      <c r="D22" s="95"/>
      <c r="I22" s="93" t="s">
        <v>167</v>
      </c>
      <c r="J22" s="93" t="s">
        <v>165</v>
      </c>
      <c r="K22" s="91"/>
      <c r="L22" s="92"/>
    </row>
    <row r="23" spans="1:16" ht="12.75" customHeight="1">
      <c r="A23" s="324">
        <v>8</v>
      </c>
      <c r="B23" s="337" t="str">
        <f>'пр.взвешивания'!C20</f>
        <v>МИТИНА Ольга Александровна</v>
      </c>
      <c r="C23" s="339" t="str">
        <f>'пр.взвешивания'!D20</f>
        <v>08.07.94                  КМС</v>
      </c>
      <c r="D23" s="341" t="str">
        <f>'пр.взвешивания'!E20</f>
        <v>Приморский край, г. Владивосток, УФКиС</v>
      </c>
      <c r="E23" s="350"/>
      <c r="F23" s="363"/>
      <c r="G23" s="353"/>
      <c r="H23" s="324"/>
      <c r="I23" s="324">
        <v>18</v>
      </c>
      <c r="J23" s="343" t="str">
        <f>VLOOKUP(I23,'пр.взвешивания'!B6:E47,2,FALSE)</f>
        <v>САЛЬНИКОВА Алина Геннадьевна</v>
      </c>
      <c r="K23" s="345" t="str">
        <f>VLOOKUP(J23,'пр.взвешивания'!C6:F47,2,FALSE)</f>
        <v>28.06.94              КМС</v>
      </c>
      <c r="L23" s="347" t="str">
        <f>VLOOKUP(K23,'пр.взвешивания'!D6:G47,2,FALSE)</f>
        <v>Тверская обл., г. Торжок, МО</v>
      </c>
      <c r="M23" s="324"/>
      <c r="N23" s="324"/>
      <c r="O23" s="324"/>
      <c r="P23" s="324"/>
    </row>
    <row r="24" spans="1:16" ht="12.75">
      <c r="A24" s="324"/>
      <c r="B24" s="337"/>
      <c r="C24" s="339"/>
      <c r="D24" s="341"/>
      <c r="E24" s="350"/>
      <c r="F24" s="350"/>
      <c r="G24" s="353"/>
      <c r="H24" s="324"/>
      <c r="I24" s="324"/>
      <c r="J24" s="356"/>
      <c r="K24" s="324"/>
      <c r="L24" s="359"/>
      <c r="M24" s="324"/>
      <c r="N24" s="324"/>
      <c r="O24" s="324"/>
      <c r="P24" s="324"/>
    </row>
    <row r="25" spans="1:16" ht="12.75" customHeight="1">
      <c r="A25" s="335">
        <v>11</v>
      </c>
      <c r="B25" s="343" t="str">
        <f>'пр.взвешивания'!C26</f>
        <v>ФЕДОРОВА Алёна Васильевна</v>
      </c>
      <c r="C25" s="345" t="str">
        <f>'пр.взвешивания'!D26</f>
        <v>15.04.95             1 р.</v>
      </c>
      <c r="D25" s="347" t="str">
        <f>'пр.взвешивания'!E26</f>
        <v>ХМАО-Югра, г. Мегион</v>
      </c>
      <c r="E25" s="361"/>
      <c r="F25" s="361"/>
      <c r="G25" s="335"/>
      <c r="H25" s="335"/>
      <c r="I25" s="335">
        <v>21</v>
      </c>
      <c r="J25" s="356" t="str">
        <f>'пр.взвешивания'!C46</f>
        <v>ДЕДОВА Яна Владимировна</v>
      </c>
      <c r="K25" s="324" t="str">
        <f>'пр.взвешивания'!D46</f>
        <v>12.10.95            1 р.</v>
      </c>
      <c r="L25" s="359" t="str">
        <f>'пр.взвешивания'!E46</f>
        <v>Владимирская обл., Гороховечкий р-н, г. Гороховец</v>
      </c>
      <c r="M25" s="335"/>
      <c r="N25" s="335"/>
      <c r="O25" s="335"/>
      <c r="P25" s="335"/>
    </row>
    <row r="26" spans="1:16" ht="13.5" thickBot="1">
      <c r="A26" s="336"/>
      <c r="B26" s="344"/>
      <c r="C26" s="346"/>
      <c r="D26" s="348"/>
      <c r="E26" s="362"/>
      <c r="F26" s="362"/>
      <c r="G26" s="336"/>
      <c r="H26" s="336"/>
      <c r="I26" s="336"/>
      <c r="J26" s="344"/>
      <c r="K26" s="346"/>
      <c r="L26" s="348"/>
      <c r="M26" s="336"/>
      <c r="N26" s="336"/>
      <c r="O26" s="336"/>
      <c r="P26" s="336"/>
    </row>
    <row r="27" spans="1:16" ht="12.75" customHeight="1">
      <c r="A27" s="354">
        <v>10</v>
      </c>
      <c r="B27" s="355" t="str">
        <f>'пр.взвешивания'!C24</f>
        <v>ВЕРБИТСКАЯ Елизавета Сергеевна</v>
      </c>
      <c r="C27" s="357" t="str">
        <f>'пр.взвешивания'!D24</f>
        <v>27.05.95             КМС</v>
      </c>
      <c r="D27" s="358" t="str">
        <f>'пр.взвешивания'!E24</f>
        <v>Пермский край, г. Лысьва, МО</v>
      </c>
      <c r="E27" s="349"/>
      <c r="F27" s="351"/>
      <c r="G27" s="352"/>
      <c r="H27" s="354"/>
      <c r="I27" s="354">
        <v>22</v>
      </c>
      <c r="J27" s="355" t="str">
        <f>VLOOKUP(I27,'пр.взвешивания'!B10:E51,2,FALSE)</f>
        <v>ПЕТРОВА Анжела Маратовна</v>
      </c>
      <c r="K27" s="357" t="str">
        <f>VLOOKUP(J27,'пр.взвешивания'!C10:F51,2,FALSE)</f>
        <v>23.01.94                 КМС</v>
      </c>
      <c r="L27" s="358" t="str">
        <f>VLOOKUP(K27,'пр.взвешивания'!D10:G51,2,FALSE)</f>
        <v>Республика Башкортостан, г. Давлеканово</v>
      </c>
      <c r="M27" s="349"/>
      <c r="N27" s="351"/>
      <c r="O27" s="352"/>
      <c r="P27" s="354"/>
    </row>
    <row r="28" spans="1:16" ht="12.75">
      <c r="A28" s="324"/>
      <c r="B28" s="356"/>
      <c r="C28" s="324"/>
      <c r="D28" s="359"/>
      <c r="E28" s="350"/>
      <c r="F28" s="350"/>
      <c r="G28" s="353"/>
      <c r="H28" s="324"/>
      <c r="I28" s="324"/>
      <c r="J28" s="356"/>
      <c r="K28" s="324"/>
      <c r="L28" s="359"/>
      <c r="M28" s="350"/>
      <c r="N28" s="350"/>
      <c r="O28" s="353"/>
      <c r="P28" s="324"/>
    </row>
    <row r="29" spans="1:16" ht="12.75">
      <c r="A29" s="324">
        <v>9</v>
      </c>
      <c r="B29" s="364" t="str">
        <f>'пр.взвешивания'!C22</f>
        <v>САГИТОВА Галия Сагдатовна</v>
      </c>
      <c r="C29" s="324" t="str">
        <f>'пр.взвешивания'!D22</f>
        <v>11.07.95            1 р.</v>
      </c>
      <c r="D29" s="359" t="str">
        <f>'пр.взвешивания'!E22</f>
        <v>Республика Башкортостан, г. Салават</v>
      </c>
      <c r="E29" s="324"/>
      <c r="F29" s="324"/>
      <c r="G29" s="324"/>
      <c r="H29" s="324"/>
      <c r="I29" s="324">
        <v>20</v>
      </c>
      <c r="J29" s="364" t="str">
        <f>'пр.взвешивания'!C44</f>
        <v>МАГОМЕДОВА Джамиля Ахмедовна</v>
      </c>
      <c r="K29" s="324" t="str">
        <f>'пр.взвешивания'!D44</f>
        <v>11.01.94               1 р.</v>
      </c>
      <c r="L29" s="368" t="str">
        <f>'пр.взвешивания'!E44</f>
        <v>ХМАО-Югра, г. Когалым</v>
      </c>
      <c r="M29" s="324"/>
      <c r="N29" s="324"/>
      <c r="O29" s="324"/>
      <c r="P29" s="324"/>
    </row>
    <row r="30" spans="1:16" ht="12.75">
      <c r="A30" s="324"/>
      <c r="B30" s="365"/>
      <c r="C30" s="324"/>
      <c r="D30" s="359"/>
      <c r="E30" s="324"/>
      <c r="F30" s="324"/>
      <c r="G30" s="324"/>
      <c r="H30" s="324"/>
      <c r="I30" s="324"/>
      <c r="J30" s="365"/>
      <c r="K30" s="324"/>
      <c r="L30" s="368"/>
      <c r="M30" s="324"/>
      <c r="N30" s="324"/>
      <c r="O30" s="324"/>
      <c r="P30" s="324"/>
    </row>
    <row r="31" spans="1:16" ht="16.5">
      <c r="A31" s="93" t="s">
        <v>28</v>
      </c>
      <c r="B31" s="93" t="s">
        <v>166</v>
      </c>
      <c r="C31" s="75"/>
      <c r="D31" s="75"/>
      <c r="E31" s="76" t="s">
        <v>142</v>
      </c>
      <c r="F31" s="75"/>
      <c r="G31" s="75"/>
      <c r="H31" s="75"/>
      <c r="I31" s="93" t="s">
        <v>167</v>
      </c>
      <c r="J31" s="93" t="s">
        <v>166</v>
      </c>
      <c r="K31" s="75"/>
      <c r="L31" s="75"/>
      <c r="M31" s="76" t="s">
        <v>142</v>
      </c>
      <c r="N31" s="75"/>
      <c r="O31" s="75"/>
      <c r="P31" s="75"/>
    </row>
    <row r="32" spans="1:16" ht="12.75" customHeight="1">
      <c r="A32" s="324" t="s">
        <v>0</v>
      </c>
      <c r="B32" s="345" t="s">
        <v>1</v>
      </c>
      <c r="C32" s="345" t="s">
        <v>2</v>
      </c>
      <c r="D32" s="343" t="s">
        <v>3</v>
      </c>
      <c r="E32" s="324" t="s">
        <v>35</v>
      </c>
      <c r="F32" s="324" t="s">
        <v>36</v>
      </c>
      <c r="G32" s="324" t="s">
        <v>37</v>
      </c>
      <c r="H32" s="324" t="s">
        <v>38</v>
      </c>
      <c r="I32" s="324" t="s">
        <v>0</v>
      </c>
      <c r="J32" s="324" t="s">
        <v>1</v>
      </c>
      <c r="K32" s="324" t="s">
        <v>2</v>
      </c>
      <c r="L32" s="324" t="s">
        <v>3</v>
      </c>
      <c r="M32" s="324" t="s">
        <v>35</v>
      </c>
      <c r="N32" s="324" t="s">
        <v>36</v>
      </c>
      <c r="O32" s="324" t="s">
        <v>37</v>
      </c>
      <c r="P32" s="324" t="s">
        <v>38</v>
      </c>
    </row>
    <row r="33" spans="1:16" ht="12.75">
      <c r="A33" s="335"/>
      <c r="B33" s="324"/>
      <c r="C33" s="324"/>
      <c r="D33" s="356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</row>
    <row r="34" spans="1:16" ht="12.75">
      <c r="A34" s="324">
        <v>8</v>
      </c>
      <c r="B34" s="343" t="str">
        <f>VLOOKUP(A34,'пр.взвешивания'!B6:E47,2,FALSE)</f>
        <v>МИТИНА Ольга Александровна</v>
      </c>
      <c r="C34" s="345" t="str">
        <f>VLOOKUP(B34,'пр.взвешивания'!C6:F47,2,FALSE)</f>
        <v>08.07.94                  КМС</v>
      </c>
      <c r="D34" s="347" t="str">
        <f>VLOOKUP(C34,'пр.взвешивания'!D6:G47,2,FALSE)</f>
        <v>Приморский край, г. Владивосток, УФКиС</v>
      </c>
      <c r="E34" s="350"/>
      <c r="F34" s="363"/>
      <c r="G34" s="353"/>
      <c r="H34" s="324"/>
      <c r="I34" s="324">
        <v>18</v>
      </c>
      <c r="J34" s="343" t="str">
        <f>VLOOKUP(I34,'пр.взвешивания'!B6:E47,2,FALSE)</f>
        <v>САЛЬНИКОВА Алина Геннадьевна</v>
      </c>
      <c r="K34" s="345" t="str">
        <f>VLOOKUP(J34,'пр.взвешивания'!C6:F47,2,FALSE)</f>
        <v>28.06.94              КМС</v>
      </c>
      <c r="L34" s="347" t="str">
        <f>VLOOKUP(K34,'пр.взвешивания'!D6:G47,2,FALSE)</f>
        <v>Тверская обл., г. Торжок, МО</v>
      </c>
      <c r="M34" s="324"/>
      <c r="N34" s="324"/>
      <c r="O34" s="324"/>
      <c r="P34" s="324"/>
    </row>
    <row r="35" spans="1:16" ht="12.75">
      <c r="A35" s="324"/>
      <c r="B35" s="356"/>
      <c r="C35" s="324"/>
      <c r="D35" s="359"/>
      <c r="E35" s="350"/>
      <c r="F35" s="350"/>
      <c r="G35" s="353"/>
      <c r="H35" s="324"/>
      <c r="I35" s="324"/>
      <c r="J35" s="356"/>
      <c r="K35" s="324"/>
      <c r="L35" s="359"/>
      <c r="M35" s="324"/>
      <c r="N35" s="324"/>
      <c r="O35" s="324"/>
      <c r="P35" s="324"/>
    </row>
    <row r="36" spans="1:16" ht="12.75">
      <c r="A36" s="335">
        <v>10</v>
      </c>
      <c r="B36" s="343" t="str">
        <f>VLOOKUP(A36,'пр.взвешивания'!B8:E49,2,FALSE)</f>
        <v>ВЕРБИТСКАЯ Елизавета Сергеевна</v>
      </c>
      <c r="C36" s="345" t="str">
        <f>VLOOKUP(B36,'пр.взвешивания'!C8:F49,2,FALSE)</f>
        <v>27.05.95             КМС</v>
      </c>
      <c r="D36" s="347" t="str">
        <f>VLOOKUP(C36,'пр.взвешивания'!D8:G49,2,FALSE)</f>
        <v>Пермский край, г. Лысьва, МО</v>
      </c>
      <c r="E36" s="361"/>
      <c r="F36" s="361"/>
      <c r="G36" s="335"/>
      <c r="H36" s="335"/>
      <c r="I36" s="335">
        <v>22</v>
      </c>
      <c r="J36" s="343" t="str">
        <f>VLOOKUP(I36,'пр.взвешивания'!B8:E49,2,FALSE)</f>
        <v>ПЕТРОВА Анжела Маратовна</v>
      </c>
      <c r="K36" s="345" t="str">
        <f>VLOOKUP(J36,'пр.взвешивания'!C8:F49,2,FALSE)</f>
        <v>23.01.94                 КМС</v>
      </c>
      <c r="L36" s="347" t="str">
        <f>VLOOKUP(K36,'пр.взвешивания'!D8:G49,2,FALSE)</f>
        <v>Республика Башкортостан, г. Давлеканово</v>
      </c>
      <c r="M36" s="335"/>
      <c r="N36" s="335"/>
      <c r="O36" s="335"/>
      <c r="P36" s="335"/>
    </row>
    <row r="37" spans="1:16" ht="13.5" thickBot="1">
      <c r="A37" s="336"/>
      <c r="B37" s="344"/>
      <c r="C37" s="346"/>
      <c r="D37" s="348"/>
      <c r="E37" s="362"/>
      <c r="F37" s="362"/>
      <c r="G37" s="336"/>
      <c r="H37" s="336"/>
      <c r="I37" s="336"/>
      <c r="J37" s="344"/>
      <c r="K37" s="346"/>
      <c r="L37" s="348"/>
      <c r="M37" s="336"/>
      <c r="N37" s="336"/>
      <c r="O37" s="336"/>
      <c r="P37" s="336"/>
    </row>
    <row r="38" spans="1:16" ht="12.75">
      <c r="A38" s="354">
        <v>11</v>
      </c>
      <c r="B38" s="355" t="str">
        <f>VLOOKUP(A38,'пр.взвешивания'!B10:E51,2,FALSE)</f>
        <v>ФЕДОРОВА Алёна Васильевна</v>
      </c>
      <c r="C38" s="357" t="str">
        <f>VLOOKUP(B38,'пр.взвешивания'!C10:F51,2,FALSE)</f>
        <v>15.04.95             1 р.</v>
      </c>
      <c r="D38" s="358" t="str">
        <f>VLOOKUP(C38,'пр.взвешивания'!D10:G51,2,FALSE)</f>
        <v>ХМАО-Югра, г. Мегион</v>
      </c>
      <c r="E38" s="349"/>
      <c r="F38" s="351"/>
      <c r="G38" s="352"/>
      <c r="H38" s="354"/>
      <c r="I38" s="354">
        <v>21</v>
      </c>
      <c r="J38" s="355" t="str">
        <f>VLOOKUP(I38,'пр.взвешивания'!B10:E51,2,FALSE)</f>
        <v>ДЕДОВА Яна Владимировна</v>
      </c>
      <c r="K38" s="357" t="str">
        <f>VLOOKUP(J38,'пр.взвешивания'!C10:F51,2,FALSE)</f>
        <v>12.10.95            1 р.</v>
      </c>
      <c r="L38" s="358" t="str">
        <f>VLOOKUP(K38,'пр.взвешивания'!D10:G51,2,FALSE)</f>
        <v>Владимирская обл., Гороховечкий р-н, г. Гороховец</v>
      </c>
      <c r="M38" s="349"/>
      <c r="N38" s="351"/>
      <c r="O38" s="352"/>
      <c r="P38" s="354"/>
    </row>
    <row r="39" spans="1:16" ht="12.75">
      <c r="A39" s="324"/>
      <c r="B39" s="356"/>
      <c r="C39" s="324"/>
      <c r="D39" s="359"/>
      <c r="E39" s="350"/>
      <c r="F39" s="350"/>
      <c r="G39" s="353"/>
      <c r="H39" s="324"/>
      <c r="I39" s="324"/>
      <c r="J39" s="356"/>
      <c r="K39" s="324"/>
      <c r="L39" s="359"/>
      <c r="M39" s="350"/>
      <c r="N39" s="350"/>
      <c r="O39" s="353"/>
      <c r="P39" s="324"/>
    </row>
    <row r="40" spans="1:16" ht="12.75">
      <c r="A40" s="324">
        <v>9</v>
      </c>
      <c r="B40" s="364" t="str">
        <f>B29</f>
        <v>САГИТОВА Галия Сагдатовна</v>
      </c>
      <c r="C40" s="324" t="str">
        <f>C29</f>
        <v>11.07.95            1 р.</v>
      </c>
      <c r="D40" s="366" t="str">
        <f>D29</f>
        <v>Республика Башкортостан, г. Салават</v>
      </c>
      <c r="E40" s="324"/>
      <c r="F40" s="324"/>
      <c r="G40" s="324"/>
      <c r="H40" s="324"/>
      <c r="I40" s="324">
        <v>20</v>
      </c>
      <c r="J40" s="364" t="str">
        <f>J29</f>
        <v>МАГОМЕДОВА Джамиля Ахмедовна</v>
      </c>
      <c r="K40" s="324" t="str">
        <f>K29</f>
        <v>11.01.94               1 р.</v>
      </c>
      <c r="L40" s="366" t="str">
        <f>L29</f>
        <v>ХМАО-Югра, г. Когалым</v>
      </c>
      <c r="M40" s="324"/>
      <c r="N40" s="324"/>
      <c r="O40" s="324"/>
      <c r="P40" s="324"/>
    </row>
    <row r="41" spans="1:16" ht="12.75">
      <c r="A41" s="324"/>
      <c r="B41" s="365"/>
      <c r="C41" s="324"/>
      <c r="D41" s="367"/>
      <c r="E41" s="324"/>
      <c r="F41" s="324"/>
      <c r="G41" s="324"/>
      <c r="H41" s="324"/>
      <c r="I41" s="324"/>
      <c r="J41" s="365"/>
      <c r="K41" s="324"/>
      <c r="L41" s="367"/>
      <c r="M41" s="324"/>
      <c r="N41" s="324"/>
      <c r="O41" s="324"/>
      <c r="P41" s="324"/>
    </row>
    <row r="42" spans="1:12" ht="16.5">
      <c r="A42" s="93" t="s">
        <v>8</v>
      </c>
      <c r="B42" s="93" t="s">
        <v>39</v>
      </c>
      <c r="C42" s="94"/>
      <c r="D42" s="95"/>
      <c r="I42" s="93" t="s">
        <v>10</v>
      </c>
      <c r="J42" s="93" t="s">
        <v>39</v>
      </c>
      <c r="K42" s="91"/>
      <c r="L42" s="92"/>
    </row>
    <row r="43" spans="1:16" ht="12.75">
      <c r="A43" s="324">
        <v>4</v>
      </c>
      <c r="B43" s="343" t="str">
        <f>VLOOKUP(A43,'пр.взвешивания'!B6:E47,2,FALSE)</f>
        <v>ХРУНИНА Екатерина Александровна</v>
      </c>
      <c r="C43" s="345" t="str">
        <f>VLOOKUP(B43,'пр.взвешивания'!C6:F47,2,FALSE)</f>
        <v>18.03.94              КМС</v>
      </c>
      <c r="D43" s="347" t="str">
        <f>VLOOKUP(C43,'пр.взвешивания'!D6:G47,2,FALSE)</f>
        <v>Тамбовская обл., СДЮСШОР №6</v>
      </c>
      <c r="E43" s="350"/>
      <c r="F43" s="363"/>
      <c r="G43" s="353"/>
      <c r="H43" s="324"/>
      <c r="I43" s="324">
        <v>15</v>
      </c>
      <c r="J43" s="343" t="str">
        <f>VLOOKUP(I43,'пр.взвешивания'!B6:E47,2,FALSE)</f>
        <v>КАРЕКЯН Кристина Хачиковна</v>
      </c>
      <c r="K43" s="345" t="str">
        <f>VLOOKUP(J43,'пр.взвешивания'!C6:F47,2,FALSE)</f>
        <v>23.01.95            1 р.</v>
      </c>
      <c r="L43" s="347" t="str">
        <f>VLOOKUP(K43,'пр.взвешивания'!D6:G47,2,FALSE)</f>
        <v>Краснодарский край, г. Сочи, МО</v>
      </c>
      <c r="M43" s="324"/>
      <c r="N43" s="324"/>
      <c r="O43" s="324"/>
      <c r="P43" s="324"/>
    </row>
    <row r="44" spans="1:16" ht="12.75">
      <c r="A44" s="324"/>
      <c r="B44" s="356"/>
      <c r="C44" s="324"/>
      <c r="D44" s="359"/>
      <c r="E44" s="350"/>
      <c r="F44" s="350"/>
      <c r="G44" s="353"/>
      <c r="H44" s="324"/>
      <c r="I44" s="324"/>
      <c r="J44" s="356"/>
      <c r="K44" s="324"/>
      <c r="L44" s="359"/>
      <c r="M44" s="324"/>
      <c r="N44" s="324"/>
      <c r="O44" s="324"/>
      <c r="P44" s="324"/>
    </row>
    <row r="45" spans="1:16" ht="12.75">
      <c r="A45" s="335">
        <v>6</v>
      </c>
      <c r="B45" s="343" t="str">
        <f>VLOOKUP(A45,'пр.взвешивания'!B8:E49,2,FALSE)</f>
        <v>НОВИКОВА Юлия Вячеславовна</v>
      </c>
      <c r="C45" s="345" t="str">
        <f>VLOOKUP(B45,'пр.взвешивания'!C8:F49,2,FALSE)</f>
        <v>28.03.94                 КМС</v>
      </c>
      <c r="D45" s="347" t="str">
        <f>VLOOKUP(C45,'пр.взвешивания'!D8:G49,2,FALSE)</f>
        <v>Челябинская обл., СДЮСШОР им. Г.Веричева</v>
      </c>
      <c r="E45" s="361"/>
      <c r="F45" s="361"/>
      <c r="G45" s="335"/>
      <c r="H45" s="335"/>
      <c r="I45" s="335">
        <v>17</v>
      </c>
      <c r="J45" s="343" t="str">
        <f>VLOOKUP(I45,'пр.взвешивания'!B8:E49,2,FALSE)</f>
        <v>СУХОПАРОВА Мария Сергеевна</v>
      </c>
      <c r="K45" s="345" t="str">
        <f>VLOOKUP(J45,'пр.взвешивания'!C8:F49,2,FALSE)</f>
        <v>25.04.96                КМС</v>
      </c>
      <c r="L45" s="347" t="str">
        <f>VLOOKUP(K45,'пр.взвешивания'!D8:G49,2,FALSE)</f>
        <v>Тульская область, МО</v>
      </c>
      <c r="M45" s="335"/>
      <c r="N45" s="335"/>
      <c r="O45" s="335"/>
      <c r="P45" s="335"/>
    </row>
    <row r="46" spans="1:16" ht="13.5" thickBot="1">
      <c r="A46" s="336"/>
      <c r="B46" s="344"/>
      <c r="C46" s="346"/>
      <c r="D46" s="348"/>
      <c r="E46" s="362"/>
      <c r="F46" s="362"/>
      <c r="G46" s="336"/>
      <c r="H46" s="336"/>
      <c r="I46" s="336"/>
      <c r="J46" s="344"/>
      <c r="K46" s="346"/>
      <c r="L46" s="348"/>
      <c r="M46" s="336"/>
      <c r="N46" s="336"/>
      <c r="O46" s="336"/>
      <c r="P46" s="336"/>
    </row>
    <row r="47" spans="1:16" ht="12.75">
      <c r="A47" s="354">
        <v>5</v>
      </c>
      <c r="B47" s="355" t="str">
        <f>VLOOKUP(A47,'пр.взвешивания'!B10:E51,2,FALSE)</f>
        <v>ОМЕЛЬЧЕНКО Александра Дмитриевна</v>
      </c>
      <c r="C47" s="357" t="str">
        <f>VLOOKUP(B47,'пр.взвешивания'!C10:F51,2,FALSE)</f>
        <v>02.06.95          1 р.</v>
      </c>
      <c r="D47" s="358" t="str">
        <f>VLOOKUP(C47,'пр.взвешивания'!D10:G51,2,FALSE)</f>
        <v>Самарская обл., г. Самара, ГУДО СДЮШОР</v>
      </c>
      <c r="E47" s="349" t="s">
        <v>44</v>
      </c>
      <c r="F47" s="351"/>
      <c r="G47" s="352"/>
      <c r="H47" s="354"/>
      <c r="I47" s="354">
        <v>16</v>
      </c>
      <c r="J47" s="355" t="str">
        <f>VLOOKUP(I47,'пр.взвешивания'!B10:E51,2,FALSE)</f>
        <v>НИКОЛАЕВА Дарья Алексеевна</v>
      </c>
      <c r="K47" s="357" t="str">
        <f>VLOOKUP(J47,'пр.взвешивания'!C10:F51,2,FALSE)</f>
        <v>29.12.95            1 юн.р.</v>
      </c>
      <c r="L47" s="358" t="str">
        <f>VLOOKUP(K47,'пр.взвешивания'!D10:G51,2,FALSE)</f>
        <v>Удмуртская республика, ДЮСШ "Знамя"</v>
      </c>
      <c r="M47" s="349" t="s">
        <v>44</v>
      </c>
      <c r="N47" s="351"/>
      <c r="O47" s="352"/>
      <c r="P47" s="354"/>
    </row>
    <row r="48" spans="1:16" ht="12.75">
      <c r="A48" s="324"/>
      <c r="B48" s="356"/>
      <c r="C48" s="324"/>
      <c r="D48" s="359"/>
      <c r="E48" s="350"/>
      <c r="F48" s="350"/>
      <c r="G48" s="353"/>
      <c r="H48" s="324"/>
      <c r="I48" s="324"/>
      <c r="J48" s="356"/>
      <c r="K48" s="324"/>
      <c r="L48" s="359"/>
      <c r="M48" s="350"/>
      <c r="N48" s="350"/>
      <c r="O48" s="353"/>
      <c r="P48" s="324"/>
    </row>
    <row r="49" spans="1:12" ht="16.5">
      <c r="A49" s="93" t="s">
        <v>8</v>
      </c>
      <c r="B49" s="93" t="s">
        <v>40</v>
      </c>
      <c r="C49" s="94"/>
      <c r="D49" s="95"/>
      <c r="I49" s="93" t="s">
        <v>10</v>
      </c>
      <c r="J49" s="93" t="s">
        <v>40</v>
      </c>
      <c r="K49" s="91"/>
      <c r="L49" s="92"/>
    </row>
    <row r="50" spans="1:16" ht="12.75">
      <c r="A50" s="324">
        <v>6</v>
      </c>
      <c r="B50" s="343" t="str">
        <f>VLOOKUP(A50,'пр.взвешивания'!B6:E47,2,FALSE)</f>
        <v>НОВИКОВА Юлия Вячеславовна</v>
      </c>
      <c r="C50" s="345" t="str">
        <f>VLOOKUP(B50,'пр.взвешивания'!C6:F47,2,FALSE)</f>
        <v>28.03.94                 КМС</v>
      </c>
      <c r="D50" s="347" t="str">
        <f>VLOOKUP(C50,'пр.взвешивания'!D6:G47,2,FALSE)</f>
        <v>Челябинская обл., СДЮСШОР им. Г.Веричева</v>
      </c>
      <c r="E50" s="350"/>
      <c r="F50" s="363"/>
      <c r="G50" s="353"/>
      <c r="H50" s="324"/>
      <c r="I50" s="324">
        <v>17</v>
      </c>
      <c r="J50" s="343" t="str">
        <f>VLOOKUP(I50,'пр.взвешивания'!B15:E56,2,FALSE)</f>
        <v>СУХОПАРОВА Мария Сергеевна</v>
      </c>
      <c r="K50" s="345" t="str">
        <f>VLOOKUP(J50,'пр.взвешивания'!C15:F56,2,FALSE)</f>
        <v>25.04.96                КМС</v>
      </c>
      <c r="L50" s="347" t="str">
        <f>VLOOKUP(K50,'пр.взвешивания'!D15:G56,2,FALSE)</f>
        <v>Тульская область, МО</v>
      </c>
      <c r="M50" s="324"/>
      <c r="N50" s="324"/>
      <c r="O50" s="324"/>
      <c r="P50" s="324"/>
    </row>
    <row r="51" spans="1:16" ht="12.75">
      <c r="A51" s="324"/>
      <c r="B51" s="356"/>
      <c r="C51" s="324"/>
      <c r="D51" s="359"/>
      <c r="E51" s="350"/>
      <c r="F51" s="350"/>
      <c r="G51" s="353"/>
      <c r="H51" s="324"/>
      <c r="I51" s="324"/>
      <c r="J51" s="356"/>
      <c r="K51" s="324"/>
      <c r="L51" s="359"/>
      <c r="M51" s="324"/>
      <c r="N51" s="324"/>
      <c r="O51" s="324"/>
      <c r="P51" s="324"/>
    </row>
    <row r="52" spans="1:16" ht="12.75" customHeight="1">
      <c r="A52" s="335">
        <v>5</v>
      </c>
      <c r="B52" s="343" t="str">
        <f>VLOOKUP(A52,'пр.взвешивания'!B8:E49,2,FALSE)</f>
        <v>ОМЕЛЬЧЕНКО Александра Дмитриевна</v>
      </c>
      <c r="C52" s="345" t="str">
        <f>VLOOKUP(B52,'пр.взвешивания'!C8:F49,2,FALSE)</f>
        <v>02.06.95          1 р.</v>
      </c>
      <c r="D52" s="347" t="str">
        <f>VLOOKUP(C52,'пр.взвешивания'!D8:G49,2,FALSE)</f>
        <v>Самарская обл., г. Самара, ГУДО СДЮШОР</v>
      </c>
      <c r="E52" s="361"/>
      <c r="F52" s="361"/>
      <c r="G52" s="335"/>
      <c r="H52" s="335"/>
      <c r="I52" s="335">
        <v>16</v>
      </c>
      <c r="J52" s="356" t="str">
        <f>J47</f>
        <v>НИКОЛАЕВА Дарья Алексеевна</v>
      </c>
      <c r="K52" s="339" t="str">
        <f>K47</f>
        <v>29.12.95            1 юн.р.</v>
      </c>
      <c r="L52" s="341" t="str">
        <f>L47</f>
        <v>Удмуртская республика, ДЮСШ "Знамя"</v>
      </c>
      <c r="M52" s="335"/>
      <c r="N52" s="335"/>
      <c r="O52" s="335"/>
      <c r="P52" s="335"/>
    </row>
    <row r="53" spans="1:16" ht="13.5" thickBot="1">
      <c r="A53" s="336"/>
      <c r="B53" s="344"/>
      <c r="C53" s="346"/>
      <c r="D53" s="348"/>
      <c r="E53" s="362"/>
      <c r="F53" s="362"/>
      <c r="G53" s="336"/>
      <c r="H53" s="336"/>
      <c r="I53" s="336"/>
      <c r="J53" s="344"/>
      <c r="K53" s="340"/>
      <c r="L53" s="342"/>
      <c r="M53" s="336"/>
      <c r="N53" s="336"/>
      <c r="O53" s="336"/>
      <c r="P53" s="336"/>
    </row>
    <row r="54" spans="1:16" ht="12.75">
      <c r="A54" s="354">
        <v>4</v>
      </c>
      <c r="B54" s="355" t="str">
        <f>VLOOKUP(A54,'пр.взвешивания'!B10:E51,2,FALSE)</f>
        <v>ХРУНИНА Екатерина Александровна</v>
      </c>
      <c r="C54" s="357" t="str">
        <f>VLOOKUP(B54,'пр.взвешивания'!C10:F51,2,FALSE)</f>
        <v>18.03.94              КМС</v>
      </c>
      <c r="D54" s="358" t="str">
        <f>VLOOKUP(C54,'пр.взвешивания'!D10:G51,2,FALSE)</f>
        <v>Тамбовская обл., СДЮСШОР №6</v>
      </c>
      <c r="E54" s="349" t="s">
        <v>44</v>
      </c>
      <c r="F54" s="351"/>
      <c r="G54" s="352"/>
      <c r="H54" s="354"/>
      <c r="I54" s="354">
        <v>15</v>
      </c>
      <c r="J54" s="355" t="str">
        <f>VLOOKUP(I54,'пр.взвешивания'!B19:E60,2,FALSE)</f>
        <v>КАРЕКЯН Кристина Хачиковна</v>
      </c>
      <c r="K54" s="357" t="str">
        <f>VLOOKUP(J54,'пр.взвешивания'!C19:F60,2,FALSE)</f>
        <v>23.01.95            1 р.</v>
      </c>
      <c r="L54" s="358" t="str">
        <f>VLOOKUP(K54,'пр.взвешивания'!D19:G60,2,FALSE)</f>
        <v>Краснодарский край, г. Сочи, МО</v>
      </c>
      <c r="M54" s="349" t="s">
        <v>44</v>
      </c>
      <c r="N54" s="351"/>
      <c r="O54" s="352"/>
      <c r="P54" s="354"/>
    </row>
    <row r="55" spans="1:16" ht="20.25" customHeight="1">
      <c r="A55" s="324"/>
      <c r="B55" s="356"/>
      <c r="C55" s="324"/>
      <c r="D55" s="359"/>
      <c r="E55" s="350"/>
      <c r="F55" s="350"/>
      <c r="G55" s="353"/>
      <c r="H55" s="324"/>
      <c r="I55" s="324"/>
      <c r="J55" s="356"/>
      <c r="K55" s="324"/>
      <c r="L55" s="359"/>
      <c r="M55" s="350"/>
      <c r="N55" s="350"/>
      <c r="O55" s="353"/>
      <c r="P55" s="324"/>
    </row>
    <row r="60" spans="1:16" ht="12.75">
      <c r="A60" s="360" t="s">
        <v>33</v>
      </c>
      <c r="B60" s="360"/>
      <c r="C60" s="360"/>
      <c r="D60" s="360"/>
      <c r="E60" s="360"/>
      <c r="F60" s="360"/>
      <c r="G60" s="360"/>
      <c r="H60" s="360"/>
      <c r="I60" s="360" t="s">
        <v>33</v>
      </c>
      <c r="J60" s="360"/>
      <c r="K60" s="360"/>
      <c r="L60" s="360"/>
      <c r="M60" s="360"/>
      <c r="N60" s="360"/>
      <c r="O60" s="360"/>
      <c r="P60" s="360"/>
    </row>
    <row r="61" spans="1:16" ht="16.5">
      <c r="A61" s="93" t="s">
        <v>19</v>
      </c>
      <c r="B61" s="93" t="s">
        <v>34</v>
      </c>
      <c r="C61" s="75"/>
      <c r="D61" s="75"/>
      <c r="E61" s="76" t="s">
        <v>142</v>
      </c>
      <c r="F61" s="75"/>
      <c r="G61" s="75"/>
      <c r="H61" s="75"/>
      <c r="I61" s="93" t="s">
        <v>22</v>
      </c>
      <c r="J61" s="93" t="s">
        <v>34</v>
      </c>
      <c r="K61" s="75"/>
      <c r="L61" s="75"/>
      <c r="M61" s="76" t="s">
        <v>142</v>
      </c>
      <c r="N61" s="75"/>
      <c r="O61" s="75"/>
      <c r="P61" s="75"/>
    </row>
    <row r="62" spans="1:16" ht="12.75">
      <c r="A62" s="324" t="s">
        <v>0</v>
      </c>
      <c r="B62" s="324" t="s">
        <v>1</v>
      </c>
      <c r="C62" s="324" t="s">
        <v>2</v>
      </c>
      <c r="D62" s="324" t="s">
        <v>3</v>
      </c>
      <c r="E62" s="324" t="s">
        <v>35</v>
      </c>
      <c r="F62" s="324" t="s">
        <v>36</v>
      </c>
      <c r="G62" s="324" t="s">
        <v>37</v>
      </c>
      <c r="H62" s="324" t="s">
        <v>38</v>
      </c>
      <c r="I62" s="324" t="s">
        <v>0</v>
      </c>
      <c r="J62" s="324" t="s">
        <v>1</v>
      </c>
      <c r="K62" s="324" t="s">
        <v>2</v>
      </c>
      <c r="L62" s="324" t="s">
        <v>3</v>
      </c>
      <c r="M62" s="324" t="s">
        <v>35</v>
      </c>
      <c r="N62" s="324" t="s">
        <v>36</v>
      </c>
      <c r="O62" s="324" t="s">
        <v>37</v>
      </c>
      <c r="P62" s="324" t="s">
        <v>38</v>
      </c>
    </row>
    <row r="63" spans="1:16" ht="12.75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</row>
    <row r="64" spans="1:16" ht="12.75">
      <c r="A64" s="324">
        <v>7</v>
      </c>
      <c r="B64" s="343" t="str">
        <f>VLOOKUP(A64,'пр.взвешивания'!B6:E47,2,FALSE)</f>
        <v>МАСЛЕННИКОВА Юлия Леонидовна</v>
      </c>
      <c r="C64" s="345" t="str">
        <f>VLOOKUP(B64,'пр.взвешивания'!C6:F47,2,FALSE)</f>
        <v>25.10.95           2 юн.р.</v>
      </c>
      <c r="D64" s="347" t="str">
        <f>VLOOKUP(C64,'пр.взвешивания'!D6:G47,2,FALSE)</f>
        <v>Москва, СДЮСШОР №45</v>
      </c>
      <c r="E64" s="324"/>
      <c r="F64" s="324"/>
      <c r="G64" s="324"/>
      <c r="H64" s="324"/>
      <c r="I64" s="324">
        <v>18</v>
      </c>
      <c r="J64" s="343" t="str">
        <f>VLOOKUP(I64,'пр.взвешивания'!B6:E47,2,FALSE)</f>
        <v>САЛЬНИКОВА Алина Геннадьевна</v>
      </c>
      <c r="K64" s="345" t="str">
        <f>VLOOKUP(J64,'пр.взвешивания'!C6:F47,2,FALSE)</f>
        <v>28.06.94              КМС</v>
      </c>
      <c r="L64" s="347" t="str">
        <f>VLOOKUP(K64,'пр.взвешивания'!D6:G47,2,FALSE)</f>
        <v>Тверская обл., г. Торжок, МО</v>
      </c>
      <c r="M64" s="324"/>
      <c r="N64" s="324"/>
      <c r="O64" s="324"/>
      <c r="P64" s="324"/>
    </row>
    <row r="65" spans="1:16" ht="12.75">
      <c r="A65" s="324"/>
      <c r="B65" s="356"/>
      <c r="C65" s="324"/>
      <c r="D65" s="359"/>
      <c r="E65" s="324"/>
      <c r="F65" s="324"/>
      <c r="G65" s="324"/>
      <c r="H65" s="324"/>
      <c r="I65" s="324"/>
      <c r="J65" s="356"/>
      <c r="K65" s="324"/>
      <c r="L65" s="359"/>
      <c r="M65" s="324"/>
      <c r="N65" s="324"/>
      <c r="O65" s="324"/>
      <c r="P65" s="324"/>
    </row>
    <row r="66" spans="1:16" ht="12.75">
      <c r="A66" s="335">
        <v>8</v>
      </c>
      <c r="B66" s="343" t="str">
        <f>VLOOKUP(A66,'пр.взвешивания'!B8:E49,2,FALSE)</f>
        <v>МИТИНА Ольга Александровна</v>
      </c>
      <c r="C66" s="345" t="str">
        <f>VLOOKUP(B66,'пр.взвешивания'!C8:F49,2,FALSE)</f>
        <v>08.07.94                  КМС</v>
      </c>
      <c r="D66" s="347" t="str">
        <f>VLOOKUP(C66,'пр.взвешивания'!D8:G49,2,FALSE)</f>
        <v>Приморский край, г. Владивосток, УФКиС</v>
      </c>
      <c r="E66" s="335"/>
      <c r="F66" s="335"/>
      <c r="G66" s="335"/>
      <c r="H66" s="335"/>
      <c r="I66" s="335">
        <v>19</v>
      </c>
      <c r="J66" s="343" t="str">
        <f>VLOOKUP(I66,'пр.взвешивания'!B8:E49,2,FALSE)</f>
        <v>ЗАДОРОЖНАЯ Татьяна Владимировна</v>
      </c>
      <c r="K66" s="345" t="str">
        <f>VLOOKUP(J66,'пр.взвешивания'!C8:F49,2,FALSE)</f>
        <v>07.10.96                  1 р.</v>
      </c>
      <c r="L66" s="347" t="str">
        <f>VLOOKUP(K66,'пр.взвешивания'!D8:G49,2,FALSE)</f>
        <v>Ставропольский край, Изобильневская ДЮСШ</v>
      </c>
      <c r="M66" s="335"/>
      <c r="N66" s="335"/>
      <c r="O66" s="335"/>
      <c r="P66" s="335"/>
    </row>
    <row r="67" spans="1:16" ht="13.5" thickBot="1">
      <c r="A67" s="336"/>
      <c r="B67" s="344"/>
      <c r="C67" s="346"/>
      <c r="D67" s="348"/>
      <c r="E67" s="336"/>
      <c r="F67" s="336"/>
      <c r="G67" s="336"/>
      <c r="H67" s="336"/>
      <c r="I67" s="336"/>
      <c r="J67" s="344"/>
      <c r="K67" s="346"/>
      <c r="L67" s="348"/>
      <c r="M67" s="336"/>
      <c r="N67" s="336"/>
      <c r="O67" s="336"/>
      <c r="P67" s="336"/>
    </row>
    <row r="68" spans="1:16" ht="12.75">
      <c r="A68" s="354">
        <v>9</v>
      </c>
      <c r="B68" s="355" t="str">
        <f>VLOOKUP(A68,'пр.взвешивания'!B10:E51,2,FALSE)</f>
        <v>САГИТОВА Галия Сагдатовна</v>
      </c>
      <c r="C68" s="357" t="str">
        <f>VLOOKUP(B68,'пр.взвешивания'!C10:F51,2,FALSE)</f>
        <v>11.07.95            1 р.</v>
      </c>
      <c r="D68" s="358" t="str">
        <f>VLOOKUP(C68,'пр.взвешивания'!D10:G51,2,FALSE)</f>
        <v>Республика Башкортостан, г. Салават</v>
      </c>
      <c r="E68" s="349" t="s">
        <v>44</v>
      </c>
      <c r="F68" s="351"/>
      <c r="G68" s="352"/>
      <c r="H68" s="354"/>
      <c r="I68" s="354">
        <v>20</v>
      </c>
      <c r="J68" s="355" t="str">
        <f>VLOOKUP(I68,'пр.взвешивания'!B10:E51,2,FALSE)</f>
        <v>МАГОМЕДОВА Джамиля Ахмедовна</v>
      </c>
      <c r="K68" s="357" t="str">
        <f>VLOOKUP(J68,'пр.взвешивания'!C10:F51,2,FALSE)</f>
        <v>11.01.94               1 р.</v>
      </c>
      <c r="L68" s="358" t="str">
        <f>VLOOKUP(K68,'пр.взвешивания'!D10:G51,2,FALSE)</f>
        <v>ХМАО-Югра, г. Когалым</v>
      </c>
      <c r="M68" s="349" t="s">
        <v>44</v>
      </c>
      <c r="N68" s="351"/>
      <c r="O68" s="352"/>
      <c r="P68" s="354"/>
    </row>
    <row r="69" spans="1:16" ht="12.75">
      <c r="A69" s="324"/>
      <c r="B69" s="356"/>
      <c r="C69" s="324"/>
      <c r="D69" s="359"/>
      <c r="E69" s="350"/>
      <c r="F69" s="350"/>
      <c r="G69" s="353"/>
      <c r="H69" s="324"/>
      <c r="I69" s="324"/>
      <c r="J69" s="356"/>
      <c r="K69" s="324"/>
      <c r="L69" s="359"/>
      <c r="M69" s="350"/>
      <c r="N69" s="350"/>
      <c r="O69" s="353"/>
      <c r="P69" s="324"/>
    </row>
    <row r="70" spans="1:12" ht="16.5">
      <c r="A70" s="93" t="s">
        <v>19</v>
      </c>
      <c r="B70" s="93" t="s">
        <v>39</v>
      </c>
      <c r="C70" s="91"/>
      <c r="D70" s="92"/>
      <c r="I70" s="93" t="s">
        <v>22</v>
      </c>
      <c r="J70" s="93" t="s">
        <v>39</v>
      </c>
      <c r="K70" s="91"/>
      <c r="L70" s="92"/>
    </row>
    <row r="71" spans="1:16" ht="12.75">
      <c r="A71" s="324">
        <v>7</v>
      </c>
      <c r="B71" s="343" t="str">
        <f>VLOOKUP(A71,'пр.взвешивания'!B6:E47,2,FALSE)</f>
        <v>МАСЛЕННИКОВА Юлия Леонидовна</v>
      </c>
      <c r="C71" s="345" t="str">
        <f>VLOOKUP(B71,'пр.взвешивания'!C6:F47,2,FALSE)</f>
        <v>25.10.95           2 юн.р.</v>
      </c>
      <c r="D71" s="347" t="str">
        <f>VLOOKUP(C71,'пр.взвешивания'!D6:G47,2,FALSE)</f>
        <v>Москва, СДЮСШОР №45</v>
      </c>
      <c r="E71" s="324"/>
      <c r="F71" s="324"/>
      <c r="G71" s="324"/>
      <c r="H71" s="324"/>
      <c r="I71" s="324">
        <v>18</v>
      </c>
      <c r="J71" s="343" t="str">
        <f>VLOOKUP(I71,'пр.взвешивания'!B6:E47,2,FALSE)</f>
        <v>САЛЬНИКОВА Алина Геннадьевна</v>
      </c>
      <c r="K71" s="345" t="str">
        <f>VLOOKUP(J71,'пр.взвешивания'!C6:F47,2,FALSE)</f>
        <v>28.06.94              КМС</v>
      </c>
      <c r="L71" s="347" t="str">
        <f>VLOOKUP(K71,'пр.взвешивания'!D6:G47,2,FALSE)</f>
        <v>Тверская обл., г. Торжок, МО</v>
      </c>
      <c r="M71" s="324"/>
      <c r="N71" s="324"/>
      <c r="O71" s="324"/>
      <c r="P71" s="324"/>
    </row>
    <row r="72" spans="1:16" ht="12.75">
      <c r="A72" s="324"/>
      <c r="B72" s="356"/>
      <c r="C72" s="324"/>
      <c r="D72" s="359"/>
      <c r="E72" s="324"/>
      <c r="F72" s="324"/>
      <c r="G72" s="324"/>
      <c r="H72" s="324"/>
      <c r="I72" s="324"/>
      <c r="J72" s="356"/>
      <c r="K72" s="324"/>
      <c r="L72" s="359"/>
      <c r="M72" s="324"/>
      <c r="N72" s="324"/>
      <c r="O72" s="324"/>
      <c r="P72" s="324"/>
    </row>
    <row r="73" spans="1:16" ht="12.75">
      <c r="A73" s="335">
        <v>9</v>
      </c>
      <c r="B73" s="343" t="str">
        <f>VLOOKUP(A73,'пр.взвешивания'!B8:E49,2,FALSE)</f>
        <v>САГИТОВА Галия Сагдатовна</v>
      </c>
      <c r="C73" s="345" t="str">
        <f>VLOOKUP(B73,'пр.взвешивания'!C8:F49,2,FALSE)</f>
        <v>11.07.95            1 р.</v>
      </c>
      <c r="D73" s="347" t="str">
        <f>VLOOKUP(C73,'пр.взвешивания'!D8:G49,2,FALSE)</f>
        <v>Республика Башкортостан, г. Салават</v>
      </c>
      <c r="E73" s="335"/>
      <c r="F73" s="335"/>
      <c r="G73" s="335"/>
      <c r="H73" s="335"/>
      <c r="I73" s="335">
        <v>20</v>
      </c>
      <c r="J73" s="343" t="str">
        <f>VLOOKUP(I73,'пр.взвешивания'!B8:E49,2,FALSE)</f>
        <v>МАГОМЕДОВА Джамиля Ахмедовна</v>
      </c>
      <c r="K73" s="345" t="str">
        <f>VLOOKUP(J73,'пр.взвешивания'!C8:F49,2,FALSE)</f>
        <v>11.01.94               1 р.</v>
      </c>
      <c r="L73" s="347" t="str">
        <f>VLOOKUP(K73,'пр.взвешивания'!D8:G49,2,FALSE)</f>
        <v>ХМАО-Югра, г. Когалым</v>
      </c>
      <c r="M73" s="335"/>
      <c r="N73" s="335"/>
      <c r="O73" s="335"/>
      <c r="P73" s="335"/>
    </row>
    <row r="74" spans="1:16" ht="13.5" thickBot="1">
      <c r="A74" s="336"/>
      <c r="B74" s="344"/>
      <c r="C74" s="346"/>
      <c r="D74" s="348"/>
      <c r="E74" s="336"/>
      <c r="F74" s="336"/>
      <c r="G74" s="336"/>
      <c r="H74" s="336"/>
      <c r="I74" s="336"/>
      <c r="J74" s="344"/>
      <c r="K74" s="346"/>
      <c r="L74" s="348"/>
      <c r="M74" s="336"/>
      <c r="N74" s="336"/>
      <c r="O74" s="336"/>
      <c r="P74" s="336"/>
    </row>
    <row r="75" spans="1:16" ht="12.75">
      <c r="A75" s="354">
        <v>8</v>
      </c>
      <c r="B75" s="355" t="str">
        <f>VLOOKUP(A75,'пр.взвешивания'!B10:E51,2,FALSE)</f>
        <v>МИТИНА Ольга Александровна</v>
      </c>
      <c r="C75" s="357" t="str">
        <f>VLOOKUP(B75,'пр.взвешивания'!C10:F51,2,FALSE)</f>
        <v>08.07.94                  КМС</v>
      </c>
      <c r="D75" s="358" t="str">
        <f>VLOOKUP(C75,'пр.взвешивания'!D10:G51,2,FALSE)</f>
        <v>Приморский край, г. Владивосток, УФКиС</v>
      </c>
      <c r="E75" s="349" t="s">
        <v>44</v>
      </c>
      <c r="F75" s="351"/>
      <c r="G75" s="352"/>
      <c r="H75" s="354"/>
      <c r="I75" s="354">
        <v>19</v>
      </c>
      <c r="J75" s="355" t="str">
        <f>VLOOKUP(I75,'пр.взвешивания'!B10:E51,2,FALSE)</f>
        <v>ЗАДОРОЖНАЯ Татьяна Владимировна</v>
      </c>
      <c r="K75" s="357" t="str">
        <f>VLOOKUP(J75,'пр.взвешивания'!C10:F51,2,FALSE)</f>
        <v>07.10.96                  1 р.</v>
      </c>
      <c r="L75" s="358" t="str">
        <f>VLOOKUP(K75,'пр.взвешивания'!D10:G51,2,FALSE)</f>
        <v>Ставропольский край, Изобильневская ДЮСШ</v>
      </c>
      <c r="M75" s="349" t="s">
        <v>44</v>
      </c>
      <c r="N75" s="351"/>
      <c r="O75" s="352"/>
      <c r="P75" s="354"/>
    </row>
    <row r="76" spans="1:16" ht="12.75">
      <c r="A76" s="324"/>
      <c r="B76" s="356"/>
      <c r="C76" s="324"/>
      <c r="D76" s="359"/>
      <c r="E76" s="350"/>
      <c r="F76" s="350"/>
      <c r="G76" s="353"/>
      <c r="H76" s="324"/>
      <c r="I76" s="324"/>
      <c r="J76" s="356"/>
      <c r="K76" s="324"/>
      <c r="L76" s="359"/>
      <c r="M76" s="350"/>
      <c r="N76" s="350"/>
      <c r="O76" s="353"/>
      <c r="P76" s="324"/>
    </row>
    <row r="77" spans="1:12" ht="16.5">
      <c r="A77" s="93" t="s">
        <v>19</v>
      </c>
      <c r="B77" s="93" t="s">
        <v>40</v>
      </c>
      <c r="C77" s="91"/>
      <c r="D77" s="92"/>
      <c r="I77" s="93" t="s">
        <v>22</v>
      </c>
      <c r="J77" s="93" t="s">
        <v>40</v>
      </c>
      <c r="K77" s="91"/>
      <c r="L77" s="92"/>
    </row>
    <row r="78" spans="1:16" ht="12.75">
      <c r="A78" s="324">
        <v>9</v>
      </c>
      <c r="B78" s="343" t="str">
        <f>VLOOKUP(A78,'пр.взвешивания'!B6:E47,2,FALSE)</f>
        <v>САГИТОВА Галия Сагдатовна</v>
      </c>
      <c r="C78" s="345" t="str">
        <f>VLOOKUP(B78,'пр.взвешивания'!C6:F47,2,FALSE)</f>
        <v>11.07.95            1 р.</v>
      </c>
      <c r="D78" s="347" t="str">
        <f>VLOOKUP(C78,'пр.взвешивания'!D6:G47,2,FALSE)</f>
        <v>Республика Башкортостан, г. Салават</v>
      </c>
      <c r="E78" s="324"/>
      <c r="F78" s="324"/>
      <c r="G78" s="324"/>
      <c r="H78" s="324"/>
      <c r="I78" s="324">
        <v>20</v>
      </c>
      <c r="J78" s="343" t="str">
        <f>VLOOKUP(I78,'пр.взвешивания'!B15:E56,2,FALSE)</f>
        <v>МАГОМЕДОВА Джамиля Ахмедовна</v>
      </c>
      <c r="K78" s="345" t="str">
        <f>VLOOKUP(J78,'пр.взвешивания'!C15:F56,2,FALSE)</f>
        <v>11.01.94               1 р.</v>
      </c>
      <c r="L78" s="347" t="str">
        <f>VLOOKUP(K78,'пр.взвешивания'!D15:G56,2,FALSE)</f>
        <v>ХМАО-Югра, г. Когалым</v>
      </c>
      <c r="M78" s="324"/>
      <c r="N78" s="324"/>
      <c r="O78" s="324"/>
      <c r="P78" s="324"/>
    </row>
    <row r="79" spans="1:16" ht="12.75">
      <c r="A79" s="324"/>
      <c r="B79" s="356"/>
      <c r="C79" s="324"/>
      <c r="D79" s="359"/>
      <c r="E79" s="324"/>
      <c r="F79" s="324"/>
      <c r="G79" s="324"/>
      <c r="H79" s="324"/>
      <c r="I79" s="324"/>
      <c r="J79" s="356"/>
      <c r="K79" s="324"/>
      <c r="L79" s="359"/>
      <c r="M79" s="324"/>
      <c r="N79" s="324"/>
      <c r="O79" s="324"/>
      <c r="P79" s="324"/>
    </row>
    <row r="80" spans="1:16" ht="12.75">
      <c r="A80" s="335">
        <v>8</v>
      </c>
      <c r="B80" s="343" t="str">
        <f>VLOOKUP(A80,'пр.взвешивания'!B8:E49,2,FALSE)</f>
        <v>МИТИНА Ольга Александровна</v>
      </c>
      <c r="C80" s="345" t="str">
        <f>VLOOKUP(B80,'пр.взвешивания'!C8:F49,2,FALSE)</f>
        <v>08.07.94                  КМС</v>
      </c>
      <c r="D80" s="347" t="str">
        <f>VLOOKUP(C80,'пр.взвешивания'!D8:G49,2,FALSE)</f>
        <v>Приморский край, г. Владивосток, УФКиС</v>
      </c>
      <c r="E80" s="335"/>
      <c r="F80" s="335"/>
      <c r="G80" s="335"/>
      <c r="H80" s="335"/>
      <c r="I80" s="335">
        <v>19</v>
      </c>
      <c r="J80" s="343" t="str">
        <f>VLOOKUP(I80,'пр.взвешивания'!B17:E58,2,FALSE)</f>
        <v>ЗАДОРОЖНАЯ Татьяна Владимировна</v>
      </c>
      <c r="K80" s="345" t="str">
        <f>VLOOKUP(J80,'пр.взвешивания'!C17:F58,2,FALSE)</f>
        <v>07.10.96                  1 р.</v>
      </c>
      <c r="L80" s="347" t="str">
        <f>VLOOKUP(K80,'пр.взвешивания'!D17:G58,2,FALSE)</f>
        <v>Ставропольский край, Изобильневская ДЮСШ</v>
      </c>
      <c r="M80" s="335"/>
      <c r="N80" s="335"/>
      <c r="O80" s="335"/>
      <c r="P80" s="335"/>
    </row>
    <row r="81" spans="1:16" ht="13.5" thickBot="1">
      <c r="A81" s="336"/>
      <c r="B81" s="344"/>
      <c r="C81" s="346"/>
      <c r="D81" s="348"/>
      <c r="E81" s="336"/>
      <c r="F81" s="336"/>
      <c r="G81" s="336"/>
      <c r="H81" s="336"/>
      <c r="I81" s="336"/>
      <c r="J81" s="344"/>
      <c r="K81" s="346"/>
      <c r="L81" s="348"/>
      <c r="M81" s="336"/>
      <c r="N81" s="336"/>
      <c r="O81" s="336"/>
      <c r="P81" s="336"/>
    </row>
    <row r="82" spans="1:16" ht="12.75">
      <c r="A82" s="354">
        <v>7</v>
      </c>
      <c r="B82" s="355" t="str">
        <f>VLOOKUP(A82,'пр.взвешивания'!B10:E51,2,FALSE)</f>
        <v>МАСЛЕННИКОВА Юлия Леонидовна</v>
      </c>
      <c r="C82" s="357" t="str">
        <f>VLOOKUP(B82,'пр.взвешивания'!C10:F51,2,FALSE)</f>
        <v>25.10.95           2 юн.р.</v>
      </c>
      <c r="D82" s="358" t="str">
        <f>VLOOKUP(C82,'пр.взвешивания'!D10:G51,2,FALSE)</f>
        <v>Москва, СДЮСШОР №45</v>
      </c>
      <c r="E82" s="349" t="s">
        <v>44</v>
      </c>
      <c r="F82" s="351"/>
      <c r="G82" s="352"/>
      <c r="H82" s="354"/>
      <c r="I82" s="354">
        <v>18</v>
      </c>
      <c r="J82" s="355" t="str">
        <f>VLOOKUP(I82,'пр.взвешивания'!B19:E60,2,FALSE)</f>
        <v>САЛЬНИКОВА Алина Геннадьевна</v>
      </c>
      <c r="K82" s="357" t="str">
        <f>VLOOKUP(J82,'пр.взвешивания'!C19:F60,2,FALSE)</f>
        <v>28.06.94              КМС</v>
      </c>
      <c r="L82" s="358" t="str">
        <f>VLOOKUP(K82,'пр.взвешивания'!D19:G60,2,FALSE)</f>
        <v>Тверская обл., г. Торжок, МО</v>
      </c>
      <c r="M82" s="349" t="s">
        <v>44</v>
      </c>
      <c r="N82" s="351"/>
      <c r="O82" s="352"/>
      <c r="P82" s="354"/>
    </row>
    <row r="83" spans="1:16" ht="12.75">
      <c r="A83" s="324"/>
      <c r="B83" s="356"/>
      <c r="C83" s="324"/>
      <c r="D83" s="359"/>
      <c r="E83" s="350"/>
      <c r="F83" s="350"/>
      <c r="G83" s="353"/>
      <c r="H83" s="324"/>
      <c r="I83" s="324"/>
      <c r="J83" s="356"/>
      <c r="K83" s="324"/>
      <c r="L83" s="359"/>
      <c r="M83" s="350"/>
      <c r="N83" s="350"/>
      <c r="O83" s="353"/>
      <c r="P83" s="324"/>
    </row>
    <row r="84" spans="1:16" ht="16.5">
      <c r="A84" s="93" t="s">
        <v>20</v>
      </c>
      <c r="B84" s="93" t="s">
        <v>34</v>
      </c>
      <c r="C84" s="75"/>
      <c r="D84" s="75"/>
      <c r="E84" s="76" t="s">
        <v>142</v>
      </c>
      <c r="F84" s="75"/>
      <c r="G84" s="75"/>
      <c r="H84" s="75"/>
      <c r="I84" s="93" t="s">
        <v>23</v>
      </c>
      <c r="J84" s="75" t="s">
        <v>34</v>
      </c>
      <c r="K84" s="75"/>
      <c r="L84" s="75"/>
      <c r="M84" s="76" t="s">
        <v>142</v>
      </c>
      <c r="N84" s="75"/>
      <c r="O84" s="75"/>
      <c r="P84" s="75"/>
    </row>
    <row r="85" spans="1:16" ht="12.75">
      <c r="A85" s="324" t="s">
        <v>0</v>
      </c>
      <c r="B85" s="324" t="s">
        <v>1</v>
      </c>
      <c r="C85" s="324" t="s">
        <v>2</v>
      </c>
      <c r="D85" s="324" t="s">
        <v>3</v>
      </c>
      <c r="E85" s="324" t="s">
        <v>35</v>
      </c>
      <c r="F85" s="324" t="s">
        <v>36</v>
      </c>
      <c r="G85" s="324" t="s">
        <v>37</v>
      </c>
      <c r="H85" s="324" t="s">
        <v>38</v>
      </c>
      <c r="I85" s="324" t="s">
        <v>0</v>
      </c>
      <c r="J85" s="324" t="s">
        <v>1</v>
      </c>
      <c r="K85" s="324" t="s">
        <v>2</v>
      </c>
      <c r="L85" s="324" t="s">
        <v>3</v>
      </c>
      <c r="M85" s="324" t="s">
        <v>35</v>
      </c>
      <c r="N85" s="324" t="s">
        <v>36</v>
      </c>
      <c r="O85" s="324" t="s">
        <v>37</v>
      </c>
      <c r="P85" s="324" t="s">
        <v>38</v>
      </c>
    </row>
    <row r="86" spans="1:16" ht="12.75">
      <c r="A86" s="335"/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</row>
    <row r="87" spans="1:16" ht="12.75" customHeight="1">
      <c r="A87" s="324">
        <v>10</v>
      </c>
      <c r="B87" s="343" t="str">
        <f>VLOOKUP(A87,'пр.взвешивания'!B6:E47,2,FALSE)</f>
        <v>ВЕРБИТСКАЯ Елизавета Сергеевна</v>
      </c>
      <c r="C87" s="345" t="str">
        <f>VLOOKUP(B87,'пр.взвешивания'!C6:F47,2,FALSE)</f>
        <v>27.05.95             КМС</v>
      </c>
      <c r="D87" s="347" t="str">
        <f>VLOOKUP(C87,'пр.взвешивания'!D6:G47,2,FALSE)</f>
        <v>Пермский край, г. Лысьва, МО</v>
      </c>
      <c r="E87" s="324"/>
      <c r="F87" s="324"/>
      <c r="G87" s="324"/>
      <c r="H87" s="324"/>
      <c r="I87" s="324">
        <v>21</v>
      </c>
      <c r="J87" s="337" t="str">
        <f>'пр.взвешивания'!C46</f>
        <v>ДЕДОВА Яна Владимировна</v>
      </c>
      <c r="K87" s="339" t="str">
        <f>'пр.взвешивания'!D46</f>
        <v>12.10.95            1 р.</v>
      </c>
      <c r="L87" s="341" t="str">
        <f>'пр.взвешивания'!E46</f>
        <v>Владимирская обл., Гороховечкий р-н, г. Гороховец</v>
      </c>
      <c r="M87" s="324"/>
      <c r="N87" s="324"/>
      <c r="O87" s="324"/>
      <c r="P87" s="324"/>
    </row>
    <row r="88" spans="1:16" ht="12.75">
      <c r="A88" s="324"/>
      <c r="B88" s="356"/>
      <c r="C88" s="324"/>
      <c r="D88" s="359"/>
      <c r="E88" s="324"/>
      <c r="F88" s="324"/>
      <c r="G88" s="324"/>
      <c r="H88" s="324"/>
      <c r="I88" s="324"/>
      <c r="J88" s="337"/>
      <c r="K88" s="339"/>
      <c r="L88" s="341"/>
      <c r="M88" s="324"/>
      <c r="N88" s="324"/>
      <c r="O88" s="324"/>
      <c r="P88" s="324"/>
    </row>
    <row r="89" spans="1:16" ht="12.75" customHeight="1">
      <c r="A89" s="335">
        <v>11</v>
      </c>
      <c r="B89" s="343" t="str">
        <f>VLOOKUP(A89,'пр.взвешивания'!B8:E49,2,FALSE)</f>
        <v>ФЕДОРОВА Алёна Васильевна</v>
      </c>
      <c r="C89" s="345" t="str">
        <f>VLOOKUP(B89,'пр.взвешивания'!C8:F49,2,FALSE)</f>
        <v>15.04.95             1 р.</v>
      </c>
      <c r="D89" s="347" t="str">
        <f>VLOOKUP(C89,'пр.взвешивания'!D8:G49,2,FALSE)</f>
        <v>ХМАО-Югра, г. Мегион</v>
      </c>
      <c r="E89" s="335"/>
      <c r="F89" s="335"/>
      <c r="G89" s="335"/>
      <c r="H89" s="335"/>
      <c r="I89" s="335">
        <v>22</v>
      </c>
      <c r="J89" s="337" t="str">
        <f>'пр.взвешивания'!C48</f>
        <v>ПЕТРОВА Анжела Маратовна</v>
      </c>
      <c r="K89" s="339" t="str">
        <f>'пр.взвешивания'!D48</f>
        <v>23.01.94                 КМС</v>
      </c>
      <c r="L89" s="341" t="str">
        <f>'пр.взвешивания'!E48</f>
        <v>Республика Башкортостан, г. Давлеканово</v>
      </c>
      <c r="M89" s="335"/>
      <c r="N89" s="335"/>
      <c r="O89" s="335"/>
      <c r="P89" s="335"/>
    </row>
    <row r="90" spans="1:16" ht="13.5" thickBot="1">
      <c r="A90" s="336"/>
      <c r="B90" s="344"/>
      <c r="C90" s="346"/>
      <c r="D90" s="348"/>
      <c r="E90" s="336"/>
      <c r="F90" s="336"/>
      <c r="G90" s="336"/>
      <c r="H90" s="336"/>
      <c r="I90" s="336"/>
      <c r="J90" s="338"/>
      <c r="K90" s="340"/>
      <c r="L90" s="342"/>
      <c r="M90" s="336"/>
      <c r="N90" s="336"/>
      <c r="O90" s="336"/>
      <c r="P90" s="336"/>
    </row>
    <row r="91" ht="12.75" customHeight="1"/>
    <row r="94" ht="12.75" customHeight="1"/>
    <row r="96" ht="12.75" customHeight="1"/>
    <row r="98" ht="12.75" customHeight="1"/>
    <row r="101" ht="12.75" customHeight="1"/>
    <row r="103" ht="12.75" customHeight="1"/>
    <row r="105" ht="12.75" customHeight="1"/>
  </sheetData>
  <sheetProtection/>
  <mergeCells count="597">
    <mergeCell ref="A40:A41"/>
    <mergeCell ref="B40:B41"/>
    <mergeCell ref="C40:C41"/>
    <mergeCell ref="D40:D41"/>
    <mergeCell ref="E40:E41"/>
    <mergeCell ref="E23:E24"/>
    <mergeCell ref="A27:A28"/>
    <mergeCell ref="B27:B28"/>
    <mergeCell ref="C27:C28"/>
    <mergeCell ref="D27:D28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H40:H41"/>
    <mergeCell ref="I11:I12"/>
    <mergeCell ref="I20:I21"/>
    <mergeCell ref="I40:I41"/>
    <mergeCell ref="A29:A30"/>
    <mergeCell ref="B29:B30"/>
    <mergeCell ref="C29:C30"/>
    <mergeCell ref="D29:D30"/>
    <mergeCell ref="E29:E30"/>
    <mergeCell ref="F29:F30"/>
    <mergeCell ref="G29:G30"/>
    <mergeCell ref="H29:H30"/>
    <mergeCell ref="A11:A12"/>
    <mergeCell ref="B11:B12"/>
    <mergeCell ref="C11:C12"/>
    <mergeCell ref="D11:D12"/>
    <mergeCell ref="E11:E12"/>
    <mergeCell ref="G16:G17"/>
    <mergeCell ref="H16:H17"/>
    <mergeCell ref="A18:A19"/>
    <mergeCell ref="B18:B19"/>
    <mergeCell ref="C18:C19"/>
    <mergeCell ref="A20:A21"/>
    <mergeCell ref="B20:B21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A2:B2"/>
    <mergeCell ref="L3:L4"/>
    <mergeCell ref="N5:N6"/>
    <mergeCell ref="O5:O6"/>
    <mergeCell ref="P5:P6"/>
    <mergeCell ref="I5:I6"/>
    <mergeCell ref="J5:J6"/>
    <mergeCell ref="K5:K6"/>
    <mergeCell ref="L5:L6"/>
    <mergeCell ref="F20:F21"/>
    <mergeCell ref="G20:G21"/>
    <mergeCell ref="H20:H21"/>
    <mergeCell ref="M5:M6"/>
    <mergeCell ref="J20:J21"/>
    <mergeCell ref="K20:K21"/>
    <mergeCell ref="L20:L21"/>
    <mergeCell ref="M20:M21"/>
    <mergeCell ref="N20:N21"/>
    <mergeCell ref="O20:O21"/>
    <mergeCell ref="P20:P21"/>
    <mergeCell ref="F11:F12"/>
    <mergeCell ref="G11:G12"/>
    <mergeCell ref="H11:H12"/>
    <mergeCell ref="M7:M8"/>
    <mergeCell ref="N7:N8"/>
    <mergeCell ref="O7:O8"/>
    <mergeCell ref="E5:E6"/>
    <mergeCell ref="F5:F6"/>
    <mergeCell ref="G5:G6"/>
    <mergeCell ref="H5:H6"/>
    <mergeCell ref="A7:A8"/>
    <mergeCell ref="B7:B8"/>
    <mergeCell ref="C7:C8"/>
    <mergeCell ref="D7:D8"/>
    <mergeCell ref="K3:K4"/>
    <mergeCell ref="A5:A6"/>
    <mergeCell ref="B5:B6"/>
    <mergeCell ref="C5:C6"/>
    <mergeCell ref="D5:D6"/>
    <mergeCell ref="P7:P8"/>
    <mergeCell ref="I7:I8"/>
    <mergeCell ref="J7:J8"/>
    <mergeCell ref="K7:K8"/>
    <mergeCell ref="L7:L8"/>
    <mergeCell ref="E9:E10"/>
    <mergeCell ref="F9:F10"/>
    <mergeCell ref="G9:G10"/>
    <mergeCell ref="H9:H10"/>
    <mergeCell ref="E7:E8"/>
    <mergeCell ref="F7:F8"/>
    <mergeCell ref="G7:G8"/>
    <mergeCell ref="H7:H8"/>
    <mergeCell ref="A9:A10"/>
    <mergeCell ref="B9:B10"/>
    <mergeCell ref="C9:C10"/>
    <mergeCell ref="D9:D10"/>
    <mergeCell ref="M9:M10"/>
    <mergeCell ref="N14:N15"/>
    <mergeCell ref="O14:O15"/>
    <mergeCell ref="P14:P15"/>
    <mergeCell ref="I14:I15"/>
    <mergeCell ref="J14:J15"/>
    <mergeCell ref="K14:K15"/>
    <mergeCell ref="L14:L15"/>
    <mergeCell ref="N9:N10"/>
    <mergeCell ref="O9:O10"/>
    <mergeCell ref="P9:P10"/>
    <mergeCell ref="I9:I10"/>
    <mergeCell ref="J9:J10"/>
    <mergeCell ref="K9:K10"/>
    <mergeCell ref="L9:L10"/>
    <mergeCell ref="J11:J12"/>
    <mergeCell ref="K11:K12"/>
    <mergeCell ref="L11:L12"/>
    <mergeCell ref="M11:M12"/>
    <mergeCell ref="N11:N12"/>
    <mergeCell ref="A16:A17"/>
    <mergeCell ref="B16:B17"/>
    <mergeCell ref="C16:C17"/>
    <mergeCell ref="D16:D17"/>
    <mergeCell ref="M16:M17"/>
    <mergeCell ref="A14:A15"/>
    <mergeCell ref="B14:B15"/>
    <mergeCell ref="C14:C15"/>
    <mergeCell ref="D14:D15"/>
    <mergeCell ref="M14:M15"/>
    <mergeCell ref="E14:E15"/>
    <mergeCell ref="F14:F15"/>
    <mergeCell ref="G14:G15"/>
    <mergeCell ref="H14:H15"/>
    <mergeCell ref="I16:I17"/>
    <mergeCell ref="J16:J17"/>
    <mergeCell ref="K16:K17"/>
    <mergeCell ref="L16:L17"/>
    <mergeCell ref="E16:E17"/>
    <mergeCell ref="F16:F17"/>
    <mergeCell ref="O11:O12"/>
    <mergeCell ref="M18:M19"/>
    <mergeCell ref="N18:N19"/>
    <mergeCell ref="O18:O19"/>
    <mergeCell ref="P18:P19"/>
    <mergeCell ref="I18:I19"/>
    <mergeCell ref="J18:J19"/>
    <mergeCell ref="K18:K19"/>
    <mergeCell ref="L18:L19"/>
    <mergeCell ref="P11:P12"/>
    <mergeCell ref="N16:N17"/>
    <mergeCell ref="O16:O17"/>
    <mergeCell ref="P16:P17"/>
    <mergeCell ref="F23:F24"/>
    <mergeCell ref="G23:G24"/>
    <mergeCell ref="H23:H24"/>
    <mergeCell ref="E18:E19"/>
    <mergeCell ref="F18:F19"/>
    <mergeCell ref="G18:G19"/>
    <mergeCell ref="H18:H19"/>
    <mergeCell ref="A23:A24"/>
    <mergeCell ref="B23:B24"/>
    <mergeCell ref="C23:C24"/>
    <mergeCell ref="D23:D24"/>
    <mergeCell ref="D18:D19"/>
    <mergeCell ref="C20:C21"/>
    <mergeCell ref="D20:D21"/>
    <mergeCell ref="E20:E21"/>
    <mergeCell ref="M23:M24"/>
    <mergeCell ref="N25:N26"/>
    <mergeCell ref="O25:O26"/>
    <mergeCell ref="P25:P26"/>
    <mergeCell ref="I25:I26"/>
    <mergeCell ref="J25:J26"/>
    <mergeCell ref="K25:K26"/>
    <mergeCell ref="L25:L26"/>
    <mergeCell ref="N23:N24"/>
    <mergeCell ref="O23:O24"/>
    <mergeCell ref="P23:P24"/>
    <mergeCell ref="I23:I24"/>
    <mergeCell ref="J23:J24"/>
    <mergeCell ref="K23:K24"/>
    <mergeCell ref="L23:L24"/>
    <mergeCell ref="M27:M28"/>
    <mergeCell ref="A25:A26"/>
    <mergeCell ref="B25:B26"/>
    <mergeCell ref="C25:C26"/>
    <mergeCell ref="D25:D26"/>
    <mergeCell ref="M25:M26"/>
    <mergeCell ref="E25:E26"/>
    <mergeCell ref="F25:F26"/>
    <mergeCell ref="G25:G26"/>
    <mergeCell ref="H25:H26"/>
    <mergeCell ref="N27:N28"/>
    <mergeCell ref="O27:O28"/>
    <mergeCell ref="P27:P28"/>
    <mergeCell ref="I27:I28"/>
    <mergeCell ref="J27:J28"/>
    <mergeCell ref="K27:K28"/>
    <mergeCell ref="L27:L28"/>
    <mergeCell ref="E32:E33"/>
    <mergeCell ref="F32:F33"/>
    <mergeCell ref="G32:G33"/>
    <mergeCell ref="H32:H33"/>
    <mergeCell ref="E27:E28"/>
    <mergeCell ref="F27:F28"/>
    <mergeCell ref="G27:G28"/>
    <mergeCell ref="H27:H28"/>
    <mergeCell ref="I29:I30"/>
    <mergeCell ref="J29:J30"/>
    <mergeCell ref="K29:K30"/>
    <mergeCell ref="L29:L30"/>
    <mergeCell ref="M29:M30"/>
    <mergeCell ref="N29:N30"/>
    <mergeCell ref="O29:O30"/>
    <mergeCell ref="P29:P30"/>
    <mergeCell ref="M32:M33"/>
    <mergeCell ref="N32:N33"/>
    <mergeCell ref="O32:O33"/>
    <mergeCell ref="P32:P33"/>
    <mergeCell ref="I32:I33"/>
    <mergeCell ref="J32:J33"/>
    <mergeCell ref="K32:K33"/>
    <mergeCell ref="L32:L33"/>
    <mergeCell ref="E34:E35"/>
    <mergeCell ref="F34:F35"/>
    <mergeCell ref="G34:G35"/>
    <mergeCell ref="H34:H35"/>
    <mergeCell ref="M34:M35"/>
    <mergeCell ref="N36:N37"/>
    <mergeCell ref="O36:O37"/>
    <mergeCell ref="P36:P37"/>
    <mergeCell ref="I36:I37"/>
    <mergeCell ref="J36:J37"/>
    <mergeCell ref="K36:K37"/>
    <mergeCell ref="L36:L37"/>
    <mergeCell ref="N34:N35"/>
    <mergeCell ref="O34:O35"/>
    <mergeCell ref="P34:P35"/>
    <mergeCell ref="I34:I35"/>
    <mergeCell ref="J34:J35"/>
    <mergeCell ref="K34:K35"/>
    <mergeCell ref="L34:L35"/>
    <mergeCell ref="B38:B39"/>
    <mergeCell ref="C38:C39"/>
    <mergeCell ref="D38:D39"/>
    <mergeCell ref="M38:M39"/>
    <mergeCell ref="A36:A37"/>
    <mergeCell ref="B36:B37"/>
    <mergeCell ref="C36:C37"/>
    <mergeCell ref="D36:D37"/>
    <mergeCell ref="M36:M37"/>
    <mergeCell ref="E36:E37"/>
    <mergeCell ref="F36:F37"/>
    <mergeCell ref="G36:G37"/>
    <mergeCell ref="H36:H37"/>
    <mergeCell ref="N38:N39"/>
    <mergeCell ref="O38:O39"/>
    <mergeCell ref="P38:P39"/>
    <mergeCell ref="I38:I39"/>
    <mergeCell ref="J38:J39"/>
    <mergeCell ref="K38:K39"/>
    <mergeCell ref="L38:L39"/>
    <mergeCell ref="E43:E44"/>
    <mergeCell ref="F43:F44"/>
    <mergeCell ref="G43:G44"/>
    <mergeCell ref="H43:H44"/>
    <mergeCell ref="E38:E39"/>
    <mergeCell ref="F38:F39"/>
    <mergeCell ref="G38:G39"/>
    <mergeCell ref="H38:H39"/>
    <mergeCell ref="J40:J41"/>
    <mergeCell ref="K40:K41"/>
    <mergeCell ref="L40:L41"/>
    <mergeCell ref="M40:M41"/>
    <mergeCell ref="N40:N41"/>
    <mergeCell ref="O40:O41"/>
    <mergeCell ref="P40:P41"/>
    <mergeCell ref="F40:F41"/>
    <mergeCell ref="G40:G41"/>
    <mergeCell ref="A43:A44"/>
    <mergeCell ref="B43:B44"/>
    <mergeCell ref="C43:C44"/>
    <mergeCell ref="D43:D44"/>
    <mergeCell ref="M43:M44"/>
    <mergeCell ref="N43:N44"/>
    <mergeCell ref="O43:O44"/>
    <mergeCell ref="P43:P44"/>
    <mergeCell ref="I43:I44"/>
    <mergeCell ref="J43:J44"/>
    <mergeCell ref="K43:K44"/>
    <mergeCell ref="L43:L44"/>
    <mergeCell ref="E45:E46"/>
    <mergeCell ref="F45:F46"/>
    <mergeCell ref="G45:G46"/>
    <mergeCell ref="H45:H46"/>
    <mergeCell ref="A45:A46"/>
    <mergeCell ref="B45:B46"/>
    <mergeCell ref="C45:C46"/>
    <mergeCell ref="D45:D46"/>
    <mergeCell ref="M45:M46"/>
    <mergeCell ref="N47:N48"/>
    <mergeCell ref="O47:O48"/>
    <mergeCell ref="P47:P48"/>
    <mergeCell ref="I47:I48"/>
    <mergeCell ref="J47:J48"/>
    <mergeCell ref="K47:K48"/>
    <mergeCell ref="L47:L48"/>
    <mergeCell ref="N45:N46"/>
    <mergeCell ref="O45:O46"/>
    <mergeCell ref="P45:P46"/>
    <mergeCell ref="I45:I46"/>
    <mergeCell ref="J45:J46"/>
    <mergeCell ref="K45:K46"/>
    <mergeCell ref="L45:L46"/>
    <mergeCell ref="A50:A51"/>
    <mergeCell ref="B50:B51"/>
    <mergeCell ref="C50:C51"/>
    <mergeCell ref="D50:D51"/>
    <mergeCell ref="M50:M51"/>
    <mergeCell ref="A47:A48"/>
    <mergeCell ref="B47:B48"/>
    <mergeCell ref="C47:C48"/>
    <mergeCell ref="D47:D48"/>
    <mergeCell ref="M47:M48"/>
    <mergeCell ref="E47:E48"/>
    <mergeCell ref="F47:F48"/>
    <mergeCell ref="G47:G48"/>
    <mergeCell ref="H47:H48"/>
    <mergeCell ref="N50:N51"/>
    <mergeCell ref="O50:O51"/>
    <mergeCell ref="P50:P51"/>
    <mergeCell ref="I50:I51"/>
    <mergeCell ref="J50:J51"/>
    <mergeCell ref="K50:K51"/>
    <mergeCell ref="L50:L51"/>
    <mergeCell ref="E52:E53"/>
    <mergeCell ref="F52:F53"/>
    <mergeCell ref="G52:G53"/>
    <mergeCell ref="H52:H53"/>
    <mergeCell ref="E50:E51"/>
    <mergeCell ref="F50:F51"/>
    <mergeCell ref="G50:G51"/>
    <mergeCell ref="H50:H51"/>
    <mergeCell ref="A52:A53"/>
    <mergeCell ref="B52:B53"/>
    <mergeCell ref="C52:C53"/>
    <mergeCell ref="D52:D53"/>
    <mergeCell ref="M52:M53"/>
    <mergeCell ref="N52:N53"/>
    <mergeCell ref="O52:O53"/>
    <mergeCell ref="P52:P53"/>
    <mergeCell ref="I52:I53"/>
    <mergeCell ref="J52:J53"/>
    <mergeCell ref="K52:K53"/>
    <mergeCell ref="L52:L53"/>
    <mergeCell ref="E54:E55"/>
    <mergeCell ref="F54:F55"/>
    <mergeCell ref="G54:G55"/>
    <mergeCell ref="H54:H55"/>
    <mergeCell ref="A54:A55"/>
    <mergeCell ref="B54:B55"/>
    <mergeCell ref="C54:C55"/>
    <mergeCell ref="D54:D55"/>
    <mergeCell ref="M54:M55"/>
    <mergeCell ref="N54:N55"/>
    <mergeCell ref="O54:O55"/>
    <mergeCell ref="P54:P55"/>
    <mergeCell ref="I54:I55"/>
    <mergeCell ref="J54:J55"/>
    <mergeCell ref="K54:K55"/>
    <mergeCell ref="L54:L55"/>
    <mergeCell ref="A60:H60"/>
    <mergeCell ref="A62:A63"/>
    <mergeCell ref="B62:B63"/>
    <mergeCell ref="C62:C63"/>
    <mergeCell ref="D62:D63"/>
    <mergeCell ref="E62:E63"/>
    <mergeCell ref="F62:F63"/>
    <mergeCell ref="G62:G63"/>
    <mergeCell ref="H62:H63"/>
    <mergeCell ref="I60:P60"/>
    <mergeCell ref="I62:I63"/>
    <mergeCell ref="J62:J63"/>
    <mergeCell ref="K62:K63"/>
    <mergeCell ref="L62:L63"/>
    <mergeCell ref="M62:M63"/>
    <mergeCell ref="N62:N63"/>
    <mergeCell ref="O62:O63"/>
    <mergeCell ref="E64:E65"/>
    <mergeCell ref="F64:F65"/>
    <mergeCell ref="G64:G65"/>
    <mergeCell ref="H64:H65"/>
    <mergeCell ref="A64:A65"/>
    <mergeCell ref="B64:B65"/>
    <mergeCell ref="C64:C65"/>
    <mergeCell ref="D64:D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8:E79"/>
    <mergeCell ref="F78:F79"/>
    <mergeCell ref="G78:G79"/>
    <mergeCell ref="H78:H79"/>
    <mergeCell ref="A78:A79"/>
    <mergeCell ref="B78:B79"/>
    <mergeCell ref="C78:C79"/>
    <mergeCell ref="D78:D79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5:E86"/>
    <mergeCell ref="F85:F86"/>
    <mergeCell ref="G85:G86"/>
    <mergeCell ref="H85:H86"/>
    <mergeCell ref="A85:A86"/>
    <mergeCell ref="B85:B86"/>
    <mergeCell ref="C85:C86"/>
    <mergeCell ref="D85:D86"/>
    <mergeCell ref="E87:E88"/>
    <mergeCell ref="F87:F88"/>
    <mergeCell ref="G87:G88"/>
    <mergeCell ref="H87:H88"/>
    <mergeCell ref="A87:A88"/>
    <mergeCell ref="B87:B88"/>
    <mergeCell ref="C87:C88"/>
    <mergeCell ref="D87:D88"/>
    <mergeCell ref="E89:E90"/>
    <mergeCell ref="F89:F90"/>
    <mergeCell ref="G89:G90"/>
    <mergeCell ref="H89:H90"/>
    <mergeCell ref="A89:A90"/>
    <mergeCell ref="B89:B90"/>
    <mergeCell ref="C89:C90"/>
    <mergeCell ref="D89:D90"/>
    <mergeCell ref="P62:P63"/>
    <mergeCell ref="M64:M65"/>
    <mergeCell ref="N64:N65"/>
    <mergeCell ref="O64:O65"/>
    <mergeCell ref="P64:P65"/>
    <mergeCell ref="I64:I65"/>
    <mergeCell ref="J64:J65"/>
    <mergeCell ref="K64:K65"/>
    <mergeCell ref="L64:L65"/>
    <mergeCell ref="M66:M67"/>
    <mergeCell ref="N66:N67"/>
    <mergeCell ref="O66:O67"/>
    <mergeCell ref="P66:P67"/>
    <mergeCell ref="I66:I67"/>
    <mergeCell ref="J66:J67"/>
    <mergeCell ref="K66:K67"/>
    <mergeCell ref="L66:L67"/>
    <mergeCell ref="M68:M69"/>
    <mergeCell ref="N68:N69"/>
    <mergeCell ref="O68:O69"/>
    <mergeCell ref="P68:P69"/>
    <mergeCell ref="I68:I69"/>
    <mergeCell ref="J68:J69"/>
    <mergeCell ref="K68:K69"/>
    <mergeCell ref="L68:L69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8:M79"/>
    <mergeCell ref="N78:N79"/>
    <mergeCell ref="O78:O79"/>
    <mergeCell ref="P78:P79"/>
    <mergeCell ref="I78:I79"/>
    <mergeCell ref="J78:J79"/>
    <mergeCell ref="K78:K79"/>
    <mergeCell ref="L78:L79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9:M90"/>
    <mergeCell ref="N89:N90"/>
    <mergeCell ref="O89:O90"/>
    <mergeCell ref="P89:P90"/>
    <mergeCell ref="I89:I90"/>
    <mergeCell ref="J89:J90"/>
    <mergeCell ref="K89:K90"/>
    <mergeCell ref="L89:L90"/>
    <mergeCell ref="M85:M86"/>
    <mergeCell ref="N85:N86"/>
    <mergeCell ref="O85:O86"/>
    <mergeCell ref="P85:P86"/>
    <mergeCell ref="I85:I86"/>
    <mergeCell ref="J85:J86"/>
    <mergeCell ref="K85:K86"/>
    <mergeCell ref="L85:L86"/>
    <mergeCell ref="M87:M88"/>
    <mergeCell ref="N87:N88"/>
    <mergeCell ref="O87:O88"/>
    <mergeCell ref="P87:P88"/>
    <mergeCell ref="I87:I88"/>
    <mergeCell ref="J87:J88"/>
    <mergeCell ref="K87:K88"/>
    <mergeCell ref="L87:L8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6"/>
  <sheetViews>
    <sheetView zoomScalePageLayoutView="0" workbookViewId="0" topLeftCell="A34">
      <selection activeCell="B44" sqref="B44:G4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399" t="s">
        <v>52</v>
      </c>
      <c r="B1" s="399"/>
      <c r="C1" s="399"/>
      <c r="D1" s="399"/>
      <c r="E1" s="399"/>
      <c r="F1" s="399"/>
      <c r="G1" s="399"/>
      <c r="H1" s="22"/>
    </row>
    <row r="2" spans="1:8" ht="20.25" customHeight="1">
      <c r="A2" s="400" t="s">
        <v>53</v>
      </c>
      <c r="B2" s="400"/>
      <c r="C2" s="400"/>
      <c r="D2" s="400"/>
      <c r="E2" s="400"/>
      <c r="F2" s="400"/>
      <c r="G2" s="400"/>
      <c r="H2" s="22" t="s">
        <v>24</v>
      </c>
    </row>
    <row r="3" spans="1:8" ht="20.25" customHeight="1">
      <c r="A3" s="77"/>
      <c r="B3" s="77"/>
      <c r="C3" s="77"/>
      <c r="D3" s="77"/>
      <c r="E3" t="s">
        <v>45</v>
      </c>
      <c r="F3" s="77"/>
      <c r="G3" s="77"/>
      <c r="H3" s="22"/>
    </row>
    <row r="4" spans="1:7" ht="12.75" customHeight="1">
      <c r="A4" s="335" t="s">
        <v>11</v>
      </c>
      <c r="B4" s="335" t="s">
        <v>0</v>
      </c>
      <c r="C4" s="335" t="s">
        <v>1</v>
      </c>
      <c r="D4" s="335" t="s">
        <v>12</v>
      </c>
      <c r="E4" s="335" t="s">
        <v>13</v>
      </c>
      <c r="F4" s="335" t="s">
        <v>14</v>
      </c>
      <c r="G4" s="335" t="s">
        <v>15</v>
      </c>
    </row>
    <row r="5" spans="1:7" ht="12.75">
      <c r="A5" s="377"/>
      <c r="B5" s="377"/>
      <c r="C5" s="377"/>
      <c r="D5" s="377"/>
      <c r="E5" s="377"/>
      <c r="F5" s="377"/>
      <c r="G5" s="377"/>
    </row>
    <row r="6" spans="1:7" ht="12.75" customHeight="1">
      <c r="A6" s="385">
        <v>1</v>
      </c>
      <c r="B6" s="327">
        <v>1</v>
      </c>
      <c r="C6" s="328" t="s">
        <v>54</v>
      </c>
      <c r="D6" s="322" t="s">
        <v>55</v>
      </c>
      <c r="E6" s="319" t="s">
        <v>56</v>
      </c>
      <c r="F6" s="320"/>
      <c r="G6" s="321" t="s">
        <v>57</v>
      </c>
    </row>
    <row r="7" spans="1:7" ht="12.75">
      <c r="A7" s="385"/>
      <c r="B7" s="327"/>
      <c r="C7" s="328"/>
      <c r="D7" s="322"/>
      <c r="E7" s="319"/>
      <c r="F7" s="320"/>
      <c r="G7" s="321"/>
    </row>
    <row r="8" spans="1:7" ht="12.75" customHeight="1">
      <c r="A8" s="385">
        <v>2</v>
      </c>
      <c r="B8" s="327">
        <v>2</v>
      </c>
      <c r="C8" s="328" t="s">
        <v>58</v>
      </c>
      <c r="D8" s="322" t="s">
        <v>59</v>
      </c>
      <c r="E8" s="386" t="s">
        <v>60</v>
      </c>
      <c r="F8" s="320"/>
      <c r="G8" s="321" t="s">
        <v>61</v>
      </c>
    </row>
    <row r="9" spans="1:7" ht="12.75">
      <c r="A9" s="385"/>
      <c r="B9" s="327"/>
      <c r="C9" s="328"/>
      <c r="D9" s="322"/>
      <c r="E9" s="387"/>
      <c r="F9" s="320"/>
      <c r="G9" s="321"/>
    </row>
    <row r="10" spans="1:7" ht="12.75" customHeight="1">
      <c r="A10" s="385">
        <v>3</v>
      </c>
      <c r="B10" s="327">
        <v>3</v>
      </c>
      <c r="C10" s="328" t="s">
        <v>62</v>
      </c>
      <c r="D10" s="322" t="s">
        <v>63</v>
      </c>
      <c r="E10" s="319" t="s">
        <v>64</v>
      </c>
      <c r="F10" s="320"/>
      <c r="G10" s="321" t="s">
        <v>65</v>
      </c>
    </row>
    <row r="11" spans="1:7" ht="12.75">
      <c r="A11" s="385"/>
      <c r="B11" s="327"/>
      <c r="C11" s="328"/>
      <c r="D11" s="322"/>
      <c r="E11" s="319"/>
      <c r="F11" s="320"/>
      <c r="G11" s="321"/>
    </row>
    <row r="12" spans="1:7" ht="12.75" customHeight="1">
      <c r="A12" s="385">
        <v>4</v>
      </c>
      <c r="B12" s="327">
        <v>4</v>
      </c>
      <c r="C12" s="328" t="s">
        <v>66</v>
      </c>
      <c r="D12" s="322" t="s">
        <v>67</v>
      </c>
      <c r="E12" s="319" t="s">
        <v>68</v>
      </c>
      <c r="F12" s="320"/>
      <c r="G12" s="321" t="s">
        <v>69</v>
      </c>
    </row>
    <row r="13" spans="1:7" ht="12.75" customHeight="1">
      <c r="A13" s="385"/>
      <c r="B13" s="327"/>
      <c r="C13" s="328"/>
      <c r="D13" s="322"/>
      <c r="E13" s="319"/>
      <c r="F13" s="320"/>
      <c r="G13" s="321"/>
    </row>
    <row r="14" spans="1:7" ht="12.75" customHeight="1">
      <c r="A14" s="385">
        <v>5</v>
      </c>
      <c r="B14" s="327">
        <v>5</v>
      </c>
      <c r="C14" s="328" t="s">
        <v>70</v>
      </c>
      <c r="D14" s="322" t="s">
        <v>71</v>
      </c>
      <c r="E14" s="319" t="s">
        <v>72</v>
      </c>
      <c r="F14" s="320"/>
      <c r="G14" s="321" t="s">
        <v>73</v>
      </c>
    </row>
    <row r="15" spans="1:7" ht="12.75">
      <c r="A15" s="385"/>
      <c r="B15" s="327"/>
      <c r="C15" s="328"/>
      <c r="D15" s="322"/>
      <c r="E15" s="319"/>
      <c r="F15" s="320"/>
      <c r="G15" s="321"/>
    </row>
    <row r="16" spans="1:7" ht="12.75" customHeight="1">
      <c r="A16" s="385">
        <v>6</v>
      </c>
      <c r="B16" s="327">
        <v>6</v>
      </c>
      <c r="C16" s="328" t="s">
        <v>74</v>
      </c>
      <c r="D16" s="322" t="s">
        <v>75</v>
      </c>
      <c r="E16" s="388" t="s">
        <v>76</v>
      </c>
      <c r="F16" s="320"/>
      <c r="G16" s="321" t="s">
        <v>77</v>
      </c>
    </row>
    <row r="17" spans="1:7" ht="12.75">
      <c r="A17" s="385"/>
      <c r="B17" s="327"/>
      <c r="C17" s="328"/>
      <c r="D17" s="322"/>
      <c r="E17" s="389"/>
      <c r="F17" s="320"/>
      <c r="G17" s="321"/>
    </row>
    <row r="18" spans="1:7" ht="12.75" customHeight="1">
      <c r="A18" s="385">
        <v>7</v>
      </c>
      <c r="B18" s="327">
        <v>7</v>
      </c>
      <c r="C18" s="328" t="s">
        <v>78</v>
      </c>
      <c r="D18" s="322" t="s">
        <v>79</v>
      </c>
      <c r="E18" s="386" t="s">
        <v>80</v>
      </c>
      <c r="F18" s="320"/>
      <c r="G18" s="321" t="s">
        <v>81</v>
      </c>
    </row>
    <row r="19" spans="1:7" ht="12.75">
      <c r="A19" s="385"/>
      <c r="B19" s="327"/>
      <c r="C19" s="328"/>
      <c r="D19" s="322"/>
      <c r="E19" s="387"/>
      <c r="F19" s="320"/>
      <c r="G19" s="321"/>
    </row>
    <row r="20" spans="1:7" ht="12.75" customHeight="1">
      <c r="A20" s="385">
        <v>8</v>
      </c>
      <c r="B20" s="327">
        <v>8</v>
      </c>
      <c r="C20" s="328" t="s">
        <v>82</v>
      </c>
      <c r="D20" s="322" t="s">
        <v>83</v>
      </c>
      <c r="E20" s="319" t="s">
        <v>84</v>
      </c>
      <c r="F20" s="320"/>
      <c r="G20" s="321" t="s">
        <v>85</v>
      </c>
    </row>
    <row r="21" spans="1:7" ht="12.75">
      <c r="A21" s="385"/>
      <c r="B21" s="327"/>
      <c r="C21" s="328"/>
      <c r="D21" s="322"/>
      <c r="E21" s="319"/>
      <c r="F21" s="320"/>
      <c r="G21" s="321"/>
    </row>
    <row r="22" spans="1:7" ht="12.75" customHeight="1">
      <c r="A22" s="385">
        <v>9</v>
      </c>
      <c r="B22" s="327">
        <v>9</v>
      </c>
      <c r="C22" s="328" t="s">
        <v>86</v>
      </c>
      <c r="D22" s="322" t="s">
        <v>87</v>
      </c>
      <c r="E22" s="329" t="s">
        <v>88</v>
      </c>
      <c r="F22" s="320"/>
      <c r="G22" s="321" t="s">
        <v>89</v>
      </c>
    </row>
    <row r="23" spans="1:7" ht="12.75">
      <c r="A23" s="385"/>
      <c r="B23" s="327"/>
      <c r="C23" s="328"/>
      <c r="D23" s="322"/>
      <c r="E23" s="329"/>
      <c r="F23" s="320"/>
      <c r="G23" s="321"/>
    </row>
    <row r="24" spans="1:7" ht="12.75" customHeight="1">
      <c r="A24" s="385">
        <v>10</v>
      </c>
      <c r="B24" s="327">
        <v>10</v>
      </c>
      <c r="C24" s="328" t="s">
        <v>90</v>
      </c>
      <c r="D24" s="322" t="s">
        <v>91</v>
      </c>
      <c r="E24" s="319" t="s">
        <v>92</v>
      </c>
      <c r="F24" s="320"/>
      <c r="G24" s="321" t="s">
        <v>93</v>
      </c>
    </row>
    <row r="25" spans="1:7" ht="12.75">
      <c r="A25" s="385"/>
      <c r="B25" s="327"/>
      <c r="C25" s="328"/>
      <c r="D25" s="322"/>
      <c r="E25" s="319"/>
      <c r="F25" s="320"/>
      <c r="G25" s="321"/>
    </row>
    <row r="26" spans="1:7" ht="12.75" customHeight="1">
      <c r="A26" s="390">
        <v>11</v>
      </c>
      <c r="B26" s="327">
        <v>11</v>
      </c>
      <c r="C26" s="328" t="s">
        <v>94</v>
      </c>
      <c r="D26" s="322" t="s">
        <v>95</v>
      </c>
      <c r="E26" s="319" t="s">
        <v>96</v>
      </c>
      <c r="F26" s="320"/>
      <c r="G26" s="321" t="s">
        <v>97</v>
      </c>
    </row>
    <row r="27" spans="1:7" ht="12.75">
      <c r="A27" s="391"/>
      <c r="B27" s="327"/>
      <c r="C27" s="328"/>
      <c r="D27" s="322"/>
      <c r="E27" s="319"/>
      <c r="F27" s="320"/>
      <c r="G27" s="321"/>
    </row>
    <row r="28" spans="1:7" ht="12.75" customHeight="1">
      <c r="A28" s="385">
        <v>12</v>
      </c>
      <c r="B28" s="327">
        <v>12</v>
      </c>
      <c r="C28" s="328" t="s">
        <v>98</v>
      </c>
      <c r="D28" s="330" t="s">
        <v>99</v>
      </c>
      <c r="E28" s="319" t="s">
        <v>100</v>
      </c>
      <c r="F28" s="320"/>
      <c r="G28" s="321" t="s">
        <v>101</v>
      </c>
    </row>
    <row r="29" spans="1:7" ht="12.75">
      <c r="A29" s="385"/>
      <c r="B29" s="327"/>
      <c r="C29" s="328"/>
      <c r="D29" s="322"/>
      <c r="E29" s="319"/>
      <c r="F29" s="320"/>
      <c r="G29" s="321"/>
    </row>
    <row r="30" spans="1:7" ht="12.75" customHeight="1">
      <c r="A30" s="385">
        <v>13</v>
      </c>
      <c r="B30" s="327">
        <v>13</v>
      </c>
      <c r="C30" s="328" t="s">
        <v>102</v>
      </c>
      <c r="D30" s="322" t="s">
        <v>103</v>
      </c>
      <c r="E30" s="319" t="s">
        <v>104</v>
      </c>
      <c r="F30" s="320"/>
      <c r="G30" s="321" t="s">
        <v>105</v>
      </c>
    </row>
    <row r="31" spans="1:7" ht="12.75">
      <c r="A31" s="385"/>
      <c r="B31" s="327"/>
      <c r="C31" s="328"/>
      <c r="D31" s="322"/>
      <c r="E31" s="319"/>
      <c r="F31" s="320"/>
      <c r="G31" s="321"/>
    </row>
    <row r="32" spans="1:7" ht="12.75" customHeight="1">
      <c r="A32" s="385">
        <v>14</v>
      </c>
      <c r="B32" s="327">
        <v>14</v>
      </c>
      <c r="C32" s="328" t="s">
        <v>106</v>
      </c>
      <c r="D32" s="322" t="s">
        <v>107</v>
      </c>
      <c r="E32" s="329" t="s">
        <v>108</v>
      </c>
      <c r="F32" s="320"/>
      <c r="G32" s="321" t="s">
        <v>109</v>
      </c>
    </row>
    <row r="33" spans="1:7" ht="12.75">
      <c r="A33" s="385"/>
      <c r="B33" s="327"/>
      <c r="C33" s="328"/>
      <c r="D33" s="322"/>
      <c r="E33" s="329"/>
      <c r="F33" s="320"/>
      <c r="G33" s="321"/>
    </row>
    <row r="34" spans="1:7" ht="12.75" customHeight="1">
      <c r="A34" s="385">
        <v>15</v>
      </c>
      <c r="B34" s="327">
        <v>15</v>
      </c>
      <c r="C34" s="328" t="s">
        <v>110</v>
      </c>
      <c r="D34" s="322" t="s">
        <v>111</v>
      </c>
      <c r="E34" s="319" t="s">
        <v>112</v>
      </c>
      <c r="F34" s="320"/>
      <c r="G34" s="321" t="s">
        <v>113</v>
      </c>
    </row>
    <row r="35" spans="1:7" ht="12.75">
      <c r="A35" s="385"/>
      <c r="B35" s="327"/>
      <c r="C35" s="328"/>
      <c r="D35" s="322"/>
      <c r="E35" s="319"/>
      <c r="F35" s="320"/>
      <c r="G35" s="321"/>
    </row>
    <row r="36" spans="1:7" ht="12.75" customHeight="1">
      <c r="A36" s="385">
        <v>16</v>
      </c>
      <c r="B36" s="327">
        <v>16</v>
      </c>
      <c r="C36" s="328" t="s">
        <v>114</v>
      </c>
      <c r="D36" s="322" t="s">
        <v>115</v>
      </c>
      <c r="E36" s="319" t="s">
        <v>116</v>
      </c>
      <c r="F36" s="320"/>
      <c r="G36" s="321" t="s">
        <v>117</v>
      </c>
    </row>
    <row r="37" spans="1:7" ht="12.75">
      <c r="A37" s="385"/>
      <c r="B37" s="327"/>
      <c r="C37" s="328"/>
      <c r="D37" s="322"/>
      <c r="E37" s="319"/>
      <c r="F37" s="320"/>
      <c r="G37" s="321"/>
    </row>
    <row r="38" spans="1:8" ht="12.75" customHeight="1">
      <c r="A38" s="385">
        <v>17</v>
      </c>
      <c r="B38" s="327">
        <v>17</v>
      </c>
      <c r="C38" s="328" t="s">
        <v>118</v>
      </c>
      <c r="D38" s="322" t="s">
        <v>119</v>
      </c>
      <c r="E38" s="319" t="s">
        <v>64</v>
      </c>
      <c r="F38" s="320"/>
      <c r="G38" s="321" t="s">
        <v>120</v>
      </c>
      <c r="H38" t="s">
        <v>25</v>
      </c>
    </row>
    <row r="39" spans="1:7" ht="12.75">
      <c r="A39" s="385"/>
      <c r="B39" s="327"/>
      <c r="C39" s="328"/>
      <c r="D39" s="322"/>
      <c r="E39" s="319"/>
      <c r="F39" s="320"/>
      <c r="G39" s="321"/>
    </row>
    <row r="40" spans="1:7" ht="12.75" customHeight="1">
      <c r="A40" s="385">
        <v>18</v>
      </c>
      <c r="B40" s="327">
        <v>18</v>
      </c>
      <c r="C40" s="328" t="s">
        <v>121</v>
      </c>
      <c r="D40" s="322" t="s">
        <v>122</v>
      </c>
      <c r="E40" s="319" t="s">
        <v>123</v>
      </c>
      <c r="F40" s="320"/>
      <c r="G40" s="321" t="s">
        <v>124</v>
      </c>
    </row>
    <row r="41" spans="1:7" ht="12.75">
      <c r="A41" s="385"/>
      <c r="B41" s="327"/>
      <c r="C41" s="328"/>
      <c r="D41" s="322"/>
      <c r="E41" s="319"/>
      <c r="F41" s="320"/>
      <c r="G41" s="321"/>
    </row>
    <row r="42" spans="1:7" ht="12.75" customHeight="1">
      <c r="A42" s="385">
        <v>19</v>
      </c>
      <c r="B42" s="327">
        <v>19</v>
      </c>
      <c r="C42" s="328" t="s">
        <v>125</v>
      </c>
      <c r="D42" s="322" t="s">
        <v>126</v>
      </c>
      <c r="E42" s="319" t="s">
        <v>127</v>
      </c>
      <c r="F42" s="320"/>
      <c r="G42" s="321" t="s">
        <v>128</v>
      </c>
    </row>
    <row r="43" spans="1:7" ht="12.75">
      <c r="A43" s="385"/>
      <c r="B43" s="327"/>
      <c r="C43" s="328"/>
      <c r="D43" s="322"/>
      <c r="E43" s="319"/>
      <c r="F43" s="320"/>
      <c r="G43" s="321"/>
    </row>
    <row r="44" spans="1:7" ht="12.75" customHeight="1">
      <c r="A44" s="385">
        <v>20</v>
      </c>
      <c r="B44" s="327">
        <v>20</v>
      </c>
      <c r="C44" s="328" t="s">
        <v>129</v>
      </c>
      <c r="D44" s="322" t="s">
        <v>130</v>
      </c>
      <c r="E44" s="319" t="s">
        <v>131</v>
      </c>
      <c r="F44" s="320"/>
      <c r="G44" s="321" t="s">
        <v>132</v>
      </c>
    </row>
    <row r="45" spans="1:7" ht="12.75">
      <c r="A45" s="385"/>
      <c r="B45" s="327"/>
      <c r="C45" s="328"/>
      <c r="D45" s="322"/>
      <c r="E45" s="319"/>
      <c r="F45" s="320"/>
      <c r="G45" s="321"/>
    </row>
    <row r="46" spans="1:7" ht="12.75" customHeight="1">
      <c r="A46" s="385">
        <v>21</v>
      </c>
      <c r="B46" s="327">
        <v>21</v>
      </c>
      <c r="C46" s="328" t="s">
        <v>133</v>
      </c>
      <c r="D46" s="322" t="s">
        <v>134</v>
      </c>
      <c r="E46" s="334" t="s">
        <v>135</v>
      </c>
      <c r="F46" s="320"/>
      <c r="G46" s="321" t="s">
        <v>136</v>
      </c>
    </row>
    <row r="47" spans="1:7" ht="12.75">
      <c r="A47" s="385"/>
      <c r="B47" s="327"/>
      <c r="C47" s="328"/>
      <c r="D47" s="322"/>
      <c r="E47" s="334"/>
      <c r="F47" s="320"/>
      <c r="G47" s="321"/>
    </row>
    <row r="48" spans="1:9" ht="12.75" customHeight="1">
      <c r="A48" s="385">
        <v>22</v>
      </c>
      <c r="B48" s="327">
        <v>22</v>
      </c>
      <c r="C48" s="328" t="s">
        <v>137</v>
      </c>
      <c r="D48" s="322" t="s">
        <v>138</v>
      </c>
      <c r="E48" s="329" t="s">
        <v>139</v>
      </c>
      <c r="F48" s="320"/>
      <c r="G48" s="321" t="s">
        <v>140</v>
      </c>
      <c r="H48" s="1"/>
      <c r="I48" s="1"/>
    </row>
    <row r="49" spans="1:9" ht="12.75">
      <c r="A49" s="385"/>
      <c r="B49" s="327"/>
      <c r="C49" s="328"/>
      <c r="D49" s="322"/>
      <c r="E49" s="329"/>
      <c r="F49" s="320"/>
      <c r="G49" s="321"/>
      <c r="H49" s="1"/>
      <c r="I49" s="1"/>
    </row>
    <row r="50" spans="1:9" ht="12.75">
      <c r="A50" s="393"/>
      <c r="B50" s="394"/>
      <c r="C50" s="392"/>
      <c r="D50" s="395"/>
      <c r="E50" s="397"/>
      <c r="F50" s="398"/>
      <c r="G50" s="392"/>
      <c r="H50" s="1"/>
      <c r="I50" s="1"/>
    </row>
    <row r="51" spans="1:9" ht="12.75">
      <c r="A51" s="393"/>
      <c r="B51" s="393"/>
      <c r="C51" s="392"/>
      <c r="D51" s="396"/>
      <c r="E51" s="397"/>
      <c r="F51" s="398"/>
      <c r="G51" s="392"/>
      <c r="H51" s="1"/>
      <c r="I51" s="1"/>
    </row>
    <row r="52" spans="1:9" ht="12.75">
      <c r="A52" s="393"/>
      <c r="B52" s="394"/>
      <c r="C52" s="392"/>
      <c r="D52" s="395"/>
      <c r="E52" s="397"/>
      <c r="F52" s="398"/>
      <c r="G52" s="392"/>
      <c r="H52" s="1"/>
      <c r="I52" s="1"/>
    </row>
    <row r="53" spans="1:9" ht="12.75">
      <c r="A53" s="393"/>
      <c r="B53" s="393"/>
      <c r="C53" s="392"/>
      <c r="D53" s="396"/>
      <c r="E53" s="397"/>
      <c r="F53" s="398"/>
      <c r="G53" s="392"/>
      <c r="H53" s="1"/>
      <c r="I53" s="1"/>
    </row>
    <row r="54" spans="1:9" ht="12.75">
      <c r="A54" s="393"/>
      <c r="B54" s="394"/>
      <c r="C54" s="392"/>
      <c r="D54" s="395"/>
      <c r="E54" s="397"/>
      <c r="F54" s="398"/>
      <c r="G54" s="392"/>
      <c r="H54" s="1"/>
      <c r="I54" s="1"/>
    </row>
    <row r="55" spans="1:9" ht="12.75">
      <c r="A55" s="393"/>
      <c r="B55" s="393"/>
      <c r="C55" s="392"/>
      <c r="D55" s="396"/>
      <c r="E55" s="397"/>
      <c r="F55" s="398"/>
      <c r="G55" s="392"/>
      <c r="H55" s="1"/>
      <c r="I55" s="1"/>
    </row>
    <row r="56" spans="1:9" ht="12.75">
      <c r="A56" s="393"/>
      <c r="B56" s="394"/>
      <c r="C56" s="392"/>
      <c r="D56" s="395"/>
      <c r="E56" s="397"/>
      <c r="F56" s="398"/>
      <c r="G56" s="392"/>
      <c r="H56" s="1"/>
      <c r="I56" s="1"/>
    </row>
    <row r="57" spans="1:9" ht="12.75">
      <c r="A57" s="393"/>
      <c r="B57" s="393"/>
      <c r="C57" s="392"/>
      <c r="D57" s="396"/>
      <c r="E57" s="397"/>
      <c r="F57" s="398"/>
      <c r="G57" s="392"/>
      <c r="H57" s="1"/>
      <c r="I57" s="1"/>
    </row>
    <row r="58" spans="1:9" ht="12.75">
      <c r="A58" s="393"/>
      <c r="B58" s="394"/>
      <c r="C58" s="392"/>
      <c r="D58" s="395"/>
      <c r="E58" s="397"/>
      <c r="F58" s="398"/>
      <c r="G58" s="392"/>
      <c r="H58" s="1"/>
      <c r="I58" s="1"/>
    </row>
    <row r="59" spans="1:9" ht="12.75">
      <c r="A59" s="393"/>
      <c r="B59" s="393"/>
      <c r="C59" s="392"/>
      <c r="D59" s="396"/>
      <c r="E59" s="397"/>
      <c r="F59" s="398"/>
      <c r="G59" s="392"/>
      <c r="H59" s="1"/>
      <c r="I59" s="1"/>
    </row>
    <row r="60" spans="1:9" ht="12.75">
      <c r="A60" s="393"/>
      <c r="B60" s="394"/>
      <c r="C60" s="392"/>
      <c r="D60" s="395"/>
      <c r="E60" s="397"/>
      <c r="F60" s="398"/>
      <c r="G60" s="392"/>
      <c r="H60" s="1"/>
      <c r="I60" s="1"/>
    </row>
    <row r="61" spans="1:9" ht="12.75">
      <c r="A61" s="393"/>
      <c r="B61" s="393"/>
      <c r="C61" s="392"/>
      <c r="D61" s="396"/>
      <c r="E61" s="397"/>
      <c r="F61" s="398"/>
      <c r="G61" s="392"/>
      <c r="H61" s="1"/>
      <c r="I61" s="1"/>
    </row>
    <row r="62" spans="1:9" ht="12.75">
      <c r="A62" s="393"/>
      <c r="B62" s="394"/>
      <c r="C62" s="392"/>
      <c r="D62" s="395"/>
      <c r="E62" s="397"/>
      <c r="F62" s="398"/>
      <c r="G62" s="392"/>
      <c r="H62" s="1"/>
      <c r="I62" s="1"/>
    </row>
    <row r="63" spans="1:9" ht="12.75">
      <c r="A63" s="393"/>
      <c r="B63" s="393"/>
      <c r="C63" s="392"/>
      <c r="D63" s="396"/>
      <c r="E63" s="397"/>
      <c r="F63" s="398"/>
      <c r="G63" s="392"/>
      <c r="H63" s="1"/>
      <c r="I63" s="1"/>
    </row>
    <row r="64" spans="1:9" ht="12.75">
      <c r="A64" s="393"/>
      <c r="B64" s="394"/>
      <c r="C64" s="392"/>
      <c r="D64" s="395"/>
      <c r="E64" s="397"/>
      <c r="F64" s="398"/>
      <c r="G64" s="392"/>
      <c r="H64" s="1"/>
      <c r="I64" s="1"/>
    </row>
    <row r="65" spans="1:9" ht="12.75">
      <c r="A65" s="393"/>
      <c r="B65" s="393"/>
      <c r="C65" s="392"/>
      <c r="D65" s="396"/>
      <c r="E65" s="397"/>
      <c r="F65" s="398"/>
      <c r="G65" s="392"/>
      <c r="H65" s="1"/>
      <c r="I65" s="1"/>
    </row>
    <row r="66" spans="1:9" ht="12.75">
      <c r="A66" s="393"/>
      <c r="B66" s="394"/>
      <c r="C66" s="392"/>
      <c r="D66" s="395"/>
      <c r="E66" s="397"/>
      <c r="F66" s="398"/>
      <c r="G66" s="392"/>
      <c r="H66" s="1"/>
      <c r="I66" s="1"/>
    </row>
    <row r="67" spans="1:9" ht="12.75">
      <c r="A67" s="393"/>
      <c r="B67" s="393"/>
      <c r="C67" s="392"/>
      <c r="D67" s="396"/>
      <c r="E67" s="397"/>
      <c r="F67" s="398"/>
      <c r="G67" s="392"/>
      <c r="H67" s="1"/>
      <c r="I67" s="1"/>
    </row>
    <row r="68" spans="1:9" ht="12.75">
      <c r="A68" s="393"/>
      <c r="B68" s="394"/>
      <c r="C68" s="392"/>
      <c r="D68" s="395"/>
      <c r="E68" s="397"/>
      <c r="F68" s="398"/>
      <c r="G68" s="392"/>
      <c r="H68" s="1"/>
      <c r="I68" s="1"/>
    </row>
    <row r="69" spans="1:9" ht="12.75">
      <c r="A69" s="393"/>
      <c r="B69" s="393"/>
      <c r="C69" s="392"/>
      <c r="D69" s="396"/>
      <c r="E69" s="397"/>
      <c r="F69" s="398"/>
      <c r="G69" s="392"/>
      <c r="H69" s="1"/>
      <c r="I69" s="1"/>
    </row>
    <row r="70" spans="1:9" ht="12.75">
      <c r="A70" s="393"/>
      <c r="B70" s="394"/>
      <c r="C70" s="392"/>
      <c r="D70" s="395"/>
      <c r="E70" s="397"/>
      <c r="F70" s="398"/>
      <c r="G70" s="392"/>
      <c r="H70" s="1"/>
      <c r="I70" s="1"/>
    </row>
    <row r="71" spans="1:9" ht="12.75">
      <c r="A71" s="393"/>
      <c r="B71" s="393"/>
      <c r="C71" s="392"/>
      <c r="D71" s="396"/>
      <c r="E71" s="397"/>
      <c r="F71" s="398"/>
      <c r="G71" s="392"/>
      <c r="H71" s="1"/>
      <c r="I71" s="1"/>
    </row>
    <row r="72" spans="1:9" ht="12.75">
      <c r="A72" s="393"/>
      <c r="B72" s="394"/>
      <c r="C72" s="392"/>
      <c r="D72" s="395"/>
      <c r="E72" s="397"/>
      <c r="F72" s="398"/>
      <c r="G72" s="392"/>
      <c r="H72" s="1"/>
      <c r="I72" s="1"/>
    </row>
    <row r="73" spans="1:9" ht="12.75">
      <c r="A73" s="393"/>
      <c r="B73" s="393"/>
      <c r="C73" s="392"/>
      <c r="D73" s="396"/>
      <c r="E73" s="397"/>
      <c r="F73" s="398"/>
      <c r="G73" s="392"/>
      <c r="H73" s="1"/>
      <c r="I73" s="1"/>
    </row>
    <row r="74" spans="1:9" ht="12.75">
      <c r="A74" s="393"/>
      <c r="B74" s="393"/>
      <c r="C74" s="393"/>
      <c r="D74" s="393"/>
      <c r="E74" s="393"/>
      <c r="F74" s="393"/>
      <c r="G74" s="396"/>
      <c r="H74" s="1"/>
      <c r="I74" s="1"/>
    </row>
    <row r="75" spans="1:9" ht="12.75">
      <c r="A75" s="393"/>
      <c r="B75" s="393"/>
      <c r="C75" s="393"/>
      <c r="D75" s="393"/>
      <c r="E75" s="393"/>
      <c r="F75" s="393"/>
      <c r="G75" s="396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</sheetData>
  <sheetProtection/>
  <mergeCells count="254">
    <mergeCell ref="A70:A71"/>
    <mergeCell ref="F70:F71"/>
    <mergeCell ref="G70:G71"/>
    <mergeCell ref="A72:A73"/>
    <mergeCell ref="B72:B73"/>
    <mergeCell ref="A2:G2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E74:E75"/>
    <mergeCell ref="F74:F75"/>
    <mergeCell ref="G74:G75"/>
    <mergeCell ref="C72:C73"/>
    <mergeCell ref="D72:D73"/>
    <mergeCell ref="F68:F69"/>
    <mergeCell ref="G68:G69"/>
    <mergeCell ref="C68:C69"/>
    <mergeCell ref="D68:D69"/>
    <mergeCell ref="E72:E73"/>
    <mergeCell ref="F72:F73"/>
    <mergeCell ref="G72:G73"/>
    <mergeCell ref="A1:G1"/>
    <mergeCell ref="A74:A75"/>
    <mergeCell ref="B74:B75"/>
    <mergeCell ref="C74:C75"/>
    <mergeCell ref="D74:D75"/>
    <mergeCell ref="E70:E71"/>
    <mergeCell ref="A66:A67"/>
    <mergeCell ref="B66:B67"/>
    <mergeCell ref="A68:A69"/>
    <mergeCell ref="B68:B69"/>
    <mergeCell ref="G66:G67"/>
    <mergeCell ref="B70:B71"/>
    <mergeCell ref="C70:C71"/>
    <mergeCell ref="D70:D71"/>
    <mergeCell ref="E66:E67"/>
    <mergeCell ref="E68:E69"/>
    <mergeCell ref="F66:F67"/>
    <mergeCell ref="C66:C67"/>
    <mergeCell ref="E62:E63"/>
    <mergeCell ref="F62:F63"/>
    <mergeCell ref="C62:C63"/>
    <mergeCell ref="D62:D63"/>
    <mergeCell ref="D66:D67"/>
    <mergeCell ref="G62:G63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8:G49"/>
    <mergeCell ref="E46:E47"/>
    <mergeCell ref="F46:F47"/>
    <mergeCell ref="G46:G47"/>
    <mergeCell ref="A48:A49"/>
    <mergeCell ref="B48:B49"/>
    <mergeCell ref="C48:C49"/>
    <mergeCell ref="D48:D49"/>
    <mergeCell ref="A46:A47"/>
    <mergeCell ref="B46:B47"/>
    <mergeCell ref="C46:C47"/>
    <mergeCell ref="D46:D47"/>
    <mergeCell ref="E48:E49"/>
    <mergeCell ref="F48:F49"/>
    <mergeCell ref="E34:E35"/>
    <mergeCell ref="F34:F35"/>
    <mergeCell ref="G34:G35"/>
    <mergeCell ref="A44:A45"/>
    <mergeCell ref="B44:B45"/>
    <mergeCell ref="C44:C45"/>
    <mergeCell ref="D44:D4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A34:A35"/>
    <mergeCell ref="B34:B35"/>
    <mergeCell ref="C34:C35"/>
    <mergeCell ref="E42:E43"/>
    <mergeCell ref="F42:F43"/>
    <mergeCell ref="G42:G43"/>
    <mergeCell ref="A42:A43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32:G33"/>
    <mergeCell ref="A32:A33"/>
    <mergeCell ref="B32:B33"/>
    <mergeCell ref="C32:C33"/>
    <mergeCell ref="D32:D33"/>
    <mergeCell ref="D30:D31"/>
    <mergeCell ref="C30:C31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E26:E27"/>
    <mergeCell ref="F26:F2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8:A9"/>
    <mergeCell ref="D8:D9"/>
    <mergeCell ref="E8:E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B8:B9"/>
    <mergeCell ref="C8:C9"/>
    <mergeCell ref="F8:F9"/>
    <mergeCell ref="G8:G9"/>
    <mergeCell ref="A10:A11"/>
    <mergeCell ref="B10:B11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E4:E5"/>
    <mergeCell ref="B4:B5"/>
    <mergeCell ref="C4:C5"/>
    <mergeCell ref="D4:D5"/>
    <mergeCell ref="B42:B43"/>
    <mergeCell ref="C42:C43"/>
    <mergeCell ref="D42:D43"/>
    <mergeCell ref="D40:D41"/>
    <mergeCell ref="E40:E41"/>
    <mergeCell ref="F40:F41"/>
    <mergeCell ref="G40:G41"/>
    <mergeCell ref="C10:C11"/>
    <mergeCell ref="F12:F13"/>
    <mergeCell ref="F16:F17"/>
    <mergeCell ref="C16:C17"/>
    <mergeCell ref="D16:D17"/>
    <mergeCell ref="D10:D11"/>
    <mergeCell ref="E10:E11"/>
    <mergeCell ref="F10:F11"/>
    <mergeCell ref="G10:G11"/>
    <mergeCell ref="E20:E21"/>
    <mergeCell ref="F20:F21"/>
    <mergeCell ref="C20:C21"/>
    <mergeCell ref="D20:D21"/>
    <mergeCell ref="G16:G17"/>
    <mergeCell ref="G20:G21"/>
    <mergeCell ref="G24:G25"/>
    <mergeCell ref="E30:E31"/>
    <mergeCell ref="A36:A37"/>
    <mergeCell ref="A40:A41"/>
    <mergeCell ref="B40:B41"/>
    <mergeCell ref="C40:C41"/>
    <mergeCell ref="A38:A39"/>
    <mergeCell ref="B38:B39"/>
    <mergeCell ref="C38:C39"/>
    <mergeCell ref="D38:D39"/>
    <mergeCell ref="B36:B37"/>
    <mergeCell ref="C36:C37"/>
    <mergeCell ref="D36:D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2010-11-28T14:32:03Z</cp:lastPrinted>
  <dcterms:created xsi:type="dcterms:W3CDTF">1996-10-08T23:32:33Z</dcterms:created>
  <dcterms:modified xsi:type="dcterms:W3CDTF">2010-12-22T17:03:33Z</dcterms:modified>
  <cp:category/>
  <cp:version/>
  <cp:contentType/>
  <cp:contentStatus/>
</cp:coreProperties>
</file>