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6845" windowHeight="8850" activeTab="0"/>
  </bookViews>
  <sheets>
    <sheet name="пр. хода " sheetId="1" r:id="rId1"/>
    <sheet name="итоговый протокол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'итоговый протокол'!$A$4:$G$41</definedName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<sst xmlns="http://schemas.openxmlformats.org/spreadsheetml/2006/main" count="667" uniqueCount="186">
  <si>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</si>
  <si>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</si>
  <si>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</si>
  <si>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</si>
  <si>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</si>
  <si>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</si>
  <si>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</si>
  <si>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А1</t>
  </si>
  <si>
    <t>А2</t>
  </si>
  <si>
    <t>Б1</t>
  </si>
  <si>
    <t>Б2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</si>
  <si>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</si>
  <si>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</si>
  <si>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</si>
  <si>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</si>
  <si>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</si>
  <si>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</si>
  <si>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Занятое место</t>
  </si>
  <si>
    <t>Группа А</t>
  </si>
  <si>
    <t>А3</t>
  </si>
  <si>
    <t>А4</t>
  </si>
  <si>
    <t>Группа Б</t>
  </si>
  <si>
    <t>Б3</t>
  </si>
  <si>
    <t>Б4</t>
  </si>
  <si>
    <t>вк. 51 кг.</t>
  </si>
  <si>
    <t xml:space="preserve"> </t>
  </si>
  <si>
    <t xml:space="preserve">ПРОТОКОЛ ХОДА СОРЕВНОВАНИЙ       </t>
  </si>
  <si>
    <t>А1А2</t>
  </si>
  <si>
    <t>А3А4</t>
  </si>
  <si>
    <t>ПОЛУФИНАЛ</t>
  </si>
  <si>
    <t>ИТОГОВЫЙ ПРОТОКОЛ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</si>
  <si>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</si>
  <si>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</si>
  <si>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</si>
  <si>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</si>
  <si>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</si>
  <si>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</si>
  <si>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</si>
  <si>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3КРУГ</t>
  </si>
  <si>
    <t>ВСЕРОССИЙСКАЯ ФЕДЕРАЦИЯ САМБО</t>
  </si>
  <si>
    <t>Москва МО</t>
  </si>
  <si>
    <t>Кряжева Алина Сергеевна</t>
  </si>
  <si>
    <t>18.04.95 1юн</t>
  </si>
  <si>
    <t>Кравцова Мария Александровна</t>
  </si>
  <si>
    <t>11.10.95 2</t>
  </si>
  <si>
    <t>Москва Д-С-70</t>
  </si>
  <si>
    <t>Заикина Ксения</t>
  </si>
  <si>
    <t>1993 1р</t>
  </si>
  <si>
    <t>ЦФО Тверь МО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</si>
  <si>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</si>
  <si>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</si>
  <si>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</si>
  <si>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</si>
  <si>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</si>
  <si>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</si>
  <si>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</si>
  <si>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</si>
  <si>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</si>
  <si>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</si>
  <si>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</si>
  <si>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</si>
  <si>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</si>
  <si>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</si>
  <si>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</si>
  <si>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</si>
  <si>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</si>
  <si>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свободен</t>
  </si>
  <si>
    <t>В.К. 55 кг</t>
  </si>
  <si>
    <t>3</t>
  </si>
  <si>
    <t>5-6</t>
  </si>
  <si>
    <t>7-8</t>
  </si>
  <si>
    <t>9-12</t>
  </si>
  <si>
    <t>13-16</t>
  </si>
  <si>
    <t>ЗЮКИНА Елена Владимировна</t>
  </si>
  <si>
    <t>27.01.94                КМС</t>
  </si>
  <si>
    <t>Тульская область, МО</t>
  </si>
  <si>
    <t>Выборнов Р.В., Выборнова О.М.</t>
  </si>
  <si>
    <t>РОЖДЕСТВЕНСКАЯ Владислава Андреевна</t>
  </si>
  <si>
    <t>22.07.94                 1 р.</t>
  </si>
  <si>
    <t>Свердловская обл., МО</t>
  </si>
  <si>
    <t>Сапунов Д.П., Мещерский В.В.</t>
  </si>
  <si>
    <t>КРЮКОВА Ольга Владимировна</t>
  </si>
  <si>
    <t>16.03.95         1 р.</t>
  </si>
  <si>
    <t>Самарская обл., г. Самара, МО, СДЮШОР-11</t>
  </si>
  <si>
    <t>Сараева А.А., Киргизова В.В.</t>
  </si>
  <si>
    <t>РОМАНОВА Софья Вячеславовна</t>
  </si>
  <si>
    <t>19.01.96            1 р.</t>
  </si>
  <si>
    <t>Самарская обл., г. Самара, ГУДО СДЮШОР</t>
  </si>
  <si>
    <t>Коновалов А.П., Киргизов В.В.</t>
  </si>
  <si>
    <t>ЛАВРЕНТЬЕВА Юлия Александровна</t>
  </si>
  <si>
    <t>24.12.94           1 р.</t>
  </si>
  <si>
    <t>Ульяновская обл., ВС</t>
  </si>
  <si>
    <t>Шубин С.П.</t>
  </si>
  <si>
    <t>МАЛЬГИНА-МУСИХИНА Дарья Михайловна</t>
  </si>
  <si>
    <t>27.02.94           1 р.</t>
  </si>
  <si>
    <t>Пермский край, г. Соликамск, МО</t>
  </si>
  <si>
    <t>Клинов О.А, Клинов Э.Н.</t>
  </si>
  <si>
    <t>ЧЕМЕРСКАЯ Анна Владимировна</t>
  </si>
  <si>
    <t>08.08.94            КМС</t>
  </si>
  <si>
    <t>Новосибирская обл., МО</t>
  </si>
  <si>
    <t>Завалищев В.С., Орлов А.А.</t>
  </si>
  <si>
    <t>РИ Айко Чангиевна</t>
  </si>
  <si>
    <t>16.02.94                 КМС</t>
  </si>
  <si>
    <t>КОРОТКОВА Наталья Игоревна</t>
  </si>
  <si>
    <t>29.04.94             1 р.</t>
  </si>
  <si>
    <t>Ленинградская обл., г. Дружная Горка, МО</t>
  </si>
  <si>
    <t>Тарновский С.И.</t>
  </si>
  <si>
    <t>ГРИГОРЯН Ани Саркисовна</t>
  </si>
  <si>
    <t>11.04.95             1 юн.р.</t>
  </si>
  <si>
    <t>Москва, ГОУ ЦО "Самбо - 70"</t>
  </si>
  <si>
    <t>Кораллов А.С., Кораллова И.А.</t>
  </si>
  <si>
    <t>КИСЕЛЬ Екатерина Евгеньевна</t>
  </si>
  <si>
    <t>Москва, ГОУ ДОДСН СДЮСШОР №9</t>
  </si>
  <si>
    <t>Шмаков О.В., Кисель Е.Н.</t>
  </si>
  <si>
    <t>ЕВДОШЕНКО Ольга Сергеевна</t>
  </si>
  <si>
    <t>018228</t>
  </si>
  <si>
    <t>Щербинин П.С.</t>
  </si>
  <si>
    <t>ВОРОБЬЕВА Екатерина Викторовна</t>
  </si>
  <si>
    <t>29.05.95         1 р.</t>
  </si>
  <si>
    <t>Рязанская обл., г. Рязань, МО</t>
  </si>
  <si>
    <t>Шульгина О.А., Ривкин Ю.Р.</t>
  </si>
  <si>
    <t>ДАШУНИНА Екатерина Алексеевна</t>
  </si>
  <si>
    <t>02.01.94         1 р.</t>
  </si>
  <si>
    <t>Брянская обл., г. Брянск, "Динамо"</t>
  </si>
  <si>
    <t>Бобович В.А.</t>
  </si>
  <si>
    <t>АКЧУЛПАНОВА Ляйсан Флюзовна</t>
  </si>
  <si>
    <t>11.01.95          1 р.</t>
  </si>
  <si>
    <t>Республика Башкортостан, г. Салават</t>
  </si>
  <si>
    <t>Абдулгалимова Л.Р.</t>
  </si>
  <si>
    <t>РАННЕВА Виктория Сергеевна</t>
  </si>
  <si>
    <t>28.09.94              КМС</t>
  </si>
  <si>
    <t>Республика Башкортостан, г. Давлеканово</t>
  </si>
  <si>
    <t>Лоншаков Ю.Б.</t>
  </si>
  <si>
    <t>ЛЕВЧЕНКО Нина Александровна</t>
  </si>
  <si>
    <t>24.02.94            1 р.</t>
  </si>
  <si>
    <t>Краснодарский край, Калининский р-н, МО</t>
  </si>
  <si>
    <t>Царик Е.М.</t>
  </si>
  <si>
    <t>СЕМЕНОВА Ольга Сергеевна</t>
  </si>
  <si>
    <t>01.03.95              1 р.</t>
  </si>
  <si>
    <t>Тверская обл., г. Тверь, МО</t>
  </si>
  <si>
    <t>Матюшинский А.В.</t>
  </si>
  <si>
    <t>01.12.94           1 юн.р.</t>
  </si>
  <si>
    <t>06.10.94            1 юн.р.</t>
  </si>
  <si>
    <t>в.к. 65 кг.</t>
  </si>
  <si>
    <t>Первенство России среди девушек 1994-95 г.р.</t>
  </si>
  <si>
    <t>26-30 ноября 2010 г.        г. Ржев</t>
  </si>
  <si>
    <t>26 - 30 ноября 2010 года                           г. Ржев</t>
  </si>
  <si>
    <t>В.К. 65 кг</t>
  </si>
  <si>
    <t>Гл. судья, судья МК</t>
  </si>
  <si>
    <t>/Краснокамск/</t>
  </si>
  <si>
    <t>Гл. секретарь, судья НК</t>
  </si>
  <si>
    <t>Дроков А.Н.</t>
  </si>
  <si>
    <t>/Москва/</t>
  </si>
  <si>
    <t>Мухаметшин Р.Г.</t>
  </si>
  <si>
    <t>0</t>
  </si>
  <si>
    <t>1.24</t>
  </si>
  <si>
    <t>4.00</t>
  </si>
  <si>
    <t>3.22</t>
  </si>
  <si>
    <t>2.05</t>
  </si>
  <si>
    <t>2.56</t>
  </si>
  <si>
    <t>2.01</t>
  </si>
  <si>
    <t>4 КРУГ</t>
  </si>
  <si>
    <t>5 КРУГ</t>
  </si>
  <si>
    <t>Б3Б4</t>
  </si>
  <si>
    <t>2.57</t>
  </si>
  <si>
    <t>2.07</t>
  </si>
  <si>
    <t>2.23</t>
  </si>
  <si>
    <t>ББ2</t>
  </si>
  <si>
    <t>1.02</t>
  </si>
  <si>
    <t>0.35</t>
  </si>
  <si>
    <t>3.41</t>
  </si>
  <si>
    <t>А</t>
  </si>
  <si>
    <t>6 КРУГ</t>
  </si>
  <si>
    <t>7 КРУГ</t>
  </si>
  <si>
    <t>Б</t>
  </si>
  <si>
    <t>3,5</t>
  </si>
  <si>
    <t>9,5</t>
  </si>
  <si>
    <t>3.12</t>
  </si>
  <si>
    <t>1.30</t>
  </si>
  <si>
    <t>0.46</t>
  </si>
  <si>
    <t>0.41</t>
  </si>
  <si>
    <t>3.17</t>
  </si>
  <si>
    <t>4:0</t>
  </si>
  <si>
    <t>3:0</t>
  </si>
  <si>
    <t>26 - 30 ноября 2010 года                    г. Ржев</t>
  </si>
  <si>
    <t>17 - 18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</si>
</sst>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2"/>
      <name val="Arial Narrow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i/>
      <sz val="11"/>
      <name val="a_BosaNovaCps"/>
      <family val="5"/>
    </font>
    <font>
      <b/>
      <sz val="11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  <font>
      <sz val="5"/>
      <name val="Arial Narrow"/>
      <family val="2"/>
    </font>
    <font>
      <b/>
      <sz val="5"/>
      <name val="Arial Narrow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42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42" applyFont="1" applyAlignment="1" applyProtection="1">
      <alignment horizontal="center" vertical="center" wrapText="1"/>
      <protection/>
    </xf>
    <xf numFmtId="0" fontId="1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42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42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6" fillId="0" borderId="0" xfId="0" applyFont="1" applyAlignment="1">
      <alignment/>
    </xf>
    <xf numFmtId="0" fontId="26" fillId="0" borderId="14" xfId="0" applyFont="1" applyBorder="1" applyAlignment="1">
      <alignment/>
    </xf>
    <xf numFmtId="0" fontId="2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" fillId="0" borderId="0" xfId="42" applyFont="1" applyAlignment="1" applyProtection="1">
      <alignment/>
      <protection/>
    </xf>
    <xf numFmtId="0" fontId="3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0" fillId="0" borderId="16" xfId="42" applyNumberFormat="1" applyFont="1" applyBorder="1" applyAlignment="1" applyProtection="1">
      <alignment horizontal="center"/>
      <protection/>
    </xf>
    <xf numFmtId="49" fontId="0" fillId="0" borderId="17" xfId="42" applyNumberFormat="1" applyFont="1" applyBorder="1" applyAlignment="1" applyProtection="1">
      <alignment horizontal="center"/>
      <protection/>
    </xf>
    <xf numFmtId="49" fontId="0" fillId="0" borderId="18" xfId="42" applyNumberFormat="1" applyFont="1" applyBorder="1" applyAlignment="1" applyProtection="1">
      <alignment horizontal="center"/>
      <protection/>
    </xf>
    <xf numFmtId="49" fontId="0" fillId="33" borderId="19" xfId="0" applyNumberFormat="1" applyFont="1" applyFill="1" applyBorder="1" applyAlignment="1">
      <alignment horizontal="center"/>
    </xf>
    <xf numFmtId="49" fontId="0" fillId="0" borderId="20" xfId="42" applyNumberFormat="1" applyFont="1" applyBorder="1" applyAlignment="1" applyProtection="1">
      <alignment horizontal="center"/>
      <protection/>
    </xf>
    <xf numFmtId="49" fontId="0" fillId="0" borderId="21" xfId="42" applyNumberFormat="1" applyFont="1" applyBorder="1" applyAlignment="1" applyProtection="1">
      <alignment horizontal="center"/>
      <protection/>
    </xf>
    <xf numFmtId="49" fontId="0" fillId="0" borderId="0" xfId="42" applyNumberFormat="1" applyFont="1" applyBorder="1" applyAlignment="1" applyProtection="1">
      <alignment horizontal="center"/>
      <protection/>
    </xf>
    <xf numFmtId="49" fontId="0" fillId="33" borderId="16" xfId="0" applyNumberFormat="1" applyFont="1" applyFill="1" applyBorder="1" applyAlignment="1">
      <alignment horizontal="center"/>
    </xf>
    <xf numFmtId="49" fontId="0" fillId="0" borderId="22" xfId="42" applyNumberFormat="1" applyFont="1" applyBorder="1" applyAlignment="1" applyProtection="1">
      <alignment horizontal="center"/>
      <protection/>
    </xf>
    <xf numFmtId="49" fontId="0" fillId="0" borderId="23" xfId="42" applyNumberFormat="1" applyFont="1" applyBorder="1" applyAlignment="1" applyProtection="1">
      <alignment horizontal="center"/>
      <protection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33" borderId="25" xfId="0" applyNumberFormat="1" applyFont="1" applyFill="1" applyBorder="1" applyAlignment="1">
      <alignment horizontal="center"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0" borderId="27" xfId="42" applyNumberFormat="1" applyFont="1" applyBorder="1" applyAlignment="1" applyProtection="1">
      <alignment horizontal="center"/>
      <protection/>
    </xf>
    <xf numFmtId="49" fontId="0" fillId="33" borderId="28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33" borderId="29" xfId="0" applyNumberFormat="1" applyFont="1" applyFill="1" applyBorder="1" applyAlignment="1">
      <alignment horizontal="center"/>
    </xf>
    <xf numFmtId="49" fontId="0" fillId="0" borderId="30" xfId="42" applyNumberFormat="1" applyFont="1" applyBorder="1" applyAlignment="1" applyProtection="1">
      <alignment horizontal="center"/>
      <protection/>
    </xf>
    <xf numFmtId="49" fontId="0" fillId="33" borderId="31" xfId="0" applyNumberFormat="1" applyFont="1" applyFill="1" applyBorder="1" applyAlignment="1">
      <alignment horizontal="center"/>
    </xf>
    <xf numFmtId="49" fontId="0" fillId="0" borderId="32" xfId="42" applyNumberFormat="1" applyFont="1" applyBorder="1" applyAlignment="1" applyProtection="1">
      <alignment horizontal="center"/>
      <protection/>
    </xf>
    <xf numFmtId="49" fontId="0" fillId="33" borderId="17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42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>
      <alignment/>
    </xf>
    <xf numFmtId="49" fontId="0" fillId="33" borderId="33" xfId="0" applyNumberFormat="1" applyFont="1" applyFill="1" applyBorder="1" applyAlignment="1">
      <alignment horizontal="center"/>
    </xf>
    <xf numFmtId="49" fontId="0" fillId="0" borderId="34" xfId="42" applyNumberFormat="1" applyFont="1" applyBorder="1" applyAlignment="1" applyProtection="1">
      <alignment horizontal="center"/>
      <protection/>
    </xf>
    <xf numFmtId="49" fontId="0" fillId="0" borderId="35" xfId="42" applyNumberFormat="1" applyFont="1" applyBorder="1" applyAlignment="1" applyProtection="1">
      <alignment horizontal="center"/>
      <protection/>
    </xf>
    <xf numFmtId="49" fontId="0" fillId="0" borderId="33" xfId="42" applyNumberFormat="1" applyFont="1" applyBorder="1" applyAlignment="1" applyProtection="1">
      <alignment horizontal="center"/>
      <protection/>
    </xf>
    <xf numFmtId="49" fontId="0" fillId="0" borderId="36" xfId="42" applyNumberFormat="1" applyFont="1" applyBorder="1" applyAlignment="1" applyProtection="1">
      <alignment horizontal="center"/>
      <protection/>
    </xf>
    <xf numFmtId="49" fontId="0" fillId="0" borderId="19" xfId="42" applyNumberFormat="1" applyFont="1" applyBorder="1" applyAlignment="1" applyProtection="1">
      <alignment horizontal="center"/>
      <protection/>
    </xf>
    <xf numFmtId="49" fontId="0" fillId="0" borderId="37" xfId="42" applyNumberFormat="1" applyFont="1" applyBorder="1" applyAlignment="1" applyProtection="1">
      <alignment horizontal="center"/>
      <protection/>
    </xf>
    <xf numFmtId="49" fontId="0" fillId="0" borderId="38" xfId="42" applyNumberFormat="1" applyFont="1" applyBorder="1" applyAlignment="1" applyProtection="1">
      <alignment horizontal="center"/>
      <protection/>
    </xf>
    <xf numFmtId="49" fontId="0" fillId="33" borderId="23" xfId="0" applyNumberFormat="1" applyFont="1" applyFill="1" applyBorder="1" applyAlignment="1">
      <alignment horizontal="center"/>
    </xf>
    <xf numFmtId="49" fontId="0" fillId="0" borderId="39" xfId="42" applyNumberFormat="1" applyFont="1" applyBorder="1" applyAlignment="1" applyProtection="1">
      <alignment horizontal="center"/>
      <protection/>
    </xf>
    <xf numFmtId="49" fontId="0" fillId="0" borderId="40" xfId="42" applyNumberFormat="1" applyFont="1" applyBorder="1" applyAlignment="1" applyProtection="1">
      <alignment horizontal="center"/>
      <protection/>
    </xf>
    <xf numFmtId="49" fontId="0" fillId="33" borderId="14" xfId="0" applyNumberFormat="1" applyFont="1" applyFill="1" applyBorder="1" applyAlignment="1">
      <alignment horizont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0" fillId="0" borderId="0" xfId="42" applyFont="1" applyAlignment="1" applyProtection="1">
      <alignment/>
      <protection/>
    </xf>
    <xf numFmtId="0" fontId="0" fillId="0" borderId="0" xfId="42" applyFont="1" applyAlignment="1" applyProtection="1">
      <alignment vertical="top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4" fillId="0" borderId="47" xfId="42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47" xfId="42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>
      <alignment horizontal="center" vertical="center" wrapText="1"/>
    </xf>
    <xf numFmtId="0" fontId="24" fillId="0" borderId="47" xfId="42" applyFont="1" applyFill="1" applyBorder="1" applyAlignment="1" applyProtection="1">
      <alignment horizontal="left" vertical="center" wrapText="1"/>
      <protection/>
    </xf>
    <xf numFmtId="0" fontId="25" fillId="0" borderId="47" xfId="0" applyFont="1" applyFill="1" applyBorder="1" applyAlignment="1">
      <alignment horizontal="left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52" xfId="42" applyFont="1" applyFill="1" applyBorder="1" applyAlignment="1" applyProtection="1">
      <alignment horizontal="left" vertical="center" wrapText="1"/>
      <protection/>
    </xf>
    <xf numFmtId="0" fontId="25" fillId="0" borderId="53" xfId="0" applyFont="1" applyFill="1" applyBorder="1" applyAlignment="1">
      <alignment horizontal="left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0" fontId="4" fillId="0" borderId="55" xfId="42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0" borderId="0" xfId="42" applyFont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2" fillId="0" borderId="56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left" vertical="center" wrapText="1"/>
    </xf>
    <xf numFmtId="0" fontId="4" fillId="0" borderId="50" xfId="42" applyFont="1" applyFill="1" applyBorder="1" applyAlignment="1" applyProtection="1">
      <alignment horizontal="center" vertical="center" wrapText="1"/>
      <protection/>
    </xf>
    <xf numFmtId="0" fontId="24" fillId="0" borderId="50" xfId="42" applyFont="1" applyFill="1" applyBorder="1" applyAlignment="1" applyProtection="1">
      <alignment horizontal="left" vertical="center" wrapText="1"/>
      <protection/>
    </xf>
    <xf numFmtId="0" fontId="2" fillId="0" borderId="5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4" fillId="0" borderId="55" xfId="42" applyFont="1" applyFill="1" applyBorder="1" applyAlignment="1" applyProtection="1">
      <alignment horizontal="left" vertical="center" wrapText="1"/>
      <protection/>
    </xf>
    <xf numFmtId="0" fontId="25" fillId="0" borderId="5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4" fillId="0" borderId="47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4" fillId="0" borderId="47" xfId="42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>
      <alignment horizontal="center" vertical="center" wrapText="1"/>
    </xf>
    <xf numFmtId="0" fontId="24" fillId="0" borderId="52" xfId="42" applyFont="1" applyBorder="1" applyAlignment="1" applyProtection="1">
      <alignment horizontal="left" vertical="center" wrapText="1"/>
      <protection/>
    </xf>
    <xf numFmtId="0" fontId="25" fillId="0" borderId="52" xfId="0" applyFont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51" xfId="0" applyFont="1" applyBorder="1" applyAlignment="1">
      <alignment horizontal="left" vertical="center" wrapText="1"/>
    </xf>
    <xf numFmtId="0" fontId="25" fillId="0" borderId="52" xfId="0" applyFont="1" applyFill="1" applyBorder="1" applyAlignment="1">
      <alignment horizontal="left" vertical="center" wrapText="1"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50" xfId="42" applyFont="1" applyBorder="1" applyAlignment="1" applyProtection="1">
      <alignment horizontal="center" vertical="center" wrapText="1"/>
      <protection/>
    </xf>
    <xf numFmtId="0" fontId="24" fillId="0" borderId="55" xfId="42" applyFont="1" applyBorder="1" applyAlignment="1" applyProtection="1">
      <alignment horizontal="left" vertical="center" wrapText="1"/>
      <protection/>
    </xf>
    <xf numFmtId="0" fontId="4" fillId="0" borderId="52" xfId="42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>
      <alignment horizontal="center" vertical="center" wrapText="1"/>
    </xf>
    <xf numFmtId="0" fontId="27" fillId="0" borderId="52" xfId="42" applyFont="1" applyFill="1" applyBorder="1" applyAlignment="1" applyProtection="1">
      <alignment horizontal="left" vertical="center" wrapText="1"/>
      <protection/>
    </xf>
    <xf numFmtId="0" fontId="28" fillId="0" borderId="53" xfId="0" applyFont="1" applyFill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left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2" fillId="34" borderId="44" xfId="42" applyNumberFormat="1" applyFont="1" applyFill="1" applyBorder="1" applyAlignment="1" applyProtection="1">
      <alignment horizontal="center" vertical="center" wrapText="1"/>
      <protection/>
    </xf>
    <xf numFmtId="0" fontId="22" fillId="34" borderId="45" xfId="42" applyNumberFormat="1" applyFont="1" applyFill="1" applyBorder="1" applyAlignment="1" applyProtection="1">
      <alignment horizontal="center" vertical="center" wrapText="1"/>
      <protection/>
    </xf>
    <xf numFmtId="0" fontId="22" fillId="34" borderId="46" xfId="42" applyNumberFormat="1" applyFont="1" applyFill="1" applyBorder="1" applyAlignment="1" applyProtection="1">
      <alignment horizontal="center" vertical="center" wrapText="1"/>
      <protection/>
    </xf>
    <xf numFmtId="0" fontId="11" fillId="35" borderId="44" xfId="0" applyFont="1" applyFill="1" applyBorder="1" applyAlignment="1">
      <alignment horizontal="center" vertical="center"/>
    </xf>
    <xf numFmtId="0" fontId="11" fillId="35" borderId="4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left" vertical="center" wrapText="1"/>
    </xf>
    <xf numFmtId="0" fontId="27" fillId="0" borderId="47" xfId="42" applyFont="1" applyFill="1" applyBorder="1" applyAlignment="1" applyProtection="1">
      <alignment horizontal="left" vertical="center" wrapText="1"/>
      <protection/>
    </xf>
    <xf numFmtId="0" fontId="28" fillId="0" borderId="51" xfId="0" applyFont="1" applyFill="1" applyBorder="1" applyAlignment="1">
      <alignment horizontal="left" vertical="center" wrapText="1"/>
    </xf>
    <xf numFmtId="49" fontId="4" fillId="0" borderId="47" xfId="42" applyNumberFormat="1" applyFont="1" applyFill="1" applyBorder="1" applyAlignment="1" applyProtection="1">
      <alignment horizontal="center" vertical="center" wrapText="1"/>
      <protection/>
    </xf>
    <xf numFmtId="49" fontId="6" fillId="0" borderId="51" xfId="0" applyNumberFormat="1" applyFont="1" applyFill="1" applyBorder="1" applyAlignment="1">
      <alignment horizontal="center" vertical="center" wrapText="1"/>
    </xf>
    <xf numFmtId="49" fontId="24" fillId="0" borderId="47" xfId="42" applyNumberFormat="1" applyFont="1" applyFill="1" applyBorder="1" applyAlignment="1" applyProtection="1">
      <alignment horizontal="left" vertical="center" wrapText="1"/>
      <protection/>
    </xf>
    <xf numFmtId="49" fontId="25" fillId="0" borderId="51" xfId="0" applyNumberFormat="1" applyFont="1" applyFill="1" applyBorder="1" applyAlignment="1">
      <alignment horizontal="left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25" fillId="0" borderId="47" xfId="0" applyNumberFormat="1" applyFont="1" applyFill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60" xfId="42" applyFont="1" applyFill="1" applyBorder="1" applyAlignment="1" applyProtection="1">
      <alignment horizontal="left" vertical="center" wrapText="1"/>
      <protection/>
    </xf>
    <xf numFmtId="0" fontId="4" fillId="0" borderId="60" xfId="42" applyFont="1" applyFill="1" applyBorder="1" applyAlignment="1" applyProtection="1">
      <alignment horizontal="center" vertical="center" wrapText="1"/>
      <protection/>
    </xf>
    <xf numFmtId="0" fontId="24" fillId="0" borderId="60" xfId="42" applyFont="1" applyFill="1" applyBorder="1" applyAlignment="1" applyProtection="1">
      <alignment horizontal="left" vertical="center" wrapText="1"/>
      <protection/>
    </xf>
    <xf numFmtId="49" fontId="4" fillId="0" borderId="55" xfId="42" applyNumberFormat="1" applyFont="1" applyFill="1" applyBorder="1" applyAlignment="1" applyProtection="1">
      <alignment horizontal="center" vertical="center" wrapText="1"/>
      <protection/>
    </xf>
    <xf numFmtId="49" fontId="6" fillId="0" borderId="52" xfId="0" applyNumberFormat="1" applyFont="1" applyFill="1" applyBorder="1" applyAlignment="1">
      <alignment horizontal="center" vertical="center" wrapText="1"/>
    </xf>
    <xf numFmtId="49" fontId="24" fillId="0" borderId="50" xfId="42" applyNumberFormat="1" applyFont="1" applyFill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2" fillId="0" borderId="14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49" fontId="12" fillId="0" borderId="0" xfId="42" applyNumberFormat="1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4" fillId="0" borderId="50" xfId="42" applyNumberFormat="1" applyFont="1" applyFill="1" applyBorder="1" applyAlignment="1" applyProtection="1">
      <alignment horizontal="left" vertical="center" wrapText="1"/>
      <protection/>
    </xf>
    <xf numFmtId="0" fontId="6" fillId="0" borderId="47" xfId="0" applyNumberFormat="1" applyFont="1" applyFill="1" applyBorder="1" applyAlignment="1">
      <alignment horizontal="left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4" fillId="0" borderId="47" xfId="42" applyNumberFormat="1" applyFont="1" applyFill="1" applyBorder="1" applyAlignment="1" applyProtection="1">
      <alignment horizontal="left" vertical="center" wrapText="1"/>
      <protection/>
    </xf>
    <xf numFmtId="0" fontId="6" fillId="0" borderId="51" xfId="0" applyNumberFormat="1" applyFont="1" applyFill="1" applyBorder="1" applyAlignment="1">
      <alignment horizontal="left" vertical="center" wrapText="1"/>
    </xf>
    <xf numFmtId="0" fontId="4" fillId="0" borderId="47" xfId="42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>
      <alignment horizontal="center" vertical="center" wrapText="1"/>
    </xf>
    <xf numFmtId="0" fontId="24" fillId="0" borderId="47" xfId="42" applyNumberFormat="1" applyFont="1" applyFill="1" applyBorder="1" applyAlignment="1" applyProtection="1">
      <alignment horizontal="left" vertical="center" wrapText="1"/>
      <protection/>
    </xf>
    <xf numFmtId="0" fontId="25" fillId="0" borderId="51" xfId="0" applyNumberFormat="1" applyFont="1" applyFill="1" applyBorder="1" applyAlignment="1">
      <alignment horizontal="left" vertical="center" wrapText="1"/>
    </xf>
    <xf numFmtId="0" fontId="6" fillId="0" borderId="47" xfId="0" applyNumberFormat="1" applyFont="1" applyFill="1" applyBorder="1" applyAlignment="1">
      <alignment horizontal="center" vertical="center" wrapText="1"/>
    </xf>
    <xf numFmtId="0" fontId="25" fillId="0" borderId="47" xfId="0" applyNumberFormat="1" applyFont="1" applyFill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 wrapText="1"/>
    </xf>
    <xf numFmtId="0" fontId="4" fillId="0" borderId="50" xfId="42" applyNumberFormat="1" applyFont="1" applyFill="1" applyBorder="1" applyAlignment="1" applyProtection="1">
      <alignment horizontal="center" vertical="center" wrapText="1"/>
      <protection/>
    </xf>
    <xf numFmtId="0" fontId="24" fillId="0" borderId="50" xfId="42" applyNumberFormat="1" applyFont="1" applyFill="1" applyBorder="1" applyAlignment="1" applyProtection="1">
      <alignment horizontal="left" vertical="center" wrapText="1"/>
      <protection/>
    </xf>
    <xf numFmtId="0" fontId="4" fillId="0" borderId="58" xfId="42" applyFont="1" applyFill="1" applyBorder="1" applyAlignment="1" applyProtection="1">
      <alignment horizontal="left" vertical="center" wrapText="1"/>
      <protection/>
    </xf>
    <xf numFmtId="0" fontId="4" fillId="0" borderId="58" xfId="42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18" xfId="42" applyFont="1" applyBorder="1" applyAlignment="1" applyProtection="1">
      <alignment horizontal="center" vertical="center" wrapText="1"/>
      <protection/>
    </xf>
    <xf numFmtId="0" fontId="18" fillId="34" borderId="44" xfId="42" applyNumberFormat="1" applyFont="1" applyFill="1" applyBorder="1" applyAlignment="1" applyProtection="1">
      <alignment horizontal="center" vertical="center" wrapText="1"/>
      <protection/>
    </xf>
    <xf numFmtId="0" fontId="18" fillId="34" borderId="45" xfId="42" applyNumberFormat="1" applyFont="1" applyFill="1" applyBorder="1" applyAlignment="1" applyProtection="1">
      <alignment horizontal="center" vertical="center" wrapText="1"/>
      <protection/>
    </xf>
    <xf numFmtId="0" fontId="18" fillId="34" borderId="46" xfId="42" applyNumberFormat="1" applyFont="1" applyFill="1" applyBorder="1" applyAlignment="1" applyProtection="1">
      <alignment horizontal="center" vertical="center" wrapText="1"/>
      <protection/>
    </xf>
    <xf numFmtId="0" fontId="11" fillId="35" borderId="46" xfId="0" applyFont="1" applyFill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20" fillId="0" borderId="64" xfId="0" applyFont="1" applyBorder="1" applyAlignment="1">
      <alignment vertical="center" wrapText="1"/>
    </xf>
    <xf numFmtId="49" fontId="20" fillId="0" borderId="50" xfId="0" applyNumberFormat="1" applyFont="1" applyBorder="1" applyAlignment="1">
      <alignment horizontal="center" vertical="center" wrapText="1"/>
    </xf>
    <xf numFmtId="49" fontId="20" fillId="0" borderId="51" xfId="0" applyNumberFormat="1" applyFont="1" applyBorder="1" applyAlignment="1">
      <alignment horizontal="center" vertical="center" wrapText="1"/>
    </xf>
    <xf numFmtId="0" fontId="20" fillId="0" borderId="55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 wrapText="1"/>
    </xf>
    <xf numFmtId="49" fontId="13" fillId="0" borderId="65" xfId="0" applyNumberFormat="1" applyFont="1" applyFill="1" applyBorder="1" applyAlignment="1">
      <alignment horizontal="center" vertical="center" wrapText="1"/>
    </xf>
    <xf numFmtId="49" fontId="13" fillId="0" borderId="66" xfId="0" applyNumberFormat="1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20" fillId="0" borderId="67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49" fontId="13" fillId="0" borderId="68" xfId="0" applyNumberFormat="1" applyFont="1" applyFill="1" applyBorder="1" applyAlignment="1">
      <alignment horizontal="center" vertical="center" wrapText="1"/>
    </xf>
    <xf numFmtId="49" fontId="13" fillId="0" borderId="69" xfId="0" applyNumberFormat="1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20" fillId="0" borderId="60" xfId="0" applyNumberFormat="1" applyFont="1" applyBorder="1" applyAlignment="1">
      <alignment horizontal="center" vertical="center" wrapText="1"/>
    </xf>
    <xf numFmtId="49" fontId="20" fillId="0" borderId="58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1" fillId="0" borderId="63" xfId="0" applyFont="1" applyBorder="1" applyAlignment="1">
      <alignment vertical="center" wrapText="1"/>
    </xf>
    <xf numFmtId="0" fontId="21" fillId="0" borderId="64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49" fontId="13" fillId="0" borderId="60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left" vertical="center" wrapText="1"/>
    </xf>
    <xf numFmtId="0" fontId="24" fillId="0" borderId="71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71" xfId="42" applyFont="1" applyBorder="1" applyAlignment="1" applyProtection="1">
      <alignment horizontal="left" vertical="center" wrapText="1"/>
      <protection/>
    </xf>
    <xf numFmtId="0" fontId="4" fillId="0" borderId="73" xfId="0" applyFont="1" applyBorder="1" applyAlignment="1">
      <alignment horizontal="left" vertical="center" wrapText="1"/>
    </xf>
    <xf numFmtId="0" fontId="4" fillId="0" borderId="71" xfId="42" applyFont="1" applyBorder="1" applyAlignment="1" applyProtection="1">
      <alignment horizontal="center" vertical="center" wrapText="1"/>
      <protection/>
    </xf>
    <xf numFmtId="0" fontId="4" fillId="0" borderId="73" xfId="0" applyFont="1" applyBorder="1" applyAlignment="1">
      <alignment horizontal="center" vertical="center" wrapText="1"/>
    </xf>
    <xf numFmtId="0" fontId="24" fillId="0" borderId="71" xfId="42" applyFont="1" applyBorder="1" applyAlignment="1" applyProtection="1">
      <alignment horizontal="left" vertical="center" wrapText="1"/>
      <protection/>
    </xf>
    <xf numFmtId="0" fontId="24" fillId="0" borderId="73" xfId="0" applyFont="1" applyBorder="1" applyAlignment="1">
      <alignment horizontal="left" vertical="center" wrapText="1"/>
    </xf>
    <xf numFmtId="49" fontId="4" fillId="0" borderId="72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center" vertical="center" wrapText="1"/>
    </xf>
    <xf numFmtId="0" fontId="4" fillId="0" borderId="71" xfId="0" applyFont="1" applyBorder="1" applyAlignment="1">
      <alignment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0" fontId="4" fillId="0" borderId="20" xfId="42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left" vertical="center" wrapText="1"/>
    </xf>
    <xf numFmtId="49" fontId="6" fillId="0" borderId="71" xfId="0" applyNumberFormat="1" applyFont="1" applyBorder="1" applyAlignment="1">
      <alignment horizontal="center" vertical="center" wrapText="1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24" fillId="0" borderId="20" xfId="42" applyFont="1" applyBorder="1" applyAlignment="1" applyProtection="1">
      <alignment horizontal="left" vertical="center" wrapText="1"/>
      <protection/>
    </xf>
    <xf numFmtId="0" fontId="4" fillId="0" borderId="24" xfId="42" applyFont="1" applyBorder="1" applyAlignment="1" applyProtection="1">
      <alignment horizontal="center" vertical="center" wrapText="1"/>
      <protection/>
    </xf>
    <xf numFmtId="0" fontId="4" fillId="36" borderId="72" xfId="0" applyFont="1" applyFill="1" applyBorder="1" applyAlignment="1">
      <alignment horizontal="center" vertical="center" wrapText="1"/>
    </xf>
    <xf numFmtId="0" fontId="4" fillId="36" borderId="71" xfId="0" applyFont="1" applyFill="1" applyBorder="1" applyAlignment="1">
      <alignment horizontal="center" vertical="center" wrapText="1"/>
    </xf>
    <xf numFmtId="0" fontId="4" fillId="37" borderId="71" xfId="0" applyFont="1" applyFill="1" applyBorder="1" applyAlignment="1">
      <alignment horizontal="center" vertical="center" wrapText="1"/>
    </xf>
    <xf numFmtId="0" fontId="0" fillId="0" borderId="20" xfId="42" applyFont="1" applyFill="1" applyBorder="1" applyAlignment="1" applyProtection="1">
      <alignment horizontal="left" vertical="center" wrapText="1"/>
      <protection/>
    </xf>
    <xf numFmtId="0" fontId="0" fillId="0" borderId="71" xfId="42" applyFont="1" applyFill="1" applyBorder="1" applyAlignment="1" applyProtection="1">
      <alignment horizontal="left" vertical="center" wrapText="1"/>
      <protection/>
    </xf>
    <xf numFmtId="0" fontId="0" fillId="0" borderId="20" xfId="42" applyFont="1" applyFill="1" applyBorder="1" applyAlignment="1" applyProtection="1">
      <alignment horizontal="center" vertical="center" wrapText="1"/>
      <protection/>
    </xf>
    <xf numFmtId="0" fontId="0" fillId="0" borderId="71" xfId="42" applyFont="1" applyFill="1" applyBorder="1" applyAlignment="1" applyProtection="1">
      <alignment horizontal="center" vertical="center" wrapText="1"/>
      <protection/>
    </xf>
    <xf numFmtId="0" fontId="26" fillId="0" borderId="20" xfId="42" applyFont="1" applyFill="1" applyBorder="1" applyAlignment="1" applyProtection="1">
      <alignment horizontal="left" vertical="center" wrapText="1"/>
      <protection/>
    </xf>
    <xf numFmtId="0" fontId="26" fillId="0" borderId="71" xfId="42" applyFont="1" applyFill="1" applyBorder="1" applyAlignment="1" applyProtection="1">
      <alignment horizontal="left" vertical="center" wrapText="1"/>
      <protection/>
    </xf>
    <xf numFmtId="0" fontId="4" fillId="37" borderId="24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0" fillId="0" borderId="73" xfId="42" applyFont="1" applyFill="1" applyBorder="1" applyAlignment="1" applyProtection="1">
      <alignment horizontal="left" vertical="center" wrapText="1"/>
      <protection/>
    </xf>
    <xf numFmtId="0" fontId="24" fillId="0" borderId="71" xfId="42" applyFont="1" applyFill="1" applyBorder="1" applyAlignment="1" applyProtection="1">
      <alignment horizontal="left" vertical="center" wrapText="1"/>
      <protection/>
    </xf>
    <xf numFmtId="0" fontId="0" fillId="0" borderId="73" xfId="42" applyFont="1" applyFill="1" applyBorder="1" applyAlignment="1" applyProtection="1">
      <alignment horizontal="center" vertical="center" wrapText="1"/>
      <protection/>
    </xf>
    <xf numFmtId="0" fontId="24" fillId="0" borderId="73" xfId="42" applyFont="1" applyFill="1" applyBorder="1" applyAlignment="1" applyProtection="1">
      <alignment horizontal="left" vertical="center" wrapText="1"/>
      <protection/>
    </xf>
    <xf numFmtId="49" fontId="0" fillId="0" borderId="76" xfId="0" applyNumberFormat="1" applyFill="1" applyBorder="1" applyAlignment="1">
      <alignment horizontal="center" vertical="center" wrapText="1"/>
    </xf>
    <xf numFmtId="49" fontId="0" fillId="0" borderId="76" xfId="0" applyNumberForma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left" vertical="center" wrapText="1"/>
    </xf>
    <xf numFmtId="49" fontId="20" fillId="0" borderId="71" xfId="0" applyNumberFormat="1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71" xfId="0" applyFont="1" applyBorder="1" applyAlignment="1">
      <alignment vertical="center" wrapText="1"/>
    </xf>
    <xf numFmtId="0" fontId="20" fillId="0" borderId="71" xfId="0" applyFont="1" applyBorder="1" applyAlignment="1">
      <alignment horizontal="left" vertical="center" wrapText="1"/>
    </xf>
    <xf numFmtId="0" fontId="21" fillId="0" borderId="71" xfId="0" applyFont="1" applyBorder="1" applyAlignment="1">
      <alignment vertical="center" wrapText="1"/>
    </xf>
    <xf numFmtId="0" fontId="4" fillId="0" borderId="7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28575</xdr:rowOff>
    </xdr:from>
    <xdr:to>
      <xdr:col>14</xdr:col>
      <xdr:colOff>57150</xdr:colOff>
      <xdr:row>0</xdr:row>
      <xdr:rowOff>323850</xdr:rowOff>
    </xdr:to>
    <xdr:sp>
      <xdr:nvSpPr>
        <xdr:cNvPr id="1" name="WordArt 34"/>
        <xdr:cNvSpPr>
          <a:spLocks/>
        </xdr:cNvSpPr>
      </xdr:nvSpPr>
      <xdr:spPr>
        <a:xfrm>
          <a:off x="2095500" y="28575"/>
          <a:ext cx="56197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  <xdr:twoCellAnchor>
    <xdr:from>
      <xdr:col>2</xdr:col>
      <xdr:colOff>485775</xdr:colOff>
      <xdr:row>29</xdr:row>
      <xdr:rowOff>38100</xdr:rowOff>
    </xdr:from>
    <xdr:to>
      <xdr:col>14</xdr:col>
      <xdr:colOff>190500</xdr:colOff>
      <xdr:row>29</xdr:row>
      <xdr:rowOff>266700</xdr:rowOff>
    </xdr:to>
    <xdr:sp>
      <xdr:nvSpPr>
        <xdr:cNvPr id="2" name="WordArt 35"/>
        <xdr:cNvSpPr>
          <a:spLocks/>
        </xdr:cNvSpPr>
      </xdr:nvSpPr>
      <xdr:spPr>
        <a:xfrm>
          <a:off x="2133600" y="5553075"/>
          <a:ext cx="57150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  <xdr:twoCellAnchor>
    <xdr:from>
      <xdr:col>0</xdr:col>
      <xdr:colOff>104775</xdr:colOff>
      <xdr:row>29</xdr:row>
      <xdr:rowOff>142875</xdr:rowOff>
    </xdr:from>
    <xdr:to>
      <xdr:col>1</xdr:col>
      <xdr:colOff>381000</xdr:colOff>
      <xdr:row>31</xdr:row>
      <xdr:rowOff>9525</xdr:rowOff>
    </xdr:to>
    <xdr:pic>
      <xdr:nvPicPr>
        <xdr:cNvPr id="3" name="Picture 3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65785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361950</xdr:colOff>
      <xdr:row>1</xdr:row>
      <xdr:rowOff>276225</xdr:rowOff>
    </xdr:to>
    <xdr:pic>
      <xdr:nvPicPr>
        <xdr:cNvPr id="4" name="Picture 3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361950</xdr:colOff>
      <xdr:row>1</xdr:row>
      <xdr:rowOff>276225</xdr:rowOff>
    </xdr:to>
    <xdr:pic>
      <xdr:nvPicPr>
        <xdr:cNvPr id="5" name="Picture 3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29</xdr:row>
      <xdr:rowOff>142875</xdr:rowOff>
    </xdr:from>
    <xdr:to>
      <xdr:col>1</xdr:col>
      <xdr:colOff>381000</xdr:colOff>
      <xdr:row>31</xdr:row>
      <xdr:rowOff>9525</xdr:rowOff>
    </xdr:to>
    <xdr:pic>
      <xdr:nvPicPr>
        <xdr:cNvPr id="6" name="Picture 3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65785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63</xdr:row>
      <xdr:rowOff>152400</xdr:rowOff>
    </xdr:from>
    <xdr:to>
      <xdr:col>16</xdr:col>
      <xdr:colOff>9525</xdr:colOff>
      <xdr:row>66</xdr:row>
      <xdr:rowOff>180975</xdr:rowOff>
    </xdr:to>
    <xdr:pic>
      <xdr:nvPicPr>
        <xdr:cNvPr id="7" name="Рисунок 8" descr="Мухаметшин Р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11715750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67</xdr:row>
      <xdr:rowOff>114300</xdr:rowOff>
    </xdr:from>
    <xdr:to>
      <xdr:col>16</xdr:col>
      <xdr:colOff>19050</xdr:colOff>
      <xdr:row>71</xdr:row>
      <xdr:rowOff>85725</xdr:rowOff>
    </xdr:to>
    <xdr:pic>
      <xdr:nvPicPr>
        <xdr:cNvPr id="8" name="Рисунок 9" descr="Дроков А.Н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1237297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60</xdr:row>
      <xdr:rowOff>133350</xdr:rowOff>
    </xdr:from>
    <xdr:to>
      <xdr:col>13</xdr:col>
      <xdr:colOff>266700</xdr:colOff>
      <xdr:row>70</xdr:row>
      <xdr:rowOff>95250</xdr:rowOff>
    </xdr:to>
    <xdr:pic>
      <xdr:nvPicPr>
        <xdr:cNvPr id="9" name="Рисунок 10" descr="сканирование000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76900" y="11258550"/>
          <a:ext cx="16383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0</xdr:colOff>
      <xdr:row>2</xdr:row>
      <xdr:rowOff>9525</xdr:rowOff>
    </xdr:to>
    <xdr:pic>
      <xdr:nvPicPr>
        <xdr:cNvPr id="1" name="Picture 1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42</xdr:row>
      <xdr:rowOff>66675</xdr:rowOff>
    </xdr:from>
    <xdr:to>
      <xdr:col>6</xdr:col>
      <xdr:colOff>0</xdr:colOff>
      <xdr:row>44</xdr:row>
      <xdr:rowOff>180975</xdr:rowOff>
    </xdr:to>
    <xdr:pic>
      <xdr:nvPicPr>
        <xdr:cNvPr id="2" name="Рисунок 2" descr="Мухаметшин Р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711517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44</xdr:row>
      <xdr:rowOff>180975</xdr:rowOff>
    </xdr:from>
    <xdr:to>
      <xdr:col>6</xdr:col>
      <xdr:colOff>38100</xdr:colOff>
      <xdr:row>50</xdr:row>
      <xdr:rowOff>0</xdr:rowOff>
    </xdr:to>
    <xdr:pic>
      <xdr:nvPicPr>
        <xdr:cNvPr id="3" name="Рисунок 3" descr="Дроков А.Н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38575" y="7629525"/>
          <a:ext cx="1181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41</xdr:row>
      <xdr:rowOff>66675</xdr:rowOff>
    </xdr:from>
    <xdr:to>
      <xdr:col>4</xdr:col>
      <xdr:colOff>209550</xdr:colOff>
      <xdr:row>50</xdr:row>
      <xdr:rowOff>85725</xdr:rowOff>
    </xdr:to>
    <xdr:pic>
      <xdr:nvPicPr>
        <xdr:cNvPr id="4" name="Рисунок 4" descr="сканирование000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6953250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161925</xdr:colOff>
      <xdr:row>1</xdr:row>
      <xdr:rowOff>190500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5;&#1077;&#1088;&#1074;&#1077;&#1085;&#1089;&#1090;&#1074;&#1086;%20&#1056;&#1086;&#1089;&#1089;&#1080;&#1080;%20&#1089;&#1088;&#1077;&#1076;&#1080;&#1076;&#1077;&#1074;.92-93%20&#1056;&#1078;&#1077;&#1074;%202008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AppData\Local\Temp\Rar$DI09.673\&#1056;&#1046;&#1045;&#1042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1994 - 95 г.р.</v>
          </cell>
        </row>
        <row r="6">
          <cell r="A6" t="str">
            <v>Гл. судья, судья МК</v>
          </cell>
        </row>
        <row r="7">
          <cell r="G7" t="str">
            <v>/Краснокамск/</v>
          </cell>
        </row>
        <row r="8">
          <cell r="G8" t="str">
            <v>Дроков А.Н.</v>
          </cell>
        </row>
        <row r="9">
          <cell r="G9" t="str">
            <v>/Москва/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88"/>
  <sheetViews>
    <sheetView tabSelected="1" zoomScalePageLayoutView="0" workbookViewId="0" topLeftCell="A52">
      <selection activeCell="J66" sqref="J66:T70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9.00390625" style="0" customWidth="1"/>
    <col min="4" max="4" width="9.28125" style="0" customWidth="1"/>
    <col min="5" max="9" width="4.7109375" style="0" customWidth="1"/>
    <col min="10" max="10" width="5.7109375" style="0" customWidth="1"/>
    <col min="11" max="11" width="4.00390625" style="0" customWidth="1"/>
    <col min="12" max="12" width="20.7109375" style="0" customWidth="1"/>
    <col min="13" max="13" width="8.7109375" style="0" customWidth="1"/>
    <col min="15" max="18" width="4.7109375" style="0" customWidth="1"/>
    <col min="19" max="19" width="5.28125" style="0" customWidth="1"/>
    <col min="20" max="20" width="5.7109375" style="0" customWidth="1"/>
  </cols>
  <sheetData>
    <row r="1" spans="1:21" ht="29.25" customHeight="1" thickBo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33"/>
    </row>
    <row r="2" spans="1:20" ht="28.5" customHeight="1" thickBot="1">
      <c r="A2" s="29"/>
      <c r="B2" s="156" t="s">
        <v>26</v>
      </c>
      <c r="C2" s="157"/>
      <c r="D2" s="157"/>
      <c r="E2" s="157"/>
      <c r="F2" s="157"/>
      <c r="G2" s="157"/>
      <c r="H2" s="157"/>
      <c r="I2" s="157"/>
      <c r="J2" s="157"/>
      <c r="K2" s="210" t="str">
        <f>HYPERLINK('[2]реквизиты'!$A$2)</f>
        <v>Первенство России по самбо среди девушек 1994 - 95 г.р.</v>
      </c>
      <c r="L2" s="211"/>
      <c r="M2" s="211"/>
      <c r="N2" s="211"/>
      <c r="O2" s="211"/>
      <c r="P2" s="211"/>
      <c r="Q2" s="211"/>
      <c r="R2" s="211"/>
      <c r="S2" s="211"/>
      <c r="T2" s="212"/>
    </row>
    <row r="3" spans="1:20" ht="23.25" customHeight="1" thickBot="1">
      <c r="A3" s="2"/>
      <c r="B3" s="159" t="s">
        <v>146</v>
      </c>
      <c r="C3" s="159"/>
      <c r="D3" s="159"/>
      <c r="E3" s="159"/>
      <c r="F3" s="159"/>
      <c r="G3" s="159"/>
      <c r="H3" s="159"/>
      <c r="I3" s="159"/>
      <c r="J3" s="159"/>
      <c r="K3" s="159"/>
      <c r="L3" s="2"/>
      <c r="M3" s="2"/>
      <c r="O3" s="213" t="s">
        <v>143</v>
      </c>
      <c r="P3" s="214"/>
      <c r="Q3" s="214"/>
      <c r="R3" s="214"/>
      <c r="S3" s="214"/>
      <c r="T3" s="214"/>
    </row>
    <row r="4" spans="1:19" ht="19.5" customHeight="1">
      <c r="A4" s="158" t="s">
        <v>18</v>
      </c>
      <c r="B4" s="158"/>
      <c r="C4" s="158"/>
      <c r="D4" s="10"/>
      <c r="E4" s="10"/>
      <c r="F4" s="10"/>
      <c r="G4" s="10"/>
      <c r="H4" s="10"/>
      <c r="I4" s="10"/>
      <c r="J4" s="10"/>
      <c r="K4" s="158" t="s">
        <v>21</v>
      </c>
      <c r="L4" s="158"/>
      <c r="M4" s="10"/>
      <c r="N4" s="10"/>
      <c r="O4" s="10"/>
      <c r="P4" s="10"/>
      <c r="Q4" s="10"/>
      <c r="R4" s="10"/>
      <c r="S4" s="10"/>
    </row>
    <row r="5" spans="1:11" ht="16.5" customHeight="1" thickBot="1">
      <c r="A5" s="5" t="s">
        <v>7</v>
      </c>
      <c r="K5" s="5" t="s">
        <v>9</v>
      </c>
    </row>
    <row r="6" spans="1:21" ht="13.5" customHeight="1" thickBot="1">
      <c r="A6" s="125" t="s">
        <v>0</v>
      </c>
      <c r="B6" s="125" t="s">
        <v>1</v>
      </c>
      <c r="C6" s="125" t="s">
        <v>2</v>
      </c>
      <c r="D6" s="125" t="s">
        <v>3</v>
      </c>
      <c r="E6" s="120" t="s">
        <v>4</v>
      </c>
      <c r="F6" s="121"/>
      <c r="G6" s="122"/>
      <c r="H6" s="119"/>
      <c r="I6" s="125" t="s">
        <v>5</v>
      </c>
      <c r="J6" s="125" t="s">
        <v>6</v>
      </c>
      <c r="K6" s="125" t="s">
        <v>0</v>
      </c>
      <c r="L6" s="125" t="s">
        <v>1</v>
      </c>
      <c r="M6" s="125" t="s">
        <v>2</v>
      </c>
      <c r="N6" s="125" t="s">
        <v>3</v>
      </c>
      <c r="O6" s="120" t="s">
        <v>4</v>
      </c>
      <c r="P6" s="121"/>
      <c r="Q6" s="122"/>
      <c r="R6" s="119"/>
      <c r="S6" s="125" t="s">
        <v>5</v>
      </c>
      <c r="T6" s="125" t="s">
        <v>6</v>
      </c>
      <c r="U6" s="13"/>
    </row>
    <row r="7" spans="1:21" ht="13.5" thickBot="1">
      <c r="A7" s="128"/>
      <c r="B7" s="128"/>
      <c r="C7" s="128"/>
      <c r="D7" s="126"/>
      <c r="E7" s="7">
        <v>1</v>
      </c>
      <c r="F7" s="47">
        <v>2</v>
      </c>
      <c r="G7" s="53">
        <v>3</v>
      </c>
      <c r="H7" s="119"/>
      <c r="I7" s="127"/>
      <c r="J7" s="128"/>
      <c r="K7" s="128"/>
      <c r="L7" s="128"/>
      <c r="M7" s="128"/>
      <c r="N7" s="126"/>
      <c r="O7" s="7">
        <v>1</v>
      </c>
      <c r="P7" s="8">
        <v>2</v>
      </c>
      <c r="Q7" s="9">
        <v>3</v>
      </c>
      <c r="R7" s="119"/>
      <c r="S7" s="127"/>
      <c r="T7" s="128"/>
      <c r="U7" s="13"/>
    </row>
    <row r="8" spans="1:21" ht="12.75" customHeight="1">
      <c r="A8" s="166">
        <v>1</v>
      </c>
      <c r="B8" s="194" t="str">
        <f>VLOOKUP(A8,'пр.взвешивания'!B6:E35,2,FALSE)</f>
        <v>ДАШУНИНА Екатерина Алексеевна</v>
      </c>
      <c r="C8" s="195" t="str">
        <f>VLOOKUP(B8,'пр.взвешивания'!C6:F35,2,FALSE)</f>
        <v>02.01.94         1 р.</v>
      </c>
      <c r="D8" s="196" t="str">
        <f>VLOOKUP(C8,'пр.взвешивания'!D6:G35,2,FALSE)</f>
        <v>Брянская обл., г. Брянск, "Динамо"</v>
      </c>
      <c r="E8" s="67"/>
      <c r="F8" s="68" t="s">
        <v>154</v>
      </c>
      <c r="G8" s="69" t="s">
        <v>154</v>
      </c>
      <c r="H8" s="70"/>
      <c r="I8" s="149" t="s">
        <v>154</v>
      </c>
      <c r="J8" s="188" t="s">
        <v>68</v>
      </c>
      <c r="K8" s="166">
        <v>10</v>
      </c>
      <c r="L8" s="201" t="str">
        <f>VLOOKUP(K8,'пр.взвешивания'!$B$6:$E$41,2,FALSE)</f>
        <v>РИ Айко Чангиевна</v>
      </c>
      <c r="M8" s="154" t="str">
        <f>VLOOKUP(K8,'пр.взвешивания'!$B$6:$E$41,3,FALSE)</f>
        <v>16.02.94                 КМС</v>
      </c>
      <c r="N8" s="137" t="str">
        <f>VLOOKUP(K8,'пр.взвешивания'!$B$6:$E$41,4,FALSE)</f>
        <v>Новосибирская обл., МО</v>
      </c>
      <c r="O8" s="67"/>
      <c r="P8" s="68" t="s">
        <v>51</v>
      </c>
      <c r="Q8" s="69" t="s">
        <v>154</v>
      </c>
      <c r="R8" s="74"/>
      <c r="S8" s="149" t="s">
        <v>51</v>
      </c>
      <c r="T8" s="188" t="s">
        <v>50</v>
      </c>
      <c r="U8" s="13"/>
    </row>
    <row r="9" spans="1:21" ht="12.75" customHeight="1">
      <c r="A9" s="167"/>
      <c r="B9" s="181"/>
      <c r="C9" s="183"/>
      <c r="D9" s="185"/>
      <c r="E9" s="71"/>
      <c r="F9" s="72" t="s">
        <v>155</v>
      </c>
      <c r="G9" s="73" t="s">
        <v>160</v>
      </c>
      <c r="H9" s="70"/>
      <c r="I9" s="141"/>
      <c r="J9" s="189"/>
      <c r="K9" s="167"/>
      <c r="L9" s="202"/>
      <c r="M9" s="155"/>
      <c r="N9" s="138"/>
      <c r="O9" s="71"/>
      <c r="P9" s="72" t="s">
        <v>157</v>
      </c>
      <c r="Q9" s="73" t="s">
        <v>156</v>
      </c>
      <c r="R9" s="70"/>
      <c r="S9" s="141"/>
      <c r="T9" s="189"/>
      <c r="U9" s="13"/>
    </row>
    <row r="10" spans="1:21" ht="12.75" customHeight="1">
      <c r="A10" s="167">
        <v>2</v>
      </c>
      <c r="B10" s="180" t="str">
        <f>VLOOKUP(A10,'пр.взвешивания'!B8:E37,2,FALSE)</f>
        <v>РОЖДЕСТВЕНСКАЯ Владислава Андреевна</v>
      </c>
      <c r="C10" s="182" t="str">
        <f>VLOOKUP(B10,'пр.взвешивания'!C8:F37,2,FALSE)</f>
        <v>22.07.94                 1 р.</v>
      </c>
      <c r="D10" s="184" t="str">
        <f>VLOOKUP(C10,'пр.взвешивания'!D8:G37,2,FALSE)</f>
        <v>Свердловская обл., МО</v>
      </c>
      <c r="E10" s="74" t="s">
        <v>51</v>
      </c>
      <c r="F10" s="75"/>
      <c r="G10" s="69" t="s">
        <v>51</v>
      </c>
      <c r="H10" s="74"/>
      <c r="I10" s="141" t="s">
        <v>55</v>
      </c>
      <c r="J10" s="189" t="s">
        <v>49</v>
      </c>
      <c r="K10" s="167">
        <v>11</v>
      </c>
      <c r="L10" s="202" t="str">
        <f>VLOOKUP(K10,'пр.взвешивания'!$B$6:$E$41,2,FALSE)</f>
        <v>ГРИГОРЯН Ани Саркисовна</v>
      </c>
      <c r="M10" s="155" t="str">
        <f>VLOOKUP(K10,'пр.взвешивания'!$B$6:$E$41,3,FALSE)</f>
        <v>11.04.95             1 юн.р.</v>
      </c>
      <c r="N10" s="138" t="str">
        <f>VLOOKUP(K10,'пр.взвешивания'!$B$6:$E$41,4,FALSE)</f>
        <v>Москва, ГОУ ЦО "Самбо - 70"</v>
      </c>
      <c r="O10" s="74" t="s">
        <v>154</v>
      </c>
      <c r="P10" s="75"/>
      <c r="Q10" s="69" t="s">
        <v>154</v>
      </c>
      <c r="R10" s="74"/>
      <c r="S10" s="141" t="s">
        <v>154</v>
      </c>
      <c r="T10" s="189" t="s">
        <v>68</v>
      </c>
      <c r="U10" s="13"/>
    </row>
    <row r="11" spans="1:21" ht="12.75" customHeight="1">
      <c r="A11" s="167"/>
      <c r="B11" s="181"/>
      <c r="C11" s="183"/>
      <c r="D11" s="185"/>
      <c r="E11" s="76" t="s">
        <v>155</v>
      </c>
      <c r="F11" s="75"/>
      <c r="G11" s="73" t="s">
        <v>159</v>
      </c>
      <c r="H11" s="70"/>
      <c r="I11" s="141"/>
      <c r="J11" s="189"/>
      <c r="K11" s="167"/>
      <c r="L11" s="202"/>
      <c r="M11" s="155"/>
      <c r="N11" s="138"/>
      <c r="O11" s="76" t="s">
        <v>157</v>
      </c>
      <c r="P11" s="75"/>
      <c r="Q11" s="73" t="s">
        <v>164</v>
      </c>
      <c r="R11" s="70"/>
      <c r="S11" s="141"/>
      <c r="T11" s="189"/>
      <c r="U11" s="13"/>
    </row>
    <row r="12" spans="1:21" ht="12.75" customHeight="1">
      <c r="A12" s="129">
        <v>3</v>
      </c>
      <c r="B12" s="146" t="str">
        <f>'пр.взвешивания'!C10</f>
        <v>КИСЕЛЬ Екатерина Евгеньевна</v>
      </c>
      <c r="C12" s="148" t="str">
        <f>'пр.взвешивания'!D10</f>
        <v>06.10.94            1 юн.р.</v>
      </c>
      <c r="D12" s="191" t="str">
        <f>'пр.взвешивания'!E10</f>
        <v>Москва, ГОУ ДОДСН СДЮСШОР №9</v>
      </c>
      <c r="E12" s="77" t="s">
        <v>51</v>
      </c>
      <c r="F12" s="78" t="s">
        <v>154</v>
      </c>
      <c r="G12" s="79"/>
      <c r="H12" s="74"/>
      <c r="I12" s="141" t="s">
        <v>51</v>
      </c>
      <c r="J12" s="206" t="s">
        <v>50</v>
      </c>
      <c r="K12" s="129">
        <v>12</v>
      </c>
      <c r="L12" s="202" t="str">
        <f>VLOOKUP(K12,'пр.взвешивания'!$B$6:$E$41,2,FALSE)</f>
        <v>ЗЮКИНА Елена Владимировна</v>
      </c>
      <c r="M12" s="155" t="str">
        <f>VLOOKUP(K12,'пр.взвешивания'!$B$6:$E$41,3,FALSE)</f>
        <v>27.01.94                КМС</v>
      </c>
      <c r="N12" s="138" t="str">
        <f>VLOOKUP(K12,'пр.взвешивания'!$B$6:$E$41,4,FALSE)</f>
        <v>Тульская область, МО</v>
      </c>
      <c r="O12" s="77" t="s">
        <v>68</v>
      </c>
      <c r="P12" s="78" t="s">
        <v>51</v>
      </c>
      <c r="Q12" s="79"/>
      <c r="R12" s="70"/>
      <c r="S12" s="141" t="s">
        <v>54</v>
      </c>
      <c r="T12" s="206" t="s">
        <v>49</v>
      </c>
      <c r="U12" s="13"/>
    </row>
    <row r="13" spans="1:21" ht="12.75" customHeight="1" thickBot="1">
      <c r="A13" s="160"/>
      <c r="B13" s="172"/>
      <c r="C13" s="173"/>
      <c r="D13" s="192"/>
      <c r="E13" s="80" t="s">
        <v>160</v>
      </c>
      <c r="F13" s="81" t="s">
        <v>159</v>
      </c>
      <c r="G13" s="82"/>
      <c r="H13" s="70"/>
      <c r="I13" s="142"/>
      <c r="J13" s="207"/>
      <c r="K13" s="160"/>
      <c r="L13" s="215"/>
      <c r="M13" s="216"/>
      <c r="N13" s="217"/>
      <c r="O13" s="80" t="s">
        <v>156</v>
      </c>
      <c r="P13" s="81" t="s">
        <v>164</v>
      </c>
      <c r="Q13" s="82"/>
      <c r="R13" s="70"/>
      <c r="S13" s="142"/>
      <c r="T13" s="207"/>
      <c r="U13" s="13"/>
    </row>
    <row r="14" spans="1:21" ht="12.75" customHeight="1" thickBot="1">
      <c r="A14" s="5" t="s">
        <v>8</v>
      </c>
      <c r="C14" s="55"/>
      <c r="D14" s="57"/>
      <c r="E14" s="83"/>
      <c r="F14" s="83"/>
      <c r="G14" s="83"/>
      <c r="H14" s="84"/>
      <c r="I14" s="83"/>
      <c r="J14" s="83"/>
      <c r="K14" s="5" t="s">
        <v>10</v>
      </c>
      <c r="L14" s="34"/>
      <c r="M14" s="60"/>
      <c r="N14" s="61"/>
      <c r="O14" s="93"/>
      <c r="P14" s="93"/>
      <c r="Q14" s="93"/>
      <c r="R14" s="93"/>
      <c r="S14" s="93"/>
      <c r="T14" s="93"/>
      <c r="U14" s="13"/>
    </row>
    <row r="15" spans="1:21" ht="12.75" customHeight="1">
      <c r="A15" s="150">
        <v>4</v>
      </c>
      <c r="B15" s="151" t="str">
        <f>VLOOKUP(A15,'пр.взвешивания'!B6:E35,2,FALSE)</f>
        <v>КОРОТКОВА Наталья Игоревна</v>
      </c>
      <c r="C15" s="152" t="str">
        <f>VLOOKUP(B15,'пр.взвешивания'!C6:F35,2,FALSE)</f>
        <v>29.04.94             1 р.</v>
      </c>
      <c r="D15" s="168" t="str">
        <f>VLOOKUP(C15,'пр.взвешивания'!D6:G35,2,FALSE)</f>
        <v>Ленинградская обл., г. Дружная Горка, МО</v>
      </c>
      <c r="E15" s="85"/>
      <c r="F15" s="86" t="s">
        <v>49</v>
      </c>
      <c r="G15" s="74"/>
      <c r="H15" s="70"/>
      <c r="I15" s="149" t="s">
        <v>49</v>
      </c>
      <c r="J15" s="188" t="s">
        <v>50</v>
      </c>
      <c r="K15" s="166">
        <v>13</v>
      </c>
      <c r="L15" s="151" t="str">
        <f>VLOOKUP(K15,'пр.взвешивания'!$B$6:$E$41,2,FALSE)</f>
        <v>МАЛЬГИНА-МУСИХИНА Дарья Михайловна</v>
      </c>
      <c r="M15" s="152" t="str">
        <f>VLOOKUP(K15,'пр.взвешивания'!$B$6:$E$41,3,FALSE)</f>
        <v>27.02.94           1 р.</v>
      </c>
      <c r="N15" s="165" t="str">
        <f>VLOOKUP(K15,'пр.взвешивания'!$B$6:$E$41,4,FALSE)</f>
        <v>Пермский край, г. Соликамск, МО</v>
      </c>
      <c r="O15" s="85"/>
      <c r="P15" s="86" t="s">
        <v>51</v>
      </c>
      <c r="Q15" s="74"/>
      <c r="R15" s="94"/>
      <c r="S15" s="134" t="s">
        <v>51</v>
      </c>
      <c r="T15" s="134" t="s">
        <v>49</v>
      </c>
      <c r="U15" s="13"/>
    </row>
    <row r="16" spans="1:21" ht="12.75" customHeight="1">
      <c r="A16" s="129"/>
      <c r="B16" s="124"/>
      <c r="C16" s="153"/>
      <c r="D16" s="193"/>
      <c r="E16" s="87"/>
      <c r="F16" s="73" t="s">
        <v>156</v>
      </c>
      <c r="G16" s="74"/>
      <c r="H16" s="70"/>
      <c r="I16" s="141"/>
      <c r="J16" s="189"/>
      <c r="K16" s="167"/>
      <c r="L16" s="124"/>
      <c r="M16" s="204"/>
      <c r="N16" s="205"/>
      <c r="O16" s="87"/>
      <c r="P16" s="73" t="s">
        <v>158</v>
      </c>
      <c r="Q16" s="74"/>
      <c r="R16" s="94"/>
      <c r="S16" s="135"/>
      <c r="T16" s="135"/>
      <c r="U16" s="13"/>
    </row>
    <row r="17" spans="1:21" ht="12.75" customHeight="1">
      <c r="A17" s="129">
        <v>5</v>
      </c>
      <c r="B17" s="123" t="str">
        <f>VLOOKUP(A17,'пр.взвешивания'!B8:E37,2,FALSE)</f>
        <v>АКЧУЛПАНОВА Ляйсан Флюзовна</v>
      </c>
      <c r="C17" s="197" t="str">
        <f>VLOOKUP(B17,'пр.взвешивания'!C8:F37,2,FALSE)</f>
        <v>11.01.95          1 р.</v>
      </c>
      <c r="D17" s="199" t="str">
        <f>VLOOKUP(C17,'пр.взвешивания'!D8:G37,2,FALSE)</f>
        <v>Республика Башкортостан, г. Салават</v>
      </c>
      <c r="E17" s="88" t="s">
        <v>68</v>
      </c>
      <c r="F17" s="89"/>
      <c r="G17" s="74"/>
      <c r="H17" s="74"/>
      <c r="I17" s="141" t="s">
        <v>68</v>
      </c>
      <c r="J17" s="189" t="s">
        <v>49</v>
      </c>
      <c r="K17" s="167">
        <v>14</v>
      </c>
      <c r="L17" s="123" t="str">
        <f>VLOOKUP(K17,'пр.взвешивания'!$B$6:$E$41,2,FALSE)</f>
        <v>РОМАНОВА Софья Вячеславовна</v>
      </c>
      <c r="M17" s="130" t="str">
        <f>VLOOKUP(K17,'пр.взвешивания'!$B$6:$E$41,3,FALSE)</f>
        <v>19.01.96            1 р.</v>
      </c>
      <c r="N17" s="218" t="str">
        <f>VLOOKUP(K17,'пр.взвешивания'!$B$6:$E$41,4,FALSE)</f>
        <v>Самарская обл., г. Самара, ГУДО СДЮШОР</v>
      </c>
      <c r="O17" s="88" t="s">
        <v>154</v>
      </c>
      <c r="P17" s="89"/>
      <c r="Q17" s="74"/>
      <c r="R17" s="94"/>
      <c r="S17" s="135" t="s">
        <v>154</v>
      </c>
      <c r="T17" s="135" t="s">
        <v>50</v>
      </c>
      <c r="U17" s="13"/>
    </row>
    <row r="18" spans="1:21" ht="12.75" customHeight="1" thickBot="1">
      <c r="A18" s="160"/>
      <c r="B18" s="161"/>
      <c r="C18" s="198"/>
      <c r="D18" s="200"/>
      <c r="E18" s="80" t="s">
        <v>156</v>
      </c>
      <c r="F18" s="82"/>
      <c r="G18" s="74"/>
      <c r="H18" s="74"/>
      <c r="I18" s="142"/>
      <c r="J18" s="190"/>
      <c r="K18" s="203"/>
      <c r="L18" s="161"/>
      <c r="M18" s="162"/>
      <c r="N18" s="219"/>
      <c r="O18" s="80" t="s">
        <v>158</v>
      </c>
      <c r="P18" s="82"/>
      <c r="Q18" s="74"/>
      <c r="R18" s="94"/>
      <c r="S18" s="136"/>
      <c r="T18" s="136"/>
      <c r="U18" s="13"/>
    </row>
    <row r="19" spans="1:21" ht="12.75" customHeight="1" thickBot="1">
      <c r="A19" s="5" t="s">
        <v>19</v>
      </c>
      <c r="B19" s="52"/>
      <c r="C19" s="56"/>
      <c r="D19" s="58"/>
      <c r="E19" s="90"/>
      <c r="F19" s="90"/>
      <c r="G19" s="84"/>
      <c r="H19" s="84"/>
      <c r="I19" s="83"/>
      <c r="J19" s="83"/>
      <c r="K19" s="28" t="s">
        <v>22</v>
      </c>
      <c r="L19" s="22"/>
      <c r="M19" s="27"/>
      <c r="N19" s="59"/>
      <c r="O19" s="93"/>
      <c r="P19" s="93"/>
      <c r="Q19" s="95"/>
      <c r="R19" s="93"/>
      <c r="S19" s="93"/>
      <c r="T19" s="93"/>
      <c r="U19" s="13"/>
    </row>
    <row r="20" spans="1:21" ht="12.75" customHeight="1">
      <c r="A20" s="143">
        <v>6</v>
      </c>
      <c r="B20" s="145" t="str">
        <f>'пр.взвешивания'!C16</f>
        <v>ЛЕВЧЕНКО Нина Александровна</v>
      </c>
      <c r="C20" s="147" t="str">
        <f>'пр.взвешивания'!D16</f>
        <v>24.02.94            1 р.</v>
      </c>
      <c r="D20" s="137" t="str">
        <f>'пр.взвешивания'!E16</f>
        <v>Краснодарский край, Калининский р-н, МО</v>
      </c>
      <c r="E20" s="85"/>
      <c r="F20" s="86" t="s">
        <v>154</v>
      </c>
      <c r="G20" s="74"/>
      <c r="H20" s="74"/>
      <c r="I20" s="149" t="s">
        <v>154</v>
      </c>
      <c r="J20" s="188" t="s">
        <v>50</v>
      </c>
      <c r="K20" s="150">
        <v>15</v>
      </c>
      <c r="L20" s="151" t="str">
        <f>VLOOKUP(K20,'пр.взвешивания'!$B$6:$E$41,2,FALSE)</f>
        <v>СЕМЕНОВА Ольга Сергеевна</v>
      </c>
      <c r="M20" s="152" t="str">
        <f>VLOOKUP(K20,'пр.взвешивания'!$B$6:$E$41,3,FALSE)</f>
        <v>01.03.95              1 р.</v>
      </c>
      <c r="N20" s="165" t="str">
        <f>VLOOKUP(K20,'пр.взвешивания'!$B$6:$E$41,4,FALSE)</f>
        <v>Тверская обл., г. Тверь, МО</v>
      </c>
      <c r="O20" s="96"/>
      <c r="P20" s="86" t="s">
        <v>68</v>
      </c>
      <c r="Q20" s="74"/>
      <c r="R20" s="70"/>
      <c r="S20" s="149" t="s">
        <v>68</v>
      </c>
      <c r="T20" s="188" t="s">
        <v>49</v>
      </c>
      <c r="U20" s="13"/>
    </row>
    <row r="21" spans="1:21" ht="12.75" customHeight="1">
      <c r="A21" s="144"/>
      <c r="B21" s="146"/>
      <c r="C21" s="148"/>
      <c r="D21" s="138"/>
      <c r="E21" s="87"/>
      <c r="F21" s="73" t="s">
        <v>156</v>
      </c>
      <c r="G21" s="74"/>
      <c r="H21" s="70"/>
      <c r="I21" s="141"/>
      <c r="J21" s="189"/>
      <c r="K21" s="129"/>
      <c r="L21" s="124"/>
      <c r="M21" s="153"/>
      <c r="N21" s="133"/>
      <c r="O21" s="71"/>
      <c r="P21" s="73" t="s">
        <v>156</v>
      </c>
      <c r="Q21" s="74"/>
      <c r="R21" s="70"/>
      <c r="S21" s="141"/>
      <c r="T21" s="189"/>
      <c r="U21" s="13"/>
    </row>
    <row r="22" spans="1:21" ht="12.75" customHeight="1">
      <c r="A22" s="129">
        <v>7</v>
      </c>
      <c r="B22" s="123" t="str">
        <f>VLOOKUP(A22,'пр.взвешивания'!B8:E37,2,FALSE)</f>
        <v>КРЮКОВА Ольга Владимировна</v>
      </c>
      <c r="C22" s="130" t="str">
        <f>VLOOKUP(B22,'пр.взвешивания'!C8:F37,2,FALSE)</f>
        <v>16.03.95         1 р.</v>
      </c>
      <c r="D22" s="139" t="str">
        <f>VLOOKUP(C22,'пр.взвешивания'!D8:G37,2,FALSE)</f>
        <v>Самарская обл., г. Самара, МО, СДЮШОР-11</v>
      </c>
      <c r="E22" s="88" t="s">
        <v>68</v>
      </c>
      <c r="F22" s="89"/>
      <c r="G22" s="74"/>
      <c r="H22" s="74"/>
      <c r="I22" s="141" t="s">
        <v>68</v>
      </c>
      <c r="J22" s="189" t="s">
        <v>49</v>
      </c>
      <c r="K22" s="129">
        <v>16</v>
      </c>
      <c r="L22" s="123" t="str">
        <f>VLOOKUP(K22,'пр.взвешивания'!$B$6:$E$41,2,FALSE)</f>
        <v>РАННЕВА Виктория Сергеевна</v>
      </c>
      <c r="M22" s="130" t="str">
        <f>VLOOKUP(K22,'пр.взвешивания'!$B$6:$E$41,3,FALSE)</f>
        <v>28.09.94              КМС</v>
      </c>
      <c r="N22" s="218" t="str">
        <f>VLOOKUP(K22,'пр.взвешивания'!$B$6:$E$41,4,FALSE)</f>
        <v>Республика Башкортостан, г. Давлеканово</v>
      </c>
      <c r="O22" s="74" t="s">
        <v>49</v>
      </c>
      <c r="P22" s="89"/>
      <c r="Q22" s="74"/>
      <c r="R22" s="74"/>
      <c r="S22" s="141" t="s">
        <v>49</v>
      </c>
      <c r="T22" s="189" t="s">
        <v>50</v>
      </c>
      <c r="U22" s="13"/>
    </row>
    <row r="23" spans="1:21" ht="12.75" customHeight="1" thickBot="1">
      <c r="A23" s="160"/>
      <c r="B23" s="161"/>
      <c r="C23" s="162"/>
      <c r="D23" s="140"/>
      <c r="E23" s="80" t="s">
        <v>156</v>
      </c>
      <c r="F23" s="82"/>
      <c r="G23" s="74"/>
      <c r="H23" s="74"/>
      <c r="I23" s="142"/>
      <c r="J23" s="190"/>
      <c r="K23" s="160"/>
      <c r="L23" s="161"/>
      <c r="M23" s="162"/>
      <c r="N23" s="219"/>
      <c r="O23" s="97" t="s">
        <v>156</v>
      </c>
      <c r="P23" s="82"/>
      <c r="Q23" s="74"/>
      <c r="R23" s="74"/>
      <c r="S23" s="142"/>
      <c r="T23" s="190"/>
      <c r="U23" s="13"/>
    </row>
    <row r="24" spans="1:21" ht="12.75" customHeight="1" thickBot="1">
      <c r="A24" s="28" t="s">
        <v>20</v>
      </c>
      <c r="B24" s="22"/>
      <c r="C24" s="27"/>
      <c r="D24" s="59"/>
      <c r="E24" s="91"/>
      <c r="F24" s="91"/>
      <c r="G24" s="92"/>
      <c r="H24" s="91"/>
      <c r="I24" s="93"/>
      <c r="J24" s="93"/>
      <c r="K24" s="28" t="s">
        <v>23</v>
      </c>
      <c r="L24" s="22"/>
      <c r="M24" s="27"/>
      <c r="N24" s="59"/>
      <c r="O24" s="91"/>
      <c r="P24" s="91"/>
      <c r="Q24" s="92"/>
      <c r="R24" s="91"/>
      <c r="S24" s="93"/>
      <c r="T24" s="93"/>
      <c r="U24" s="13"/>
    </row>
    <row r="25" spans="1:21" ht="12.75" customHeight="1">
      <c r="A25" s="143">
        <v>8</v>
      </c>
      <c r="B25" s="151" t="str">
        <f>VLOOKUP(A25,'пр.взвешивания'!B6:E35,2,FALSE)</f>
        <v>ЛАВРЕНТЬЕВА Юлия Александровна</v>
      </c>
      <c r="C25" s="164" t="str">
        <f>VLOOKUP(B25,'пр.взвешивания'!C6:F35,2,FALSE)</f>
        <v>24.12.94           1 р.</v>
      </c>
      <c r="D25" s="168" t="str">
        <f>VLOOKUP(C25,'пр.взвешивания'!D6:G35,2,FALSE)</f>
        <v>Ульяновская обл., ВС</v>
      </c>
      <c r="E25" s="85"/>
      <c r="F25" s="86" t="s">
        <v>154</v>
      </c>
      <c r="G25" s="74"/>
      <c r="H25" s="94"/>
      <c r="I25" s="134" t="s">
        <v>154</v>
      </c>
      <c r="J25" s="134" t="s">
        <v>50</v>
      </c>
      <c r="K25" s="150">
        <v>17</v>
      </c>
      <c r="L25" s="151" t="str">
        <f>VLOOKUP(K25,'пр.взвешивания'!$B$6:$E$41,2,FALSE)</f>
        <v>ВОРОБЬЕВА Екатерина Викторовна</v>
      </c>
      <c r="M25" s="164" t="str">
        <f>VLOOKUP(K25,'пр.взвешивания'!$B$6:$E$41,3,FALSE)</f>
        <v>29.05.95         1 р.</v>
      </c>
      <c r="N25" s="165" t="str">
        <f>VLOOKUP(K25,'пр.взвешивания'!$B$6:$E$41,4,FALSE)</f>
        <v>Рязанская обл., г. Рязань, МО</v>
      </c>
      <c r="O25" s="85"/>
      <c r="P25" s="86" t="s">
        <v>154</v>
      </c>
      <c r="Q25" s="74"/>
      <c r="R25" s="94"/>
      <c r="S25" s="134" t="s">
        <v>154</v>
      </c>
      <c r="T25" s="134" t="s">
        <v>50</v>
      </c>
      <c r="U25" s="13"/>
    </row>
    <row r="26" spans="1:21" ht="12.75" customHeight="1">
      <c r="A26" s="144"/>
      <c r="B26" s="186"/>
      <c r="C26" s="187"/>
      <c r="D26" s="169"/>
      <c r="E26" s="87"/>
      <c r="F26" s="73" t="s">
        <v>166</v>
      </c>
      <c r="G26" s="74"/>
      <c r="H26" s="94"/>
      <c r="I26" s="135"/>
      <c r="J26" s="135"/>
      <c r="K26" s="129"/>
      <c r="L26" s="124"/>
      <c r="M26" s="131"/>
      <c r="N26" s="133"/>
      <c r="O26" s="87"/>
      <c r="P26" s="73" t="s">
        <v>156</v>
      </c>
      <c r="Q26" s="74"/>
      <c r="R26" s="94"/>
      <c r="S26" s="135"/>
      <c r="T26" s="135"/>
      <c r="U26" s="13"/>
    </row>
    <row r="27" spans="1:21" ht="12.75" customHeight="1">
      <c r="A27" s="144">
        <v>9</v>
      </c>
      <c r="B27" s="146" t="str">
        <f>'пр.взвешивания'!C22</f>
        <v>ЧЕМЕРСКАЯ Анна Владимировна</v>
      </c>
      <c r="C27" s="148" t="str">
        <f>'пр.взвешивания'!D22</f>
        <v>08.08.94            КМС</v>
      </c>
      <c r="D27" s="138" t="str">
        <f>'пр.взвешивания'!E22</f>
        <v>Новосибирская обл., МО</v>
      </c>
      <c r="E27" s="88" t="s">
        <v>51</v>
      </c>
      <c r="F27" s="89"/>
      <c r="G27" s="74"/>
      <c r="H27" s="94"/>
      <c r="I27" s="135" t="s">
        <v>51</v>
      </c>
      <c r="J27" s="135" t="s">
        <v>49</v>
      </c>
      <c r="K27" s="167">
        <v>18</v>
      </c>
      <c r="L27" s="202" t="str">
        <f>'пр.взвешивания'!C40</f>
        <v>ЕВДОШЕНКО Ольга Сергеевна</v>
      </c>
      <c r="M27" s="155" t="str">
        <f>'пр.взвешивания'!D40</f>
        <v>01.12.94           1 юн.р.</v>
      </c>
      <c r="N27" s="191" t="str">
        <f>'пр.взвешивания'!E40</f>
        <v>Москва, ГОУ ДОДСН СДЮСШОР №9</v>
      </c>
      <c r="O27" s="88" t="s">
        <v>68</v>
      </c>
      <c r="P27" s="89"/>
      <c r="Q27" s="74"/>
      <c r="R27" s="94"/>
      <c r="S27" s="135" t="s">
        <v>68</v>
      </c>
      <c r="T27" s="135" t="s">
        <v>49</v>
      </c>
      <c r="U27" s="24"/>
    </row>
    <row r="28" spans="1:21" ht="12.75" customHeight="1" thickBot="1">
      <c r="A28" s="171"/>
      <c r="B28" s="172"/>
      <c r="C28" s="173"/>
      <c r="D28" s="217"/>
      <c r="E28" s="80" t="s">
        <v>166</v>
      </c>
      <c r="F28" s="82"/>
      <c r="G28" s="74"/>
      <c r="H28" s="94"/>
      <c r="I28" s="136"/>
      <c r="J28" s="136"/>
      <c r="K28" s="203"/>
      <c r="L28" s="215"/>
      <c r="M28" s="216"/>
      <c r="N28" s="192"/>
      <c r="O28" s="80" t="s">
        <v>156</v>
      </c>
      <c r="P28" s="82"/>
      <c r="Q28" s="74"/>
      <c r="R28" s="94"/>
      <c r="S28" s="136"/>
      <c r="T28" s="136"/>
      <c r="U28" s="24"/>
    </row>
    <row r="29" spans="1:21" ht="22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11"/>
      <c r="L29" s="25"/>
      <c r="M29" s="11"/>
      <c r="N29" s="3"/>
      <c r="O29" s="19"/>
      <c r="P29" s="20"/>
      <c r="Q29" s="20"/>
      <c r="R29" s="3"/>
      <c r="T29" s="18"/>
      <c r="U29" s="3"/>
    </row>
    <row r="30" spans="1:21" ht="23.25" customHeight="1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25.5" customHeight="1" thickBot="1">
      <c r="A31" s="29"/>
      <c r="B31" s="156" t="s">
        <v>26</v>
      </c>
      <c r="C31" s="157"/>
      <c r="D31" s="157"/>
      <c r="E31" s="157"/>
      <c r="F31" s="157"/>
      <c r="G31" s="157"/>
      <c r="H31" s="157"/>
      <c r="I31" s="157"/>
      <c r="J31" s="157"/>
      <c r="K31" s="210" t="str">
        <f>HYPERLINK('[2]реквизиты'!$A$2)</f>
        <v>Первенство России по самбо среди девушек 1994 - 95 г.р.</v>
      </c>
      <c r="L31" s="211"/>
      <c r="M31" s="211"/>
      <c r="N31" s="211"/>
      <c r="O31" s="211"/>
      <c r="P31" s="211"/>
      <c r="Q31" s="211"/>
      <c r="R31" s="211"/>
      <c r="S31" s="211"/>
      <c r="T31" s="212"/>
      <c r="U31" s="23"/>
    </row>
    <row r="32" spans="1:21" ht="19.5" customHeight="1" thickBot="1">
      <c r="A32" s="2"/>
      <c r="B32" s="159" t="s">
        <v>146</v>
      </c>
      <c r="C32" s="159"/>
      <c r="D32" s="159"/>
      <c r="E32" s="159"/>
      <c r="F32" s="159"/>
      <c r="G32" s="159"/>
      <c r="H32" s="159"/>
      <c r="I32" s="159"/>
      <c r="J32" s="159"/>
      <c r="K32" s="159"/>
      <c r="L32" s="2"/>
      <c r="M32" s="2"/>
      <c r="O32" s="213" t="s">
        <v>143</v>
      </c>
      <c r="P32" s="214"/>
      <c r="Q32" s="214"/>
      <c r="R32" s="214"/>
      <c r="S32" s="214"/>
      <c r="T32" s="214"/>
      <c r="U32" s="23"/>
    </row>
    <row r="33" spans="1:15" ht="20.25" customHeight="1" thickBot="1">
      <c r="A33" s="35" t="s">
        <v>27</v>
      </c>
      <c r="C33" s="237" t="s">
        <v>18</v>
      </c>
      <c r="D33" s="237"/>
      <c r="E33" s="237"/>
      <c r="K33" s="35" t="s">
        <v>167</v>
      </c>
      <c r="M33" s="238" t="s">
        <v>21</v>
      </c>
      <c r="N33" s="238"/>
      <c r="O33" s="238"/>
    </row>
    <row r="34" spans="1:21" ht="13.5" customHeight="1" thickBot="1">
      <c r="A34" s="125" t="s">
        <v>0</v>
      </c>
      <c r="B34" s="125" t="s">
        <v>1</v>
      </c>
      <c r="C34" s="125" t="s">
        <v>2</v>
      </c>
      <c r="D34" s="125" t="s">
        <v>3</v>
      </c>
      <c r="E34" s="120" t="s">
        <v>4</v>
      </c>
      <c r="F34" s="121"/>
      <c r="G34" s="121"/>
      <c r="H34" s="122"/>
      <c r="I34" s="125" t="s">
        <v>5</v>
      </c>
      <c r="J34" s="227" t="s">
        <v>6</v>
      </c>
      <c r="K34" s="125" t="s">
        <v>0</v>
      </c>
      <c r="L34" s="125" t="s">
        <v>1</v>
      </c>
      <c r="M34" s="125" t="s">
        <v>2</v>
      </c>
      <c r="N34" s="125" t="s">
        <v>3</v>
      </c>
      <c r="O34" s="120" t="s">
        <v>4</v>
      </c>
      <c r="P34" s="121"/>
      <c r="Q34" s="121"/>
      <c r="R34" s="122"/>
      <c r="S34" s="125" t="s">
        <v>5</v>
      </c>
      <c r="T34" s="125" t="s">
        <v>6</v>
      </c>
      <c r="U34" s="13"/>
    </row>
    <row r="35" spans="1:21" ht="13.5" customHeight="1" thickBot="1">
      <c r="A35" s="128"/>
      <c r="B35" s="128"/>
      <c r="C35" s="128"/>
      <c r="D35" s="126"/>
      <c r="E35" s="7">
        <v>1</v>
      </c>
      <c r="F35" s="8">
        <v>2</v>
      </c>
      <c r="G35" s="8">
        <v>3</v>
      </c>
      <c r="H35" s="9">
        <v>4</v>
      </c>
      <c r="I35" s="128"/>
      <c r="J35" s="126"/>
      <c r="K35" s="127"/>
      <c r="L35" s="127"/>
      <c r="M35" s="127"/>
      <c r="N35" s="226"/>
      <c r="O35" s="7">
        <v>1</v>
      </c>
      <c r="P35" s="8">
        <v>2</v>
      </c>
      <c r="Q35" s="8">
        <v>3</v>
      </c>
      <c r="R35" s="9">
        <v>4</v>
      </c>
      <c r="S35" s="127"/>
      <c r="T35" s="127"/>
      <c r="U35" s="13"/>
    </row>
    <row r="36" spans="1:21" ht="12.75" customHeight="1">
      <c r="A36" s="166">
        <v>2</v>
      </c>
      <c r="B36" s="151" t="str">
        <f>VLOOKUP(A36,'пр.взвешивания'!B6:E41,2,FALSE)</f>
        <v>РОЖДЕСТВЕНСКАЯ Владислава Андреевна</v>
      </c>
      <c r="C36" s="164" t="str">
        <f>VLOOKUP(B36,'пр.взвешивания'!C6:F41,2,FALSE)</f>
        <v>22.07.94                 1 р.</v>
      </c>
      <c r="D36" s="165" t="str">
        <f>VLOOKUP(C36,'пр.взвешивания'!D6:G41,2,FALSE)</f>
        <v>Свердловская обл., МО</v>
      </c>
      <c r="E36" s="96"/>
      <c r="F36" s="98" t="s">
        <v>51</v>
      </c>
      <c r="G36" s="99">
        <v>3</v>
      </c>
      <c r="H36" s="100">
        <v>4</v>
      </c>
      <c r="I36" s="174">
        <v>11</v>
      </c>
      <c r="J36" s="176">
        <v>1</v>
      </c>
      <c r="K36" s="150">
        <v>12</v>
      </c>
      <c r="L36" s="151" t="str">
        <f>VLOOKUP(K36,'пр.взвешивания'!$B$6:$E$41,2,FALSE)</f>
        <v>ЗЮКИНА Елена Владимировна</v>
      </c>
      <c r="M36" s="231" t="str">
        <f>VLOOKUP(K36,'пр.взвешивания'!$B$6:$E$41,3,FALSE)</f>
        <v>27.01.94                КМС</v>
      </c>
      <c r="N36" s="233" t="str">
        <f>VLOOKUP(K36,'пр.взвешивания'!$B$6:$E$41,4,FALSE)</f>
        <v>Тульская область, МО</v>
      </c>
      <c r="O36" s="96"/>
      <c r="P36" s="98" t="s">
        <v>51</v>
      </c>
      <c r="Q36" s="99">
        <v>4</v>
      </c>
      <c r="R36" s="100" t="s">
        <v>68</v>
      </c>
      <c r="S36" s="149" t="s">
        <v>58</v>
      </c>
      <c r="T36" s="188" t="s">
        <v>49</v>
      </c>
      <c r="U36" s="13"/>
    </row>
    <row r="37" spans="1:21" ht="12.75" customHeight="1">
      <c r="A37" s="167"/>
      <c r="B37" s="124"/>
      <c r="C37" s="131"/>
      <c r="D37" s="133"/>
      <c r="E37" s="71"/>
      <c r="F37" s="72" t="s">
        <v>169</v>
      </c>
      <c r="G37" s="101" t="s">
        <v>156</v>
      </c>
      <c r="H37" s="102" t="s">
        <v>159</v>
      </c>
      <c r="I37" s="175"/>
      <c r="J37" s="177"/>
      <c r="K37" s="129"/>
      <c r="L37" s="124"/>
      <c r="M37" s="232"/>
      <c r="N37" s="225"/>
      <c r="O37" s="71"/>
      <c r="P37" s="72" t="s">
        <v>177</v>
      </c>
      <c r="Q37" s="101" t="s">
        <v>168</v>
      </c>
      <c r="R37" s="102" t="s">
        <v>156</v>
      </c>
      <c r="S37" s="141"/>
      <c r="T37" s="189"/>
      <c r="U37" s="13"/>
    </row>
    <row r="38" spans="1:21" ht="12.75" customHeight="1">
      <c r="A38" s="129">
        <v>5</v>
      </c>
      <c r="B38" s="123" t="str">
        <f>B17</f>
        <v>АКЧУЛПАНОВА Ляйсан Флюзовна</v>
      </c>
      <c r="C38" s="130" t="str">
        <f>C17</f>
        <v>11.01.95          1 р.</v>
      </c>
      <c r="D38" s="132" t="str">
        <f>D17</f>
        <v>Республика Башкортостан, г. Салават</v>
      </c>
      <c r="E38" s="74" t="s">
        <v>154</v>
      </c>
      <c r="F38" s="75"/>
      <c r="G38" s="74" t="s">
        <v>68</v>
      </c>
      <c r="H38" s="103">
        <v>1</v>
      </c>
      <c r="I38" s="175">
        <v>4</v>
      </c>
      <c r="J38" s="177">
        <v>3</v>
      </c>
      <c r="K38" s="129">
        <v>13</v>
      </c>
      <c r="L38" s="123" t="str">
        <f>VLOOKUP(K38,'пр.взвешивания'!$B$6:$E$41,2,FALSE)</f>
        <v>МАЛЬГИНА-МУСИХИНА Дарья Михайловна</v>
      </c>
      <c r="M38" s="220" t="str">
        <f>VLOOKUP(K38,'пр.взвешивания'!$B$6:$E$41,3,FALSE)</f>
        <v>27.02.94           1 р.</v>
      </c>
      <c r="N38" s="222" t="str">
        <f>VLOOKUP(K38,'пр.взвешивания'!$B$6:$E$41,4,FALSE)</f>
        <v>Пермский край, г. Соликамск, МО</v>
      </c>
      <c r="O38" s="74" t="s">
        <v>154</v>
      </c>
      <c r="P38" s="75"/>
      <c r="Q38" s="74" t="s">
        <v>51</v>
      </c>
      <c r="R38" s="103" t="s">
        <v>68</v>
      </c>
      <c r="S38" s="141" t="s">
        <v>54</v>
      </c>
      <c r="T38" s="189" t="s">
        <v>50</v>
      </c>
      <c r="U38" s="13"/>
    </row>
    <row r="39" spans="1:21" ht="12.75" customHeight="1">
      <c r="A39" s="129"/>
      <c r="B39" s="124"/>
      <c r="C39" s="131"/>
      <c r="D39" s="133"/>
      <c r="E39" s="76" t="s">
        <v>169</v>
      </c>
      <c r="F39" s="75"/>
      <c r="G39" s="72" t="s">
        <v>156</v>
      </c>
      <c r="H39" s="102" t="s">
        <v>156</v>
      </c>
      <c r="I39" s="175"/>
      <c r="J39" s="177"/>
      <c r="K39" s="129"/>
      <c r="L39" s="124"/>
      <c r="M39" s="224"/>
      <c r="N39" s="225"/>
      <c r="O39" s="76" t="s">
        <v>177</v>
      </c>
      <c r="P39" s="75"/>
      <c r="Q39" s="72" t="s">
        <v>158</v>
      </c>
      <c r="R39" s="102" t="s">
        <v>156</v>
      </c>
      <c r="S39" s="141"/>
      <c r="T39" s="189"/>
      <c r="U39" s="13"/>
    </row>
    <row r="40" spans="1:21" ht="12.75" customHeight="1">
      <c r="A40" s="170">
        <v>4</v>
      </c>
      <c r="B40" s="228" t="str">
        <f>VLOOKUP(A40,'пр.взвешивания'!B10:E45,2,FALSE)</f>
        <v>КОРОТКОВА Наталья Игоревна</v>
      </c>
      <c r="C40" s="229" t="str">
        <f>VLOOKUP(B40,'пр.взвешивания'!C10:F45,2,FALSE)</f>
        <v>29.04.94             1 р.</v>
      </c>
      <c r="D40" s="230" t="str">
        <f>VLOOKUP(C40,'пр.взвешивания'!D10:G45,2,FALSE)</f>
        <v>Ленинградская обл., г. Дружная Горка, МО</v>
      </c>
      <c r="E40" s="77">
        <v>1</v>
      </c>
      <c r="F40" s="78" t="s">
        <v>49</v>
      </c>
      <c r="G40" s="104"/>
      <c r="H40" s="105" t="s">
        <v>49</v>
      </c>
      <c r="I40" s="175">
        <v>3</v>
      </c>
      <c r="J40" s="178">
        <v>4</v>
      </c>
      <c r="K40" s="129">
        <v>14</v>
      </c>
      <c r="L40" s="123" t="str">
        <f>VLOOKUP(K40,'пр.взвешивания'!$B$6:$E$41,2,FALSE)</f>
        <v>РОМАНОВА Софья Вячеславовна</v>
      </c>
      <c r="M40" s="220" t="str">
        <f>VLOOKUP(K40,'пр.взвешивания'!$B$6:$E$41,3,FALSE)</f>
        <v>19.01.96            1 р.</v>
      </c>
      <c r="N40" s="222" t="str">
        <f>VLOOKUP(K40,'пр.взвешивания'!$B$6:$E$41,4,FALSE)</f>
        <v>Самарская обл., г. Самара, ГУДО СДЮШОР</v>
      </c>
      <c r="O40" s="77" t="s">
        <v>154</v>
      </c>
      <c r="P40" s="78" t="s">
        <v>154</v>
      </c>
      <c r="Q40" s="104"/>
      <c r="R40" s="105" t="s">
        <v>154</v>
      </c>
      <c r="S40" s="141" t="s">
        <v>154</v>
      </c>
      <c r="T40" s="206" t="s">
        <v>51</v>
      </c>
      <c r="U40" s="13"/>
    </row>
    <row r="41" spans="1:21" ht="12.75" customHeight="1">
      <c r="A41" s="129"/>
      <c r="B41" s="124"/>
      <c r="C41" s="131"/>
      <c r="D41" s="133"/>
      <c r="E41" s="76" t="s">
        <v>156</v>
      </c>
      <c r="F41" s="72" t="s">
        <v>156</v>
      </c>
      <c r="G41" s="67"/>
      <c r="H41" s="102" t="s">
        <v>156</v>
      </c>
      <c r="I41" s="175"/>
      <c r="J41" s="178"/>
      <c r="K41" s="129"/>
      <c r="L41" s="124"/>
      <c r="M41" s="224"/>
      <c r="N41" s="225"/>
      <c r="O41" s="76" t="s">
        <v>168</v>
      </c>
      <c r="P41" s="72" t="s">
        <v>158</v>
      </c>
      <c r="Q41" s="67"/>
      <c r="R41" s="102" t="s">
        <v>178</v>
      </c>
      <c r="S41" s="141"/>
      <c r="T41" s="206"/>
      <c r="U41" s="13"/>
    </row>
    <row r="42" spans="1:21" ht="12.75" customHeight="1">
      <c r="A42" s="129">
        <v>3</v>
      </c>
      <c r="B42" s="123" t="str">
        <f>B12</f>
        <v>КИСЕЛЬ Екатерина Евгеньевна</v>
      </c>
      <c r="C42" s="130" t="str">
        <f>C12</f>
        <v>06.10.94            1 юн.р.</v>
      </c>
      <c r="D42" s="132" t="str">
        <f>D12</f>
        <v>Москва, ГОУ ДОДСН СДЮСШОР №9</v>
      </c>
      <c r="E42" s="74">
        <v>0</v>
      </c>
      <c r="F42" s="103">
        <v>3</v>
      </c>
      <c r="G42" s="78" t="s">
        <v>68</v>
      </c>
      <c r="H42" s="67"/>
      <c r="I42" s="175">
        <v>6</v>
      </c>
      <c r="J42" s="178">
        <v>2</v>
      </c>
      <c r="K42" s="129">
        <v>10</v>
      </c>
      <c r="L42" s="123" t="str">
        <f>VLOOKUP(K42,'пр.взвешивания'!$B$6:$E$41,2,FALSE)</f>
        <v>РИ Айко Чангиевна</v>
      </c>
      <c r="M42" s="220" t="str">
        <f>VLOOKUP(K42,'пр.взвешивания'!$B$6:$E$41,3,FALSE)</f>
        <v>16.02.94                 КМС</v>
      </c>
      <c r="N42" s="222" t="str">
        <f>VLOOKUP(K42,'пр.взвешивания'!$B$6:$E$41,4,FALSE)</f>
        <v>Новосибирская обл., МО</v>
      </c>
      <c r="O42" s="74" t="s">
        <v>154</v>
      </c>
      <c r="P42" s="103" t="s">
        <v>154</v>
      </c>
      <c r="Q42" s="78" t="s">
        <v>51</v>
      </c>
      <c r="R42" s="67"/>
      <c r="S42" s="141" t="s">
        <v>51</v>
      </c>
      <c r="T42" s="206" t="s">
        <v>68</v>
      </c>
      <c r="U42" s="13"/>
    </row>
    <row r="43" spans="1:21" ht="12.75" customHeight="1" thickBot="1">
      <c r="A43" s="160"/>
      <c r="B43" s="161"/>
      <c r="C43" s="162"/>
      <c r="D43" s="163"/>
      <c r="E43" s="97" t="s">
        <v>159</v>
      </c>
      <c r="F43" s="106" t="s">
        <v>156</v>
      </c>
      <c r="G43" s="81" t="s">
        <v>156</v>
      </c>
      <c r="H43" s="107"/>
      <c r="I43" s="179"/>
      <c r="J43" s="208"/>
      <c r="K43" s="160"/>
      <c r="L43" s="161"/>
      <c r="M43" s="221"/>
      <c r="N43" s="223"/>
      <c r="O43" s="97" t="s">
        <v>156</v>
      </c>
      <c r="P43" s="106" t="s">
        <v>156</v>
      </c>
      <c r="Q43" s="81" t="s">
        <v>178</v>
      </c>
      <c r="R43" s="107"/>
      <c r="S43" s="142"/>
      <c r="T43" s="207"/>
      <c r="U43" s="13"/>
    </row>
    <row r="44" spans="1:21" ht="12.75" customHeight="1" thickBot="1">
      <c r="A44" s="28" t="s">
        <v>28</v>
      </c>
      <c r="B44" s="22"/>
      <c r="C44" s="22"/>
      <c r="D44" s="22"/>
      <c r="E44" s="12"/>
      <c r="F44" s="12"/>
      <c r="G44" s="12"/>
      <c r="H44" s="12"/>
      <c r="I44" s="30"/>
      <c r="J44" s="30"/>
      <c r="K44" s="14" t="s">
        <v>163</v>
      </c>
      <c r="L44" s="17"/>
      <c r="M44" s="17"/>
      <c r="N44" s="12"/>
      <c r="O44" s="12"/>
      <c r="P44" s="12"/>
      <c r="Q44" s="12"/>
      <c r="R44" s="12"/>
      <c r="S44" s="95"/>
      <c r="T44" s="95"/>
      <c r="U44" s="13"/>
    </row>
    <row r="45" spans="1:21" ht="12.75" customHeight="1">
      <c r="A45" s="150">
        <v>7</v>
      </c>
      <c r="B45" s="151" t="str">
        <f>VLOOKUP(A45,'пр.взвешивания'!B6:E41,2,FALSE)</f>
        <v>КРЮКОВА Ольга Владимировна</v>
      </c>
      <c r="C45" s="164" t="str">
        <f>VLOOKUP(B45,'пр.взвешивания'!C6:F41,2,FALSE)</f>
        <v>16.03.95         1 р.</v>
      </c>
      <c r="D45" s="165" t="str">
        <f>VLOOKUP(C45,'пр.взвешивания'!D6:G41,2,FALSE)</f>
        <v>Самарская обл., г. Самара, МО, СДЮШОР-11</v>
      </c>
      <c r="E45" s="96"/>
      <c r="F45" s="98" t="s">
        <v>68</v>
      </c>
      <c r="G45" s="99">
        <v>4</v>
      </c>
      <c r="H45" s="100" t="s">
        <v>68</v>
      </c>
      <c r="I45" s="174">
        <v>10</v>
      </c>
      <c r="J45" s="176">
        <v>1</v>
      </c>
      <c r="K45" s="150">
        <v>15</v>
      </c>
      <c r="L45" s="151" t="str">
        <f>VLOOKUP(K45,'пр.взвешивания'!$B$6:$E$41,2,FALSE)</f>
        <v>СЕМЕНОВА Ольга Сергеевна</v>
      </c>
      <c r="M45" s="231" t="str">
        <f>VLOOKUP(K45,'пр.взвешивания'!$B$6:$E$41,3,FALSE)</f>
        <v>01.03.95              1 р.</v>
      </c>
      <c r="N45" s="233" t="str">
        <f>VLOOKUP(K45,'пр.взвешивания'!$B$6:$E$41,4,FALSE)</f>
        <v>Тверская обл., г. Тверь, МО</v>
      </c>
      <c r="O45" s="96"/>
      <c r="P45" s="98" t="s">
        <v>154</v>
      </c>
      <c r="Q45" s="99" t="s">
        <v>49</v>
      </c>
      <c r="R45" s="100" t="s">
        <v>68</v>
      </c>
      <c r="S45" s="149" t="s">
        <v>51</v>
      </c>
      <c r="T45" s="188" t="s">
        <v>68</v>
      </c>
      <c r="U45" s="13"/>
    </row>
    <row r="46" spans="1:21" ht="12.75" customHeight="1">
      <c r="A46" s="129"/>
      <c r="B46" s="124"/>
      <c r="C46" s="131"/>
      <c r="D46" s="133"/>
      <c r="E46" s="71"/>
      <c r="F46" s="72" t="s">
        <v>156</v>
      </c>
      <c r="G46" s="101" t="s">
        <v>165</v>
      </c>
      <c r="H46" s="102" t="s">
        <v>156</v>
      </c>
      <c r="I46" s="175"/>
      <c r="J46" s="177"/>
      <c r="K46" s="129"/>
      <c r="L46" s="124"/>
      <c r="M46" s="232"/>
      <c r="N46" s="225"/>
      <c r="O46" s="71"/>
      <c r="P46" s="72" t="s">
        <v>156</v>
      </c>
      <c r="Q46" s="101" t="s">
        <v>156</v>
      </c>
      <c r="R46" s="102" t="s">
        <v>156</v>
      </c>
      <c r="S46" s="141"/>
      <c r="T46" s="189"/>
      <c r="U46" s="13"/>
    </row>
    <row r="47" spans="1:21" ht="12.75" customHeight="1">
      <c r="A47" s="129">
        <v>9</v>
      </c>
      <c r="B47" s="123" t="str">
        <f>VLOOKUP(A47,'пр.взвешивания'!B8:E43,2,FALSE)</f>
        <v>ЧЕМЕРСКАЯ Анна Владимировна</v>
      </c>
      <c r="C47" s="130" t="str">
        <f>VLOOKUP(B47,'пр.взвешивания'!C8:F43,2,FALSE)</f>
        <v>08.08.94            КМС</v>
      </c>
      <c r="D47" s="132" t="str">
        <f>VLOOKUP(C47,'пр.взвешивания'!D8:G43,2,FALSE)</f>
        <v>Новосибирская обл., МО</v>
      </c>
      <c r="E47" s="74" t="s">
        <v>154</v>
      </c>
      <c r="F47" s="75"/>
      <c r="G47" s="74" t="s">
        <v>51</v>
      </c>
      <c r="H47" s="103" t="s">
        <v>51</v>
      </c>
      <c r="I47" s="175">
        <v>8</v>
      </c>
      <c r="J47" s="177">
        <v>2</v>
      </c>
      <c r="K47" s="129">
        <v>18</v>
      </c>
      <c r="L47" s="123" t="str">
        <f>VLOOKUP(K47,'пр.взвешивания'!$B$6:$E$41,2,FALSE)</f>
        <v>ЕВДОШЕНКО Ольга Сергеевна</v>
      </c>
      <c r="M47" s="220" t="str">
        <f>VLOOKUP(K47,'пр.взвешивания'!$B$6:$E$41,3,FALSE)</f>
        <v>01.12.94           1 юн.р.</v>
      </c>
      <c r="N47" s="222" t="str">
        <f>VLOOKUP(K47,'пр.взвешивания'!$B$6:$E$41,4,FALSE)</f>
        <v>Москва, ГОУ ДОДСН СДЮСШОР №9</v>
      </c>
      <c r="O47" s="74" t="s">
        <v>175</v>
      </c>
      <c r="P47" s="75"/>
      <c r="Q47" s="74" t="s">
        <v>68</v>
      </c>
      <c r="R47" s="103" t="s">
        <v>68</v>
      </c>
      <c r="S47" s="141" t="s">
        <v>176</v>
      </c>
      <c r="T47" s="189" t="s">
        <v>49</v>
      </c>
      <c r="U47" s="13"/>
    </row>
    <row r="48" spans="1:21" ht="12.75" customHeight="1">
      <c r="A48" s="129"/>
      <c r="B48" s="124"/>
      <c r="C48" s="131"/>
      <c r="D48" s="133"/>
      <c r="E48" s="76" t="s">
        <v>156</v>
      </c>
      <c r="F48" s="75"/>
      <c r="G48" s="72" t="s">
        <v>166</v>
      </c>
      <c r="H48" s="102" t="s">
        <v>166</v>
      </c>
      <c r="I48" s="175"/>
      <c r="J48" s="177"/>
      <c r="K48" s="129"/>
      <c r="L48" s="124"/>
      <c r="M48" s="224"/>
      <c r="N48" s="225"/>
      <c r="O48" s="76" t="s">
        <v>156</v>
      </c>
      <c r="P48" s="75"/>
      <c r="Q48" s="72" t="s">
        <v>156</v>
      </c>
      <c r="R48" s="102" t="s">
        <v>156</v>
      </c>
      <c r="S48" s="141"/>
      <c r="T48" s="189"/>
      <c r="U48" s="13"/>
    </row>
    <row r="49" spans="1:21" ht="12.75" customHeight="1">
      <c r="A49" s="129">
        <v>8</v>
      </c>
      <c r="B49" s="123" t="str">
        <f>VLOOKUP(A49,'пр.взвешивания'!B10:E45,2,FALSE)</f>
        <v>ЛАВРЕНТЬЕВА Юлия Александровна</v>
      </c>
      <c r="C49" s="130" t="str">
        <f>VLOOKUP(B49,'пр.взвешивания'!C10:F45,2,FALSE)</f>
        <v>24.12.94           1 р.</v>
      </c>
      <c r="D49" s="132" t="str">
        <f>VLOOKUP(A49,'пр.взвешивания'!B6:E41,4,FALSE)</f>
        <v>Ульяновская обл., ВС</v>
      </c>
      <c r="E49" s="78" t="s">
        <v>154</v>
      </c>
      <c r="F49" s="78" t="s">
        <v>154</v>
      </c>
      <c r="G49" s="104"/>
      <c r="H49" s="105" t="s">
        <v>154</v>
      </c>
      <c r="I49" s="175">
        <v>0</v>
      </c>
      <c r="J49" s="178">
        <v>4</v>
      </c>
      <c r="K49" s="129">
        <v>17</v>
      </c>
      <c r="L49" s="123" t="str">
        <f>VLOOKUP(K49,'пр.взвешивания'!$B$6:$E$41,2,FALSE)</f>
        <v>ВОРОБЬЕВА Екатерина Викторовна</v>
      </c>
      <c r="M49" s="220" t="str">
        <f>VLOOKUP(K49,'пр.взвешивания'!$B$6:$E$41,3,FALSE)</f>
        <v>29.05.95         1 р.</v>
      </c>
      <c r="N49" s="222" t="str">
        <f>VLOOKUP(K49,'пр.взвешивания'!$B$6:$E$41,4,FALSE)</f>
        <v>Рязанская обл., г. Рязань, МО</v>
      </c>
      <c r="O49" s="77" t="s">
        <v>68</v>
      </c>
      <c r="P49" s="78" t="s">
        <v>154</v>
      </c>
      <c r="Q49" s="104"/>
      <c r="R49" s="105" t="s">
        <v>68</v>
      </c>
      <c r="S49" s="141" t="s">
        <v>53</v>
      </c>
      <c r="T49" s="206" t="s">
        <v>50</v>
      </c>
      <c r="U49" s="13"/>
    </row>
    <row r="50" spans="1:21" ht="12.75" customHeight="1">
      <c r="A50" s="129"/>
      <c r="B50" s="124"/>
      <c r="C50" s="131"/>
      <c r="D50" s="133"/>
      <c r="E50" s="72" t="s">
        <v>165</v>
      </c>
      <c r="F50" s="72" t="s">
        <v>166</v>
      </c>
      <c r="G50" s="67"/>
      <c r="H50" s="102" t="s">
        <v>170</v>
      </c>
      <c r="I50" s="175"/>
      <c r="J50" s="178"/>
      <c r="K50" s="129"/>
      <c r="L50" s="124"/>
      <c r="M50" s="224"/>
      <c r="N50" s="225"/>
      <c r="O50" s="76" t="s">
        <v>156</v>
      </c>
      <c r="P50" s="72" t="s">
        <v>156</v>
      </c>
      <c r="Q50" s="67"/>
      <c r="R50" s="102" t="s">
        <v>156</v>
      </c>
      <c r="S50" s="141"/>
      <c r="T50" s="206"/>
      <c r="U50" s="13"/>
    </row>
    <row r="51" spans="1:21" ht="12.75" customHeight="1">
      <c r="A51" s="129">
        <v>6</v>
      </c>
      <c r="B51" s="123" t="str">
        <f>VLOOKUP(A51,'пр.взвешивания'!B12:E47,2,FALSE)</f>
        <v>ЛЕВЧЕНКО Нина Александровна</v>
      </c>
      <c r="C51" s="130" t="str">
        <f>VLOOKUP(B51,'пр.взвешивания'!C12:F47,2,FALSE)</f>
        <v>24.02.94            1 р.</v>
      </c>
      <c r="D51" s="132" t="str">
        <f>VLOOKUP(C51,'пр.взвешивания'!D12:G47,2,FALSE)</f>
        <v>Краснодарский край, Калининский р-н, МО</v>
      </c>
      <c r="E51" s="74" t="s">
        <v>154</v>
      </c>
      <c r="F51" s="103" t="s">
        <v>154</v>
      </c>
      <c r="G51" s="78" t="s">
        <v>51</v>
      </c>
      <c r="H51" s="67"/>
      <c r="I51" s="175">
        <v>4</v>
      </c>
      <c r="J51" s="178">
        <v>3</v>
      </c>
      <c r="K51" s="129">
        <v>16</v>
      </c>
      <c r="L51" s="123" t="str">
        <f>VLOOKUP(K51,'пр.взвешивания'!$B$6:$E$41,2,FALSE)</f>
        <v>РАННЕВА Виктория Сергеевна</v>
      </c>
      <c r="M51" s="220" t="str">
        <f>VLOOKUP(K51,'пр.взвешивания'!$B$6:$E$41,3,FALSE)</f>
        <v>28.09.94              КМС</v>
      </c>
      <c r="N51" s="222" t="str">
        <f>VLOOKUP(K51,'пр.взвешивания'!$B$6:$E$41,4,FALSE)</f>
        <v>Республика Башкортостан, г. Давлеканово</v>
      </c>
      <c r="O51" s="74" t="s">
        <v>49</v>
      </c>
      <c r="P51" s="103" t="s">
        <v>154</v>
      </c>
      <c r="Q51" s="78" t="s">
        <v>49</v>
      </c>
      <c r="R51" s="67"/>
      <c r="S51" s="141" t="s">
        <v>50</v>
      </c>
      <c r="T51" s="206" t="s">
        <v>51</v>
      </c>
      <c r="U51" s="13"/>
    </row>
    <row r="52" spans="1:21" ht="12.75" customHeight="1" thickBot="1">
      <c r="A52" s="160"/>
      <c r="B52" s="161"/>
      <c r="C52" s="162"/>
      <c r="D52" s="163"/>
      <c r="E52" s="97" t="s">
        <v>156</v>
      </c>
      <c r="F52" s="106" t="s">
        <v>166</v>
      </c>
      <c r="G52" s="81" t="s">
        <v>170</v>
      </c>
      <c r="H52" s="107"/>
      <c r="I52" s="179"/>
      <c r="J52" s="208"/>
      <c r="K52" s="160"/>
      <c r="L52" s="161"/>
      <c r="M52" s="221"/>
      <c r="N52" s="223"/>
      <c r="O52" s="97" t="s">
        <v>156</v>
      </c>
      <c r="P52" s="106" t="s">
        <v>156</v>
      </c>
      <c r="Q52" s="81" t="s">
        <v>156</v>
      </c>
      <c r="R52" s="107"/>
      <c r="S52" s="142"/>
      <c r="T52" s="207"/>
      <c r="U52" s="13"/>
    </row>
    <row r="53" spans="1:22" ht="20.25" customHeight="1" thickBot="1">
      <c r="A53" s="35"/>
      <c r="C53" s="237" t="s">
        <v>18</v>
      </c>
      <c r="D53" s="237"/>
      <c r="E53" s="237"/>
      <c r="K53" s="35"/>
      <c r="M53" s="239" t="s">
        <v>21</v>
      </c>
      <c r="N53" s="239"/>
      <c r="O53" s="239"/>
      <c r="P53" s="83"/>
      <c r="Q53" s="83"/>
      <c r="R53" s="83"/>
      <c r="S53" s="83"/>
      <c r="T53" s="83"/>
      <c r="U53" s="1"/>
      <c r="V53" s="1"/>
    </row>
    <row r="54" spans="1:22" ht="12.75" customHeight="1">
      <c r="A54" s="150">
        <v>2</v>
      </c>
      <c r="B54" s="151" t="str">
        <f>B36</f>
        <v>РОЖДЕСТВЕНСКАЯ Владислава Андреевна</v>
      </c>
      <c r="C54" s="164" t="str">
        <f>C36</f>
        <v>22.07.94                 1 р.</v>
      </c>
      <c r="D54" s="165" t="str">
        <f>D36</f>
        <v>Свердловская обл., МО</v>
      </c>
      <c r="E54" s="96"/>
      <c r="F54" s="98" t="s">
        <v>68</v>
      </c>
      <c r="G54" s="99" t="s">
        <v>51</v>
      </c>
      <c r="H54" s="100">
        <v>4</v>
      </c>
      <c r="I54" s="149" t="s">
        <v>58</v>
      </c>
      <c r="J54" s="188" t="s">
        <v>49</v>
      </c>
      <c r="K54" s="240" t="s">
        <v>59</v>
      </c>
      <c r="L54" s="242" t="str">
        <f>L36</f>
        <v>ЗЮКИНА Елена Владимировна</v>
      </c>
      <c r="M54" s="254" t="str">
        <f>M36</f>
        <v>27.01.94                КМС</v>
      </c>
      <c r="N54" s="255" t="str">
        <f>N36</f>
        <v>Тульская область, МО</v>
      </c>
      <c r="O54" s="96"/>
      <c r="P54" s="98" t="s">
        <v>51</v>
      </c>
      <c r="Q54" s="99" t="s">
        <v>51</v>
      </c>
      <c r="R54" s="100" t="s">
        <v>51</v>
      </c>
      <c r="S54" s="149" t="s">
        <v>59</v>
      </c>
      <c r="T54" s="188" t="s">
        <v>49</v>
      </c>
      <c r="U54" s="1"/>
      <c r="V54" s="1"/>
    </row>
    <row r="55" spans="1:22" ht="12.75" customHeight="1">
      <c r="A55" s="129"/>
      <c r="B55" s="124"/>
      <c r="C55" s="131"/>
      <c r="D55" s="133"/>
      <c r="E55" s="71"/>
      <c r="F55" s="72" t="s">
        <v>156</v>
      </c>
      <c r="G55" s="101" t="s">
        <v>170</v>
      </c>
      <c r="H55" s="102" t="s">
        <v>159</v>
      </c>
      <c r="I55" s="141"/>
      <c r="J55" s="189"/>
      <c r="K55" s="241"/>
      <c r="L55" s="243"/>
      <c r="M55" s="251"/>
      <c r="N55" s="252"/>
      <c r="O55" s="71"/>
      <c r="P55" s="72" t="s">
        <v>180</v>
      </c>
      <c r="Q55" s="101" t="s">
        <v>179</v>
      </c>
      <c r="R55" s="102" t="s">
        <v>177</v>
      </c>
      <c r="S55" s="141"/>
      <c r="T55" s="189"/>
      <c r="U55" s="1"/>
      <c r="V55" s="1"/>
    </row>
    <row r="56" spans="1:22" ht="12.75" customHeight="1">
      <c r="A56" s="129">
        <v>7</v>
      </c>
      <c r="B56" s="123" t="str">
        <f>VLOOKUP(A56,'пр.взвешивания'!B17:E52,2,FALSE)</f>
        <v>КРЮКОВА Ольга Владимировна</v>
      </c>
      <c r="C56" s="130" t="str">
        <f>VLOOKUP(B56,'пр.взвешивания'!C17:F52,2,FALSE)</f>
        <v>16.03.95         1 р.</v>
      </c>
      <c r="D56" s="132" t="str">
        <f>VLOOKUP(C56,'пр.взвешивания'!D17:G52,2,FALSE)</f>
        <v>Самарская обл., г. Самара, МО, СДЮШОР-11</v>
      </c>
      <c r="E56" s="74" t="s">
        <v>154</v>
      </c>
      <c r="F56" s="75"/>
      <c r="G56" s="74" t="s">
        <v>68</v>
      </c>
      <c r="H56" s="103" t="s">
        <v>68</v>
      </c>
      <c r="I56" s="141" t="s">
        <v>53</v>
      </c>
      <c r="J56" s="189" t="s">
        <v>50</v>
      </c>
      <c r="K56" s="241" t="s">
        <v>65</v>
      </c>
      <c r="L56" s="245" t="str">
        <f>L47</f>
        <v>ЕВДОШЕНКО Ольга Сергеевна</v>
      </c>
      <c r="M56" s="247" t="str">
        <f>M47</f>
        <v>01.12.94           1 юн.р.</v>
      </c>
      <c r="N56" s="249" t="str">
        <f>N47</f>
        <v>Москва, ГОУ ДОДСН СДЮСШОР №9</v>
      </c>
      <c r="O56" s="74" t="s">
        <v>154</v>
      </c>
      <c r="P56" s="75"/>
      <c r="Q56" s="74" t="s">
        <v>68</v>
      </c>
      <c r="R56" s="103" t="s">
        <v>154</v>
      </c>
      <c r="S56" s="141" t="s">
        <v>68</v>
      </c>
      <c r="T56" s="189" t="s">
        <v>68</v>
      </c>
      <c r="U56" s="1"/>
      <c r="V56" s="1"/>
    </row>
    <row r="57" spans="1:22" ht="12.75" customHeight="1">
      <c r="A57" s="129"/>
      <c r="B57" s="124"/>
      <c r="C57" s="131"/>
      <c r="D57" s="133"/>
      <c r="E57" s="76" t="s">
        <v>156</v>
      </c>
      <c r="F57" s="75"/>
      <c r="G57" s="72" t="s">
        <v>156</v>
      </c>
      <c r="H57" s="102" t="s">
        <v>156</v>
      </c>
      <c r="I57" s="141"/>
      <c r="J57" s="189"/>
      <c r="K57" s="241"/>
      <c r="L57" s="243"/>
      <c r="M57" s="251"/>
      <c r="N57" s="252"/>
      <c r="O57" s="76" t="s">
        <v>180</v>
      </c>
      <c r="P57" s="75"/>
      <c r="Q57" s="72" t="s">
        <v>156</v>
      </c>
      <c r="R57" s="102" t="s">
        <v>156</v>
      </c>
      <c r="S57" s="141"/>
      <c r="T57" s="189"/>
      <c r="U57" s="1"/>
      <c r="V57" s="1"/>
    </row>
    <row r="58" spans="1:20" ht="12.75" customHeight="1">
      <c r="A58" s="129">
        <v>9</v>
      </c>
      <c r="B58" s="256" t="str">
        <f>VLOOKUP(A58,'пр.взвешивания'!B19:E54,2,FALSE)</f>
        <v>ЧЕМЕРСКАЯ Анна Владимировна</v>
      </c>
      <c r="C58" s="257" t="str">
        <f>VLOOKUP(B58,'пр.взвешивания'!C19:F54,2,FALSE)</f>
        <v>08.08.94            КМС</v>
      </c>
      <c r="D58" s="132" t="str">
        <f>VLOOKUP(A58,'пр.взвешивания'!B15:E50,4,FALSE)</f>
        <v>Новосибирская обл., МО</v>
      </c>
      <c r="E58" s="77" t="s">
        <v>154</v>
      </c>
      <c r="F58" s="78" t="s">
        <v>154</v>
      </c>
      <c r="G58" s="104"/>
      <c r="H58" s="105" t="s">
        <v>49</v>
      </c>
      <c r="I58" s="141" t="s">
        <v>49</v>
      </c>
      <c r="J58" s="206" t="s">
        <v>51</v>
      </c>
      <c r="K58" s="241" t="s">
        <v>64</v>
      </c>
      <c r="L58" s="245" t="str">
        <f>L49</f>
        <v>ВОРОБЬЕВА Екатерина Викторовна</v>
      </c>
      <c r="M58" s="247" t="str">
        <f>M49</f>
        <v>29.05.95         1 р.</v>
      </c>
      <c r="N58" s="249" t="str">
        <f>N49</f>
        <v>Рязанская обл., г. Рязань, МО</v>
      </c>
      <c r="O58" s="77" t="s">
        <v>154</v>
      </c>
      <c r="P58" s="78" t="s">
        <v>154</v>
      </c>
      <c r="Q58" s="104"/>
      <c r="R58" s="105" t="s">
        <v>154</v>
      </c>
      <c r="S58" s="141" t="s">
        <v>154</v>
      </c>
      <c r="T58" s="206" t="s">
        <v>51</v>
      </c>
    </row>
    <row r="59" spans="1:20" ht="12.75" customHeight="1">
      <c r="A59" s="129"/>
      <c r="B59" s="228"/>
      <c r="C59" s="229"/>
      <c r="D59" s="133"/>
      <c r="E59" s="76" t="s">
        <v>170</v>
      </c>
      <c r="F59" s="72" t="s">
        <v>156</v>
      </c>
      <c r="G59" s="67"/>
      <c r="H59" s="102" t="s">
        <v>156</v>
      </c>
      <c r="I59" s="141"/>
      <c r="J59" s="206"/>
      <c r="K59" s="241"/>
      <c r="L59" s="243"/>
      <c r="M59" s="251"/>
      <c r="N59" s="252"/>
      <c r="O59" s="76" t="s">
        <v>179</v>
      </c>
      <c r="P59" s="72" t="s">
        <v>156</v>
      </c>
      <c r="Q59" s="67"/>
      <c r="R59" s="102" t="s">
        <v>181</v>
      </c>
      <c r="S59" s="141"/>
      <c r="T59" s="206"/>
    </row>
    <row r="60" spans="1:20" ht="12.75" customHeight="1">
      <c r="A60" s="129">
        <v>3</v>
      </c>
      <c r="B60" s="123" t="str">
        <f>B42</f>
        <v>КИСЕЛЬ Екатерина Евгеньевна</v>
      </c>
      <c r="C60" s="130" t="str">
        <f>C42</f>
        <v>06.10.94            1 юн.р.</v>
      </c>
      <c r="D60" s="132" t="str">
        <f>D42</f>
        <v>Москва, ГОУ ДОДСН СДЮСШОР №9</v>
      </c>
      <c r="E60" s="74">
        <v>0</v>
      </c>
      <c r="F60" s="103" t="s">
        <v>68</v>
      </c>
      <c r="G60" s="78" t="s">
        <v>154</v>
      </c>
      <c r="H60" s="67"/>
      <c r="I60" s="141" t="s">
        <v>68</v>
      </c>
      <c r="J60" s="206" t="s">
        <v>68</v>
      </c>
      <c r="K60" s="241" t="s">
        <v>60</v>
      </c>
      <c r="L60" s="245" t="str">
        <f>L38</f>
        <v>МАЛЬГИНА-МУСИХИНА Дарья Михайловна</v>
      </c>
      <c r="M60" s="247" t="str">
        <f>M38</f>
        <v>27.02.94           1 р.</v>
      </c>
      <c r="N60" s="249" t="str">
        <f>N38</f>
        <v>Пермский край, г. Соликамск, МО</v>
      </c>
      <c r="O60" s="74" t="s">
        <v>154</v>
      </c>
      <c r="P60" s="103" t="s">
        <v>68</v>
      </c>
      <c r="Q60" s="78" t="s">
        <v>51</v>
      </c>
      <c r="R60" s="67"/>
      <c r="S60" s="141" t="s">
        <v>54</v>
      </c>
      <c r="T60" s="206" t="s">
        <v>50</v>
      </c>
    </row>
    <row r="61" spans="1:20" ht="12.75" customHeight="1" thickBot="1">
      <c r="A61" s="160"/>
      <c r="B61" s="161"/>
      <c r="C61" s="162"/>
      <c r="D61" s="163"/>
      <c r="E61" s="97" t="s">
        <v>159</v>
      </c>
      <c r="F61" s="106" t="s">
        <v>156</v>
      </c>
      <c r="G61" s="81" t="s">
        <v>156</v>
      </c>
      <c r="H61" s="107"/>
      <c r="I61" s="142"/>
      <c r="J61" s="207"/>
      <c r="K61" s="244"/>
      <c r="L61" s="246"/>
      <c r="M61" s="248"/>
      <c r="N61" s="250"/>
      <c r="O61" s="97" t="s">
        <v>177</v>
      </c>
      <c r="P61" s="106" t="s">
        <v>156</v>
      </c>
      <c r="Q61" s="81" t="s">
        <v>181</v>
      </c>
      <c r="R61" s="107"/>
      <c r="S61" s="142"/>
      <c r="T61" s="207"/>
    </row>
    <row r="62" spans="1:18" ht="9" customHeight="1">
      <c r="A62" s="16"/>
      <c r="B62" s="31"/>
      <c r="C62" s="31"/>
      <c r="D62" s="31"/>
      <c r="E62" s="6"/>
      <c r="F62" s="6"/>
      <c r="G62" s="6"/>
      <c r="H62" s="26"/>
      <c r="I62" s="32"/>
      <c r="J62" s="16"/>
      <c r="K62" s="1"/>
      <c r="L62" s="1"/>
      <c r="M62" s="1"/>
      <c r="N62" s="1"/>
      <c r="O62" s="1"/>
      <c r="P62" s="1"/>
      <c r="Q62" s="1"/>
      <c r="R62" s="1"/>
    </row>
    <row r="63" spans="1:18" ht="12.75" customHeight="1" thickBot="1">
      <c r="A63" s="3"/>
      <c r="B63" s="49" t="s">
        <v>29</v>
      </c>
      <c r="C63" s="36"/>
      <c r="D63" s="36"/>
      <c r="E63" s="3"/>
      <c r="F63" s="51" t="s">
        <v>16</v>
      </c>
      <c r="G63" s="3"/>
      <c r="H63" s="3"/>
      <c r="I63" s="32"/>
      <c r="J63" s="16"/>
      <c r="K63" s="1"/>
      <c r="L63" s="1"/>
      <c r="M63" s="1"/>
      <c r="N63" s="1"/>
      <c r="O63" s="1"/>
      <c r="P63" s="1"/>
      <c r="Q63" s="1"/>
      <c r="R63" s="1"/>
    </row>
    <row r="64" spans="1:18" ht="12.75" customHeight="1" thickBot="1">
      <c r="A64" s="253">
        <v>2</v>
      </c>
      <c r="B64" s="151" t="str">
        <f>B54</f>
        <v>РОЖДЕСТВЕНСКАЯ Владислава Андреевна</v>
      </c>
      <c r="C64" s="164" t="str">
        <f>C54</f>
        <v>22.07.94                 1 р.</v>
      </c>
      <c r="D64" s="165" t="str">
        <f>D54</f>
        <v>Свердловская обл., МО</v>
      </c>
      <c r="E64" s="3"/>
      <c r="F64" s="3"/>
      <c r="G64" s="3"/>
      <c r="H64" s="3"/>
      <c r="I64" s="30"/>
      <c r="J64" s="13"/>
      <c r="K64" s="1"/>
      <c r="L64" s="1"/>
      <c r="M64" s="1"/>
      <c r="N64" s="1"/>
      <c r="O64" s="1"/>
      <c r="P64" s="1"/>
      <c r="Q64" s="1"/>
      <c r="R64" s="1"/>
    </row>
    <row r="65" spans="1:11" ht="12.75" customHeight="1">
      <c r="A65" s="234"/>
      <c r="B65" s="124"/>
      <c r="C65" s="131"/>
      <c r="D65" s="133"/>
      <c r="E65" s="108">
        <v>2</v>
      </c>
      <c r="F65" s="109"/>
      <c r="G65" s="109"/>
      <c r="H65" s="109"/>
      <c r="I65" s="32"/>
      <c r="J65" s="16"/>
      <c r="K65" s="1"/>
    </row>
    <row r="66" spans="1:18" ht="12.75" customHeight="1" thickBot="1">
      <c r="A66" s="234">
        <v>13</v>
      </c>
      <c r="B66" s="123" t="str">
        <f>VLOOKUP(A66,'пр.взвешивания'!$B$6:$E$41,2,FALSE)</f>
        <v>МАЛЬГИНА-МУСИХИНА Дарья Михайловна</v>
      </c>
      <c r="C66" s="130" t="str">
        <f>VLOOKUP(A66,'пр.взвешивания'!$B$6:$E$41,3,FALSE)</f>
        <v>27.02.94           1 р.</v>
      </c>
      <c r="D66" s="132" t="str">
        <f>VLOOKUP(A66,'пр.взвешивания'!$B$6:$E$41,4,FALSE)</f>
        <v>Пермский край, г. Соликамск, МО</v>
      </c>
      <c r="E66" s="110" t="s">
        <v>182</v>
      </c>
      <c r="F66" s="111"/>
      <c r="G66" s="112"/>
      <c r="H66" s="109"/>
      <c r="I66" s="32"/>
      <c r="J66" s="65" t="s">
        <v>148</v>
      </c>
      <c r="K66" s="65"/>
      <c r="L66" s="65"/>
      <c r="M66" s="65"/>
      <c r="N66" s="116"/>
      <c r="O66" s="41"/>
      <c r="P66" s="43"/>
      <c r="Q66" s="38" t="s">
        <v>153</v>
      </c>
      <c r="R66" s="29"/>
    </row>
    <row r="67" spans="1:18" ht="16.5" thickBot="1">
      <c r="A67" s="235"/>
      <c r="B67" s="161"/>
      <c r="C67" s="162"/>
      <c r="D67" s="163"/>
      <c r="E67" s="109"/>
      <c r="F67" s="113"/>
      <c r="G67" s="113"/>
      <c r="H67" s="108" t="s">
        <v>50</v>
      </c>
      <c r="I67" s="32"/>
      <c r="J67" s="16"/>
      <c r="K67" s="1"/>
      <c r="L67" s="66"/>
      <c r="M67" s="66"/>
      <c r="N67" s="116"/>
      <c r="O67" s="41"/>
      <c r="P67" s="43"/>
      <c r="Q67" s="39" t="s">
        <v>149</v>
      </c>
      <c r="R67" s="29"/>
    </row>
    <row r="68" spans="1:17" ht="13.5" customHeight="1" thickBot="1">
      <c r="A68" s="236">
        <v>12</v>
      </c>
      <c r="B68" s="228" t="str">
        <f>L54</f>
        <v>ЗЮКИНА Елена Владимировна</v>
      </c>
      <c r="C68" s="229" t="str">
        <f>M54</f>
        <v>27.01.94                КМС</v>
      </c>
      <c r="D68" s="230" t="str">
        <f>N54</f>
        <v>Тульская область, МО</v>
      </c>
      <c r="E68" s="109"/>
      <c r="F68" s="113"/>
      <c r="G68" s="113"/>
      <c r="H68" s="110" t="s">
        <v>183</v>
      </c>
      <c r="I68" s="32"/>
      <c r="J68" s="16"/>
      <c r="K68" s="1"/>
      <c r="L68" s="4"/>
      <c r="M68" s="4"/>
      <c r="N68" s="40"/>
      <c r="O68" s="1"/>
      <c r="P68" s="41"/>
      <c r="Q68" s="29"/>
    </row>
    <row r="69" spans="1:18" ht="15.75">
      <c r="A69" s="234"/>
      <c r="B69" s="124"/>
      <c r="C69" s="131"/>
      <c r="D69" s="133"/>
      <c r="E69" s="108" t="s">
        <v>54</v>
      </c>
      <c r="F69" s="114"/>
      <c r="G69" s="115"/>
      <c r="H69" s="109"/>
      <c r="I69" s="32"/>
      <c r="J69" s="65" t="s">
        <v>150</v>
      </c>
      <c r="K69" s="65"/>
      <c r="L69" s="65"/>
      <c r="M69" s="66"/>
      <c r="N69" s="116"/>
      <c r="O69" s="41"/>
      <c r="P69" s="43"/>
      <c r="Q69" s="38" t="s">
        <v>151</v>
      </c>
      <c r="R69" s="29"/>
    </row>
    <row r="70" spans="1:18" ht="13.5" thickBot="1">
      <c r="A70" s="234">
        <v>7</v>
      </c>
      <c r="B70" s="123" t="str">
        <f>B56</f>
        <v>КРЮКОВА Ольга Владимировна</v>
      </c>
      <c r="C70" s="130" t="str">
        <f>C56</f>
        <v>16.03.95         1 р.</v>
      </c>
      <c r="D70" s="132" t="str">
        <f>D56</f>
        <v>Самарская обл., г. Самара, МО, СДЮШОР-11</v>
      </c>
      <c r="E70" s="110" t="s">
        <v>183</v>
      </c>
      <c r="F70" s="109"/>
      <c r="G70" s="109"/>
      <c r="H70" s="109"/>
      <c r="I70" s="32"/>
      <c r="J70" s="16"/>
      <c r="K70" s="1"/>
      <c r="L70" s="4"/>
      <c r="M70" s="4"/>
      <c r="N70" s="4"/>
      <c r="O70" s="29"/>
      <c r="P70" s="29"/>
      <c r="Q70" s="39" t="s">
        <v>152</v>
      </c>
      <c r="R70" s="29"/>
    </row>
    <row r="71" spans="1:18" ht="13.5" thickBot="1">
      <c r="A71" s="235"/>
      <c r="B71" s="161"/>
      <c r="C71" s="162"/>
      <c r="D71" s="163"/>
      <c r="E71" s="3"/>
      <c r="F71" s="3"/>
      <c r="G71" s="3"/>
      <c r="H71" s="3"/>
      <c r="I71" s="32"/>
      <c r="J71" s="16"/>
      <c r="K71" s="1"/>
      <c r="L71" s="1"/>
      <c r="M71" s="1"/>
      <c r="N71" s="1"/>
      <c r="O71" s="1"/>
      <c r="P71" s="1"/>
      <c r="Q71" s="1"/>
      <c r="R71" s="1"/>
    </row>
    <row r="72" spans="1:18" ht="12.75">
      <c r="A72" s="16"/>
      <c r="B72" s="15"/>
      <c r="C72" s="15"/>
      <c r="D72" s="15"/>
      <c r="E72" s="6"/>
      <c r="F72" s="6"/>
      <c r="G72" s="6"/>
      <c r="H72" s="26"/>
      <c r="I72" s="32"/>
      <c r="J72" s="16"/>
      <c r="K72" s="1"/>
      <c r="L72" s="1"/>
      <c r="M72" s="1"/>
      <c r="N72" s="1"/>
      <c r="O72" s="1"/>
      <c r="P72" s="1"/>
      <c r="Q72" s="1"/>
      <c r="R72" s="1"/>
    </row>
    <row r="73" spans="1:18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"/>
      <c r="L73" s="1"/>
      <c r="M73" s="1"/>
      <c r="N73" s="1"/>
      <c r="O73" s="1"/>
      <c r="P73" s="1"/>
      <c r="Q73" s="1"/>
      <c r="R73" s="1"/>
    </row>
    <row r="74" spans="1:18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"/>
      <c r="L74" s="1"/>
      <c r="M74" s="1"/>
      <c r="N74" s="1"/>
      <c r="O74" s="1"/>
      <c r="P74" s="1"/>
      <c r="Q74" s="1"/>
      <c r="R74" s="1"/>
    </row>
    <row r="75" spans="1:18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"/>
      <c r="L75" s="1"/>
      <c r="M75" s="1"/>
      <c r="N75" s="1"/>
      <c r="O75" s="1"/>
      <c r="P75" s="1"/>
      <c r="Q75" s="1"/>
      <c r="R75" s="1"/>
    </row>
    <row r="76" spans="11:18" ht="12.75">
      <c r="K76" s="1"/>
      <c r="L76" s="1"/>
      <c r="M76" s="1"/>
      <c r="N76" s="1"/>
      <c r="O76" s="1"/>
      <c r="P76" s="1"/>
      <c r="Q76" s="1"/>
      <c r="R76" s="1"/>
    </row>
    <row r="77" spans="11:18" ht="12.75">
      <c r="K77" s="1"/>
      <c r="L77" s="1"/>
      <c r="M77" s="1"/>
      <c r="N77" s="1"/>
      <c r="O77" s="1"/>
      <c r="P77" s="1"/>
      <c r="Q77" s="1"/>
      <c r="R77" s="1"/>
    </row>
    <row r="78" spans="11:18" ht="12.75">
      <c r="K78" s="1"/>
      <c r="L78" s="1"/>
      <c r="M78" s="1"/>
      <c r="N78" s="1"/>
      <c r="O78" s="1"/>
      <c r="P78" s="1"/>
      <c r="Q78" s="1"/>
      <c r="R78" s="1"/>
    </row>
    <row r="79" spans="11:18" ht="12.75">
      <c r="K79" s="1"/>
      <c r="L79" s="1"/>
      <c r="M79" s="1"/>
      <c r="N79" s="1"/>
      <c r="O79" s="1"/>
      <c r="P79" s="1"/>
      <c r="Q79" s="1"/>
      <c r="R79" s="1"/>
    </row>
    <row r="80" spans="11:18" ht="12.75">
      <c r="K80" s="1"/>
      <c r="L80" s="1"/>
      <c r="M80" s="1"/>
      <c r="N80" s="1"/>
      <c r="O80" s="1"/>
      <c r="P80" s="1"/>
      <c r="Q80" s="1"/>
      <c r="R80" s="1"/>
    </row>
    <row r="81" spans="11:18" ht="12.75">
      <c r="K81" s="1"/>
      <c r="L81" s="1"/>
      <c r="M81" s="1"/>
      <c r="N81" s="1"/>
      <c r="O81" s="1"/>
      <c r="P81" s="1"/>
      <c r="Q81" s="1"/>
      <c r="R81" s="1"/>
    </row>
    <row r="82" spans="11:18" ht="12.75">
      <c r="K82" s="1"/>
      <c r="L82" s="1"/>
      <c r="M82" s="1"/>
      <c r="N82" s="1"/>
      <c r="O82" s="1"/>
      <c r="P82" s="1"/>
      <c r="Q82" s="1"/>
      <c r="R82" s="1"/>
    </row>
    <row r="83" spans="11:18" ht="12.75">
      <c r="K83" s="1"/>
      <c r="L83" s="1"/>
      <c r="M83" s="1"/>
      <c r="N83" s="1"/>
      <c r="O83" s="1"/>
      <c r="P83" s="1"/>
      <c r="Q83" s="1"/>
      <c r="R83" s="1"/>
    </row>
    <row r="84" spans="11:18" ht="12.75">
      <c r="K84" s="1"/>
      <c r="L84" s="1"/>
      <c r="M84" s="1"/>
      <c r="N84" s="1"/>
      <c r="O84" s="1"/>
      <c r="P84" s="1"/>
      <c r="Q84" s="1"/>
      <c r="R84" s="1"/>
    </row>
    <row r="85" spans="11:18" ht="12.75">
      <c r="K85" s="1"/>
      <c r="L85" s="1"/>
      <c r="M85" s="1"/>
      <c r="N85" s="1"/>
      <c r="O85" s="1"/>
      <c r="P85" s="1"/>
      <c r="Q85" s="1"/>
      <c r="R85" s="1"/>
    </row>
    <row r="86" spans="11:18" ht="12.75">
      <c r="K86" s="1"/>
      <c r="L86" s="1"/>
      <c r="M86" s="1"/>
      <c r="N86" s="1"/>
      <c r="O86" s="1"/>
      <c r="P86" s="1"/>
      <c r="Q86" s="1"/>
      <c r="R86" s="1"/>
    </row>
    <row r="87" spans="11:18" ht="12.75">
      <c r="K87" s="1"/>
      <c r="L87" s="1"/>
      <c r="M87" s="1"/>
      <c r="N87" s="1"/>
      <c r="O87" s="1"/>
      <c r="P87" s="1"/>
      <c r="Q87" s="1"/>
      <c r="R87" s="1"/>
    </row>
    <row r="88" spans="11:18" ht="12.75">
      <c r="K88" s="1"/>
      <c r="L88" s="1"/>
      <c r="M88" s="1"/>
      <c r="N88" s="1"/>
      <c r="O88" s="1"/>
      <c r="P88" s="1"/>
      <c r="Q88" s="1"/>
      <c r="R88" s="1"/>
    </row>
  </sheetData>
  <sheetProtection/>
  <mergeCells count="313">
    <mergeCell ref="C64:C65"/>
    <mergeCell ref="D64:D65"/>
    <mergeCell ref="M58:M59"/>
    <mergeCell ref="N58:N59"/>
    <mergeCell ref="M54:M55"/>
    <mergeCell ref="N54:N55"/>
    <mergeCell ref="A54:A55"/>
    <mergeCell ref="A60:A61"/>
    <mergeCell ref="B60:B61"/>
    <mergeCell ref="A58:A59"/>
    <mergeCell ref="B58:B59"/>
    <mergeCell ref="B56:B57"/>
    <mergeCell ref="C56:C57"/>
    <mergeCell ref="D56:D57"/>
    <mergeCell ref="J56:J57"/>
    <mergeCell ref="J58:J59"/>
    <mergeCell ref="C60:C61"/>
    <mergeCell ref="D60:D61"/>
    <mergeCell ref="I58:I59"/>
    <mergeCell ref="C58:C59"/>
    <mergeCell ref="D58:D59"/>
    <mergeCell ref="I60:I61"/>
    <mergeCell ref="S56:S57"/>
    <mergeCell ref="T56:T57"/>
    <mergeCell ref="K54:K55"/>
    <mergeCell ref="L54:L55"/>
    <mergeCell ref="S58:S59"/>
    <mergeCell ref="T58:T59"/>
    <mergeCell ref="K60:K61"/>
    <mergeCell ref="L60:L61"/>
    <mergeCell ref="M60:M61"/>
    <mergeCell ref="N60:N61"/>
    <mergeCell ref="S60:S61"/>
    <mergeCell ref="T60:T61"/>
    <mergeCell ref="K58:K59"/>
    <mergeCell ref="L58:L59"/>
    <mergeCell ref="K56:K57"/>
    <mergeCell ref="L56:L57"/>
    <mergeCell ref="M56:M57"/>
    <mergeCell ref="N56:N57"/>
    <mergeCell ref="S51:S52"/>
    <mergeCell ref="T51:T52"/>
    <mergeCell ref="K49:K50"/>
    <mergeCell ref="L49:L50"/>
    <mergeCell ref="M45:M46"/>
    <mergeCell ref="N45:N46"/>
    <mergeCell ref="S45:S46"/>
    <mergeCell ref="S54:S55"/>
    <mergeCell ref="T54:T55"/>
    <mergeCell ref="M53:O53"/>
    <mergeCell ref="K51:K52"/>
    <mergeCell ref="L51:L52"/>
    <mergeCell ref="M51:M52"/>
    <mergeCell ref="N51:N52"/>
    <mergeCell ref="M49:M50"/>
    <mergeCell ref="N49:N50"/>
    <mergeCell ref="T45:T46"/>
    <mergeCell ref="S49:S50"/>
    <mergeCell ref="T49:T50"/>
    <mergeCell ref="T15:T16"/>
    <mergeCell ref="T25:T26"/>
    <mergeCell ref="N27:N28"/>
    <mergeCell ref="T27:T28"/>
    <mergeCell ref="C33:E33"/>
    <mergeCell ref="L25:L26"/>
    <mergeCell ref="M25:M26"/>
    <mergeCell ref="B31:J31"/>
    <mergeCell ref="K31:T31"/>
    <mergeCell ref="K22:K23"/>
    <mergeCell ref="L22:L23"/>
    <mergeCell ref="K20:K21"/>
    <mergeCell ref="L20:L21"/>
    <mergeCell ref="D27:D28"/>
    <mergeCell ref="S20:S21"/>
    <mergeCell ref="S22:S23"/>
    <mergeCell ref="O32:T32"/>
    <mergeCell ref="T20:T21"/>
    <mergeCell ref="M22:M23"/>
    <mergeCell ref="M20:M21"/>
    <mergeCell ref="K25:K26"/>
    <mergeCell ref="M33:O33"/>
    <mergeCell ref="D40:D41"/>
    <mergeCell ref="M36:M37"/>
    <mergeCell ref="N36:N37"/>
    <mergeCell ref="K42:K43"/>
    <mergeCell ref="A70:A71"/>
    <mergeCell ref="B70:B71"/>
    <mergeCell ref="C70:C71"/>
    <mergeCell ref="D70:D71"/>
    <mergeCell ref="A66:A67"/>
    <mergeCell ref="B66:B67"/>
    <mergeCell ref="C66:C67"/>
    <mergeCell ref="D66:D67"/>
    <mergeCell ref="A68:A69"/>
    <mergeCell ref="B68:B69"/>
    <mergeCell ref="C68:C69"/>
    <mergeCell ref="D68:D69"/>
    <mergeCell ref="J60:J61"/>
    <mergeCell ref="C53:E53"/>
    <mergeCell ref="M38:M39"/>
    <mergeCell ref="N38:N39"/>
    <mergeCell ref="M47:M48"/>
    <mergeCell ref="N47:N48"/>
    <mergeCell ref="A64:A65"/>
    <mergeCell ref="B64:B65"/>
    <mergeCell ref="I47:I48"/>
    <mergeCell ref="J47:J48"/>
    <mergeCell ref="K38:K39"/>
    <mergeCell ref="K40:K41"/>
    <mergeCell ref="K45:K46"/>
    <mergeCell ref="I38:I39"/>
    <mergeCell ref="A56:A57"/>
    <mergeCell ref="N34:N35"/>
    <mergeCell ref="I34:I35"/>
    <mergeCell ref="J34:J35"/>
    <mergeCell ref="J54:J55"/>
    <mergeCell ref="J45:J46"/>
    <mergeCell ref="L34:L35"/>
    <mergeCell ref="I56:I57"/>
    <mergeCell ref="I40:I41"/>
    <mergeCell ref="J42:J43"/>
    <mergeCell ref="B54:B55"/>
    <mergeCell ref="C54:C55"/>
    <mergeCell ref="D54:D55"/>
    <mergeCell ref="I54:I55"/>
    <mergeCell ref="M34:M35"/>
    <mergeCell ref="I51:I52"/>
    <mergeCell ref="K36:K37"/>
    <mergeCell ref="L36:L37"/>
    <mergeCell ref="J49:J50"/>
    <mergeCell ref="N22:N23"/>
    <mergeCell ref="T22:T23"/>
    <mergeCell ref="L42:L43"/>
    <mergeCell ref="M42:M43"/>
    <mergeCell ref="N42:N43"/>
    <mergeCell ref="L40:L41"/>
    <mergeCell ref="M40:M41"/>
    <mergeCell ref="N40:N41"/>
    <mergeCell ref="L47:L48"/>
    <mergeCell ref="L45:L46"/>
    <mergeCell ref="T40:T41"/>
    <mergeCell ref="S42:S43"/>
    <mergeCell ref="T42:T43"/>
    <mergeCell ref="S40:S41"/>
    <mergeCell ref="T34:T35"/>
    <mergeCell ref="S36:S37"/>
    <mergeCell ref="T36:T37"/>
    <mergeCell ref="S38:S39"/>
    <mergeCell ref="T38:T39"/>
    <mergeCell ref="S47:S48"/>
    <mergeCell ref="T47:T48"/>
    <mergeCell ref="O34:R34"/>
    <mergeCell ref="S34:S35"/>
    <mergeCell ref="J51:J52"/>
    <mergeCell ref="I45:I46"/>
    <mergeCell ref="K47:K48"/>
    <mergeCell ref="A1:T1"/>
    <mergeCell ref="K2:T2"/>
    <mergeCell ref="O3:T3"/>
    <mergeCell ref="T12:T13"/>
    <mergeCell ref="S25:S26"/>
    <mergeCell ref="L27:L28"/>
    <mergeCell ref="M27:M28"/>
    <mergeCell ref="S27:S28"/>
    <mergeCell ref="N25:N26"/>
    <mergeCell ref="S17:S18"/>
    <mergeCell ref="T17:T18"/>
    <mergeCell ref="S15:S16"/>
    <mergeCell ref="L12:L13"/>
    <mergeCell ref="M12:M13"/>
    <mergeCell ref="N12:N13"/>
    <mergeCell ref="S12:S13"/>
    <mergeCell ref="N17:N18"/>
    <mergeCell ref="K27:K28"/>
    <mergeCell ref="M6:M7"/>
    <mergeCell ref="I49:I50"/>
    <mergeCell ref="S8:S9"/>
    <mergeCell ref="T8:T9"/>
    <mergeCell ref="I15:I16"/>
    <mergeCell ref="I17:I18"/>
    <mergeCell ref="N8:N9"/>
    <mergeCell ref="K12:K13"/>
    <mergeCell ref="J15:J16"/>
    <mergeCell ref="J10:J11"/>
    <mergeCell ref="S10:S11"/>
    <mergeCell ref="T10:T11"/>
    <mergeCell ref="K8:K9"/>
    <mergeCell ref="L8:L9"/>
    <mergeCell ref="K10:K11"/>
    <mergeCell ref="L10:L11"/>
    <mergeCell ref="M10:M11"/>
    <mergeCell ref="N10:N11"/>
    <mergeCell ref="K17:K18"/>
    <mergeCell ref="L17:L18"/>
    <mergeCell ref="M17:M18"/>
    <mergeCell ref="J17:J18"/>
    <mergeCell ref="L15:L16"/>
    <mergeCell ref="M15:M16"/>
    <mergeCell ref="N15:N16"/>
    <mergeCell ref="K15:K16"/>
    <mergeCell ref="J12:J13"/>
    <mergeCell ref="I8:I9"/>
    <mergeCell ref="D10:D11"/>
    <mergeCell ref="A25:A26"/>
    <mergeCell ref="B25:B26"/>
    <mergeCell ref="C25:C26"/>
    <mergeCell ref="J8:J9"/>
    <mergeCell ref="J20:J21"/>
    <mergeCell ref="J22:J23"/>
    <mergeCell ref="N20:N21"/>
    <mergeCell ref="I10:I11"/>
    <mergeCell ref="I12:I13"/>
    <mergeCell ref="D12:D13"/>
    <mergeCell ref="D15:D16"/>
    <mergeCell ref="C22:C23"/>
    <mergeCell ref="A8:A9"/>
    <mergeCell ref="B8:B9"/>
    <mergeCell ref="C8:C9"/>
    <mergeCell ref="D8:D9"/>
    <mergeCell ref="A22:A23"/>
    <mergeCell ref="B22:B23"/>
    <mergeCell ref="A17:A18"/>
    <mergeCell ref="B17:B18"/>
    <mergeCell ref="C17:C18"/>
    <mergeCell ref="D17:D18"/>
    <mergeCell ref="A12:A13"/>
    <mergeCell ref="B12:B13"/>
    <mergeCell ref="C12:C13"/>
    <mergeCell ref="A10:A11"/>
    <mergeCell ref="B10:B11"/>
    <mergeCell ref="C10:C11"/>
    <mergeCell ref="A42:A43"/>
    <mergeCell ref="B42:B43"/>
    <mergeCell ref="C42:C43"/>
    <mergeCell ref="B40:B41"/>
    <mergeCell ref="C40:C41"/>
    <mergeCell ref="D42:D43"/>
    <mergeCell ref="I25:I26"/>
    <mergeCell ref="A34:A35"/>
    <mergeCell ref="B34:B35"/>
    <mergeCell ref="C34:C35"/>
    <mergeCell ref="C36:C37"/>
    <mergeCell ref="A36:A37"/>
    <mergeCell ref="B36:B37"/>
    <mergeCell ref="D25:D26"/>
    <mergeCell ref="I27:I28"/>
    <mergeCell ref="B32:K32"/>
    <mergeCell ref="E34:H34"/>
    <mergeCell ref="A40:A41"/>
    <mergeCell ref="A27:A28"/>
    <mergeCell ref="B27:B28"/>
    <mergeCell ref="C27:C28"/>
    <mergeCell ref="I36:I37"/>
    <mergeCell ref="J36:J37"/>
    <mergeCell ref="J40:J41"/>
    <mergeCell ref="I42:I43"/>
    <mergeCell ref="J38:J39"/>
    <mergeCell ref="K34:K35"/>
    <mergeCell ref="D36:D37"/>
    <mergeCell ref="D34:D35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B2:J2"/>
    <mergeCell ref="K4:L4"/>
    <mergeCell ref="K6:K7"/>
    <mergeCell ref="L6:L7"/>
    <mergeCell ref="A4:C4"/>
    <mergeCell ref="J6:J7"/>
    <mergeCell ref="A6:A7"/>
    <mergeCell ref="B6:B7"/>
    <mergeCell ref="C6:C7"/>
    <mergeCell ref="I6:I7"/>
    <mergeCell ref="B3:K3"/>
    <mergeCell ref="H6:H7"/>
    <mergeCell ref="D6:D7"/>
    <mergeCell ref="R6:R7"/>
    <mergeCell ref="E6:G6"/>
    <mergeCell ref="O6:Q6"/>
    <mergeCell ref="L38:L39"/>
    <mergeCell ref="N6:N7"/>
    <mergeCell ref="S6:S7"/>
    <mergeCell ref="T6:T7"/>
    <mergeCell ref="A38:A39"/>
    <mergeCell ref="B38:B39"/>
    <mergeCell ref="C38:C39"/>
    <mergeCell ref="D38:D39"/>
    <mergeCell ref="J25:J26"/>
    <mergeCell ref="J27:J28"/>
    <mergeCell ref="D20:D21"/>
    <mergeCell ref="D22:D23"/>
    <mergeCell ref="I22:I23"/>
    <mergeCell ref="A20:A21"/>
    <mergeCell ref="B20:B21"/>
    <mergeCell ref="C20:C21"/>
    <mergeCell ref="I20:I21"/>
    <mergeCell ref="A15:A16"/>
    <mergeCell ref="B15:B16"/>
    <mergeCell ref="C15:C16"/>
    <mergeCell ref="M8:M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48"/>
  <sheetViews>
    <sheetView zoomScalePageLayoutView="0" workbookViewId="0" topLeftCell="A38">
      <selection activeCell="A43" sqref="A43:G50"/>
    </sheetView>
  </sheetViews>
  <sheetFormatPr defaultColWidth="9.140625" defaultRowHeight="12.75"/>
  <cols>
    <col min="1" max="1" width="6.7109375" style="0" customWidth="1"/>
    <col min="2" max="2" width="6.00390625" style="0" customWidth="1"/>
    <col min="3" max="3" width="25.7109375" style="0" customWidth="1"/>
    <col min="5" max="5" width="19.00390625" style="0" customWidth="1"/>
    <col min="6" max="6" width="8.140625" style="0" customWidth="1"/>
    <col min="7" max="7" width="27.8515625" style="0" customWidth="1"/>
  </cols>
  <sheetData>
    <row r="1" spans="1:7" ht="20.25" customHeight="1" thickBot="1">
      <c r="A1" s="258" t="s">
        <v>39</v>
      </c>
      <c r="B1" s="258"/>
      <c r="C1" s="258"/>
      <c r="D1" s="258"/>
      <c r="E1" s="258"/>
      <c r="F1" s="258"/>
      <c r="G1" s="258"/>
    </row>
    <row r="2" spans="1:7" ht="17.25" customHeight="1" thickBot="1">
      <c r="A2" s="259" t="s">
        <v>30</v>
      </c>
      <c r="B2" s="259"/>
      <c r="C2" s="260"/>
      <c r="D2" s="261" t="str">
        <f>HYPERLINK('[3]реквизиты'!$A$2)</f>
        <v>Первенство России по самбо среди девушек 1993-94 г.р.</v>
      </c>
      <c r="E2" s="262"/>
      <c r="F2" s="262"/>
      <c r="G2" s="263"/>
    </row>
    <row r="3" spans="1:7" ht="20.25" customHeight="1" thickBot="1">
      <c r="A3" s="287" t="s">
        <v>184</v>
      </c>
      <c r="B3" s="287"/>
      <c r="C3" s="287"/>
      <c r="D3" s="287"/>
      <c r="E3" s="288"/>
      <c r="F3" s="213" t="s">
        <v>143</v>
      </c>
      <c r="G3" s="264"/>
    </row>
    <row r="4" spans="1:7" ht="12.75" customHeight="1">
      <c r="A4" s="297" t="s">
        <v>17</v>
      </c>
      <c r="B4" s="281" t="s">
        <v>0</v>
      </c>
      <c r="C4" s="301" t="s">
        <v>1</v>
      </c>
      <c r="D4" s="291" t="s">
        <v>12</v>
      </c>
      <c r="E4" s="283" t="s">
        <v>13</v>
      </c>
      <c r="F4" s="291" t="s">
        <v>14</v>
      </c>
      <c r="G4" s="265" t="s">
        <v>15</v>
      </c>
    </row>
    <row r="5" spans="1:7" ht="12.75" customHeight="1" thickBot="1">
      <c r="A5" s="298"/>
      <c r="B5" s="282"/>
      <c r="C5" s="302"/>
      <c r="D5" s="292"/>
      <c r="E5" s="284"/>
      <c r="F5" s="292"/>
      <c r="G5" s="266"/>
    </row>
    <row r="6" spans="1:7" ht="12.75" customHeight="1">
      <c r="A6" s="273" t="s">
        <v>49</v>
      </c>
      <c r="B6" s="275">
        <v>2</v>
      </c>
      <c r="C6" s="277" t="s">
        <v>77</v>
      </c>
      <c r="D6" s="279" t="s">
        <v>78</v>
      </c>
      <c r="E6" s="267" t="s">
        <v>79</v>
      </c>
      <c r="F6" s="269"/>
      <c r="G6" s="271" t="s">
        <v>80</v>
      </c>
    </row>
    <row r="7" spans="1:7" ht="12.75" customHeight="1" thickBot="1">
      <c r="A7" s="274"/>
      <c r="B7" s="276"/>
      <c r="C7" s="278"/>
      <c r="D7" s="280"/>
      <c r="E7" s="268"/>
      <c r="F7" s="270"/>
      <c r="G7" s="272"/>
    </row>
    <row r="8" spans="1:7" ht="12.75" customHeight="1">
      <c r="A8" s="293" t="s">
        <v>50</v>
      </c>
      <c r="B8" s="295">
        <v>7</v>
      </c>
      <c r="C8" s="303" t="s">
        <v>81</v>
      </c>
      <c r="D8" s="305" t="s">
        <v>82</v>
      </c>
      <c r="E8" s="285" t="s">
        <v>83</v>
      </c>
      <c r="F8" s="299"/>
      <c r="G8" s="289" t="s">
        <v>84</v>
      </c>
    </row>
    <row r="9" spans="1:7" ht="12.75" customHeight="1" thickBot="1">
      <c r="A9" s="294"/>
      <c r="B9" s="296"/>
      <c r="C9" s="304"/>
      <c r="D9" s="306"/>
      <c r="E9" s="286"/>
      <c r="F9" s="300"/>
      <c r="G9" s="290"/>
    </row>
    <row r="10" spans="1:7" ht="12.75" customHeight="1">
      <c r="A10" s="273" t="s">
        <v>68</v>
      </c>
      <c r="B10" s="275">
        <v>12</v>
      </c>
      <c r="C10" s="277" t="s">
        <v>73</v>
      </c>
      <c r="D10" s="279" t="s">
        <v>74</v>
      </c>
      <c r="E10" s="267" t="s">
        <v>75</v>
      </c>
      <c r="F10" s="269"/>
      <c r="G10" s="271" t="s">
        <v>76</v>
      </c>
    </row>
    <row r="11" spans="1:7" ht="12.75" customHeight="1" thickBot="1">
      <c r="A11" s="274"/>
      <c r="B11" s="276"/>
      <c r="C11" s="278"/>
      <c r="D11" s="280"/>
      <c r="E11" s="268"/>
      <c r="F11" s="270"/>
      <c r="G11" s="272"/>
    </row>
    <row r="12" spans="1:7" ht="12.75" customHeight="1">
      <c r="A12" s="293" t="s">
        <v>68</v>
      </c>
      <c r="B12" s="295">
        <v>13</v>
      </c>
      <c r="C12" s="303" t="s">
        <v>93</v>
      </c>
      <c r="D12" s="305" t="s">
        <v>94</v>
      </c>
      <c r="E12" s="285" t="s">
        <v>95</v>
      </c>
      <c r="F12" s="299"/>
      <c r="G12" s="289" t="s">
        <v>96</v>
      </c>
    </row>
    <row r="13" spans="1:7" ht="12.75" customHeight="1" thickBot="1">
      <c r="A13" s="294"/>
      <c r="B13" s="296"/>
      <c r="C13" s="304"/>
      <c r="D13" s="306"/>
      <c r="E13" s="286"/>
      <c r="F13" s="300"/>
      <c r="G13" s="290"/>
    </row>
    <row r="14" spans="1:7" ht="12.75" customHeight="1">
      <c r="A14" s="273" t="s">
        <v>69</v>
      </c>
      <c r="B14" s="275">
        <v>3</v>
      </c>
      <c r="C14" s="277" t="s">
        <v>111</v>
      </c>
      <c r="D14" s="279" t="s">
        <v>142</v>
      </c>
      <c r="E14" s="267" t="s">
        <v>112</v>
      </c>
      <c r="F14" s="269"/>
      <c r="G14" s="271" t="s">
        <v>113</v>
      </c>
    </row>
    <row r="15" spans="1:7" ht="12.75" customHeight="1" thickBot="1">
      <c r="A15" s="274"/>
      <c r="B15" s="276"/>
      <c r="C15" s="278"/>
      <c r="D15" s="280"/>
      <c r="E15" s="268"/>
      <c r="F15" s="270"/>
      <c r="G15" s="272"/>
    </row>
    <row r="16" spans="1:7" ht="12.75" customHeight="1">
      <c r="A16" s="293" t="s">
        <v>69</v>
      </c>
      <c r="B16" s="295">
        <v>18</v>
      </c>
      <c r="C16" s="303" t="s">
        <v>114</v>
      </c>
      <c r="D16" s="305" t="s">
        <v>141</v>
      </c>
      <c r="E16" s="285" t="s">
        <v>112</v>
      </c>
      <c r="F16" s="299" t="s">
        <v>115</v>
      </c>
      <c r="G16" s="289" t="s">
        <v>116</v>
      </c>
    </row>
    <row r="17" spans="1:7" ht="12.75" customHeight="1" thickBot="1">
      <c r="A17" s="294"/>
      <c r="B17" s="296"/>
      <c r="C17" s="304"/>
      <c r="D17" s="306"/>
      <c r="E17" s="286"/>
      <c r="F17" s="300"/>
      <c r="G17" s="290"/>
    </row>
    <row r="18" spans="1:7" ht="12.75" customHeight="1">
      <c r="A18" s="273" t="s">
        <v>70</v>
      </c>
      <c r="B18" s="275">
        <v>9</v>
      </c>
      <c r="C18" s="277" t="s">
        <v>97</v>
      </c>
      <c r="D18" s="279" t="s">
        <v>98</v>
      </c>
      <c r="E18" s="267" t="s">
        <v>99</v>
      </c>
      <c r="F18" s="269"/>
      <c r="G18" s="271" t="s">
        <v>100</v>
      </c>
    </row>
    <row r="19" spans="1:7" ht="12.75" customHeight="1" thickBot="1">
      <c r="A19" s="274"/>
      <c r="B19" s="276"/>
      <c r="C19" s="278"/>
      <c r="D19" s="280"/>
      <c r="E19" s="268"/>
      <c r="F19" s="270"/>
      <c r="G19" s="272"/>
    </row>
    <row r="20" spans="1:7" ht="12.75" customHeight="1">
      <c r="A20" s="293" t="s">
        <v>70</v>
      </c>
      <c r="B20" s="295">
        <v>17</v>
      </c>
      <c r="C20" s="303" t="s">
        <v>117</v>
      </c>
      <c r="D20" s="305" t="s">
        <v>118</v>
      </c>
      <c r="E20" s="285" t="s">
        <v>119</v>
      </c>
      <c r="F20" s="299"/>
      <c r="G20" s="289" t="s">
        <v>120</v>
      </c>
    </row>
    <row r="21" spans="1:7" ht="12.75" customHeight="1" thickBot="1">
      <c r="A21" s="294"/>
      <c r="B21" s="296"/>
      <c r="C21" s="304"/>
      <c r="D21" s="306"/>
      <c r="E21" s="286"/>
      <c r="F21" s="300"/>
      <c r="G21" s="290"/>
    </row>
    <row r="22" spans="1:7" ht="12.75" customHeight="1">
      <c r="A22" s="273" t="s">
        <v>71</v>
      </c>
      <c r="B22" s="275">
        <v>5</v>
      </c>
      <c r="C22" s="277" t="s">
        <v>125</v>
      </c>
      <c r="D22" s="279" t="s">
        <v>126</v>
      </c>
      <c r="E22" s="307" t="s">
        <v>127</v>
      </c>
      <c r="F22" s="269"/>
      <c r="G22" s="271" t="s">
        <v>128</v>
      </c>
    </row>
    <row r="23" spans="1:7" ht="12.75" customHeight="1" thickBot="1">
      <c r="A23" s="274"/>
      <c r="B23" s="276"/>
      <c r="C23" s="278"/>
      <c r="D23" s="280"/>
      <c r="E23" s="308"/>
      <c r="F23" s="270"/>
      <c r="G23" s="272"/>
    </row>
    <row r="24" spans="1:7" ht="12.75" customHeight="1">
      <c r="A24" s="293" t="s">
        <v>71</v>
      </c>
      <c r="B24" s="295">
        <v>6</v>
      </c>
      <c r="C24" s="303" t="s">
        <v>133</v>
      </c>
      <c r="D24" s="305" t="s">
        <v>134</v>
      </c>
      <c r="E24" s="285" t="s">
        <v>135</v>
      </c>
      <c r="F24" s="299"/>
      <c r="G24" s="289" t="s">
        <v>136</v>
      </c>
    </row>
    <row r="25" spans="1:7" ht="12.75" customHeight="1" thickBot="1">
      <c r="A25" s="294"/>
      <c r="B25" s="296"/>
      <c r="C25" s="304"/>
      <c r="D25" s="306"/>
      <c r="E25" s="286"/>
      <c r="F25" s="300"/>
      <c r="G25" s="290"/>
    </row>
    <row r="26" spans="1:7" ht="12.75" customHeight="1">
      <c r="A26" s="273" t="s">
        <v>71</v>
      </c>
      <c r="B26" s="275">
        <v>10</v>
      </c>
      <c r="C26" s="277" t="s">
        <v>101</v>
      </c>
      <c r="D26" s="279" t="s">
        <v>102</v>
      </c>
      <c r="E26" s="267" t="s">
        <v>99</v>
      </c>
      <c r="F26" s="269"/>
      <c r="G26" s="271" t="s">
        <v>100</v>
      </c>
    </row>
    <row r="27" spans="1:7" ht="12.75" customHeight="1" thickBot="1">
      <c r="A27" s="274"/>
      <c r="B27" s="276"/>
      <c r="C27" s="278"/>
      <c r="D27" s="280"/>
      <c r="E27" s="268"/>
      <c r="F27" s="270"/>
      <c r="G27" s="272"/>
    </row>
    <row r="28" spans="1:7" ht="12.75" customHeight="1">
      <c r="A28" s="293" t="s">
        <v>71</v>
      </c>
      <c r="B28" s="295">
        <v>15</v>
      </c>
      <c r="C28" s="303" t="s">
        <v>137</v>
      </c>
      <c r="D28" s="305" t="s">
        <v>138</v>
      </c>
      <c r="E28" s="285" t="s">
        <v>139</v>
      </c>
      <c r="F28" s="299"/>
      <c r="G28" s="289" t="s">
        <v>140</v>
      </c>
    </row>
    <row r="29" spans="1:7" ht="12.75" customHeight="1" thickBot="1">
      <c r="A29" s="294"/>
      <c r="B29" s="296"/>
      <c r="C29" s="304"/>
      <c r="D29" s="306"/>
      <c r="E29" s="286"/>
      <c r="F29" s="300"/>
      <c r="G29" s="290"/>
    </row>
    <row r="30" spans="1:7" ht="12.75" customHeight="1">
      <c r="A30" s="273" t="s">
        <v>72</v>
      </c>
      <c r="B30" s="275">
        <v>4</v>
      </c>
      <c r="C30" s="277" t="s">
        <v>103</v>
      </c>
      <c r="D30" s="279" t="s">
        <v>104</v>
      </c>
      <c r="E30" s="267" t="s">
        <v>105</v>
      </c>
      <c r="F30" s="269"/>
      <c r="G30" s="271" t="s">
        <v>106</v>
      </c>
    </row>
    <row r="31" spans="1:7" ht="12.75" customHeight="1" thickBot="1">
      <c r="A31" s="274"/>
      <c r="B31" s="276"/>
      <c r="C31" s="278"/>
      <c r="D31" s="280"/>
      <c r="E31" s="268"/>
      <c r="F31" s="270"/>
      <c r="G31" s="272"/>
    </row>
    <row r="32" spans="1:7" ht="12.75" customHeight="1">
      <c r="A32" s="293" t="s">
        <v>72</v>
      </c>
      <c r="B32" s="295">
        <v>8</v>
      </c>
      <c r="C32" s="303" t="s">
        <v>89</v>
      </c>
      <c r="D32" s="305" t="s">
        <v>90</v>
      </c>
      <c r="E32" s="285" t="s">
        <v>91</v>
      </c>
      <c r="F32" s="299"/>
      <c r="G32" s="289" t="s">
        <v>92</v>
      </c>
    </row>
    <row r="33" spans="1:7" ht="12.75" customHeight="1" thickBot="1">
      <c r="A33" s="294"/>
      <c r="B33" s="296"/>
      <c r="C33" s="304"/>
      <c r="D33" s="306"/>
      <c r="E33" s="286"/>
      <c r="F33" s="300"/>
      <c r="G33" s="290"/>
    </row>
    <row r="34" spans="1:7" ht="12.75" customHeight="1">
      <c r="A34" s="273" t="s">
        <v>72</v>
      </c>
      <c r="B34" s="275">
        <v>14</v>
      </c>
      <c r="C34" s="277" t="s">
        <v>85</v>
      </c>
      <c r="D34" s="279" t="s">
        <v>86</v>
      </c>
      <c r="E34" s="267" t="s">
        <v>87</v>
      </c>
      <c r="F34" s="269"/>
      <c r="G34" s="271" t="s">
        <v>88</v>
      </c>
    </row>
    <row r="35" spans="1:7" ht="12.75" customHeight="1" thickBot="1">
      <c r="A35" s="274"/>
      <c r="B35" s="276"/>
      <c r="C35" s="278"/>
      <c r="D35" s="280"/>
      <c r="E35" s="268"/>
      <c r="F35" s="270"/>
      <c r="G35" s="272"/>
    </row>
    <row r="36" spans="1:7" ht="12.75" customHeight="1">
      <c r="A36" s="293" t="s">
        <v>72</v>
      </c>
      <c r="B36" s="295">
        <v>16</v>
      </c>
      <c r="C36" s="303" t="s">
        <v>129</v>
      </c>
      <c r="D36" s="305" t="s">
        <v>130</v>
      </c>
      <c r="E36" s="309" t="s">
        <v>131</v>
      </c>
      <c r="F36" s="299"/>
      <c r="G36" s="289" t="s">
        <v>132</v>
      </c>
    </row>
    <row r="37" spans="1:7" ht="12.75" customHeight="1" thickBot="1">
      <c r="A37" s="294"/>
      <c r="B37" s="296"/>
      <c r="C37" s="304"/>
      <c r="D37" s="306"/>
      <c r="E37" s="310"/>
      <c r="F37" s="300"/>
      <c r="G37" s="290"/>
    </row>
    <row r="38" spans="1:7" ht="12.75" customHeight="1">
      <c r="A38" s="273" t="s">
        <v>185</v>
      </c>
      <c r="B38" s="275">
        <v>1</v>
      </c>
      <c r="C38" s="277" t="s">
        <v>121</v>
      </c>
      <c r="D38" s="279" t="s">
        <v>122</v>
      </c>
      <c r="E38" s="267" t="s">
        <v>123</v>
      </c>
      <c r="F38" s="269"/>
      <c r="G38" s="271" t="s">
        <v>124</v>
      </c>
    </row>
    <row r="39" spans="1:7" ht="12.75" customHeight="1" thickBot="1">
      <c r="A39" s="274"/>
      <c r="B39" s="276"/>
      <c r="C39" s="278"/>
      <c r="D39" s="280"/>
      <c r="E39" s="268"/>
      <c r="F39" s="270"/>
      <c r="G39" s="272"/>
    </row>
    <row r="40" spans="1:7" ht="12.75" customHeight="1">
      <c r="A40" s="311" t="s">
        <v>185</v>
      </c>
      <c r="B40" s="295">
        <v>11</v>
      </c>
      <c r="C40" s="303" t="s">
        <v>107</v>
      </c>
      <c r="D40" s="305" t="s">
        <v>108</v>
      </c>
      <c r="E40" s="285" t="s">
        <v>109</v>
      </c>
      <c r="F40" s="299"/>
      <c r="G40" s="289" t="s">
        <v>110</v>
      </c>
    </row>
    <row r="41" spans="1:7" ht="12.75" customHeight="1" thickBot="1">
      <c r="A41" s="312"/>
      <c r="B41" s="276"/>
      <c r="C41" s="278"/>
      <c r="D41" s="280"/>
      <c r="E41" s="268"/>
      <c r="F41" s="270"/>
      <c r="G41" s="272"/>
    </row>
    <row r="42" spans="1:7" ht="12.75">
      <c r="A42" s="42"/>
      <c r="B42" s="42"/>
      <c r="C42" s="42"/>
      <c r="D42" s="41"/>
      <c r="E42" s="41"/>
      <c r="F42" s="41"/>
      <c r="G42" s="29"/>
    </row>
    <row r="43" spans="2:6" ht="15.75">
      <c r="B43" s="37"/>
      <c r="C43" s="37"/>
      <c r="D43" s="41"/>
      <c r="E43" s="43"/>
      <c r="F43" s="43"/>
    </row>
    <row r="44" spans="1:7" ht="15.75">
      <c r="A44" s="65" t="str">
        <f>HYPERLINK('[2]реквизиты'!$A$6)</f>
        <v>Гл. судья, судья МК</v>
      </c>
      <c r="B44" s="66"/>
      <c r="C44" s="66"/>
      <c r="D44" s="29"/>
      <c r="E44" s="43"/>
      <c r="F44" s="43"/>
      <c r="G44" s="117" t="s">
        <v>153</v>
      </c>
    </row>
    <row r="45" spans="1:7" ht="15.75">
      <c r="A45" s="66"/>
      <c r="B45" s="66"/>
      <c r="C45" s="66"/>
      <c r="D45" s="29"/>
      <c r="E45" s="43"/>
      <c r="F45" s="43"/>
      <c r="G45" s="39" t="str">
        <f>HYPERLINK('[2]реквизиты'!$G$7)</f>
        <v>/Краснокамск/</v>
      </c>
    </row>
    <row r="46" spans="1:7" ht="12.75">
      <c r="A46" s="4"/>
      <c r="B46" s="4"/>
      <c r="C46" s="4"/>
      <c r="D46" s="29"/>
      <c r="E46" s="41"/>
      <c r="F46" s="41"/>
      <c r="G46" s="29"/>
    </row>
    <row r="47" spans="1:7" ht="15.75">
      <c r="A47" s="65" t="str">
        <f>HYPERLINK('[4]реквизиты'!$A$22)</f>
        <v>Гл. секретарь, судья МК</v>
      </c>
      <c r="B47" s="66"/>
      <c r="C47" s="66"/>
      <c r="D47" s="29"/>
      <c r="E47" s="43"/>
      <c r="F47" s="43"/>
      <c r="G47" s="38" t="str">
        <f>HYPERLINK('[2]реквизиты'!$G$8)</f>
        <v>Дроков А.Н.</v>
      </c>
    </row>
    <row r="48" spans="1:7" ht="12.75">
      <c r="A48" s="4"/>
      <c r="B48" s="4"/>
      <c r="C48" s="4"/>
      <c r="D48" s="29"/>
      <c r="E48" s="29"/>
      <c r="F48" s="29"/>
      <c r="G48" s="118" t="str">
        <f>HYPERLINK('[2]реквизиты'!$G$9)</f>
        <v>/Москва/</v>
      </c>
    </row>
  </sheetData>
  <sheetProtection/>
  <autoFilter ref="A4:G41"/>
  <mergeCells count="138">
    <mergeCell ref="E36:E37"/>
    <mergeCell ref="F36:F37"/>
    <mergeCell ref="G36:G37"/>
    <mergeCell ref="A36:A37"/>
    <mergeCell ref="B36:B37"/>
    <mergeCell ref="C36:C37"/>
    <mergeCell ref="D36:D37"/>
    <mergeCell ref="G38:G39"/>
    <mergeCell ref="A40:A41"/>
    <mergeCell ref="B40:B41"/>
    <mergeCell ref="C40:C41"/>
    <mergeCell ref="D40:D41"/>
    <mergeCell ref="E40:E41"/>
    <mergeCell ref="F40:F41"/>
    <mergeCell ref="G40:G41"/>
    <mergeCell ref="F38:F39"/>
    <mergeCell ref="A38:A39"/>
    <mergeCell ref="B38:B39"/>
    <mergeCell ref="C38:C39"/>
    <mergeCell ref="D38:D39"/>
    <mergeCell ref="E38:E39"/>
    <mergeCell ref="E32:E33"/>
    <mergeCell ref="F32:F33"/>
    <mergeCell ref="A30:A31"/>
    <mergeCell ref="B30:B31"/>
    <mergeCell ref="C30:C31"/>
    <mergeCell ref="D30:D31"/>
    <mergeCell ref="E30:E31"/>
    <mergeCell ref="F30:F31"/>
    <mergeCell ref="G32:G33"/>
    <mergeCell ref="A32:A33"/>
    <mergeCell ref="B32:B33"/>
    <mergeCell ref="C32:C33"/>
    <mergeCell ref="D32:D33"/>
    <mergeCell ref="G30:G31"/>
    <mergeCell ref="A28:A29"/>
    <mergeCell ref="B28:B29"/>
    <mergeCell ref="G24:G25"/>
    <mergeCell ref="A26:A27"/>
    <mergeCell ref="B26:B27"/>
    <mergeCell ref="C26:C27"/>
    <mergeCell ref="D26:D27"/>
    <mergeCell ref="E26:E27"/>
    <mergeCell ref="F26:F27"/>
    <mergeCell ref="G26:G27"/>
    <mergeCell ref="G28:G29"/>
    <mergeCell ref="A24:A25"/>
    <mergeCell ref="B24:B25"/>
    <mergeCell ref="C24:C25"/>
    <mergeCell ref="D24:D25"/>
    <mergeCell ref="E28:E29"/>
    <mergeCell ref="F28:F29"/>
    <mergeCell ref="C28:C29"/>
    <mergeCell ref="D28:D29"/>
    <mergeCell ref="F20:F21"/>
    <mergeCell ref="C20:C21"/>
    <mergeCell ref="D20:D21"/>
    <mergeCell ref="E24:E25"/>
    <mergeCell ref="F24:F25"/>
    <mergeCell ref="A22:A23"/>
    <mergeCell ref="B22:B23"/>
    <mergeCell ref="C22:C23"/>
    <mergeCell ref="D22:D23"/>
    <mergeCell ref="E22:E23"/>
    <mergeCell ref="F22:F23"/>
    <mergeCell ref="A14:A15"/>
    <mergeCell ref="A12:A13"/>
    <mergeCell ref="F16:F17"/>
    <mergeCell ref="B12:B13"/>
    <mergeCell ref="C12:C13"/>
    <mergeCell ref="D12:D13"/>
    <mergeCell ref="E12:E13"/>
    <mergeCell ref="G22:G23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G20:G21"/>
    <mergeCell ref="A16:A17"/>
    <mergeCell ref="B16:B17"/>
    <mergeCell ref="C16:C17"/>
    <mergeCell ref="D16:D17"/>
    <mergeCell ref="E20:E21"/>
    <mergeCell ref="F10:F11"/>
    <mergeCell ref="C4:C5"/>
    <mergeCell ref="D4:D5"/>
    <mergeCell ref="G10:G11"/>
    <mergeCell ref="F8:F9"/>
    <mergeCell ref="C8:C9"/>
    <mergeCell ref="D8:D9"/>
    <mergeCell ref="E8:E9"/>
    <mergeCell ref="G14:G15"/>
    <mergeCell ref="E14:E15"/>
    <mergeCell ref="F14:F15"/>
    <mergeCell ref="E16:E17"/>
    <mergeCell ref="A3:E3"/>
    <mergeCell ref="A34:A35"/>
    <mergeCell ref="B34:B35"/>
    <mergeCell ref="C34:C35"/>
    <mergeCell ref="D34:D35"/>
    <mergeCell ref="E34:E35"/>
    <mergeCell ref="F34:F35"/>
    <mergeCell ref="G34:G35"/>
    <mergeCell ref="G12:G13"/>
    <mergeCell ref="G8:G9"/>
    <mergeCell ref="F4:F5"/>
    <mergeCell ref="A10:A11"/>
    <mergeCell ref="B10:B11"/>
    <mergeCell ref="C10:C11"/>
    <mergeCell ref="D10:D11"/>
    <mergeCell ref="A8:A9"/>
    <mergeCell ref="B8:B9"/>
    <mergeCell ref="A4:A5"/>
    <mergeCell ref="B14:B15"/>
    <mergeCell ref="C14:C15"/>
    <mergeCell ref="D14:D15"/>
    <mergeCell ref="F12:F13"/>
    <mergeCell ref="E10:E11"/>
    <mergeCell ref="A1:G1"/>
    <mergeCell ref="A2:C2"/>
    <mergeCell ref="D2:G2"/>
    <mergeCell ref="F3:G3"/>
    <mergeCell ref="G4:G5"/>
    <mergeCell ref="E6:E7"/>
    <mergeCell ref="F6:F7"/>
    <mergeCell ref="G6:G7"/>
    <mergeCell ref="A6:A7"/>
    <mergeCell ref="B6:B7"/>
    <mergeCell ref="C6:C7"/>
    <mergeCell ref="D6:D7"/>
    <mergeCell ref="B4:B5"/>
    <mergeCell ref="E4:E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2"/>
  <sheetViews>
    <sheetView zoomScalePageLayoutView="0" workbookViewId="0" topLeftCell="A1">
      <selection activeCell="A1" sqref="A1:H8"/>
    </sheetView>
  </sheetViews>
  <sheetFormatPr defaultColWidth="9.140625" defaultRowHeight="12.75"/>
  <cols>
    <col min="1" max="1" width="6.7109375" style="0" customWidth="1"/>
    <col min="2" max="2" width="21.28125" style="0" customWidth="1"/>
    <col min="4" max="4" width="12.28125" style="0" customWidth="1"/>
    <col min="5" max="5" width="24.8515625" style="0" customWidth="1"/>
    <col min="10" max="10" width="21.28125" style="0" customWidth="1"/>
    <col min="12" max="12" width="10.8515625" style="0" customWidth="1"/>
    <col min="13" max="13" width="33.00390625" style="0" customWidth="1"/>
  </cols>
  <sheetData>
    <row r="1" spans="1:16" ht="12.75">
      <c r="A1" s="343" t="s">
        <v>31</v>
      </c>
      <c r="B1" s="343"/>
      <c r="C1" s="343"/>
      <c r="D1" s="343"/>
      <c r="E1" s="343"/>
      <c r="F1" s="343"/>
      <c r="G1" s="343"/>
      <c r="H1" s="343"/>
      <c r="I1" s="343" t="s">
        <v>31</v>
      </c>
      <c r="J1" s="343"/>
      <c r="K1" s="343"/>
      <c r="L1" s="343"/>
      <c r="M1" s="343"/>
      <c r="N1" s="343"/>
      <c r="O1" s="343"/>
      <c r="P1" s="343"/>
    </row>
    <row r="2" spans="1:16" ht="16.5">
      <c r="A2" s="316" t="s">
        <v>16</v>
      </c>
      <c r="B2" s="316"/>
      <c r="C2" s="44"/>
      <c r="D2" s="44"/>
      <c r="E2" s="45" t="s">
        <v>147</v>
      </c>
      <c r="F2" s="44"/>
      <c r="G2" s="44"/>
      <c r="H2" s="44"/>
      <c r="I2" s="54" t="s">
        <v>174</v>
      </c>
      <c r="J2" s="54" t="s">
        <v>172</v>
      </c>
      <c r="K2" s="44"/>
      <c r="L2" s="44"/>
      <c r="M2" s="45" t="s">
        <v>147</v>
      </c>
      <c r="N2" s="44"/>
      <c r="O2" s="44"/>
      <c r="P2" s="44"/>
    </row>
    <row r="3" spans="1:16" ht="12.75">
      <c r="A3" s="313" t="s">
        <v>0</v>
      </c>
      <c r="B3" s="313" t="s">
        <v>1</v>
      </c>
      <c r="C3" s="313" t="s">
        <v>2</v>
      </c>
      <c r="D3" s="313" t="s">
        <v>3</v>
      </c>
      <c r="E3" s="313" t="s">
        <v>33</v>
      </c>
      <c r="F3" s="313" t="s">
        <v>34</v>
      </c>
      <c r="G3" s="313" t="s">
        <v>35</v>
      </c>
      <c r="H3" s="313" t="s">
        <v>36</v>
      </c>
      <c r="I3" s="313" t="s">
        <v>0</v>
      </c>
      <c r="J3" s="313" t="s">
        <v>1</v>
      </c>
      <c r="K3" s="313" t="s">
        <v>2</v>
      </c>
      <c r="L3" s="313" t="s">
        <v>3</v>
      </c>
      <c r="M3" s="313" t="s">
        <v>33</v>
      </c>
      <c r="N3" s="313" t="s">
        <v>34</v>
      </c>
      <c r="O3" s="313" t="s">
        <v>35</v>
      </c>
      <c r="P3" s="313" t="s">
        <v>36</v>
      </c>
    </row>
    <row r="4" spans="1:16" ht="12.75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6" ht="12.75" customHeight="1">
      <c r="A5" s="353">
        <v>2</v>
      </c>
      <c r="B5" s="356" t="str">
        <f>VLOOKUP(A5,'пр.взвешивания'!B6:E41,2,FALSE)</f>
        <v>РОЖДЕСТВЕНСКАЯ Владислава Андреевна</v>
      </c>
      <c r="C5" s="358" t="str">
        <f>VLOOKUP(B5,'пр.взвешивания'!C6:F41,2,FALSE)</f>
        <v>22.07.94                 1 р.</v>
      </c>
      <c r="D5" s="364" t="str">
        <f>VLOOKUP(C5,'пр.взвешивания'!D6:G41,2,FALSE)</f>
        <v>Свердловская обл., МО</v>
      </c>
      <c r="E5" s="340"/>
      <c r="F5" s="348"/>
      <c r="G5" s="333"/>
      <c r="H5" s="313"/>
      <c r="I5" s="313">
        <v>12</v>
      </c>
      <c r="J5" s="334" t="str">
        <f>'пр.взвешивания'!C28</f>
        <v>ЗЮКИНА Елена Владимировна</v>
      </c>
      <c r="K5" s="335" t="str">
        <f>'пр.взвешивания'!D28</f>
        <v>27.01.94                КМС</v>
      </c>
      <c r="L5" s="336" t="str">
        <f>'пр.взвешивания'!E28</f>
        <v>Тульская область, МО</v>
      </c>
      <c r="M5" s="313"/>
      <c r="N5" s="313"/>
      <c r="O5" s="313"/>
      <c r="P5" s="313"/>
    </row>
    <row r="6" spans="1:16" ht="12.75">
      <c r="A6" s="353"/>
      <c r="B6" s="356"/>
      <c r="C6" s="358"/>
      <c r="D6" s="364"/>
      <c r="E6" s="340"/>
      <c r="F6" s="340"/>
      <c r="G6" s="333"/>
      <c r="H6" s="313"/>
      <c r="I6" s="313"/>
      <c r="J6" s="334"/>
      <c r="K6" s="335"/>
      <c r="L6" s="336"/>
      <c r="M6" s="313"/>
      <c r="N6" s="313"/>
      <c r="O6" s="313"/>
      <c r="P6" s="313"/>
    </row>
    <row r="7" spans="1:16" ht="12.75" customHeight="1">
      <c r="A7" s="361">
        <v>7</v>
      </c>
      <c r="B7" s="356" t="str">
        <f>VLOOKUP(A7,'пр.взвешивания'!B8:E43,2,FALSE)</f>
        <v>КРЮКОВА Ольга Владимировна</v>
      </c>
      <c r="C7" s="358" t="str">
        <f>VLOOKUP(B7,'пр.взвешивания'!C8:F43,2,FALSE)</f>
        <v>16.03.95         1 р.</v>
      </c>
      <c r="D7" s="364" t="str">
        <f>VLOOKUP(C7,'пр.взвешивания'!D8:G43,2,FALSE)</f>
        <v>Самарская обл., г. Самара, МО, СДЮШОР-11</v>
      </c>
      <c r="E7" s="344"/>
      <c r="F7" s="344"/>
      <c r="G7" s="321"/>
      <c r="H7" s="321"/>
      <c r="I7" s="321">
        <v>17</v>
      </c>
      <c r="J7" s="314" t="str">
        <f>'пр.взвешивания'!C38</f>
        <v>ВОРОБЬЕВА Екатерина Викторовна</v>
      </c>
      <c r="K7" s="313" t="str">
        <f>'пр.взвешивания'!D38</f>
        <v>29.05.95         1 р.</v>
      </c>
      <c r="L7" s="315" t="str">
        <f>'пр.взвешивания'!E38</f>
        <v>Рязанская обл., г. Рязань, МО</v>
      </c>
      <c r="M7" s="321"/>
      <c r="N7" s="321"/>
      <c r="O7" s="321"/>
      <c r="P7" s="321"/>
    </row>
    <row r="8" spans="1:16" ht="13.5" thickBot="1">
      <c r="A8" s="362"/>
      <c r="B8" s="363"/>
      <c r="C8" s="365"/>
      <c r="D8" s="366"/>
      <c r="E8" s="345"/>
      <c r="F8" s="345"/>
      <c r="G8" s="325"/>
      <c r="H8" s="325"/>
      <c r="I8" s="325"/>
      <c r="J8" s="327"/>
      <c r="K8" s="329"/>
      <c r="L8" s="331"/>
      <c r="M8" s="325"/>
      <c r="N8" s="325"/>
      <c r="O8" s="325"/>
      <c r="P8" s="325"/>
    </row>
    <row r="9" spans="1:16" ht="12.75" customHeight="1">
      <c r="A9" s="352">
        <v>12</v>
      </c>
      <c r="B9" s="355" t="str">
        <f>'пр.взвешивания'!C28</f>
        <v>ЗЮКИНА Елена Владимировна</v>
      </c>
      <c r="C9" s="357" t="str">
        <f>'пр.взвешивания'!D28</f>
        <v>27.01.94                КМС</v>
      </c>
      <c r="D9" s="359" t="str">
        <f>'пр.взвешивания'!E28</f>
        <v>Тульская область, МО</v>
      </c>
      <c r="E9" s="339"/>
      <c r="F9" s="341"/>
      <c r="G9" s="332"/>
      <c r="H9" s="324"/>
      <c r="I9" s="324">
        <v>18</v>
      </c>
      <c r="J9" s="342" t="str">
        <f>'пр.взвешивания'!C40</f>
        <v>ЕВДОШЕНКО Ольга Сергеевна</v>
      </c>
      <c r="K9" s="349" t="str">
        <f>'пр.взвешивания'!D40</f>
        <v>01.12.94           1 юн.р.</v>
      </c>
      <c r="L9" s="350" t="str">
        <f>'пр.взвешивания'!E40</f>
        <v>Москва, ГОУ ДОДСН СДЮСШОР №9</v>
      </c>
      <c r="M9" s="339"/>
      <c r="N9" s="341"/>
      <c r="O9" s="332"/>
      <c r="P9" s="324"/>
    </row>
    <row r="10" spans="1:16" ht="12.75">
      <c r="A10" s="353"/>
      <c r="B10" s="356"/>
      <c r="C10" s="358"/>
      <c r="D10" s="360"/>
      <c r="E10" s="340"/>
      <c r="F10" s="340"/>
      <c r="G10" s="333"/>
      <c r="H10" s="313"/>
      <c r="I10" s="313"/>
      <c r="J10" s="314"/>
      <c r="K10" s="313"/>
      <c r="L10" s="315"/>
      <c r="M10" s="340"/>
      <c r="N10" s="340"/>
      <c r="O10" s="333"/>
      <c r="P10" s="313"/>
    </row>
    <row r="11" spans="1:16" ht="12.75" customHeight="1">
      <c r="A11" s="354">
        <v>7</v>
      </c>
      <c r="B11" s="320" t="str">
        <f>'пр.взвешивания'!C18</f>
        <v>КРЮКОВА Ольга Владимировна</v>
      </c>
      <c r="C11" s="321" t="str">
        <f>'пр.взвешивания'!D18</f>
        <v>16.03.95         1 р.</v>
      </c>
      <c r="D11" s="322" t="str">
        <f>'пр.взвешивания'!E18</f>
        <v>Самарская обл., г. Самара, МО, СДЮШОР-11</v>
      </c>
      <c r="E11" s="313"/>
      <c r="F11" s="313"/>
      <c r="G11" s="313"/>
      <c r="H11" s="313"/>
      <c r="I11" s="313">
        <v>13</v>
      </c>
      <c r="J11" s="320" t="str">
        <f>'пр.взвешивания'!C30</f>
        <v>МАЛЬГИНА-МУСИХИНА Дарья Михайловна</v>
      </c>
      <c r="K11" s="321" t="str">
        <f>'пр.взвешивания'!D30</f>
        <v>27.02.94           1 р.</v>
      </c>
      <c r="L11" s="322" t="str">
        <f>'пр.взвешивания'!E30</f>
        <v>Пермский край, г. Соликамск, МО</v>
      </c>
      <c r="M11" s="313"/>
      <c r="N11" s="313"/>
      <c r="O11" s="313"/>
      <c r="P11" s="313"/>
    </row>
    <row r="12" spans="1:16" ht="12.75">
      <c r="A12" s="354"/>
      <c r="B12" s="318"/>
      <c r="C12" s="317"/>
      <c r="D12" s="319"/>
      <c r="E12" s="313"/>
      <c r="F12" s="313"/>
      <c r="G12" s="313"/>
      <c r="H12" s="313"/>
      <c r="I12" s="313"/>
      <c r="J12" s="318"/>
      <c r="K12" s="317"/>
      <c r="L12" s="319"/>
      <c r="M12" s="313"/>
      <c r="N12" s="313"/>
      <c r="O12" s="313"/>
      <c r="P12" s="313"/>
    </row>
    <row r="13" spans="1:12" ht="16.5">
      <c r="A13" s="54" t="s">
        <v>171</v>
      </c>
      <c r="B13" s="54" t="s">
        <v>173</v>
      </c>
      <c r="C13" s="55"/>
      <c r="D13" s="63"/>
      <c r="I13" s="54" t="s">
        <v>174</v>
      </c>
      <c r="J13" s="54" t="s">
        <v>173</v>
      </c>
      <c r="K13" s="50"/>
      <c r="L13" s="63"/>
    </row>
    <row r="14" spans="1:16" ht="12.75" customHeight="1">
      <c r="A14" s="313">
        <v>2</v>
      </c>
      <c r="B14" s="326" t="str">
        <f>VLOOKUP(A14,'пр.взвешивания'!B6:E41,2,FALSE)</f>
        <v>РОЖДЕСТВЕНСКАЯ Владислава Андреевна</v>
      </c>
      <c r="C14" s="328" t="str">
        <f>VLOOKUP(B14,'пр.взвешивания'!C6:F41,2,FALSE)</f>
        <v>22.07.94                 1 р.</v>
      </c>
      <c r="D14" s="330" t="str">
        <f>VLOOKUP(C14,'пр.взвешивания'!D6:G41,2,FALSE)</f>
        <v>Свердловская обл., МО</v>
      </c>
      <c r="E14" s="340"/>
      <c r="F14" s="348"/>
      <c r="G14" s="333"/>
      <c r="H14" s="313"/>
      <c r="I14" s="313">
        <v>12</v>
      </c>
      <c r="J14" s="334" t="str">
        <f>J5</f>
        <v>ЗЮКИНА Елена Владимировна</v>
      </c>
      <c r="K14" s="335" t="str">
        <f>K5</f>
        <v>27.01.94                КМС</v>
      </c>
      <c r="L14" s="336" t="str">
        <f>L5</f>
        <v>Тульская область, МО</v>
      </c>
      <c r="M14" s="313"/>
      <c r="N14" s="313"/>
      <c r="O14" s="313"/>
      <c r="P14" s="313"/>
    </row>
    <row r="15" spans="1:16" ht="12.75">
      <c r="A15" s="313"/>
      <c r="B15" s="314"/>
      <c r="C15" s="313"/>
      <c r="D15" s="315"/>
      <c r="E15" s="340"/>
      <c r="F15" s="340"/>
      <c r="G15" s="333"/>
      <c r="H15" s="313"/>
      <c r="I15" s="313"/>
      <c r="J15" s="334"/>
      <c r="K15" s="335"/>
      <c r="L15" s="336"/>
      <c r="M15" s="313"/>
      <c r="N15" s="313"/>
      <c r="O15" s="313"/>
      <c r="P15" s="313"/>
    </row>
    <row r="16" spans="1:16" ht="12.75">
      <c r="A16" s="321">
        <v>7</v>
      </c>
      <c r="B16" s="326" t="str">
        <f>VLOOKUP(A16,'пр.взвешивания'!B8:E43,2,FALSE)</f>
        <v>КРЮКОВА Ольга Владимировна</v>
      </c>
      <c r="C16" s="328" t="str">
        <f>VLOOKUP(B16,'пр.взвешивания'!C8:F43,2,FALSE)</f>
        <v>16.03.95         1 р.</v>
      </c>
      <c r="D16" s="330" t="str">
        <f>VLOOKUP(C16,'пр.взвешивания'!D8:G43,2,FALSE)</f>
        <v>Самарская обл., г. Самара, МО, СДЮШОР-11</v>
      </c>
      <c r="E16" s="344"/>
      <c r="F16" s="344"/>
      <c r="G16" s="321"/>
      <c r="H16" s="321"/>
      <c r="I16" s="321">
        <v>18</v>
      </c>
      <c r="J16" s="326" t="str">
        <f>VLOOKUP(I16,'пр.взвешивания'!B8:E43,2,FALSE)</f>
        <v>ЕВДОШЕНКО Ольга Сергеевна</v>
      </c>
      <c r="K16" s="328" t="str">
        <f>VLOOKUP(J16,'пр.взвешивания'!C8:F43,2,FALSE)</f>
        <v>01.12.94           1 юн.р.</v>
      </c>
      <c r="L16" s="330" t="str">
        <f>VLOOKUP(K16,'пр.взвешивания'!D8:G43,2,FALSE)</f>
        <v>Москва, ГОУ ДОДСН СДЮСШОР №9</v>
      </c>
      <c r="M16" s="321"/>
      <c r="N16" s="321"/>
      <c r="O16" s="321"/>
      <c r="P16" s="321"/>
    </row>
    <row r="17" spans="1:16" ht="13.5" thickBot="1">
      <c r="A17" s="325"/>
      <c r="B17" s="327"/>
      <c r="C17" s="329"/>
      <c r="D17" s="331"/>
      <c r="E17" s="345"/>
      <c r="F17" s="345"/>
      <c r="G17" s="325"/>
      <c r="H17" s="325"/>
      <c r="I17" s="325"/>
      <c r="J17" s="327"/>
      <c r="K17" s="329"/>
      <c r="L17" s="331"/>
      <c r="M17" s="325"/>
      <c r="N17" s="325"/>
      <c r="O17" s="325"/>
      <c r="P17" s="325"/>
    </row>
    <row r="18" spans="1:16" ht="12.75">
      <c r="A18" s="324">
        <v>9</v>
      </c>
      <c r="B18" s="342" t="str">
        <f>B7</f>
        <v>КРЮКОВА Ольга Владимировна</v>
      </c>
      <c r="C18" s="349" t="str">
        <f>C7</f>
        <v>16.03.95         1 р.</v>
      </c>
      <c r="D18" s="350" t="str">
        <f>D7</f>
        <v>Самарская обл., г. Самара, МО, СДЮШОР-11</v>
      </c>
      <c r="E18" s="339"/>
      <c r="F18" s="341"/>
      <c r="G18" s="332"/>
      <c r="H18" s="324"/>
      <c r="I18" s="324">
        <v>17</v>
      </c>
      <c r="J18" s="334" t="str">
        <f>J7</f>
        <v>ВОРОБЬЕВА Екатерина Викторовна</v>
      </c>
      <c r="K18" s="335" t="str">
        <f>K7</f>
        <v>29.05.95         1 р.</v>
      </c>
      <c r="L18" s="336" t="str">
        <f>L7</f>
        <v>Рязанская обл., г. Рязань, МО</v>
      </c>
      <c r="M18" s="339"/>
      <c r="N18" s="341"/>
      <c r="O18" s="332"/>
      <c r="P18" s="324"/>
    </row>
    <row r="19" spans="1:16" ht="12.75">
      <c r="A19" s="313"/>
      <c r="B19" s="314"/>
      <c r="C19" s="313"/>
      <c r="D19" s="315"/>
      <c r="E19" s="340"/>
      <c r="F19" s="340"/>
      <c r="G19" s="333"/>
      <c r="H19" s="313"/>
      <c r="I19" s="313"/>
      <c r="J19" s="334"/>
      <c r="K19" s="335"/>
      <c r="L19" s="336"/>
      <c r="M19" s="340"/>
      <c r="N19" s="340"/>
      <c r="O19" s="333"/>
      <c r="P19" s="313"/>
    </row>
    <row r="20" spans="1:16" ht="12.75">
      <c r="A20" s="313">
        <v>3</v>
      </c>
      <c r="B20" s="320" t="str">
        <f>B11</f>
        <v>КРЮКОВА Ольга Владимировна</v>
      </c>
      <c r="C20" s="313" t="str">
        <f>C11</f>
        <v>16.03.95         1 р.</v>
      </c>
      <c r="D20" s="323" t="str">
        <f>D11</f>
        <v>Самарская обл., г. Самара, МО, СДЮШОР-11</v>
      </c>
      <c r="E20" s="313"/>
      <c r="F20" s="313"/>
      <c r="G20" s="313"/>
      <c r="H20" s="313"/>
      <c r="I20" s="313">
        <v>13</v>
      </c>
      <c r="J20" s="320" t="str">
        <f>J11</f>
        <v>МАЛЬГИНА-МУСИХИНА Дарья Михайловна</v>
      </c>
      <c r="K20" s="313" t="str">
        <f>K11</f>
        <v>27.02.94           1 р.</v>
      </c>
      <c r="L20" s="323" t="str">
        <f>L11</f>
        <v>Пермский край, г. Соликамск, МО</v>
      </c>
      <c r="M20" s="313"/>
      <c r="N20" s="313"/>
      <c r="O20" s="313"/>
      <c r="P20" s="313"/>
    </row>
    <row r="21" spans="1:16" ht="12.75">
      <c r="A21" s="313"/>
      <c r="B21" s="318"/>
      <c r="C21" s="313"/>
      <c r="D21" s="323"/>
      <c r="E21" s="313"/>
      <c r="F21" s="313"/>
      <c r="G21" s="313"/>
      <c r="H21" s="313"/>
      <c r="I21" s="313"/>
      <c r="J21" s="318"/>
      <c r="K21" s="313"/>
      <c r="L21" s="323"/>
      <c r="M21" s="313"/>
      <c r="N21" s="313"/>
      <c r="O21" s="313"/>
      <c r="P21" s="313"/>
    </row>
    <row r="22" spans="1:13" ht="16.5">
      <c r="A22" s="54" t="s">
        <v>28</v>
      </c>
      <c r="B22" s="54" t="s">
        <v>161</v>
      </c>
      <c r="C22" s="55"/>
      <c r="D22" s="63"/>
      <c r="I22" s="54" t="s">
        <v>163</v>
      </c>
      <c r="J22" s="54" t="s">
        <v>161</v>
      </c>
      <c r="K22" s="50"/>
      <c r="L22" s="63"/>
      <c r="M22" s="45"/>
    </row>
    <row r="23" spans="1:16" ht="12.75" customHeight="1">
      <c r="A23" s="313">
        <v>7</v>
      </c>
      <c r="B23" s="334" t="str">
        <f>'пр.взвешивания'!C18</f>
        <v>КРЮКОВА Ольга Владимировна</v>
      </c>
      <c r="C23" s="335" t="str">
        <f>C16</f>
        <v>16.03.95         1 р.</v>
      </c>
      <c r="D23" s="336" t="str">
        <f>D16</f>
        <v>Самарская обл., г. Самара, МО, СДЮШОР-11</v>
      </c>
      <c r="E23" s="340"/>
      <c r="F23" s="348"/>
      <c r="G23" s="333"/>
      <c r="H23" s="313"/>
      <c r="I23" s="313">
        <v>15</v>
      </c>
      <c r="J23" s="326" t="str">
        <f>VLOOKUP(I23,'пр.взвешивания'!B6:E41,2,FALSE)</f>
        <v>СЕМЕНОВА Ольга Сергеевна</v>
      </c>
      <c r="K23" s="328" t="str">
        <f>VLOOKUP(J23,'пр.взвешивания'!C6:F41,2,FALSE)</f>
        <v>01.03.95              1 р.</v>
      </c>
      <c r="L23" s="330" t="str">
        <f>VLOOKUP(K23,'пр.взвешивания'!D6:G41,2,FALSE)</f>
        <v>Тверская обл., г. Тверь, МО</v>
      </c>
      <c r="M23" s="321"/>
      <c r="N23" s="313"/>
      <c r="O23" s="313"/>
      <c r="P23" s="313"/>
    </row>
    <row r="24" spans="1:16" ht="12.75">
      <c r="A24" s="313"/>
      <c r="B24" s="334"/>
      <c r="C24" s="335"/>
      <c r="D24" s="336"/>
      <c r="E24" s="340"/>
      <c r="F24" s="340"/>
      <c r="G24" s="333"/>
      <c r="H24" s="313"/>
      <c r="I24" s="313"/>
      <c r="J24" s="314"/>
      <c r="K24" s="313"/>
      <c r="L24" s="315"/>
      <c r="M24" s="317"/>
      <c r="N24" s="313"/>
      <c r="O24" s="313"/>
      <c r="P24" s="313"/>
    </row>
    <row r="25" spans="1:16" ht="12.75" customHeight="1">
      <c r="A25" s="321">
        <v>8</v>
      </c>
      <c r="B25" s="326" t="str">
        <f>'пр.взвешивания'!C20</f>
        <v>ЛАВРЕНТЬЕВА Юлия Александровна</v>
      </c>
      <c r="C25" s="328" t="str">
        <f>C18</f>
        <v>16.03.95         1 р.</v>
      </c>
      <c r="D25" s="330" t="str">
        <f>D18</f>
        <v>Самарская обл., г. Самара, МО, СДЮШОР-11</v>
      </c>
      <c r="E25" s="344"/>
      <c r="F25" s="344"/>
      <c r="G25" s="321"/>
      <c r="H25" s="321"/>
      <c r="I25" s="321">
        <v>17</v>
      </c>
      <c r="J25" s="314" t="str">
        <f>'пр.взвешивания'!C38</f>
        <v>ВОРОБЬЕВА Екатерина Викторовна</v>
      </c>
      <c r="K25" s="321" t="str">
        <f>'пр.взвешивания'!D38</f>
        <v>29.05.95         1 р.</v>
      </c>
      <c r="L25" s="315" t="str">
        <f>'пр.взвешивания'!E38</f>
        <v>Рязанская обл., г. Рязань, МО</v>
      </c>
      <c r="M25" s="321"/>
      <c r="N25" s="321"/>
      <c r="O25" s="321"/>
      <c r="P25" s="321"/>
    </row>
    <row r="26" spans="1:16" ht="13.5" thickBot="1">
      <c r="A26" s="325"/>
      <c r="B26" s="327"/>
      <c r="C26" s="329"/>
      <c r="D26" s="331"/>
      <c r="E26" s="345"/>
      <c r="F26" s="345"/>
      <c r="G26" s="325"/>
      <c r="H26" s="325"/>
      <c r="I26" s="325"/>
      <c r="J26" s="327"/>
      <c r="K26" s="325"/>
      <c r="L26" s="331"/>
      <c r="M26" s="325"/>
      <c r="N26" s="325"/>
      <c r="O26" s="325"/>
      <c r="P26" s="325"/>
    </row>
    <row r="27" spans="1:16" ht="12.75" customHeight="1">
      <c r="A27" s="324">
        <v>9</v>
      </c>
      <c r="B27" s="342" t="str">
        <f>'пр.взвешивания'!C22</f>
        <v>ЧЕМЕРСКАЯ Анна Владимировна</v>
      </c>
      <c r="C27" s="349" t="str">
        <f>C14</f>
        <v>22.07.94                 1 р.</v>
      </c>
      <c r="D27" s="350" t="str">
        <f>D14</f>
        <v>Свердловская обл., МО</v>
      </c>
      <c r="E27" s="339"/>
      <c r="F27" s="341"/>
      <c r="G27" s="332"/>
      <c r="H27" s="324"/>
      <c r="I27" s="324">
        <v>18</v>
      </c>
      <c r="J27" s="342" t="str">
        <f>'пр.взвешивания'!C40</f>
        <v>ЕВДОШЕНКО Ольга Сергеевна</v>
      </c>
      <c r="K27" s="349" t="str">
        <f>'пр.взвешивания'!D40</f>
        <v>01.12.94           1 юн.р.</v>
      </c>
      <c r="L27" s="350" t="str">
        <f>'пр.взвешивания'!E40</f>
        <v>Москва, ГОУ ДОДСН СДЮСШОР №9</v>
      </c>
      <c r="M27" s="339"/>
      <c r="N27" s="341"/>
      <c r="O27" s="332"/>
      <c r="P27" s="324"/>
    </row>
    <row r="28" spans="1:16" ht="12.75">
      <c r="A28" s="313"/>
      <c r="B28" s="314"/>
      <c r="C28" s="313"/>
      <c r="D28" s="315"/>
      <c r="E28" s="340"/>
      <c r="F28" s="340"/>
      <c r="G28" s="333"/>
      <c r="H28" s="313"/>
      <c r="I28" s="313"/>
      <c r="J28" s="314"/>
      <c r="K28" s="313"/>
      <c r="L28" s="315"/>
      <c r="M28" s="340"/>
      <c r="N28" s="340"/>
      <c r="O28" s="333"/>
      <c r="P28" s="313"/>
    </row>
    <row r="29" spans="1:16" ht="12.75">
      <c r="A29" s="313">
        <v>6</v>
      </c>
      <c r="B29" s="320" t="str">
        <f>'пр.взвешивания'!C16</f>
        <v>ЛЕВЧЕНКО Нина Александровна</v>
      </c>
      <c r="C29" s="313" t="str">
        <f>'пр.взвешивания'!D16</f>
        <v>24.02.94            1 р.</v>
      </c>
      <c r="D29" s="323" t="str">
        <f>'пр.взвешивания'!E16</f>
        <v>Краснодарский край, Калининский р-н, МО</v>
      </c>
      <c r="E29" s="313"/>
      <c r="F29" s="313"/>
      <c r="G29" s="313"/>
      <c r="H29" s="313"/>
      <c r="I29" s="313">
        <v>16</v>
      </c>
      <c r="J29" s="320" t="str">
        <f>'пр.взвешивания'!C36</f>
        <v>РАННЕВА Виктория Сергеевна</v>
      </c>
      <c r="K29" s="321" t="str">
        <f>'пр.взвешивания'!D36</f>
        <v>28.09.94              КМС</v>
      </c>
      <c r="L29" s="322" t="str">
        <f>'пр.взвешивания'!E36</f>
        <v>Республика Башкортостан, г. Давлеканово</v>
      </c>
      <c r="M29" s="313"/>
      <c r="N29" s="313"/>
      <c r="O29" s="313"/>
      <c r="P29" s="313"/>
    </row>
    <row r="30" spans="1:16" ht="12.75">
      <c r="A30" s="313"/>
      <c r="B30" s="318"/>
      <c r="C30" s="313"/>
      <c r="D30" s="323"/>
      <c r="E30" s="313"/>
      <c r="F30" s="313"/>
      <c r="G30" s="313"/>
      <c r="H30" s="313"/>
      <c r="I30" s="313"/>
      <c r="J30" s="318"/>
      <c r="K30" s="317"/>
      <c r="L30" s="319"/>
      <c r="M30" s="313"/>
      <c r="N30" s="313"/>
      <c r="O30" s="313"/>
      <c r="P30" s="313"/>
    </row>
    <row r="31" spans="1:16" ht="16.5">
      <c r="A31" s="54" t="s">
        <v>28</v>
      </c>
      <c r="B31" s="54" t="s">
        <v>162</v>
      </c>
      <c r="C31" s="44"/>
      <c r="D31" s="44"/>
      <c r="E31" s="45" t="s">
        <v>147</v>
      </c>
      <c r="F31" s="44"/>
      <c r="G31" s="44"/>
      <c r="H31" s="44"/>
      <c r="I31" s="54" t="s">
        <v>163</v>
      </c>
      <c r="J31" s="54" t="s">
        <v>162</v>
      </c>
      <c r="K31" s="44"/>
      <c r="L31" s="64"/>
      <c r="M31" s="45" t="s">
        <v>147</v>
      </c>
      <c r="N31" s="44"/>
      <c r="O31" s="44"/>
      <c r="P31" s="44"/>
    </row>
    <row r="32" spans="1:16" ht="12.75" customHeight="1">
      <c r="A32" s="313" t="s">
        <v>0</v>
      </c>
      <c r="B32" s="351" t="s">
        <v>1</v>
      </c>
      <c r="C32" s="351" t="s">
        <v>2</v>
      </c>
      <c r="D32" s="326" t="s">
        <v>3</v>
      </c>
      <c r="E32" s="313" t="s">
        <v>33</v>
      </c>
      <c r="F32" s="313" t="s">
        <v>34</v>
      </c>
      <c r="G32" s="313" t="s">
        <v>35</v>
      </c>
      <c r="H32" s="313" t="s">
        <v>36</v>
      </c>
      <c r="I32" s="313" t="s">
        <v>0</v>
      </c>
      <c r="J32" s="313" t="s">
        <v>1</v>
      </c>
      <c r="K32" s="313" t="s">
        <v>2</v>
      </c>
      <c r="L32" s="313" t="s">
        <v>3</v>
      </c>
      <c r="M32" s="313" t="s">
        <v>33</v>
      </c>
      <c r="N32" s="313" t="s">
        <v>34</v>
      </c>
      <c r="O32" s="313" t="s">
        <v>35</v>
      </c>
      <c r="P32" s="313" t="s">
        <v>36</v>
      </c>
    </row>
    <row r="33" spans="1:16" ht="12.75">
      <c r="A33" s="321"/>
      <c r="B33" s="317"/>
      <c r="C33" s="317"/>
      <c r="D33" s="314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</row>
    <row r="34" spans="1:16" ht="12.75">
      <c r="A34" s="313">
        <v>7</v>
      </c>
      <c r="B34" s="326" t="str">
        <f>VLOOKUP(A34,'пр.взвешивания'!B6:E41,2,FALSE)</f>
        <v>КРЮКОВА Ольга Владимировна</v>
      </c>
      <c r="C34" s="328" t="str">
        <f>VLOOKUP(B34,'пр.взвешивания'!C6:F41,2,FALSE)</f>
        <v>16.03.95         1 р.</v>
      </c>
      <c r="D34" s="330" t="str">
        <f>VLOOKUP(C34,'пр.взвешивания'!D6:G41,2,FALSE)</f>
        <v>Самарская обл., г. Самара, МО, СДЮШОР-11</v>
      </c>
      <c r="E34" s="340"/>
      <c r="F34" s="348"/>
      <c r="G34" s="333"/>
      <c r="H34" s="313"/>
      <c r="I34" s="313">
        <v>15</v>
      </c>
      <c r="J34" s="326" t="str">
        <f>VLOOKUP(I34,'пр.взвешивания'!B6:E41,2,FALSE)</f>
        <v>СЕМЕНОВА Ольга Сергеевна</v>
      </c>
      <c r="K34" s="328" t="str">
        <f>VLOOKUP(J34,'пр.взвешивания'!C6:F41,2,FALSE)</f>
        <v>01.03.95              1 р.</v>
      </c>
      <c r="L34" s="330" t="str">
        <f>VLOOKUP(K34,'пр.взвешивания'!D6:G41,2,FALSE)</f>
        <v>Тверская обл., г. Тверь, МО</v>
      </c>
      <c r="M34" s="313"/>
      <c r="N34" s="313"/>
      <c r="O34" s="313"/>
      <c r="P34" s="313"/>
    </row>
    <row r="35" spans="1:16" ht="12.75">
      <c r="A35" s="313"/>
      <c r="B35" s="314"/>
      <c r="C35" s="313"/>
      <c r="D35" s="315"/>
      <c r="E35" s="340"/>
      <c r="F35" s="340"/>
      <c r="G35" s="333"/>
      <c r="H35" s="313"/>
      <c r="I35" s="313"/>
      <c r="J35" s="314"/>
      <c r="K35" s="313"/>
      <c r="L35" s="315"/>
      <c r="M35" s="313"/>
      <c r="N35" s="313"/>
      <c r="O35" s="313"/>
      <c r="P35" s="313"/>
    </row>
    <row r="36" spans="1:16" ht="12.75">
      <c r="A36" s="321">
        <v>9</v>
      </c>
      <c r="B36" s="326" t="str">
        <f>VLOOKUP(A36,'пр.взвешивания'!B8:E43,2,FALSE)</f>
        <v>ЧЕМЕРСКАЯ Анна Владимировна</v>
      </c>
      <c r="C36" s="328" t="str">
        <f>VLOOKUP(B36,'пр.взвешивания'!C8:F43,2,FALSE)</f>
        <v>08.08.94            КМС</v>
      </c>
      <c r="D36" s="330" t="str">
        <f>VLOOKUP(C36,'пр.взвешивания'!D8:G43,2,FALSE)</f>
        <v>Новосибирская обл., МО</v>
      </c>
      <c r="E36" s="344"/>
      <c r="F36" s="344"/>
      <c r="G36" s="321"/>
      <c r="H36" s="321"/>
      <c r="I36" s="321">
        <v>18</v>
      </c>
      <c r="J36" s="326" t="str">
        <f>VLOOKUP(I36,'пр.взвешивания'!B8:E43,2,FALSE)</f>
        <v>ЕВДОШЕНКО Ольга Сергеевна</v>
      </c>
      <c r="K36" s="328" t="str">
        <f>VLOOKUP(J36,'пр.взвешивания'!C8:F43,2,FALSE)</f>
        <v>01.12.94           1 юн.р.</v>
      </c>
      <c r="L36" s="330" t="str">
        <f>VLOOKUP(K36,'пр.взвешивания'!D8:G43,2,FALSE)</f>
        <v>Москва, ГОУ ДОДСН СДЮСШОР №9</v>
      </c>
      <c r="M36" s="321"/>
      <c r="N36" s="321"/>
      <c r="O36" s="321"/>
      <c r="P36" s="321"/>
    </row>
    <row r="37" spans="1:16" ht="13.5" thickBot="1">
      <c r="A37" s="325"/>
      <c r="B37" s="327"/>
      <c r="C37" s="329"/>
      <c r="D37" s="331"/>
      <c r="E37" s="345"/>
      <c r="F37" s="345"/>
      <c r="G37" s="325"/>
      <c r="H37" s="325"/>
      <c r="I37" s="325"/>
      <c r="J37" s="327"/>
      <c r="K37" s="329"/>
      <c r="L37" s="331"/>
      <c r="M37" s="325"/>
      <c r="N37" s="325"/>
      <c r="O37" s="325"/>
      <c r="P37" s="325"/>
    </row>
    <row r="38" spans="1:16" ht="12.75" customHeight="1">
      <c r="A38" s="317">
        <v>6</v>
      </c>
      <c r="B38" s="318" t="str">
        <f>B29</f>
        <v>ЛЕВЧЕНКО Нина Александровна</v>
      </c>
      <c r="C38" s="317" t="str">
        <f>C29</f>
        <v>24.02.94            1 р.</v>
      </c>
      <c r="D38" s="337" t="str">
        <f>D29</f>
        <v>Краснодарский край, Калининский р-н, МО</v>
      </c>
      <c r="E38" s="317"/>
      <c r="F38" s="317"/>
      <c r="G38" s="317"/>
      <c r="H38" s="317"/>
      <c r="I38" s="317">
        <v>17</v>
      </c>
      <c r="J38" s="318" t="str">
        <f>J25</f>
        <v>ВОРОБЬЕВА Екатерина Викторовна</v>
      </c>
      <c r="K38" s="317" t="str">
        <f>K25</f>
        <v>29.05.95         1 р.</v>
      </c>
      <c r="L38" s="319" t="str">
        <f>L25</f>
        <v>Рязанская обл., г. Рязань, МО</v>
      </c>
      <c r="M38" s="317"/>
      <c r="N38" s="317"/>
      <c r="O38" s="317"/>
      <c r="P38" s="317"/>
    </row>
    <row r="39" spans="1:16" ht="12.75">
      <c r="A39" s="313"/>
      <c r="B39" s="314"/>
      <c r="C39" s="313"/>
      <c r="D39" s="323"/>
      <c r="E39" s="313"/>
      <c r="F39" s="313"/>
      <c r="G39" s="313"/>
      <c r="H39" s="313"/>
      <c r="I39" s="313"/>
      <c r="J39" s="314"/>
      <c r="K39" s="313"/>
      <c r="L39" s="315"/>
      <c r="M39" s="313"/>
      <c r="N39" s="313"/>
      <c r="O39" s="313"/>
      <c r="P39" s="313"/>
    </row>
    <row r="40" spans="1:16" ht="12.75" customHeight="1">
      <c r="A40" s="313">
        <v>8</v>
      </c>
      <c r="B40" s="314" t="str">
        <f>B25</f>
        <v>ЛАВРЕНТЬЕВА Юлия Александровна</v>
      </c>
      <c r="C40" s="313" t="str">
        <f>C25</f>
        <v>16.03.95         1 р.</v>
      </c>
      <c r="D40" s="323" t="str">
        <f>D25</f>
        <v>Самарская обл., г. Самара, МО, СДЮШОР-11</v>
      </c>
      <c r="E40" s="313"/>
      <c r="F40" s="313"/>
      <c r="G40" s="313"/>
      <c r="H40" s="313"/>
      <c r="I40" s="313">
        <v>16</v>
      </c>
      <c r="J40" s="314" t="str">
        <f>J29</f>
        <v>РАННЕВА Виктория Сергеевна</v>
      </c>
      <c r="K40" s="313" t="str">
        <f>K29</f>
        <v>28.09.94              КМС</v>
      </c>
      <c r="L40" s="315" t="str">
        <f>L29</f>
        <v>Республика Башкортостан, г. Давлеканово</v>
      </c>
      <c r="M40" s="313"/>
      <c r="N40" s="313"/>
      <c r="O40" s="313"/>
      <c r="P40" s="313"/>
    </row>
    <row r="41" spans="1:16" ht="12.75">
      <c r="A41" s="313"/>
      <c r="B41" s="314"/>
      <c r="C41" s="313"/>
      <c r="D41" s="323"/>
      <c r="E41" s="313"/>
      <c r="F41" s="313"/>
      <c r="G41" s="313"/>
      <c r="H41" s="313"/>
      <c r="I41" s="313"/>
      <c r="J41" s="314"/>
      <c r="K41" s="313"/>
      <c r="L41" s="315"/>
      <c r="M41" s="313"/>
      <c r="N41" s="313"/>
      <c r="O41" s="313"/>
      <c r="P41" s="313"/>
    </row>
    <row r="42" spans="1:13" ht="16.5">
      <c r="A42" s="62" t="s">
        <v>19</v>
      </c>
      <c r="B42" s="54" t="s">
        <v>32</v>
      </c>
      <c r="C42" s="55"/>
      <c r="D42" s="57"/>
      <c r="E42" s="45" t="s">
        <v>147</v>
      </c>
      <c r="I42" s="62" t="s">
        <v>22</v>
      </c>
      <c r="J42" s="54" t="s">
        <v>32</v>
      </c>
      <c r="K42" s="50"/>
      <c r="L42" s="63"/>
      <c r="M42" s="45" t="s">
        <v>147</v>
      </c>
    </row>
    <row r="43" spans="1:16" ht="12.75">
      <c r="A43" s="313">
        <v>6</v>
      </c>
      <c r="B43" s="326" t="str">
        <f>VLOOKUP(A43,'пр.взвешивания'!B6:E41,2,FALSE)</f>
        <v>ЛЕВЧЕНКО Нина Александровна</v>
      </c>
      <c r="C43" s="328" t="str">
        <f>VLOOKUP(B43,'пр.взвешивания'!C6:F41,2,FALSE)</f>
        <v>24.02.94            1 р.</v>
      </c>
      <c r="D43" s="330" t="str">
        <f>VLOOKUP(C43,'пр.взвешивания'!D6:G41,2,FALSE)</f>
        <v>Краснодарский край, Калининский р-н, МО</v>
      </c>
      <c r="E43" s="340"/>
      <c r="F43" s="348"/>
      <c r="G43" s="333"/>
      <c r="H43" s="313"/>
      <c r="I43" s="313">
        <v>15</v>
      </c>
      <c r="J43" s="326" t="str">
        <f>VLOOKUP(I43,'пр.взвешивания'!B6:E41,2,FALSE)</f>
        <v>СЕМЕНОВА Ольга Сергеевна</v>
      </c>
      <c r="K43" s="328" t="str">
        <f>VLOOKUP(J43,'пр.взвешивания'!C6:F41,2,FALSE)</f>
        <v>01.03.95              1 р.</v>
      </c>
      <c r="L43" s="330" t="str">
        <f>VLOOKUP(K43,'пр.взвешивания'!D6:G41,2,FALSE)</f>
        <v>Тверская обл., г. Тверь, МО</v>
      </c>
      <c r="M43" s="313"/>
      <c r="N43" s="313"/>
      <c r="O43" s="313"/>
      <c r="P43" s="313"/>
    </row>
    <row r="44" spans="1:16" ht="12.75">
      <c r="A44" s="313"/>
      <c r="B44" s="314"/>
      <c r="C44" s="313"/>
      <c r="D44" s="315"/>
      <c r="E44" s="340"/>
      <c r="F44" s="340"/>
      <c r="G44" s="333"/>
      <c r="H44" s="313"/>
      <c r="I44" s="313"/>
      <c r="J44" s="314"/>
      <c r="K44" s="313"/>
      <c r="L44" s="315"/>
      <c r="M44" s="313"/>
      <c r="N44" s="313"/>
      <c r="O44" s="313"/>
      <c r="P44" s="313"/>
    </row>
    <row r="45" spans="1:16" ht="12.75">
      <c r="A45" s="321">
        <v>7</v>
      </c>
      <c r="B45" s="326" t="str">
        <f>VLOOKUP(A45,'пр.взвешивания'!B8:E43,2,FALSE)</f>
        <v>КРЮКОВА Ольга Владимировна</v>
      </c>
      <c r="C45" s="328" t="str">
        <f>VLOOKUP(B45,'пр.взвешивания'!C8:F43,2,FALSE)</f>
        <v>16.03.95         1 р.</v>
      </c>
      <c r="D45" s="330" t="str">
        <f>VLOOKUP(C45,'пр.взвешивания'!D8:G43,2,FALSE)</f>
        <v>Самарская обл., г. Самара, МО, СДЮШОР-11</v>
      </c>
      <c r="E45" s="344"/>
      <c r="F45" s="344"/>
      <c r="G45" s="321"/>
      <c r="H45" s="321"/>
      <c r="I45" s="321">
        <v>16</v>
      </c>
      <c r="J45" s="326" t="str">
        <f>VLOOKUP(I45,'пр.взвешивания'!B8:E43,2,FALSE)</f>
        <v>РАННЕВА Виктория Сергеевна</v>
      </c>
      <c r="K45" s="328" t="str">
        <f>VLOOKUP(J45,'пр.взвешивания'!C8:F43,2,FALSE)</f>
        <v>28.09.94              КМС</v>
      </c>
      <c r="L45" s="330" t="str">
        <f>VLOOKUP(K45,'пр.взвешивания'!D8:G43,2,FALSE)</f>
        <v>Республика Башкортостан, г. Давлеканово</v>
      </c>
      <c r="M45" s="321"/>
      <c r="N45" s="321"/>
      <c r="O45" s="321"/>
      <c r="P45" s="321"/>
    </row>
    <row r="46" spans="1:16" ht="13.5" thickBot="1">
      <c r="A46" s="325"/>
      <c r="B46" s="327"/>
      <c r="C46" s="329"/>
      <c r="D46" s="331"/>
      <c r="E46" s="345"/>
      <c r="F46" s="345"/>
      <c r="G46" s="325"/>
      <c r="H46" s="325"/>
      <c r="I46" s="325"/>
      <c r="J46" s="327"/>
      <c r="K46" s="329"/>
      <c r="L46" s="331"/>
      <c r="M46" s="325"/>
      <c r="N46" s="325"/>
      <c r="O46" s="325"/>
      <c r="P46" s="325"/>
    </row>
    <row r="47" spans="1:13" ht="16.5">
      <c r="A47" s="62" t="s">
        <v>20</v>
      </c>
      <c r="B47" s="54" t="s">
        <v>32</v>
      </c>
      <c r="C47" s="55"/>
      <c r="D47" s="57"/>
      <c r="E47" s="45" t="s">
        <v>147</v>
      </c>
      <c r="I47" s="62" t="s">
        <v>23</v>
      </c>
      <c r="J47" s="54" t="s">
        <v>32</v>
      </c>
      <c r="K47" s="50"/>
      <c r="L47" s="63"/>
      <c r="M47" s="45" t="s">
        <v>147</v>
      </c>
    </row>
    <row r="48" spans="1:16" ht="12.75">
      <c r="A48" s="313">
        <v>8</v>
      </c>
      <c r="B48" s="326" t="str">
        <f>VLOOKUP(A48,'пр.взвешивания'!B6:E41,2,FALSE)</f>
        <v>ЛАВРЕНТЬЕВА Юлия Александровна</v>
      </c>
      <c r="C48" s="328" t="str">
        <f>VLOOKUP(B48,'пр.взвешивания'!C6:F41,2,FALSE)</f>
        <v>24.12.94           1 р.</v>
      </c>
      <c r="D48" s="330" t="str">
        <f>VLOOKUP(C48,'пр.взвешивания'!D6:G41,2,FALSE)</f>
        <v>Ульяновская обл., ВС</v>
      </c>
      <c r="E48" s="340"/>
      <c r="F48" s="348"/>
      <c r="G48" s="333"/>
      <c r="H48" s="313"/>
      <c r="I48" s="313">
        <v>17</v>
      </c>
      <c r="J48" s="326" t="str">
        <f>VLOOKUP(I48,'пр.взвешивания'!B15:E50,2,FALSE)</f>
        <v>ВОРОБЬЕВА Екатерина Викторовна</v>
      </c>
      <c r="K48" s="328" t="str">
        <f>VLOOKUP(J48,'пр.взвешивания'!C15:F50,2,FALSE)</f>
        <v>29.05.95         1 р.</v>
      </c>
      <c r="L48" s="330" t="str">
        <f>VLOOKUP(K48,'пр.взвешивания'!D15:G50,2,FALSE)</f>
        <v>Рязанская обл., г. Рязань, МО</v>
      </c>
      <c r="M48" s="313"/>
      <c r="N48" s="313"/>
      <c r="O48" s="313"/>
      <c r="P48" s="313"/>
    </row>
    <row r="49" spans="1:16" ht="12.75">
      <c r="A49" s="313"/>
      <c r="B49" s="314"/>
      <c r="C49" s="313"/>
      <c r="D49" s="315"/>
      <c r="E49" s="340"/>
      <c r="F49" s="340"/>
      <c r="G49" s="333"/>
      <c r="H49" s="313"/>
      <c r="I49" s="313"/>
      <c r="J49" s="314"/>
      <c r="K49" s="313"/>
      <c r="L49" s="315"/>
      <c r="M49" s="313"/>
      <c r="N49" s="313"/>
      <c r="O49" s="313"/>
      <c r="P49" s="313"/>
    </row>
    <row r="50" spans="1:16" ht="12.75" customHeight="1">
      <c r="A50" s="321">
        <v>9</v>
      </c>
      <c r="B50" s="326" t="str">
        <f>VLOOKUP(A50,'пр.взвешивания'!B8:E43,2,FALSE)</f>
        <v>ЧЕМЕРСКАЯ Анна Владимировна</v>
      </c>
      <c r="C50" s="328" t="str">
        <f>VLOOKUP(B50,'пр.взвешивания'!C8:F43,2,FALSE)</f>
        <v>08.08.94            КМС</v>
      </c>
      <c r="D50" s="330" t="str">
        <f>VLOOKUP(C50,'пр.взвешивания'!D8:G43,2,FALSE)</f>
        <v>Новосибирская обл., МО</v>
      </c>
      <c r="E50" s="344"/>
      <c r="F50" s="344"/>
      <c r="G50" s="321"/>
      <c r="H50" s="321"/>
      <c r="I50" s="321">
        <v>18</v>
      </c>
      <c r="J50" s="314" t="str">
        <f>'пр.взвешивания'!C40</f>
        <v>ЕВДОШЕНКО Ольга Сергеевна</v>
      </c>
      <c r="K50" s="335" t="str">
        <f>'пр.взвешивания'!D40</f>
        <v>01.12.94           1 юн.р.</v>
      </c>
      <c r="L50" s="336" t="str">
        <f>'пр.взвешивания'!E40</f>
        <v>Москва, ГОУ ДОДСН СДЮСШОР №9</v>
      </c>
      <c r="M50" s="321"/>
      <c r="N50" s="321"/>
      <c r="O50" s="321"/>
      <c r="P50" s="321"/>
    </row>
    <row r="51" spans="1:16" ht="13.5" thickBot="1">
      <c r="A51" s="325"/>
      <c r="B51" s="327"/>
      <c r="C51" s="329"/>
      <c r="D51" s="331"/>
      <c r="E51" s="345"/>
      <c r="F51" s="345"/>
      <c r="G51" s="325"/>
      <c r="H51" s="325"/>
      <c r="I51" s="325"/>
      <c r="J51" s="327"/>
      <c r="K51" s="346"/>
      <c r="L51" s="347"/>
      <c r="M51" s="325"/>
      <c r="N51" s="325"/>
      <c r="O51" s="325"/>
      <c r="P51" s="325"/>
    </row>
    <row r="56" spans="1:16" ht="12.75">
      <c r="A56" s="343" t="s">
        <v>31</v>
      </c>
      <c r="B56" s="343"/>
      <c r="C56" s="343"/>
      <c r="D56" s="343"/>
      <c r="E56" s="343"/>
      <c r="F56" s="343"/>
      <c r="G56" s="343"/>
      <c r="H56" s="343"/>
      <c r="I56" s="343" t="s">
        <v>31</v>
      </c>
      <c r="J56" s="343"/>
      <c r="K56" s="343"/>
      <c r="L56" s="343"/>
      <c r="M56" s="343"/>
      <c r="N56" s="343"/>
      <c r="O56" s="343"/>
      <c r="P56" s="343"/>
    </row>
    <row r="57" spans="1:16" ht="12.75">
      <c r="A57" s="44" t="s">
        <v>19</v>
      </c>
      <c r="B57" s="44" t="s">
        <v>32</v>
      </c>
      <c r="C57" s="44"/>
      <c r="D57" s="44"/>
      <c r="E57" s="45" t="s">
        <v>67</v>
      </c>
      <c r="F57" s="44"/>
      <c r="G57" s="44"/>
      <c r="H57" s="44"/>
      <c r="I57" s="44" t="s">
        <v>22</v>
      </c>
      <c r="J57" s="44" t="s">
        <v>32</v>
      </c>
      <c r="K57" s="44"/>
      <c r="L57" s="44"/>
      <c r="M57" s="45" t="s">
        <v>67</v>
      </c>
      <c r="N57" s="44"/>
      <c r="O57" s="44"/>
      <c r="P57" s="44"/>
    </row>
    <row r="58" spans="1:16" ht="12.75">
      <c r="A58" s="313" t="s">
        <v>0</v>
      </c>
      <c r="B58" s="313" t="s">
        <v>1</v>
      </c>
      <c r="C58" s="313" t="s">
        <v>2</v>
      </c>
      <c r="D58" s="313" t="s">
        <v>3</v>
      </c>
      <c r="E58" s="313" t="s">
        <v>33</v>
      </c>
      <c r="F58" s="313" t="s">
        <v>34</v>
      </c>
      <c r="G58" s="313" t="s">
        <v>35</v>
      </c>
      <c r="H58" s="313" t="s">
        <v>36</v>
      </c>
      <c r="I58" s="313" t="s">
        <v>0</v>
      </c>
      <c r="J58" s="313" t="s">
        <v>1</v>
      </c>
      <c r="K58" s="313" t="s">
        <v>2</v>
      </c>
      <c r="L58" s="313" t="s">
        <v>3</v>
      </c>
      <c r="M58" s="313" t="s">
        <v>33</v>
      </c>
      <c r="N58" s="313" t="s">
        <v>34</v>
      </c>
      <c r="O58" s="313" t="s">
        <v>35</v>
      </c>
      <c r="P58" s="313" t="s">
        <v>36</v>
      </c>
    </row>
    <row r="59" spans="1:16" ht="12.75">
      <c r="A59" s="321"/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</row>
    <row r="60" spans="1:16" ht="12.75">
      <c r="A60" s="313">
        <v>7</v>
      </c>
      <c r="B60" s="326" t="str">
        <f>VLOOKUP(A60,'пр.взвешивания'!B6:E41,2,FALSE)</f>
        <v>КРЮКОВА Ольга Владимировна</v>
      </c>
      <c r="C60" s="326" t="str">
        <f>VLOOKUP(B60,'пр.взвешивания'!C6:F41,2,FALSE)</f>
        <v>16.03.95         1 р.</v>
      </c>
      <c r="D60" s="326" t="str">
        <f>VLOOKUP(C60,'пр.взвешивания'!D6:G41,2,FALSE)</f>
        <v>Самарская обл., г. Самара, МО, СДЮШОР-11</v>
      </c>
      <c r="E60" s="313"/>
      <c r="F60" s="313"/>
      <c r="G60" s="313"/>
      <c r="H60" s="313"/>
      <c r="I60" s="313">
        <v>19</v>
      </c>
      <c r="J60" s="326" t="e">
        <f>VLOOKUP(I60,'пр.взвешивания'!B6:E41,2,FALSE)</f>
        <v>#N/A</v>
      </c>
      <c r="K60" s="326" t="e">
        <f>VLOOKUP(J60,'пр.взвешивания'!C6:F41,2,FALSE)</f>
        <v>#N/A</v>
      </c>
      <c r="L60" s="326" t="e">
        <f>VLOOKUP(K60,'пр.взвешивания'!D6:G41,2,FALSE)</f>
        <v>#N/A</v>
      </c>
      <c r="M60" s="313"/>
      <c r="N60" s="313"/>
      <c r="O60" s="313"/>
      <c r="P60" s="313"/>
    </row>
    <row r="61" spans="1:16" ht="12.75">
      <c r="A61" s="313"/>
      <c r="B61" s="314"/>
      <c r="C61" s="314"/>
      <c r="D61" s="314"/>
      <c r="E61" s="313"/>
      <c r="F61" s="313"/>
      <c r="G61" s="313"/>
      <c r="H61" s="313"/>
      <c r="I61" s="313"/>
      <c r="J61" s="314"/>
      <c r="K61" s="314"/>
      <c r="L61" s="314"/>
      <c r="M61" s="313"/>
      <c r="N61" s="313"/>
      <c r="O61" s="313"/>
      <c r="P61" s="313"/>
    </row>
    <row r="62" spans="1:16" ht="12.75">
      <c r="A62" s="321">
        <v>8</v>
      </c>
      <c r="B62" s="326" t="str">
        <f>VLOOKUP(A62,'пр.взвешивания'!B8:E43,2,FALSE)</f>
        <v>ЛАВРЕНТЬЕВА Юлия Александровна</v>
      </c>
      <c r="C62" s="326" t="str">
        <f>VLOOKUP(B62,'пр.взвешивания'!C8:F43,2,FALSE)</f>
        <v>24.12.94           1 р.</v>
      </c>
      <c r="D62" s="326" t="str">
        <f>VLOOKUP(C62,'пр.взвешивания'!D8:G43,2,FALSE)</f>
        <v>Ульяновская обл., ВС</v>
      </c>
      <c r="E62" s="321"/>
      <c r="F62" s="321"/>
      <c r="G62" s="321"/>
      <c r="H62" s="321"/>
      <c r="I62" s="321">
        <v>20</v>
      </c>
      <c r="J62" s="326" t="e">
        <f>VLOOKUP(I62,'пр.взвешивания'!B8:E43,2,FALSE)</f>
        <v>#N/A</v>
      </c>
      <c r="K62" s="326" t="e">
        <f>VLOOKUP(J62,'пр.взвешивания'!C8:F43,2,FALSE)</f>
        <v>#N/A</v>
      </c>
      <c r="L62" s="326" t="e">
        <f>VLOOKUP(K62,'пр.взвешивания'!D8:G43,2,FALSE)</f>
        <v>#N/A</v>
      </c>
      <c r="M62" s="321"/>
      <c r="N62" s="321"/>
      <c r="O62" s="321"/>
      <c r="P62" s="321"/>
    </row>
    <row r="63" spans="1:16" ht="13.5" thickBot="1">
      <c r="A63" s="325"/>
      <c r="B63" s="327"/>
      <c r="C63" s="327"/>
      <c r="D63" s="327"/>
      <c r="E63" s="325"/>
      <c r="F63" s="325"/>
      <c r="G63" s="325"/>
      <c r="H63" s="325"/>
      <c r="I63" s="325"/>
      <c r="J63" s="327"/>
      <c r="K63" s="327"/>
      <c r="L63" s="327"/>
      <c r="M63" s="325"/>
      <c r="N63" s="325"/>
      <c r="O63" s="325"/>
      <c r="P63" s="325"/>
    </row>
    <row r="64" spans="1:16" ht="12.75">
      <c r="A64" s="324">
        <v>9</v>
      </c>
      <c r="B64" s="342" t="str">
        <f>VLOOKUP(A64,'пр.взвешивания'!B10:E45,2,FALSE)</f>
        <v>ЧЕМЕРСКАЯ Анна Владимировна</v>
      </c>
      <c r="C64" s="342" t="str">
        <f>VLOOKUP(B64,'пр.взвешивания'!C10:F45,2,FALSE)</f>
        <v>08.08.94            КМС</v>
      </c>
      <c r="D64" s="342" t="str">
        <f>VLOOKUP(C64,'пр.взвешивания'!D10:G45,2,FALSE)</f>
        <v>Новосибирская обл., МО</v>
      </c>
      <c r="E64" s="324" t="s">
        <v>66</v>
      </c>
      <c r="F64" s="341"/>
      <c r="G64" s="332"/>
      <c r="H64" s="324"/>
      <c r="I64" s="324">
        <v>21</v>
      </c>
      <c r="J64" s="342" t="e">
        <f>VLOOKUP(I64,'пр.взвешивания'!B10:E45,2,FALSE)</f>
        <v>#N/A</v>
      </c>
      <c r="K64" s="342" t="e">
        <f>VLOOKUP(J64,'пр.взвешивания'!C10:F45,2,FALSE)</f>
        <v>#N/A</v>
      </c>
      <c r="L64" s="342" t="e">
        <f>VLOOKUP(K64,'пр.взвешивания'!D10:G45,2,FALSE)</f>
        <v>#N/A</v>
      </c>
      <c r="M64" s="339"/>
      <c r="N64" s="341"/>
      <c r="O64" s="332"/>
      <c r="P64" s="324"/>
    </row>
    <row r="65" spans="1:16" ht="12.75">
      <c r="A65" s="313"/>
      <c r="B65" s="314"/>
      <c r="C65" s="314"/>
      <c r="D65" s="314"/>
      <c r="E65" s="313"/>
      <c r="F65" s="340"/>
      <c r="G65" s="333"/>
      <c r="H65" s="313"/>
      <c r="I65" s="313"/>
      <c r="J65" s="314"/>
      <c r="K65" s="314"/>
      <c r="L65" s="314"/>
      <c r="M65" s="340"/>
      <c r="N65" s="340"/>
      <c r="O65" s="333"/>
      <c r="P65" s="313"/>
    </row>
    <row r="66" spans="2:12" ht="12.75">
      <c r="B66" s="44" t="s">
        <v>37</v>
      </c>
      <c r="C66" s="3"/>
      <c r="D66" s="3"/>
      <c r="J66" s="44" t="s">
        <v>37</v>
      </c>
      <c r="K66" s="3"/>
      <c r="L66" s="3"/>
    </row>
    <row r="67" spans="1:16" ht="12.75">
      <c r="A67" s="313">
        <v>7</v>
      </c>
      <c r="B67" s="326" t="str">
        <f>VLOOKUP(A67,'пр.взвешивания'!B6:E41,2,FALSE)</f>
        <v>КРЮКОВА Ольга Владимировна</v>
      </c>
      <c r="C67" s="326" t="str">
        <f>VLOOKUP(B67,'пр.взвешивания'!C6:F41,2,FALSE)</f>
        <v>16.03.95         1 р.</v>
      </c>
      <c r="D67" s="326" t="str">
        <f>VLOOKUP(C67,'пр.взвешивания'!D6:G41,2,FALSE)</f>
        <v>Самарская обл., г. Самара, МО, СДЮШОР-11</v>
      </c>
      <c r="E67" s="313"/>
      <c r="F67" s="313"/>
      <c r="G67" s="313"/>
      <c r="H67" s="313"/>
      <c r="I67" s="313">
        <v>19</v>
      </c>
      <c r="J67" s="326" t="e">
        <f>VLOOKUP(I67,'пр.взвешивания'!B6:E41,2,FALSE)</f>
        <v>#N/A</v>
      </c>
      <c r="K67" s="326" t="e">
        <f>VLOOKUP(J67,'пр.взвешивания'!C6:F41,2,FALSE)</f>
        <v>#N/A</v>
      </c>
      <c r="L67" s="326" t="e">
        <f>VLOOKUP(K67,'пр.взвешивания'!D6:G41,2,FALSE)</f>
        <v>#N/A</v>
      </c>
      <c r="M67" s="313"/>
      <c r="N67" s="313"/>
      <c r="O67" s="313"/>
      <c r="P67" s="313"/>
    </row>
    <row r="68" spans="1:16" ht="12.75">
      <c r="A68" s="313"/>
      <c r="B68" s="314"/>
      <c r="C68" s="314"/>
      <c r="D68" s="314"/>
      <c r="E68" s="313"/>
      <c r="F68" s="313"/>
      <c r="G68" s="313"/>
      <c r="H68" s="313"/>
      <c r="I68" s="313"/>
      <c r="J68" s="314"/>
      <c r="K68" s="314"/>
      <c r="L68" s="314"/>
      <c r="M68" s="313"/>
      <c r="N68" s="313"/>
      <c r="O68" s="313"/>
      <c r="P68" s="313"/>
    </row>
    <row r="69" spans="1:16" ht="12.75">
      <c r="A69" s="321">
        <v>9</v>
      </c>
      <c r="B69" s="326" t="str">
        <f>VLOOKUP(A69,'пр.взвешивания'!B8:E43,2,FALSE)</f>
        <v>ЧЕМЕРСКАЯ Анна Владимировна</v>
      </c>
      <c r="C69" s="326" t="str">
        <f>VLOOKUP(B69,'пр.взвешивания'!C8:F43,2,FALSE)</f>
        <v>08.08.94            КМС</v>
      </c>
      <c r="D69" s="326" t="str">
        <f>VLOOKUP(C69,'пр.взвешивания'!D8:G43,2,FALSE)</f>
        <v>Новосибирская обл., МО</v>
      </c>
      <c r="E69" s="321"/>
      <c r="F69" s="321"/>
      <c r="G69" s="321"/>
      <c r="H69" s="321"/>
      <c r="I69" s="321">
        <v>21</v>
      </c>
      <c r="J69" s="326" t="e">
        <f>VLOOKUP(I69,'пр.взвешивания'!B8:E43,2,FALSE)</f>
        <v>#N/A</v>
      </c>
      <c r="K69" s="326" t="e">
        <f>VLOOKUP(J69,'пр.взвешивания'!C8:F43,2,FALSE)</f>
        <v>#N/A</v>
      </c>
      <c r="L69" s="326" t="e">
        <f>VLOOKUP(K69,'пр.взвешивания'!D8:G43,2,FALSE)</f>
        <v>#N/A</v>
      </c>
      <c r="M69" s="321"/>
      <c r="N69" s="321"/>
      <c r="O69" s="321"/>
      <c r="P69" s="321"/>
    </row>
    <row r="70" spans="1:16" ht="13.5" thickBot="1">
      <c r="A70" s="325"/>
      <c r="B70" s="327"/>
      <c r="C70" s="327"/>
      <c r="D70" s="327"/>
      <c r="E70" s="325"/>
      <c r="F70" s="325"/>
      <c r="G70" s="325"/>
      <c r="H70" s="325"/>
      <c r="I70" s="325"/>
      <c r="J70" s="327"/>
      <c r="K70" s="327"/>
      <c r="L70" s="327"/>
      <c r="M70" s="325"/>
      <c r="N70" s="325"/>
      <c r="O70" s="325"/>
      <c r="P70" s="325"/>
    </row>
    <row r="71" spans="1:16" ht="12.75">
      <c r="A71" s="324">
        <v>8</v>
      </c>
      <c r="B71" s="342" t="str">
        <f>VLOOKUP(A71,'пр.взвешивания'!B10:E45,2,FALSE)</f>
        <v>ЛАВРЕНТЬЕВА Юлия Александровна</v>
      </c>
      <c r="C71" s="342" t="str">
        <f>VLOOKUP(B71,'пр.взвешивания'!C10:F45,2,FALSE)</f>
        <v>24.12.94           1 р.</v>
      </c>
      <c r="D71" s="342" t="str">
        <f>VLOOKUP(C71,'пр.взвешивания'!D10:G45,2,FALSE)</f>
        <v>Ульяновская обл., ВС</v>
      </c>
      <c r="E71" s="324" t="s">
        <v>66</v>
      </c>
      <c r="F71" s="341"/>
      <c r="G71" s="332"/>
      <c r="H71" s="324"/>
      <c r="I71" s="324">
        <v>20</v>
      </c>
      <c r="J71" s="342" t="e">
        <f>VLOOKUP(I71,'пр.взвешивания'!B10:E45,2,FALSE)</f>
        <v>#N/A</v>
      </c>
      <c r="K71" s="342" t="e">
        <f>VLOOKUP(J71,'пр.взвешивания'!C10:F45,2,FALSE)</f>
        <v>#N/A</v>
      </c>
      <c r="L71" s="342" t="e">
        <f>VLOOKUP(K71,'пр.взвешивания'!D10:G45,2,FALSE)</f>
        <v>#N/A</v>
      </c>
      <c r="M71" s="339"/>
      <c r="N71" s="341"/>
      <c r="O71" s="332"/>
      <c r="P71" s="324"/>
    </row>
    <row r="72" spans="1:16" ht="12.75">
      <c r="A72" s="313"/>
      <c r="B72" s="314"/>
      <c r="C72" s="314"/>
      <c r="D72" s="314"/>
      <c r="E72" s="313"/>
      <c r="F72" s="340"/>
      <c r="G72" s="333"/>
      <c r="H72" s="313"/>
      <c r="I72" s="313"/>
      <c r="J72" s="314"/>
      <c r="K72" s="314"/>
      <c r="L72" s="314"/>
      <c r="M72" s="340"/>
      <c r="N72" s="340"/>
      <c r="O72" s="333"/>
      <c r="P72" s="313"/>
    </row>
    <row r="73" spans="2:12" ht="12.75">
      <c r="B73" s="44" t="s">
        <v>38</v>
      </c>
      <c r="C73" s="3"/>
      <c r="D73" s="3"/>
      <c r="J73" s="44" t="s">
        <v>38</v>
      </c>
      <c r="K73" s="3"/>
      <c r="L73" s="3"/>
    </row>
    <row r="74" spans="1:16" ht="12.75">
      <c r="A74" s="313">
        <v>9</v>
      </c>
      <c r="B74" s="326" t="str">
        <f>VLOOKUP(A74,'пр.взвешивания'!B6:E41,2,FALSE)</f>
        <v>ЧЕМЕРСКАЯ Анна Владимировна</v>
      </c>
      <c r="C74" s="326" t="str">
        <f>VLOOKUP(B74,'пр.взвешивания'!C6:F41,2,FALSE)</f>
        <v>08.08.94            КМС</v>
      </c>
      <c r="D74" s="326" t="str">
        <f>VLOOKUP(C74,'пр.взвешивания'!D6:G41,2,FALSE)</f>
        <v>Новосибирская обл., МО</v>
      </c>
      <c r="E74" s="313"/>
      <c r="F74" s="313"/>
      <c r="G74" s="313"/>
      <c r="H74" s="313"/>
      <c r="I74" s="313">
        <v>21</v>
      </c>
      <c r="J74" s="326" t="e">
        <f>VLOOKUP(I74,'пр.взвешивания'!B15:E50,2,FALSE)</f>
        <v>#N/A</v>
      </c>
      <c r="K74" s="326" t="e">
        <f>VLOOKUP(J74,'пр.взвешивания'!C15:F50,2,FALSE)</f>
        <v>#N/A</v>
      </c>
      <c r="L74" s="326" t="e">
        <f>VLOOKUP(K74,'пр.взвешивания'!D15:G50,2,FALSE)</f>
        <v>#N/A</v>
      </c>
      <c r="M74" s="313"/>
      <c r="N74" s="313"/>
      <c r="O74" s="313"/>
      <c r="P74" s="313"/>
    </row>
    <row r="75" spans="1:16" ht="12.75">
      <c r="A75" s="313"/>
      <c r="B75" s="314"/>
      <c r="C75" s="314"/>
      <c r="D75" s="314"/>
      <c r="E75" s="313"/>
      <c r="F75" s="313"/>
      <c r="G75" s="313"/>
      <c r="H75" s="313"/>
      <c r="I75" s="313"/>
      <c r="J75" s="314"/>
      <c r="K75" s="314"/>
      <c r="L75" s="314"/>
      <c r="M75" s="313"/>
      <c r="N75" s="313"/>
      <c r="O75" s="313"/>
      <c r="P75" s="313"/>
    </row>
    <row r="76" spans="1:16" ht="12.75">
      <c r="A76" s="321">
        <v>8</v>
      </c>
      <c r="B76" s="326" t="str">
        <f>VLOOKUP(A76,'пр.взвешивания'!B8:E43,2,FALSE)</f>
        <v>ЛАВРЕНТЬЕВА Юлия Александровна</v>
      </c>
      <c r="C76" s="326" t="str">
        <f>VLOOKUP(B76,'пр.взвешивания'!C8:F43,2,FALSE)</f>
        <v>24.12.94           1 р.</v>
      </c>
      <c r="D76" s="326" t="str">
        <f>VLOOKUP(C76,'пр.взвешивания'!D8:G43,2,FALSE)</f>
        <v>Ульяновская обл., ВС</v>
      </c>
      <c r="E76" s="321"/>
      <c r="F76" s="321"/>
      <c r="G76" s="321"/>
      <c r="H76" s="321"/>
      <c r="I76" s="321">
        <v>20</v>
      </c>
      <c r="J76" s="326" t="e">
        <f>VLOOKUP(I76,'пр.взвешивания'!B17:E52,2,FALSE)</f>
        <v>#N/A</v>
      </c>
      <c r="K76" s="326" t="e">
        <f>VLOOKUP(J76,'пр.взвешивания'!C17:F52,2,FALSE)</f>
        <v>#N/A</v>
      </c>
      <c r="L76" s="326" t="e">
        <f>VLOOKUP(K76,'пр.взвешивания'!D17:G52,2,FALSE)</f>
        <v>#N/A</v>
      </c>
      <c r="M76" s="321"/>
      <c r="N76" s="321"/>
      <c r="O76" s="321"/>
      <c r="P76" s="321"/>
    </row>
    <row r="77" spans="1:16" ht="13.5" thickBot="1">
      <c r="A77" s="325"/>
      <c r="B77" s="327"/>
      <c r="C77" s="327"/>
      <c r="D77" s="327"/>
      <c r="E77" s="325"/>
      <c r="F77" s="325"/>
      <c r="G77" s="325"/>
      <c r="H77" s="325"/>
      <c r="I77" s="325"/>
      <c r="J77" s="327"/>
      <c r="K77" s="327"/>
      <c r="L77" s="327"/>
      <c r="M77" s="325"/>
      <c r="N77" s="325"/>
      <c r="O77" s="325"/>
      <c r="P77" s="325"/>
    </row>
    <row r="78" spans="1:16" ht="12.75">
      <c r="A78" s="324">
        <v>7</v>
      </c>
      <c r="B78" s="342" t="str">
        <f>VLOOKUP(A78,'пр.взвешивания'!B10:E45,2,FALSE)</f>
        <v>КРЮКОВА Ольга Владимировна</v>
      </c>
      <c r="C78" s="342" t="str">
        <f>VLOOKUP(B78,'пр.взвешивания'!C10:F45,2,FALSE)</f>
        <v>16.03.95         1 р.</v>
      </c>
      <c r="D78" s="342" t="str">
        <f>VLOOKUP(C78,'пр.взвешивания'!D10:G45,2,FALSE)</f>
        <v>Самарская обл., г. Самара, МО, СДЮШОР-11</v>
      </c>
      <c r="E78" s="324" t="s">
        <v>66</v>
      </c>
      <c r="F78" s="341"/>
      <c r="G78" s="332"/>
      <c r="H78" s="324"/>
      <c r="I78" s="324">
        <v>19</v>
      </c>
      <c r="J78" s="342" t="e">
        <f>VLOOKUP(I78,'пр.взвешивания'!B19:E54,2,FALSE)</f>
        <v>#N/A</v>
      </c>
      <c r="K78" s="342" t="e">
        <f>VLOOKUP(J78,'пр.взвешивания'!C19:F54,2,FALSE)</f>
        <v>#N/A</v>
      </c>
      <c r="L78" s="342" t="e">
        <f>VLOOKUP(K78,'пр.взвешивания'!D19:G54,2,FALSE)</f>
        <v>#N/A</v>
      </c>
      <c r="M78" s="339"/>
      <c r="N78" s="341"/>
      <c r="O78" s="332"/>
      <c r="P78" s="324"/>
    </row>
    <row r="79" spans="1:16" ht="12.75">
      <c r="A79" s="313"/>
      <c r="B79" s="314"/>
      <c r="C79" s="314"/>
      <c r="D79" s="314"/>
      <c r="E79" s="313"/>
      <c r="F79" s="340"/>
      <c r="G79" s="333"/>
      <c r="H79" s="313"/>
      <c r="I79" s="313"/>
      <c r="J79" s="314"/>
      <c r="K79" s="314"/>
      <c r="L79" s="314"/>
      <c r="M79" s="340"/>
      <c r="N79" s="340"/>
      <c r="O79" s="333"/>
      <c r="P79" s="313"/>
    </row>
    <row r="80" spans="1:16" ht="12.75">
      <c r="A80" s="44" t="s">
        <v>20</v>
      </c>
      <c r="B80" s="44" t="s">
        <v>32</v>
      </c>
      <c r="C80" s="44"/>
      <c r="D80" s="44"/>
      <c r="E80" s="45" t="s">
        <v>67</v>
      </c>
      <c r="F80" s="44"/>
      <c r="G80" s="44"/>
      <c r="H80" s="44"/>
      <c r="I80" s="44" t="s">
        <v>23</v>
      </c>
      <c r="J80" s="44" t="s">
        <v>32</v>
      </c>
      <c r="K80" s="44"/>
      <c r="L80" s="44"/>
      <c r="M80" s="45" t="s">
        <v>67</v>
      </c>
      <c r="N80" s="44"/>
      <c r="O80" s="44"/>
      <c r="P80" s="44"/>
    </row>
    <row r="81" spans="1:16" ht="12.75">
      <c r="A81" s="313" t="s">
        <v>0</v>
      </c>
      <c r="B81" s="313" t="s">
        <v>1</v>
      </c>
      <c r="C81" s="313" t="s">
        <v>2</v>
      </c>
      <c r="D81" s="313" t="s">
        <v>3</v>
      </c>
      <c r="E81" s="313" t="s">
        <v>33</v>
      </c>
      <c r="F81" s="313" t="s">
        <v>34</v>
      </c>
      <c r="G81" s="313" t="s">
        <v>35</v>
      </c>
      <c r="H81" s="313" t="s">
        <v>36</v>
      </c>
      <c r="I81" s="313" t="s">
        <v>0</v>
      </c>
      <c r="J81" s="313" t="s">
        <v>1</v>
      </c>
      <c r="K81" s="313" t="s">
        <v>2</v>
      </c>
      <c r="L81" s="313" t="s">
        <v>3</v>
      </c>
      <c r="M81" s="313" t="s">
        <v>33</v>
      </c>
      <c r="N81" s="313" t="s">
        <v>34</v>
      </c>
      <c r="O81" s="313" t="s">
        <v>35</v>
      </c>
      <c r="P81" s="313" t="s">
        <v>36</v>
      </c>
    </row>
    <row r="82" spans="1:16" ht="12.75">
      <c r="A82" s="321"/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</row>
    <row r="83" spans="1:16" ht="12.75">
      <c r="A83" s="313">
        <v>10</v>
      </c>
      <c r="B83" s="326" t="str">
        <f>VLOOKUP(A83,'пр.взвешивания'!B6:E41,2,FALSE)</f>
        <v>РИ Айко Чангиевна</v>
      </c>
      <c r="C83" s="326" t="str">
        <f>VLOOKUP(B83,'пр.взвешивания'!C6:F41,2,FALSE)</f>
        <v>16.02.94                 КМС</v>
      </c>
      <c r="D83" s="326" t="str">
        <f>VLOOKUP(C83,'пр.взвешивания'!D6:G41,2,FALSE)</f>
        <v>Новосибирская обл., МО</v>
      </c>
      <c r="E83" s="313"/>
      <c r="F83" s="313"/>
      <c r="G83" s="313"/>
      <c r="H83" s="313"/>
      <c r="I83" s="313">
        <v>22</v>
      </c>
      <c r="J83" s="334" t="s">
        <v>46</v>
      </c>
      <c r="K83" s="313" t="s">
        <v>47</v>
      </c>
      <c r="L83" s="338" t="s">
        <v>48</v>
      </c>
      <c r="M83" s="313"/>
      <c r="N83" s="313"/>
      <c r="O83" s="313"/>
      <c r="P83" s="313"/>
    </row>
    <row r="84" spans="1:16" ht="12.75">
      <c r="A84" s="313"/>
      <c r="B84" s="314"/>
      <c r="C84" s="314"/>
      <c r="D84" s="314"/>
      <c r="E84" s="313"/>
      <c r="F84" s="313"/>
      <c r="G84" s="313"/>
      <c r="H84" s="313"/>
      <c r="I84" s="313"/>
      <c r="J84" s="334"/>
      <c r="K84" s="313"/>
      <c r="L84" s="338"/>
      <c r="M84" s="313"/>
      <c r="N84" s="313"/>
      <c r="O84" s="313"/>
      <c r="P84" s="313"/>
    </row>
    <row r="85" spans="1:16" ht="12.75">
      <c r="A85" s="321">
        <v>11</v>
      </c>
      <c r="B85" s="326" t="str">
        <f>VLOOKUP(A85,'пр.взвешивания'!B8:E43,2,FALSE)</f>
        <v>ГРИГОРЯН Ани Саркисовна</v>
      </c>
      <c r="C85" s="326" t="str">
        <f>VLOOKUP(B85,'пр.взвешивания'!C8:F43,2,FALSE)</f>
        <v>11.04.95             1 юн.р.</v>
      </c>
      <c r="D85" s="326" t="str">
        <f>VLOOKUP(C85,'пр.взвешивания'!D8:G43,2,FALSE)</f>
        <v>Москва, ГОУ ЦО "Самбо - 70"</v>
      </c>
      <c r="E85" s="321"/>
      <c r="F85" s="321"/>
      <c r="G85" s="321"/>
      <c r="H85" s="321"/>
      <c r="I85" s="321">
        <v>23</v>
      </c>
      <c r="J85" s="334" t="s">
        <v>43</v>
      </c>
      <c r="K85" s="313" t="s">
        <v>44</v>
      </c>
      <c r="L85" s="338" t="s">
        <v>45</v>
      </c>
      <c r="M85" s="321"/>
      <c r="N85" s="321"/>
      <c r="O85" s="321"/>
      <c r="P85" s="321"/>
    </row>
    <row r="86" spans="1:16" ht="13.5" thickBot="1">
      <c r="A86" s="325"/>
      <c r="B86" s="327"/>
      <c r="C86" s="327"/>
      <c r="D86" s="327"/>
      <c r="E86" s="325"/>
      <c r="F86" s="325"/>
      <c r="G86" s="325"/>
      <c r="H86" s="325"/>
      <c r="I86" s="325"/>
      <c r="J86" s="334"/>
      <c r="K86" s="313"/>
      <c r="L86" s="338"/>
      <c r="M86" s="325"/>
      <c r="N86" s="325"/>
      <c r="O86" s="325"/>
      <c r="P86" s="325"/>
    </row>
    <row r="87" spans="1:16" ht="12.75">
      <c r="A87" s="324">
        <v>12</v>
      </c>
      <c r="B87" s="342" t="str">
        <f>VLOOKUP(A87,'пр.взвешивания'!B2:E41,2,FALSE)</f>
        <v>ЗЮКИНА Елена Владимировна</v>
      </c>
      <c r="C87" s="342" t="str">
        <f>VLOOKUP(B87,'пр.взвешивания'!C2:F41,2,FALSE)</f>
        <v>27.01.94                КМС</v>
      </c>
      <c r="D87" s="342" t="str">
        <f>VLOOKUP(C87,'пр.взвешивания'!D2:G41,2,FALSE)</f>
        <v>Тульская область, МО</v>
      </c>
      <c r="E87" s="324" t="s">
        <v>66</v>
      </c>
      <c r="F87" s="341"/>
      <c r="G87" s="332"/>
      <c r="H87" s="324"/>
      <c r="I87" s="324">
        <v>24</v>
      </c>
      <c r="J87" s="342" t="e">
        <f>VLOOKUP(I87,'пр.взвешивания'!B2:E41,2,FALSE)</f>
        <v>#N/A</v>
      </c>
      <c r="K87" s="342" t="e">
        <f>VLOOKUP(J87,'пр.взвешивания'!C2:F41,2,FALSE)</f>
        <v>#N/A</v>
      </c>
      <c r="L87" s="342" t="e">
        <f>VLOOKUP(K87,'пр.взвешивания'!D2:G41,2,FALSE)</f>
        <v>#N/A</v>
      </c>
      <c r="M87" s="339"/>
      <c r="N87" s="341"/>
      <c r="O87" s="332"/>
      <c r="P87" s="324"/>
    </row>
    <row r="88" spans="1:16" ht="12.75">
      <c r="A88" s="313"/>
      <c r="B88" s="314"/>
      <c r="C88" s="314"/>
      <c r="D88" s="314"/>
      <c r="E88" s="313"/>
      <c r="F88" s="340"/>
      <c r="G88" s="333"/>
      <c r="H88" s="313"/>
      <c r="I88" s="313"/>
      <c r="J88" s="314"/>
      <c r="K88" s="314"/>
      <c r="L88" s="314"/>
      <c r="M88" s="340"/>
      <c r="N88" s="340"/>
      <c r="O88" s="333"/>
      <c r="P88" s="313"/>
    </row>
    <row r="89" spans="2:12" ht="12.75">
      <c r="B89" s="44" t="s">
        <v>37</v>
      </c>
      <c r="C89" s="3"/>
      <c r="D89" s="3"/>
      <c r="J89" s="44" t="s">
        <v>37</v>
      </c>
      <c r="K89" s="3"/>
      <c r="L89" s="3"/>
    </row>
    <row r="90" spans="1:16" ht="12.75">
      <c r="A90" s="313">
        <v>10</v>
      </c>
      <c r="B90" s="326" t="str">
        <f>VLOOKUP(A90,'пр.взвешивания'!B6:E41,2,FALSE)</f>
        <v>РИ Айко Чангиевна</v>
      </c>
      <c r="C90" s="326" t="str">
        <f>VLOOKUP(B90,'пр.взвешивания'!C6:F41,2,FALSE)</f>
        <v>16.02.94                 КМС</v>
      </c>
      <c r="D90" s="326" t="str">
        <f>VLOOKUP(C90,'пр.взвешивания'!D6:G41,2,FALSE)</f>
        <v>Новосибирская обл., МО</v>
      </c>
      <c r="E90" s="313"/>
      <c r="F90" s="313"/>
      <c r="G90" s="313"/>
      <c r="H90" s="313"/>
      <c r="I90" s="313">
        <v>22</v>
      </c>
      <c r="J90" s="326" t="e">
        <f>VLOOKUP(I90,'пр.взвешивания'!B6:E41,2,FALSE)</f>
        <v>#N/A</v>
      </c>
      <c r="K90" s="326" t="e">
        <f>VLOOKUP(J90,'пр.взвешивания'!C6:F41,2,FALSE)</f>
        <v>#N/A</v>
      </c>
      <c r="L90" s="326" t="e">
        <f>VLOOKUP(K90,'пр.взвешивания'!D6:G41,2,FALSE)</f>
        <v>#N/A</v>
      </c>
      <c r="M90" s="313"/>
      <c r="N90" s="313"/>
      <c r="O90" s="313"/>
      <c r="P90" s="313"/>
    </row>
    <row r="91" spans="1:16" ht="12.75">
      <c r="A91" s="313"/>
      <c r="B91" s="314"/>
      <c r="C91" s="314"/>
      <c r="D91" s="314"/>
      <c r="E91" s="313"/>
      <c r="F91" s="313"/>
      <c r="G91" s="313"/>
      <c r="H91" s="313"/>
      <c r="I91" s="313"/>
      <c r="J91" s="314"/>
      <c r="K91" s="314"/>
      <c r="L91" s="314"/>
      <c r="M91" s="313"/>
      <c r="N91" s="313"/>
      <c r="O91" s="313"/>
      <c r="P91" s="313"/>
    </row>
    <row r="92" spans="1:16" ht="12.75">
      <c r="A92" s="321">
        <v>12</v>
      </c>
      <c r="B92" s="326" t="str">
        <f>VLOOKUP(A92,'пр.взвешивания'!B8:E43,2,FALSE)</f>
        <v>ЗЮКИНА Елена Владимировна</v>
      </c>
      <c r="C92" s="326" t="str">
        <f>VLOOKUP(B92,'пр.взвешивания'!C8:F43,2,FALSE)</f>
        <v>27.01.94                КМС</v>
      </c>
      <c r="D92" s="326" t="str">
        <f>VLOOKUP(C92,'пр.взвешивания'!D8:G43,2,FALSE)</f>
        <v>Тульская область, МО</v>
      </c>
      <c r="E92" s="321"/>
      <c r="F92" s="321"/>
      <c r="G92" s="321"/>
      <c r="H92" s="321"/>
      <c r="I92" s="321">
        <v>24</v>
      </c>
      <c r="J92" s="326" t="e">
        <f>VLOOKUP(I92,'пр.взвешивания'!B8:E43,2,FALSE)</f>
        <v>#N/A</v>
      </c>
      <c r="K92" s="326" t="e">
        <f>VLOOKUP(J92,'пр.взвешивания'!C8:F43,2,FALSE)</f>
        <v>#N/A</v>
      </c>
      <c r="L92" s="326" t="e">
        <f>VLOOKUP(K92,'пр.взвешивания'!D8:G43,2,FALSE)</f>
        <v>#N/A</v>
      </c>
      <c r="M92" s="321"/>
      <c r="N92" s="321"/>
      <c r="O92" s="321"/>
      <c r="P92" s="321"/>
    </row>
    <row r="93" spans="1:16" ht="13.5" thickBot="1">
      <c r="A93" s="325"/>
      <c r="B93" s="327"/>
      <c r="C93" s="327"/>
      <c r="D93" s="327"/>
      <c r="E93" s="325"/>
      <c r="F93" s="325"/>
      <c r="G93" s="325"/>
      <c r="H93" s="325"/>
      <c r="I93" s="325"/>
      <c r="J93" s="327"/>
      <c r="K93" s="327"/>
      <c r="L93" s="327"/>
      <c r="M93" s="325"/>
      <c r="N93" s="325"/>
      <c r="O93" s="325"/>
      <c r="P93" s="325"/>
    </row>
    <row r="94" spans="1:16" ht="12.75">
      <c r="A94" s="324">
        <v>11</v>
      </c>
      <c r="B94" s="342" t="str">
        <f>VLOOKUP(A94,'пр.взвешивания'!B10:E45,2,FALSE)</f>
        <v>ГРИГОРЯН Ани Саркисовна</v>
      </c>
      <c r="C94" s="342" t="str">
        <f>VLOOKUP(B94,'пр.взвешивания'!C10:F45,2,FALSE)</f>
        <v>11.04.95             1 юн.р.</v>
      </c>
      <c r="D94" s="342" t="str">
        <f>VLOOKUP(C94,'пр.взвешивания'!D10:G45,2,FALSE)</f>
        <v>Москва, ГОУ ЦО "Самбо - 70"</v>
      </c>
      <c r="E94" s="324" t="s">
        <v>66</v>
      </c>
      <c r="F94" s="341"/>
      <c r="G94" s="332"/>
      <c r="H94" s="324"/>
      <c r="I94" s="324">
        <v>23</v>
      </c>
      <c r="J94" s="334" t="s">
        <v>43</v>
      </c>
      <c r="K94" s="313" t="s">
        <v>44</v>
      </c>
      <c r="L94" s="338" t="s">
        <v>45</v>
      </c>
      <c r="M94" s="339"/>
      <c r="N94" s="341"/>
      <c r="O94" s="332"/>
      <c r="P94" s="324"/>
    </row>
    <row r="95" spans="1:16" ht="12.75">
      <c r="A95" s="313"/>
      <c r="B95" s="314"/>
      <c r="C95" s="314"/>
      <c r="D95" s="314"/>
      <c r="E95" s="313"/>
      <c r="F95" s="340"/>
      <c r="G95" s="333"/>
      <c r="H95" s="313"/>
      <c r="I95" s="313"/>
      <c r="J95" s="334"/>
      <c r="K95" s="313"/>
      <c r="L95" s="338"/>
      <c r="M95" s="340"/>
      <c r="N95" s="340"/>
      <c r="O95" s="333"/>
      <c r="P95" s="313"/>
    </row>
    <row r="96" spans="2:12" ht="12.75">
      <c r="B96" s="44" t="s">
        <v>38</v>
      </c>
      <c r="C96" s="3"/>
      <c r="D96" s="3"/>
      <c r="J96" s="44" t="s">
        <v>38</v>
      </c>
      <c r="K96" s="3"/>
      <c r="L96" s="3"/>
    </row>
    <row r="97" spans="1:16" ht="12.75">
      <c r="A97" s="313">
        <v>12</v>
      </c>
      <c r="B97" s="326" t="str">
        <f>VLOOKUP(A97,'пр.взвешивания'!B6:E41,2,FALSE)</f>
        <v>ЗЮКИНА Елена Владимировна</v>
      </c>
      <c r="C97" s="326" t="str">
        <f>VLOOKUP(B97,'пр.взвешивания'!C6:F41,2,FALSE)</f>
        <v>27.01.94                КМС</v>
      </c>
      <c r="D97" s="326" t="str">
        <f>VLOOKUP(C97,'пр.взвешивания'!D6:G41,2,FALSE)</f>
        <v>Тульская область, МО</v>
      </c>
      <c r="E97" s="313"/>
      <c r="F97" s="313"/>
      <c r="G97" s="313"/>
      <c r="H97" s="313"/>
      <c r="I97" s="313">
        <v>24</v>
      </c>
      <c r="J97" s="326" t="e">
        <f>VLOOKUP(I97,'пр.взвешивания'!B15:E50,2,FALSE)</f>
        <v>#N/A</v>
      </c>
      <c r="K97" s="326" t="e">
        <f>VLOOKUP(J97,'пр.взвешивания'!C15:F50,2,FALSE)</f>
        <v>#N/A</v>
      </c>
      <c r="L97" s="326" t="e">
        <f>VLOOKUP(K97,'пр.взвешивания'!D15:G50,2,FALSE)</f>
        <v>#N/A</v>
      </c>
      <c r="M97" s="313"/>
      <c r="N97" s="313"/>
      <c r="O97" s="313"/>
      <c r="P97" s="313"/>
    </row>
    <row r="98" spans="1:16" ht="12.75">
      <c r="A98" s="313"/>
      <c r="B98" s="314"/>
      <c r="C98" s="314"/>
      <c r="D98" s="314"/>
      <c r="E98" s="313"/>
      <c r="F98" s="313"/>
      <c r="G98" s="313"/>
      <c r="H98" s="313"/>
      <c r="I98" s="313"/>
      <c r="J98" s="314"/>
      <c r="K98" s="314"/>
      <c r="L98" s="314"/>
      <c r="M98" s="313"/>
      <c r="N98" s="313"/>
      <c r="O98" s="313"/>
      <c r="P98" s="313"/>
    </row>
    <row r="99" spans="1:16" ht="12.75">
      <c r="A99" s="321">
        <v>11</v>
      </c>
      <c r="B99" s="326" t="str">
        <f>VLOOKUP(A99,'пр.взвешивания'!B8:E43,2,FALSE)</f>
        <v>ГРИГОРЯН Ани Саркисовна</v>
      </c>
      <c r="C99" s="326" t="str">
        <f>VLOOKUP(B99,'пр.взвешивания'!C8:F43,2,FALSE)</f>
        <v>11.04.95             1 юн.р.</v>
      </c>
      <c r="D99" s="326" t="str">
        <f>VLOOKUP(C99,'пр.взвешивания'!D8:G43,2,FALSE)</f>
        <v>Москва, ГОУ ЦО "Самбо - 70"</v>
      </c>
      <c r="E99" s="321"/>
      <c r="F99" s="321"/>
      <c r="G99" s="321"/>
      <c r="H99" s="321"/>
      <c r="I99" s="321">
        <v>23</v>
      </c>
      <c r="J99" s="334" t="s">
        <v>43</v>
      </c>
      <c r="K99" s="313" t="s">
        <v>44</v>
      </c>
      <c r="L99" s="338" t="s">
        <v>45</v>
      </c>
      <c r="M99" s="321"/>
      <c r="N99" s="321"/>
      <c r="O99" s="321"/>
      <c r="P99" s="321"/>
    </row>
    <row r="100" spans="1:16" ht="13.5" thickBot="1">
      <c r="A100" s="325"/>
      <c r="B100" s="327"/>
      <c r="C100" s="327"/>
      <c r="D100" s="327"/>
      <c r="E100" s="325"/>
      <c r="F100" s="325"/>
      <c r="G100" s="325"/>
      <c r="H100" s="325"/>
      <c r="I100" s="325"/>
      <c r="J100" s="334"/>
      <c r="K100" s="313"/>
      <c r="L100" s="338"/>
      <c r="M100" s="325"/>
      <c r="N100" s="325"/>
      <c r="O100" s="325"/>
      <c r="P100" s="325"/>
    </row>
    <row r="101" spans="1:16" ht="12.75">
      <c r="A101" s="324">
        <v>10</v>
      </c>
      <c r="B101" s="334" t="s">
        <v>41</v>
      </c>
      <c r="C101" s="313" t="s">
        <v>42</v>
      </c>
      <c r="D101" s="338" t="s">
        <v>40</v>
      </c>
      <c r="E101" s="324" t="s">
        <v>66</v>
      </c>
      <c r="F101" s="341"/>
      <c r="G101" s="332"/>
      <c r="H101" s="324"/>
      <c r="I101" s="324">
        <v>22</v>
      </c>
      <c r="J101" s="334" t="s">
        <v>46</v>
      </c>
      <c r="K101" s="313" t="s">
        <v>47</v>
      </c>
      <c r="L101" s="338" t="s">
        <v>48</v>
      </c>
      <c r="M101" s="339"/>
      <c r="N101" s="341"/>
      <c r="O101" s="332"/>
      <c r="P101" s="324"/>
    </row>
    <row r="102" spans="1:16" ht="12.75">
      <c r="A102" s="313"/>
      <c r="B102" s="334"/>
      <c r="C102" s="313"/>
      <c r="D102" s="338"/>
      <c r="E102" s="313"/>
      <c r="F102" s="340"/>
      <c r="G102" s="333"/>
      <c r="H102" s="313"/>
      <c r="I102" s="313"/>
      <c r="J102" s="334"/>
      <c r="K102" s="313"/>
      <c r="L102" s="338"/>
      <c r="M102" s="340"/>
      <c r="N102" s="340"/>
      <c r="O102" s="333"/>
      <c r="P102" s="313"/>
    </row>
  </sheetData>
  <sheetProtection/>
  <mergeCells count="677">
    <mergeCell ref="K7:K8"/>
    <mergeCell ref="L7:L8"/>
    <mergeCell ref="M7:M8"/>
    <mergeCell ref="N7:N8"/>
    <mergeCell ref="A5:A6"/>
    <mergeCell ref="B5:B6"/>
    <mergeCell ref="I3:I4"/>
    <mergeCell ref="A1:H1"/>
    <mergeCell ref="I1:P1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J3:J4"/>
    <mergeCell ref="K3:K4"/>
    <mergeCell ref="L3:L4"/>
    <mergeCell ref="M3:M4"/>
    <mergeCell ref="N3:N4"/>
    <mergeCell ref="O5:O6"/>
    <mergeCell ref="C5:C6"/>
    <mergeCell ref="D5:D6"/>
    <mergeCell ref="E5:E6"/>
    <mergeCell ref="F5:F6"/>
    <mergeCell ref="G5:G6"/>
    <mergeCell ref="H5:H6"/>
    <mergeCell ref="O9:O10"/>
    <mergeCell ref="P5:P6"/>
    <mergeCell ref="C7:C8"/>
    <mergeCell ref="D7:D8"/>
    <mergeCell ref="E7:E8"/>
    <mergeCell ref="F7:F8"/>
    <mergeCell ref="G7:G8"/>
    <mergeCell ref="H7:H8"/>
    <mergeCell ref="I5:I6"/>
    <mergeCell ref="J5:J6"/>
    <mergeCell ref="K5:K6"/>
    <mergeCell ref="L5:L6"/>
    <mergeCell ref="M5:M6"/>
    <mergeCell ref="N5:N6"/>
    <mergeCell ref="O7:O8"/>
    <mergeCell ref="P7:P8"/>
    <mergeCell ref="J7:J8"/>
    <mergeCell ref="A11:A12"/>
    <mergeCell ref="B9:B10"/>
    <mergeCell ref="C9:C10"/>
    <mergeCell ref="D9:D10"/>
    <mergeCell ref="E9:E10"/>
    <mergeCell ref="F9:F10"/>
    <mergeCell ref="G9:G10"/>
    <mergeCell ref="H9:H10"/>
    <mergeCell ref="I7:I8"/>
    <mergeCell ref="A7:A8"/>
    <mergeCell ref="B7:B8"/>
    <mergeCell ref="I14:I15"/>
    <mergeCell ref="P9:P10"/>
    <mergeCell ref="A14:A15"/>
    <mergeCell ref="B14:B15"/>
    <mergeCell ref="C14:C15"/>
    <mergeCell ref="D14:D15"/>
    <mergeCell ref="E14:E15"/>
    <mergeCell ref="F14:F15"/>
    <mergeCell ref="G14:G15"/>
    <mergeCell ref="H14:H15"/>
    <mergeCell ref="I9:I10"/>
    <mergeCell ref="J9:J10"/>
    <mergeCell ref="K9:K10"/>
    <mergeCell ref="L9:L10"/>
    <mergeCell ref="M9:M10"/>
    <mergeCell ref="N9:N10"/>
    <mergeCell ref="O14:O15"/>
    <mergeCell ref="P14:P15"/>
    <mergeCell ref="J14:J15"/>
    <mergeCell ref="K14:K15"/>
    <mergeCell ref="L14:L15"/>
    <mergeCell ref="M14:M15"/>
    <mergeCell ref="N14:N15"/>
    <mergeCell ref="A9:A10"/>
    <mergeCell ref="M18:M19"/>
    <mergeCell ref="N18:N19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I16:I17"/>
    <mergeCell ref="P23:P24"/>
    <mergeCell ref="A25:A26"/>
    <mergeCell ref="B25:B26"/>
    <mergeCell ref="C25:C26"/>
    <mergeCell ref="D25:D26"/>
    <mergeCell ref="E25:E26"/>
    <mergeCell ref="F25:F26"/>
    <mergeCell ref="G25:G26"/>
    <mergeCell ref="H25:H26"/>
    <mergeCell ref="I23:I24"/>
    <mergeCell ref="J23:J24"/>
    <mergeCell ref="K23:K24"/>
    <mergeCell ref="L23:L24"/>
    <mergeCell ref="M23:M24"/>
    <mergeCell ref="N23:N24"/>
    <mergeCell ref="O25:O26"/>
    <mergeCell ref="P25:P26"/>
    <mergeCell ref="J25:J26"/>
    <mergeCell ref="K25:K26"/>
    <mergeCell ref="L25:L26"/>
    <mergeCell ref="M25:M26"/>
    <mergeCell ref="N25:N26"/>
    <mergeCell ref="A23:A24"/>
    <mergeCell ref="B23:B24"/>
    <mergeCell ref="I25:I26"/>
    <mergeCell ref="O23:O24"/>
    <mergeCell ref="C23:C24"/>
    <mergeCell ref="D23:D24"/>
    <mergeCell ref="E23:E24"/>
    <mergeCell ref="F23:F24"/>
    <mergeCell ref="G23:G24"/>
    <mergeCell ref="H23:H24"/>
    <mergeCell ref="O27:O28"/>
    <mergeCell ref="A32:A33"/>
    <mergeCell ref="B32:B33"/>
    <mergeCell ref="C32:C33"/>
    <mergeCell ref="D32:D33"/>
    <mergeCell ref="E32:E33"/>
    <mergeCell ref="F32:F33"/>
    <mergeCell ref="G32:G33"/>
    <mergeCell ref="H32:H33"/>
    <mergeCell ref="I27:I28"/>
    <mergeCell ref="A27:A28"/>
    <mergeCell ref="A29:A30"/>
    <mergeCell ref="B27:B28"/>
    <mergeCell ref="C27:C28"/>
    <mergeCell ref="D27:D28"/>
    <mergeCell ref="E27:E28"/>
    <mergeCell ref="F27:F28"/>
    <mergeCell ref="G27:G28"/>
    <mergeCell ref="H27:H28"/>
    <mergeCell ref="B34:B35"/>
    <mergeCell ref="C34:C35"/>
    <mergeCell ref="D34:D35"/>
    <mergeCell ref="E34:E35"/>
    <mergeCell ref="F34:F35"/>
    <mergeCell ref="G34:G35"/>
    <mergeCell ref="H34:H35"/>
    <mergeCell ref="I32:I33"/>
    <mergeCell ref="P27:P28"/>
    <mergeCell ref="J27:J28"/>
    <mergeCell ref="K27:K28"/>
    <mergeCell ref="L27:L28"/>
    <mergeCell ref="M27:M28"/>
    <mergeCell ref="N27:N28"/>
    <mergeCell ref="O32:O33"/>
    <mergeCell ref="P32:P33"/>
    <mergeCell ref="J32:J33"/>
    <mergeCell ref="K32:K33"/>
    <mergeCell ref="L32:L33"/>
    <mergeCell ref="M32:M33"/>
    <mergeCell ref="N32:N33"/>
    <mergeCell ref="I29:I30"/>
    <mergeCell ref="J29:J30"/>
    <mergeCell ref="K29:K30"/>
    <mergeCell ref="P36:P37"/>
    <mergeCell ref="I36:I37"/>
    <mergeCell ref="J36:J37"/>
    <mergeCell ref="K36:K37"/>
    <mergeCell ref="L36:L37"/>
    <mergeCell ref="M36:M37"/>
    <mergeCell ref="N36:N37"/>
    <mergeCell ref="O34:O35"/>
    <mergeCell ref="P34:P35"/>
    <mergeCell ref="I34:I35"/>
    <mergeCell ref="J34:J35"/>
    <mergeCell ref="K34:K35"/>
    <mergeCell ref="L34:L35"/>
    <mergeCell ref="M34:M35"/>
    <mergeCell ref="N34:N35"/>
    <mergeCell ref="A43:A44"/>
    <mergeCell ref="B43:B44"/>
    <mergeCell ref="C43:C44"/>
    <mergeCell ref="D43:D44"/>
    <mergeCell ref="E43:E44"/>
    <mergeCell ref="F43:F44"/>
    <mergeCell ref="G43:G44"/>
    <mergeCell ref="H43:H44"/>
    <mergeCell ref="O36:O37"/>
    <mergeCell ref="A36:A37"/>
    <mergeCell ref="B36:B37"/>
    <mergeCell ref="C36:C37"/>
    <mergeCell ref="D36:D37"/>
    <mergeCell ref="E36:E37"/>
    <mergeCell ref="F36:F37"/>
    <mergeCell ref="G36:G37"/>
    <mergeCell ref="H36:H37"/>
    <mergeCell ref="A40:A41"/>
    <mergeCell ref="B40:B41"/>
    <mergeCell ref="C40:C41"/>
    <mergeCell ref="D40:D41"/>
    <mergeCell ref="E40:E41"/>
    <mergeCell ref="F40:F41"/>
    <mergeCell ref="G40:G41"/>
    <mergeCell ref="P45:P46"/>
    <mergeCell ref="I45:I46"/>
    <mergeCell ref="J45:J46"/>
    <mergeCell ref="K45:K46"/>
    <mergeCell ref="L45:L46"/>
    <mergeCell ref="M45:M46"/>
    <mergeCell ref="N45:N46"/>
    <mergeCell ref="O43:O44"/>
    <mergeCell ref="P43:P44"/>
    <mergeCell ref="I43:I44"/>
    <mergeCell ref="J43:J44"/>
    <mergeCell ref="K43:K44"/>
    <mergeCell ref="L43:L44"/>
    <mergeCell ref="M43:M44"/>
    <mergeCell ref="N43:N44"/>
    <mergeCell ref="A48:A49"/>
    <mergeCell ref="B48:B49"/>
    <mergeCell ref="C48:C49"/>
    <mergeCell ref="D48:D49"/>
    <mergeCell ref="E48:E49"/>
    <mergeCell ref="F48:F49"/>
    <mergeCell ref="G48:G49"/>
    <mergeCell ref="H48:H49"/>
    <mergeCell ref="O45:O46"/>
    <mergeCell ref="A45:A46"/>
    <mergeCell ref="B45:B46"/>
    <mergeCell ref="C45:C46"/>
    <mergeCell ref="D45:D46"/>
    <mergeCell ref="E45:E46"/>
    <mergeCell ref="F45:F46"/>
    <mergeCell ref="G45:G46"/>
    <mergeCell ref="H45:H46"/>
    <mergeCell ref="P50:P51"/>
    <mergeCell ref="I50:I51"/>
    <mergeCell ref="J50:J51"/>
    <mergeCell ref="K50:K51"/>
    <mergeCell ref="L50:L51"/>
    <mergeCell ref="M50:M51"/>
    <mergeCell ref="N50:N51"/>
    <mergeCell ref="O48:O49"/>
    <mergeCell ref="P48:P49"/>
    <mergeCell ref="I48:I49"/>
    <mergeCell ref="J48:J49"/>
    <mergeCell ref="K48:K49"/>
    <mergeCell ref="L48:L49"/>
    <mergeCell ref="M48:M49"/>
    <mergeCell ref="N48:N49"/>
    <mergeCell ref="A56:H56"/>
    <mergeCell ref="A58:A59"/>
    <mergeCell ref="B58:B59"/>
    <mergeCell ref="C58:C59"/>
    <mergeCell ref="D58:D59"/>
    <mergeCell ref="E58:E59"/>
    <mergeCell ref="F58:F59"/>
    <mergeCell ref="G58:G59"/>
    <mergeCell ref="O50:O51"/>
    <mergeCell ref="A50:A51"/>
    <mergeCell ref="B50:B51"/>
    <mergeCell ref="C50:C51"/>
    <mergeCell ref="D50:D51"/>
    <mergeCell ref="E50:E51"/>
    <mergeCell ref="F50:F51"/>
    <mergeCell ref="G50:G51"/>
    <mergeCell ref="H50:H51"/>
    <mergeCell ref="H58:H59"/>
    <mergeCell ref="I56:P56"/>
    <mergeCell ref="I58:I59"/>
    <mergeCell ref="J58:J59"/>
    <mergeCell ref="K58:K59"/>
    <mergeCell ref="L58:L59"/>
    <mergeCell ref="M58:M59"/>
    <mergeCell ref="A60:A61"/>
    <mergeCell ref="B60:B61"/>
    <mergeCell ref="C60:C61"/>
    <mergeCell ref="D60:D61"/>
    <mergeCell ref="E60:E61"/>
    <mergeCell ref="F60:F61"/>
    <mergeCell ref="G60:G61"/>
    <mergeCell ref="H60:H61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2:A63"/>
    <mergeCell ref="B62:B63"/>
    <mergeCell ref="C62:C63"/>
    <mergeCell ref="D62:D63"/>
    <mergeCell ref="E62:E63"/>
    <mergeCell ref="F62:F63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67:A68"/>
    <mergeCell ref="B67:B68"/>
    <mergeCell ref="C67:C68"/>
    <mergeCell ref="D67:D68"/>
    <mergeCell ref="E67:E68"/>
    <mergeCell ref="F67:F68"/>
    <mergeCell ref="G71:G72"/>
    <mergeCell ref="H71:H72"/>
    <mergeCell ref="A74:A75"/>
    <mergeCell ref="B74:B75"/>
    <mergeCell ref="C74:C75"/>
    <mergeCell ref="D74:D75"/>
    <mergeCell ref="E74:E75"/>
    <mergeCell ref="F74:F75"/>
    <mergeCell ref="G74:G75"/>
    <mergeCell ref="H74:H75"/>
    <mergeCell ref="A71:A72"/>
    <mergeCell ref="B71:B72"/>
    <mergeCell ref="C71:C72"/>
    <mergeCell ref="D71:D72"/>
    <mergeCell ref="E71:E72"/>
    <mergeCell ref="F71:F72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76:A77"/>
    <mergeCell ref="B76:B77"/>
    <mergeCell ref="C76:C77"/>
    <mergeCell ref="D76:D77"/>
    <mergeCell ref="E76:E77"/>
    <mergeCell ref="F76:F77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1:A82"/>
    <mergeCell ref="B81:B82"/>
    <mergeCell ref="C81:C82"/>
    <mergeCell ref="D81:D82"/>
    <mergeCell ref="E81:E82"/>
    <mergeCell ref="F81:F82"/>
    <mergeCell ref="G85:G86"/>
    <mergeCell ref="H85:H86"/>
    <mergeCell ref="A87:A88"/>
    <mergeCell ref="B87:B88"/>
    <mergeCell ref="C87:C88"/>
    <mergeCell ref="D87:D88"/>
    <mergeCell ref="E87:E88"/>
    <mergeCell ref="F87:F88"/>
    <mergeCell ref="G87:G88"/>
    <mergeCell ref="H87:H88"/>
    <mergeCell ref="A85:A86"/>
    <mergeCell ref="B85:B86"/>
    <mergeCell ref="C85:C86"/>
    <mergeCell ref="D85:D86"/>
    <mergeCell ref="E85:E86"/>
    <mergeCell ref="F85:F86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0:A91"/>
    <mergeCell ref="B90:B91"/>
    <mergeCell ref="C90:C91"/>
    <mergeCell ref="D90:D91"/>
    <mergeCell ref="E90:E91"/>
    <mergeCell ref="F90:F91"/>
    <mergeCell ref="G94:G95"/>
    <mergeCell ref="H94:H95"/>
    <mergeCell ref="A97:A98"/>
    <mergeCell ref="B97:B98"/>
    <mergeCell ref="C97:C98"/>
    <mergeCell ref="D97:D98"/>
    <mergeCell ref="E97:E98"/>
    <mergeCell ref="F97:F98"/>
    <mergeCell ref="G97:G98"/>
    <mergeCell ref="H97:H98"/>
    <mergeCell ref="A94:A95"/>
    <mergeCell ref="B94:B95"/>
    <mergeCell ref="C94:C95"/>
    <mergeCell ref="D94:D95"/>
    <mergeCell ref="E94:E95"/>
    <mergeCell ref="F94:F95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99:A100"/>
    <mergeCell ref="B99:B100"/>
    <mergeCell ref="C99:C100"/>
    <mergeCell ref="D99:D100"/>
    <mergeCell ref="E99:E100"/>
    <mergeCell ref="F99:F100"/>
    <mergeCell ref="N58:N59"/>
    <mergeCell ref="O58:O59"/>
    <mergeCell ref="P58:P59"/>
    <mergeCell ref="O60:O61"/>
    <mergeCell ref="P60:P61"/>
    <mergeCell ref="I62:I63"/>
    <mergeCell ref="J62:J63"/>
    <mergeCell ref="K62:K63"/>
    <mergeCell ref="L62:L63"/>
    <mergeCell ref="M62:M63"/>
    <mergeCell ref="N62:N63"/>
    <mergeCell ref="O62:O63"/>
    <mergeCell ref="P62:P63"/>
    <mergeCell ref="I60:I61"/>
    <mergeCell ref="J60:J61"/>
    <mergeCell ref="K60:K61"/>
    <mergeCell ref="L60:L61"/>
    <mergeCell ref="M60:M61"/>
    <mergeCell ref="N60:N61"/>
    <mergeCell ref="O64:O65"/>
    <mergeCell ref="P64:P65"/>
    <mergeCell ref="I67:I68"/>
    <mergeCell ref="J67:J68"/>
    <mergeCell ref="K67:K68"/>
    <mergeCell ref="L67:L68"/>
    <mergeCell ref="M67:M68"/>
    <mergeCell ref="N67:N68"/>
    <mergeCell ref="O67:O68"/>
    <mergeCell ref="P67:P68"/>
    <mergeCell ref="I64:I65"/>
    <mergeCell ref="J64:J65"/>
    <mergeCell ref="K64:K65"/>
    <mergeCell ref="L64:L65"/>
    <mergeCell ref="M64:M65"/>
    <mergeCell ref="N64:N65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69:I70"/>
    <mergeCell ref="J69:J70"/>
    <mergeCell ref="K69:K70"/>
    <mergeCell ref="L69:L70"/>
    <mergeCell ref="M69:M70"/>
    <mergeCell ref="N69:N70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4:I75"/>
    <mergeCell ref="J74:J75"/>
    <mergeCell ref="K74:K75"/>
    <mergeCell ref="L74:L75"/>
    <mergeCell ref="M74:M75"/>
    <mergeCell ref="N74:N75"/>
    <mergeCell ref="O78:O79"/>
    <mergeCell ref="P78:P79"/>
    <mergeCell ref="I81:I82"/>
    <mergeCell ref="J81:J82"/>
    <mergeCell ref="K81:K82"/>
    <mergeCell ref="L81:L82"/>
    <mergeCell ref="M81:M82"/>
    <mergeCell ref="N81:N82"/>
    <mergeCell ref="O81:O82"/>
    <mergeCell ref="P81:P82"/>
    <mergeCell ref="I78:I79"/>
    <mergeCell ref="J78:J79"/>
    <mergeCell ref="K78:K79"/>
    <mergeCell ref="L78:L79"/>
    <mergeCell ref="M78:M79"/>
    <mergeCell ref="N78:N79"/>
    <mergeCell ref="O83:O84"/>
    <mergeCell ref="P83:P84"/>
    <mergeCell ref="I85:I86"/>
    <mergeCell ref="J85:J86"/>
    <mergeCell ref="K85:K86"/>
    <mergeCell ref="L85:L86"/>
    <mergeCell ref="M85:M86"/>
    <mergeCell ref="N85:N86"/>
    <mergeCell ref="O85:O86"/>
    <mergeCell ref="P85:P86"/>
    <mergeCell ref="I83:I84"/>
    <mergeCell ref="J83:J84"/>
    <mergeCell ref="K83:K84"/>
    <mergeCell ref="L83:L84"/>
    <mergeCell ref="M83:M84"/>
    <mergeCell ref="N83:N84"/>
    <mergeCell ref="O87:O88"/>
    <mergeCell ref="P87:P88"/>
    <mergeCell ref="I90:I91"/>
    <mergeCell ref="J90:J91"/>
    <mergeCell ref="K90:K91"/>
    <mergeCell ref="L90:L91"/>
    <mergeCell ref="M90:M91"/>
    <mergeCell ref="N90:N91"/>
    <mergeCell ref="O90:O91"/>
    <mergeCell ref="P90:P91"/>
    <mergeCell ref="I87:I88"/>
    <mergeCell ref="J87:J88"/>
    <mergeCell ref="K87:K88"/>
    <mergeCell ref="L87:L88"/>
    <mergeCell ref="M87:M88"/>
    <mergeCell ref="N87:N88"/>
    <mergeCell ref="O92:O93"/>
    <mergeCell ref="P92:P93"/>
    <mergeCell ref="I94:I95"/>
    <mergeCell ref="J94:J95"/>
    <mergeCell ref="K94:K95"/>
    <mergeCell ref="L94:L95"/>
    <mergeCell ref="M94:M95"/>
    <mergeCell ref="N94:N95"/>
    <mergeCell ref="O94:O95"/>
    <mergeCell ref="P94:P95"/>
    <mergeCell ref="I92:I93"/>
    <mergeCell ref="J92:J93"/>
    <mergeCell ref="K92:K93"/>
    <mergeCell ref="L92:L93"/>
    <mergeCell ref="M92:M93"/>
    <mergeCell ref="N92:N93"/>
    <mergeCell ref="O101:O102"/>
    <mergeCell ref="P101:P102"/>
    <mergeCell ref="I101:I102"/>
    <mergeCell ref="J101:J102"/>
    <mergeCell ref="K101:K102"/>
    <mergeCell ref="L101:L102"/>
    <mergeCell ref="M101:M102"/>
    <mergeCell ref="N101:N102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97:I98"/>
    <mergeCell ref="J97:J98"/>
    <mergeCell ref="K97:K98"/>
    <mergeCell ref="L97:L98"/>
    <mergeCell ref="M97:M98"/>
    <mergeCell ref="N97:N98"/>
    <mergeCell ref="A38:A39"/>
    <mergeCell ref="B38:B39"/>
    <mergeCell ref="C38:C39"/>
    <mergeCell ref="D38:D39"/>
    <mergeCell ref="E38:E39"/>
    <mergeCell ref="F38:F39"/>
    <mergeCell ref="G38:G39"/>
    <mergeCell ref="H38:H39"/>
    <mergeCell ref="B11:B12"/>
    <mergeCell ref="C11:C12"/>
    <mergeCell ref="D11:D12"/>
    <mergeCell ref="E11:E12"/>
    <mergeCell ref="F11:F12"/>
    <mergeCell ref="G11:G12"/>
    <mergeCell ref="H11:H12"/>
    <mergeCell ref="A20:A21"/>
    <mergeCell ref="B20:B21"/>
    <mergeCell ref="C20:C21"/>
    <mergeCell ref="D20:D21"/>
    <mergeCell ref="E20:E21"/>
    <mergeCell ref="F20:F21"/>
    <mergeCell ref="G20:G21"/>
    <mergeCell ref="H20:H21"/>
    <mergeCell ref="A34:A35"/>
    <mergeCell ref="L29:L30"/>
    <mergeCell ref="M29:M30"/>
    <mergeCell ref="N29:N30"/>
    <mergeCell ref="O29:O30"/>
    <mergeCell ref="B29:B30"/>
    <mergeCell ref="C29:C30"/>
    <mergeCell ref="D29:D30"/>
    <mergeCell ref="E29:E30"/>
    <mergeCell ref="F29:F30"/>
    <mergeCell ref="G29:G30"/>
    <mergeCell ref="H29:H30"/>
    <mergeCell ref="N11:N12"/>
    <mergeCell ref="O11:O12"/>
    <mergeCell ref="P11:P12"/>
    <mergeCell ref="I20:I21"/>
    <mergeCell ref="J20:J21"/>
    <mergeCell ref="K20:K21"/>
    <mergeCell ref="L20:L21"/>
    <mergeCell ref="M20:M21"/>
    <mergeCell ref="N20:N21"/>
    <mergeCell ref="O20:O21"/>
    <mergeCell ref="P20:P21"/>
    <mergeCell ref="I18:I19"/>
    <mergeCell ref="O16:O17"/>
    <mergeCell ref="P16:P17"/>
    <mergeCell ref="J16:J17"/>
    <mergeCell ref="K16:K17"/>
    <mergeCell ref="L16:L17"/>
    <mergeCell ref="M16:M17"/>
    <mergeCell ref="N16:N17"/>
    <mergeCell ref="O18:O19"/>
    <mergeCell ref="P18:P19"/>
    <mergeCell ref="J18:J19"/>
    <mergeCell ref="K18:K19"/>
    <mergeCell ref="L18:L19"/>
    <mergeCell ref="I40:I41"/>
    <mergeCell ref="J40:J41"/>
    <mergeCell ref="K40:K41"/>
    <mergeCell ref="L40:L41"/>
    <mergeCell ref="M40:M41"/>
    <mergeCell ref="N40:N41"/>
    <mergeCell ref="O40:O41"/>
    <mergeCell ref="P40:P41"/>
    <mergeCell ref="A2:B2"/>
    <mergeCell ref="P29:P30"/>
    <mergeCell ref="I38:I39"/>
    <mergeCell ref="J38:J39"/>
    <mergeCell ref="K38:K39"/>
    <mergeCell ref="L38:L39"/>
    <mergeCell ref="M38:M39"/>
    <mergeCell ref="N38:N39"/>
    <mergeCell ref="O38:O39"/>
    <mergeCell ref="P38:P39"/>
    <mergeCell ref="H40:H41"/>
    <mergeCell ref="I11:I12"/>
    <mergeCell ref="J11:J12"/>
    <mergeCell ref="K11:K12"/>
    <mergeCell ref="L11:L12"/>
    <mergeCell ref="M11:M1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120"/>
  <sheetViews>
    <sheetView zoomScalePageLayoutView="0" workbookViewId="0" topLeftCell="A1">
      <selection activeCell="B18" sqref="B18:G1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8" ht="30" customHeight="1">
      <c r="A1" s="384" t="s">
        <v>144</v>
      </c>
      <c r="B1" s="385"/>
      <c r="C1" s="385"/>
      <c r="D1" s="385"/>
      <c r="E1" s="385"/>
      <c r="F1" s="385"/>
      <c r="G1" s="385"/>
      <c r="H1" s="21"/>
    </row>
    <row r="2" spans="1:8" ht="20.25" customHeight="1">
      <c r="A2" s="386" t="s">
        <v>145</v>
      </c>
      <c r="B2" s="387"/>
      <c r="C2" s="387"/>
      <c r="D2" s="387"/>
      <c r="E2" s="387"/>
      <c r="F2" s="387"/>
      <c r="G2" s="387"/>
      <c r="H2" s="21" t="s">
        <v>24</v>
      </c>
    </row>
    <row r="3" spans="1:8" ht="20.25" customHeight="1">
      <c r="A3" s="46"/>
      <c r="B3" s="46"/>
      <c r="C3" s="46"/>
      <c r="D3" s="46"/>
      <c r="E3" s="48" t="s">
        <v>143</v>
      </c>
      <c r="F3" s="46"/>
      <c r="G3" s="46"/>
      <c r="H3" s="21"/>
    </row>
    <row r="4" spans="1:7" ht="12.75" customHeight="1">
      <c r="A4" s="321" t="s">
        <v>11</v>
      </c>
      <c r="B4" s="321" t="s">
        <v>0</v>
      </c>
      <c r="C4" s="321" t="s">
        <v>1</v>
      </c>
      <c r="D4" s="321" t="s">
        <v>12</v>
      </c>
      <c r="E4" s="321" t="s">
        <v>13</v>
      </c>
      <c r="F4" s="321" t="s">
        <v>14</v>
      </c>
      <c r="G4" s="321" t="s">
        <v>15</v>
      </c>
    </row>
    <row r="5" spans="1:7" ht="12.75">
      <c r="A5" s="317"/>
      <c r="B5" s="317"/>
      <c r="C5" s="317"/>
      <c r="D5" s="317"/>
      <c r="E5" s="317"/>
      <c r="F5" s="317"/>
      <c r="G5" s="317"/>
    </row>
    <row r="6" spans="1:7" ht="12.75" customHeight="1">
      <c r="A6" s="368" t="s">
        <v>49</v>
      </c>
      <c r="B6" s="369">
        <v>1</v>
      </c>
      <c r="C6" s="370" t="s">
        <v>121</v>
      </c>
      <c r="D6" s="372" t="s">
        <v>122</v>
      </c>
      <c r="E6" s="373" t="s">
        <v>123</v>
      </c>
      <c r="F6" s="371"/>
      <c r="G6" s="374" t="s">
        <v>124</v>
      </c>
    </row>
    <row r="7" spans="1:7" ht="12.75">
      <c r="A7" s="368"/>
      <c r="B7" s="369"/>
      <c r="C7" s="370"/>
      <c r="D7" s="372"/>
      <c r="E7" s="373"/>
      <c r="F7" s="371"/>
      <c r="G7" s="374"/>
    </row>
    <row r="8" spans="1:7" ht="12.75" customHeight="1">
      <c r="A8" s="368" t="s">
        <v>50</v>
      </c>
      <c r="B8" s="369">
        <v>2</v>
      </c>
      <c r="C8" s="370" t="s">
        <v>77</v>
      </c>
      <c r="D8" s="372" t="s">
        <v>78</v>
      </c>
      <c r="E8" s="373" t="s">
        <v>79</v>
      </c>
      <c r="F8" s="371"/>
      <c r="G8" s="374" t="s">
        <v>80</v>
      </c>
    </row>
    <row r="9" spans="1:7" ht="12.75">
      <c r="A9" s="368"/>
      <c r="B9" s="369"/>
      <c r="C9" s="370"/>
      <c r="D9" s="372"/>
      <c r="E9" s="373"/>
      <c r="F9" s="371"/>
      <c r="G9" s="374"/>
    </row>
    <row r="10" spans="1:7" ht="12.75" customHeight="1">
      <c r="A10" s="376">
        <v>3</v>
      </c>
      <c r="B10" s="369">
        <v>3</v>
      </c>
      <c r="C10" s="370" t="s">
        <v>111</v>
      </c>
      <c r="D10" s="372" t="s">
        <v>142</v>
      </c>
      <c r="E10" s="373" t="s">
        <v>112</v>
      </c>
      <c r="F10" s="371"/>
      <c r="G10" s="374" t="s">
        <v>113</v>
      </c>
    </row>
    <row r="11" spans="1:7" ht="12.75">
      <c r="A11" s="376"/>
      <c r="B11" s="369"/>
      <c r="C11" s="370"/>
      <c r="D11" s="372"/>
      <c r="E11" s="373"/>
      <c r="F11" s="371"/>
      <c r="G11" s="374"/>
    </row>
    <row r="12" spans="1:7" ht="12.75" customHeight="1">
      <c r="A12" s="368" t="s">
        <v>51</v>
      </c>
      <c r="B12" s="369">
        <v>4</v>
      </c>
      <c r="C12" s="370" t="s">
        <v>103</v>
      </c>
      <c r="D12" s="372" t="s">
        <v>104</v>
      </c>
      <c r="E12" s="373" t="s">
        <v>105</v>
      </c>
      <c r="F12" s="371"/>
      <c r="G12" s="374" t="s">
        <v>106</v>
      </c>
    </row>
    <row r="13" spans="1:7" ht="12.75" customHeight="1">
      <c r="A13" s="368"/>
      <c r="B13" s="369"/>
      <c r="C13" s="370"/>
      <c r="D13" s="372"/>
      <c r="E13" s="373"/>
      <c r="F13" s="371"/>
      <c r="G13" s="374"/>
    </row>
    <row r="14" spans="1:7" ht="12.75" customHeight="1">
      <c r="A14" s="368" t="s">
        <v>52</v>
      </c>
      <c r="B14" s="369">
        <v>5</v>
      </c>
      <c r="C14" s="370" t="s">
        <v>125</v>
      </c>
      <c r="D14" s="372" t="s">
        <v>126</v>
      </c>
      <c r="E14" s="375" t="s">
        <v>127</v>
      </c>
      <c r="F14" s="371"/>
      <c r="G14" s="374" t="s">
        <v>128</v>
      </c>
    </row>
    <row r="15" spans="1:7" ht="12.75">
      <c r="A15" s="368"/>
      <c r="B15" s="369"/>
      <c r="C15" s="370"/>
      <c r="D15" s="372"/>
      <c r="E15" s="375"/>
      <c r="F15" s="371"/>
      <c r="G15" s="374"/>
    </row>
    <row r="16" spans="1:7" ht="12.75" customHeight="1">
      <c r="A16" s="368" t="s">
        <v>53</v>
      </c>
      <c r="B16" s="369">
        <v>6</v>
      </c>
      <c r="C16" s="370" t="s">
        <v>133</v>
      </c>
      <c r="D16" s="372" t="s">
        <v>134</v>
      </c>
      <c r="E16" s="373" t="s">
        <v>135</v>
      </c>
      <c r="F16" s="371"/>
      <c r="G16" s="374" t="s">
        <v>136</v>
      </c>
    </row>
    <row r="17" spans="1:7" ht="12.75">
      <c r="A17" s="368"/>
      <c r="B17" s="369"/>
      <c r="C17" s="370"/>
      <c r="D17" s="372"/>
      <c r="E17" s="373"/>
      <c r="F17" s="371"/>
      <c r="G17" s="374"/>
    </row>
    <row r="18" spans="1:7" ht="12.75" customHeight="1">
      <c r="A18" s="368" t="s">
        <v>54</v>
      </c>
      <c r="B18" s="369">
        <v>7</v>
      </c>
      <c r="C18" s="370" t="s">
        <v>81</v>
      </c>
      <c r="D18" s="372" t="s">
        <v>82</v>
      </c>
      <c r="E18" s="373" t="s">
        <v>83</v>
      </c>
      <c r="F18" s="371"/>
      <c r="G18" s="374" t="s">
        <v>84</v>
      </c>
    </row>
    <row r="19" spans="1:7" ht="12.75">
      <c r="A19" s="368"/>
      <c r="B19" s="369"/>
      <c r="C19" s="370"/>
      <c r="D19" s="372"/>
      <c r="E19" s="373"/>
      <c r="F19" s="371"/>
      <c r="G19" s="374"/>
    </row>
    <row r="20" spans="1:7" ht="12.75" customHeight="1">
      <c r="A20" s="367" t="s">
        <v>55</v>
      </c>
      <c r="B20" s="369">
        <v>8</v>
      </c>
      <c r="C20" s="370" t="s">
        <v>89</v>
      </c>
      <c r="D20" s="372" t="s">
        <v>90</v>
      </c>
      <c r="E20" s="373" t="s">
        <v>91</v>
      </c>
      <c r="F20" s="371"/>
      <c r="G20" s="374" t="s">
        <v>92</v>
      </c>
    </row>
    <row r="21" spans="1:7" ht="12.75">
      <c r="A21" s="368"/>
      <c r="B21" s="369"/>
      <c r="C21" s="370"/>
      <c r="D21" s="372"/>
      <c r="E21" s="373"/>
      <c r="F21" s="371"/>
      <c r="G21" s="374"/>
    </row>
    <row r="22" spans="1:7" ht="12.75" customHeight="1">
      <c r="A22" s="367" t="s">
        <v>56</v>
      </c>
      <c r="B22" s="369">
        <v>9</v>
      </c>
      <c r="C22" s="370" t="s">
        <v>97</v>
      </c>
      <c r="D22" s="372" t="s">
        <v>98</v>
      </c>
      <c r="E22" s="373" t="s">
        <v>99</v>
      </c>
      <c r="F22" s="371"/>
      <c r="G22" s="374" t="s">
        <v>100</v>
      </c>
    </row>
    <row r="23" spans="1:7" ht="12.75">
      <c r="A23" s="368"/>
      <c r="B23" s="369"/>
      <c r="C23" s="370"/>
      <c r="D23" s="372"/>
      <c r="E23" s="373"/>
      <c r="F23" s="371"/>
      <c r="G23" s="374"/>
    </row>
    <row r="24" spans="1:7" ht="12.75" customHeight="1">
      <c r="A24" s="367" t="s">
        <v>57</v>
      </c>
      <c r="B24" s="369">
        <v>10</v>
      </c>
      <c r="C24" s="370" t="s">
        <v>101</v>
      </c>
      <c r="D24" s="372" t="s">
        <v>102</v>
      </c>
      <c r="E24" s="373" t="s">
        <v>99</v>
      </c>
      <c r="F24" s="371"/>
      <c r="G24" s="374" t="s">
        <v>100</v>
      </c>
    </row>
    <row r="25" spans="1:7" ht="12.75">
      <c r="A25" s="368"/>
      <c r="B25" s="369"/>
      <c r="C25" s="370"/>
      <c r="D25" s="372"/>
      <c r="E25" s="373"/>
      <c r="F25" s="371"/>
      <c r="G25" s="374"/>
    </row>
    <row r="26" spans="1:7" ht="12.75" customHeight="1">
      <c r="A26" s="367" t="s">
        <v>58</v>
      </c>
      <c r="B26" s="369">
        <v>11</v>
      </c>
      <c r="C26" s="370" t="s">
        <v>107</v>
      </c>
      <c r="D26" s="372" t="s">
        <v>108</v>
      </c>
      <c r="E26" s="373" t="s">
        <v>109</v>
      </c>
      <c r="F26" s="371"/>
      <c r="G26" s="374" t="s">
        <v>110</v>
      </c>
    </row>
    <row r="27" spans="1:7" ht="12.75">
      <c r="A27" s="368"/>
      <c r="B27" s="369"/>
      <c r="C27" s="370"/>
      <c r="D27" s="372"/>
      <c r="E27" s="373"/>
      <c r="F27" s="371"/>
      <c r="G27" s="374"/>
    </row>
    <row r="28" spans="1:7" ht="12.75" customHeight="1">
      <c r="A28" s="367" t="s">
        <v>59</v>
      </c>
      <c r="B28" s="369">
        <v>12</v>
      </c>
      <c r="C28" s="370" t="s">
        <v>73</v>
      </c>
      <c r="D28" s="372" t="s">
        <v>74</v>
      </c>
      <c r="E28" s="373" t="s">
        <v>75</v>
      </c>
      <c r="F28" s="371"/>
      <c r="G28" s="374" t="s">
        <v>76</v>
      </c>
    </row>
    <row r="29" spans="1:7" ht="12.75">
      <c r="A29" s="368"/>
      <c r="B29" s="369"/>
      <c r="C29" s="370"/>
      <c r="D29" s="372"/>
      <c r="E29" s="373"/>
      <c r="F29" s="371"/>
      <c r="G29" s="374"/>
    </row>
    <row r="30" spans="1:7" ht="12.75" customHeight="1">
      <c r="A30" s="367" t="s">
        <v>60</v>
      </c>
      <c r="B30" s="369">
        <v>13</v>
      </c>
      <c r="C30" s="370" t="s">
        <v>93</v>
      </c>
      <c r="D30" s="372" t="s">
        <v>94</v>
      </c>
      <c r="E30" s="373" t="s">
        <v>95</v>
      </c>
      <c r="F30" s="371"/>
      <c r="G30" s="374" t="s">
        <v>96</v>
      </c>
    </row>
    <row r="31" spans="1:7" ht="12.75">
      <c r="A31" s="368"/>
      <c r="B31" s="369"/>
      <c r="C31" s="370"/>
      <c r="D31" s="372"/>
      <c r="E31" s="373"/>
      <c r="F31" s="371"/>
      <c r="G31" s="374"/>
    </row>
    <row r="32" spans="1:7" ht="12.75" customHeight="1">
      <c r="A32" s="367" t="s">
        <v>61</v>
      </c>
      <c r="B32" s="369">
        <v>14</v>
      </c>
      <c r="C32" s="370" t="s">
        <v>85</v>
      </c>
      <c r="D32" s="372" t="s">
        <v>86</v>
      </c>
      <c r="E32" s="373" t="s">
        <v>87</v>
      </c>
      <c r="F32" s="371"/>
      <c r="G32" s="374" t="s">
        <v>88</v>
      </c>
    </row>
    <row r="33" spans="1:7" ht="12.75">
      <c r="A33" s="368"/>
      <c r="B33" s="369"/>
      <c r="C33" s="370"/>
      <c r="D33" s="372"/>
      <c r="E33" s="373"/>
      <c r="F33" s="371"/>
      <c r="G33" s="374"/>
    </row>
    <row r="34" spans="1:7" ht="12.75" customHeight="1">
      <c r="A34" s="367" t="s">
        <v>62</v>
      </c>
      <c r="B34" s="369">
        <v>15</v>
      </c>
      <c r="C34" s="370" t="s">
        <v>137</v>
      </c>
      <c r="D34" s="372" t="s">
        <v>138</v>
      </c>
      <c r="E34" s="373" t="s">
        <v>139</v>
      </c>
      <c r="F34" s="371"/>
      <c r="G34" s="374" t="s">
        <v>140</v>
      </c>
    </row>
    <row r="35" spans="1:7" ht="12.75">
      <c r="A35" s="368"/>
      <c r="B35" s="369"/>
      <c r="C35" s="370"/>
      <c r="D35" s="372"/>
      <c r="E35" s="373"/>
      <c r="F35" s="371"/>
      <c r="G35" s="374"/>
    </row>
    <row r="36" spans="1:7" ht="12.75" customHeight="1">
      <c r="A36" s="367" t="s">
        <v>63</v>
      </c>
      <c r="B36" s="369">
        <v>16</v>
      </c>
      <c r="C36" s="370" t="s">
        <v>129</v>
      </c>
      <c r="D36" s="372" t="s">
        <v>130</v>
      </c>
      <c r="E36" s="375" t="s">
        <v>131</v>
      </c>
      <c r="F36" s="371"/>
      <c r="G36" s="374" t="s">
        <v>132</v>
      </c>
    </row>
    <row r="37" spans="1:7" ht="12.75">
      <c r="A37" s="368"/>
      <c r="B37" s="369"/>
      <c r="C37" s="370"/>
      <c r="D37" s="372"/>
      <c r="E37" s="375"/>
      <c r="F37" s="371"/>
      <c r="G37" s="374"/>
    </row>
    <row r="38" spans="1:8" ht="12.75" customHeight="1">
      <c r="A38" s="367" t="s">
        <v>64</v>
      </c>
      <c r="B38" s="369">
        <v>17</v>
      </c>
      <c r="C38" s="370" t="s">
        <v>117</v>
      </c>
      <c r="D38" s="372" t="s">
        <v>118</v>
      </c>
      <c r="E38" s="373" t="s">
        <v>119</v>
      </c>
      <c r="F38" s="371"/>
      <c r="G38" s="374" t="s">
        <v>120</v>
      </c>
      <c r="H38" t="s">
        <v>25</v>
      </c>
    </row>
    <row r="39" spans="1:7" ht="12.75">
      <c r="A39" s="368"/>
      <c r="B39" s="369"/>
      <c r="C39" s="370"/>
      <c r="D39" s="372"/>
      <c r="E39" s="373"/>
      <c r="F39" s="371"/>
      <c r="G39" s="374"/>
    </row>
    <row r="40" spans="1:7" ht="12.75" customHeight="1">
      <c r="A40" s="367" t="s">
        <v>65</v>
      </c>
      <c r="B40" s="369">
        <v>18</v>
      </c>
      <c r="C40" s="370" t="s">
        <v>114</v>
      </c>
      <c r="D40" s="372" t="s">
        <v>141</v>
      </c>
      <c r="E40" s="373" t="s">
        <v>112</v>
      </c>
      <c r="F40" s="371" t="s">
        <v>115</v>
      </c>
      <c r="G40" s="374" t="s">
        <v>116</v>
      </c>
    </row>
    <row r="41" spans="1:7" ht="12.75">
      <c r="A41" s="368"/>
      <c r="B41" s="369"/>
      <c r="C41" s="370"/>
      <c r="D41" s="372"/>
      <c r="E41" s="373"/>
      <c r="F41" s="371"/>
      <c r="G41" s="374"/>
    </row>
    <row r="42" spans="1:9" ht="12.75">
      <c r="A42" s="377"/>
      <c r="B42" s="378"/>
      <c r="C42" s="379"/>
      <c r="D42" s="380"/>
      <c r="E42" s="382"/>
      <c r="F42" s="383"/>
      <c r="G42" s="379"/>
      <c r="H42" s="1"/>
      <c r="I42" s="1"/>
    </row>
    <row r="43" spans="1:9" ht="12.75">
      <c r="A43" s="377"/>
      <c r="B43" s="377"/>
      <c r="C43" s="379"/>
      <c r="D43" s="381"/>
      <c r="E43" s="382"/>
      <c r="F43" s="383"/>
      <c r="G43" s="379"/>
      <c r="H43" s="1"/>
      <c r="I43" s="1"/>
    </row>
    <row r="44" spans="1:9" ht="12.75">
      <c r="A44" s="377"/>
      <c r="B44" s="378"/>
      <c r="C44" s="379"/>
      <c r="D44" s="380"/>
      <c r="E44" s="382"/>
      <c r="F44" s="383"/>
      <c r="G44" s="379"/>
      <c r="H44" s="1"/>
      <c r="I44" s="1"/>
    </row>
    <row r="45" spans="1:9" ht="12.75">
      <c r="A45" s="377"/>
      <c r="B45" s="377"/>
      <c r="C45" s="379"/>
      <c r="D45" s="381"/>
      <c r="E45" s="382"/>
      <c r="F45" s="383"/>
      <c r="G45" s="379"/>
      <c r="H45" s="1"/>
      <c r="I45" s="1"/>
    </row>
    <row r="46" spans="1:9" ht="12.75">
      <c r="A46" s="377"/>
      <c r="B46" s="378"/>
      <c r="C46" s="379"/>
      <c r="D46" s="380"/>
      <c r="E46" s="382"/>
      <c r="F46" s="383"/>
      <c r="G46" s="379"/>
      <c r="H46" s="1"/>
      <c r="I46" s="1"/>
    </row>
    <row r="47" spans="1:9" ht="12.75">
      <c r="A47" s="377"/>
      <c r="B47" s="377"/>
      <c r="C47" s="379"/>
      <c r="D47" s="381"/>
      <c r="E47" s="382"/>
      <c r="F47" s="383"/>
      <c r="G47" s="379"/>
      <c r="H47" s="1"/>
      <c r="I47" s="1"/>
    </row>
    <row r="48" spans="1:9" ht="12.75">
      <c r="A48" s="377"/>
      <c r="B48" s="378"/>
      <c r="C48" s="379"/>
      <c r="D48" s="380"/>
      <c r="E48" s="382"/>
      <c r="F48" s="383"/>
      <c r="G48" s="379"/>
      <c r="H48" s="1"/>
      <c r="I48" s="1"/>
    </row>
    <row r="49" spans="1:9" ht="12.75">
      <c r="A49" s="377"/>
      <c r="B49" s="377"/>
      <c r="C49" s="379"/>
      <c r="D49" s="381"/>
      <c r="E49" s="382"/>
      <c r="F49" s="383"/>
      <c r="G49" s="379"/>
      <c r="H49" s="1"/>
      <c r="I49" s="1"/>
    </row>
    <row r="50" spans="1:9" ht="12.75">
      <c r="A50" s="377"/>
      <c r="B50" s="378"/>
      <c r="C50" s="379"/>
      <c r="D50" s="380"/>
      <c r="E50" s="382"/>
      <c r="F50" s="383"/>
      <c r="G50" s="379"/>
      <c r="H50" s="1"/>
      <c r="I50" s="1"/>
    </row>
    <row r="51" spans="1:9" ht="12.75">
      <c r="A51" s="377"/>
      <c r="B51" s="377"/>
      <c r="C51" s="379"/>
      <c r="D51" s="381"/>
      <c r="E51" s="382"/>
      <c r="F51" s="383"/>
      <c r="G51" s="379"/>
      <c r="H51" s="1"/>
      <c r="I51" s="1"/>
    </row>
    <row r="52" spans="1:9" ht="12.75">
      <c r="A52" s="377"/>
      <c r="B52" s="378"/>
      <c r="C52" s="379"/>
      <c r="D52" s="380"/>
      <c r="E52" s="382"/>
      <c r="F52" s="383"/>
      <c r="G52" s="379"/>
      <c r="H52" s="1"/>
      <c r="I52" s="1"/>
    </row>
    <row r="53" spans="1:9" ht="12.75">
      <c r="A53" s="377"/>
      <c r="B53" s="377"/>
      <c r="C53" s="379"/>
      <c r="D53" s="381"/>
      <c r="E53" s="382"/>
      <c r="F53" s="383"/>
      <c r="G53" s="379"/>
      <c r="H53" s="1"/>
      <c r="I53" s="1"/>
    </row>
    <row r="54" spans="1:9" ht="12.75">
      <c r="A54" s="377"/>
      <c r="B54" s="378"/>
      <c r="C54" s="379"/>
      <c r="D54" s="380"/>
      <c r="E54" s="382"/>
      <c r="F54" s="383"/>
      <c r="G54" s="379"/>
      <c r="H54" s="1"/>
      <c r="I54" s="1"/>
    </row>
    <row r="55" spans="1:9" ht="12.75">
      <c r="A55" s="377"/>
      <c r="B55" s="377"/>
      <c r="C55" s="379"/>
      <c r="D55" s="381"/>
      <c r="E55" s="382"/>
      <c r="F55" s="383"/>
      <c r="G55" s="379"/>
      <c r="H55" s="1"/>
      <c r="I55" s="1"/>
    </row>
    <row r="56" spans="1:9" ht="12.75">
      <c r="A56" s="377"/>
      <c r="B56" s="378"/>
      <c r="C56" s="379"/>
      <c r="D56" s="380"/>
      <c r="E56" s="382"/>
      <c r="F56" s="383"/>
      <c r="G56" s="379"/>
      <c r="H56" s="1"/>
      <c r="I56" s="1"/>
    </row>
    <row r="57" spans="1:9" ht="12.75">
      <c r="A57" s="377"/>
      <c r="B57" s="377"/>
      <c r="C57" s="379"/>
      <c r="D57" s="381"/>
      <c r="E57" s="382"/>
      <c r="F57" s="383"/>
      <c r="G57" s="379"/>
      <c r="H57" s="1"/>
      <c r="I57" s="1"/>
    </row>
    <row r="58" spans="1:9" ht="12.75">
      <c r="A58" s="377"/>
      <c r="B58" s="378"/>
      <c r="C58" s="379"/>
      <c r="D58" s="380"/>
      <c r="E58" s="382"/>
      <c r="F58" s="383"/>
      <c r="G58" s="379"/>
      <c r="H58" s="1"/>
      <c r="I58" s="1"/>
    </row>
    <row r="59" spans="1:9" ht="12.75">
      <c r="A59" s="377"/>
      <c r="B59" s="377"/>
      <c r="C59" s="379"/>
      <c r="D59" s="381"/>
      <c r="E59" s="382"/>
      <c r="F59" s="383"/>
      <c r="G59" s="379"/>
      <c r="H59" s="1"/>
      <c r="I59" s="1"/>
    </row>
    <row r="60" spans="1:9" ht="12.75">
      <c r="A60" s="377"/>
      <c r="B60" s="378"/>
      <c r="C60" s="379"/>
      <c r="D60" s="380"/>
      <c r="E60" s="382"/>
      <c r="F60" s="383"/>
      <c r="G60" s="379"/>
      <c r="H60" s="1"/>
      <c r="I60" s="1"/>
    </row>
    <row r="61" spans="1:9" ht="12.75">
      <c r="A61" s="377"/>
      <c r="B61" s="377"/>
      <c r="C61" s="379"/>
      <c r="D61" s="381"/>
      <c r="E61" s="382"/>
      <c r="F61" s="383"/>
      <c r="G61" s="379"/>
      <c r="H61" s="1"/>
      <c r="I61" s="1"/>
    </row>
    <row r="62" spans="1:9" ht="12.75">
      <c r="A62" s="377"/>
      <c r="B62" s="378"/>
      <c r="C62" s="379"/>
      <c r="D62" s="380"/>
      <c r="E62" s="382"/>
      <c r="F62" s="383"/>
      <c r="G62" s="379"/>
      <c r="H62" s="1"/>
      <c r="I62" s="1"/>
    </row>
    <row r="63" spans="1:9" ht="12.75">
      <c r="A63" s="377"/>
      <c r="B63" s="377"/>
      <c r="C63" s="379"/>
      <c r="D63" s="381"/>
      <c r="E63" s="382"/>
      <c r="F63" s="383"/>
      <c r="G63" s="379"/>
      <c r="H63" s="1"/>
      <c r="I63" s="1"/>
    </row>
    <row r="64" spans="1:9" ht="12.75">
      <c r="A64" s="377"/>
      <c r="B64" s="378"/>
      <c r="C64" s="379"/>
      <c r="D64" s="380"/>
      <c r="E64" s="382"/>
      <c r="F64" s="383"/>
      <c r="G64" s="379"/>
      <c r="H64" s="1"/>
      <c r="I64" s="1"/>
    </row>
    <row r="65" spans="1:9" ht="12.75">
      <c r="A65" s="377"/>
      <c r="B65" s="377"/>
      <c r="C65" s="379"/>
      <c r="D65" s="381"/>
      <c r="E65" s="382"/>
      <c r="F65" s="383"/>
      <c r="G65" s="379"/>
      <c r="H65" s="1"/>
      <c r="I65" s="1"/>
    </row>
    <row r="66" spans="1:9" ht="12.75">
      <c r="A66" s="377"/>
      <c r="B66" s="378"/>
      <c r="C66" s="379"/>
      <c r="D66" s="380"/>
      <c r="E66" s="382"/>
      <c r="F66" s="383"/>
      <c r="G66" s="379"/>
      <c r="H66" s="1"/>
      <c r="I66" s="1"/>
    </row>
    <row r="67" spans="1:9" ht="12.75">
      <c r="A67" s="377"/>
      <c r="B67" s="377"/>
      <c r="C67" s="379"/>
      <c r="D67" s="381"/>
      <c r="E67" s="382"/>
      <c r="F67" s="383"/>
      <c r="G67" s="379"/>
      <c r="H67" s="1"/>
      <c r="I67" s="1"/>
    </row>
    <row r="68" spans="1:9" ht="12.75">
      <c r="A68" s="377"/>
      <c r="B68" s="377"/>
      <c r="C68" s="377"/>
      <c r="D68" s="377"/>
      <c r="E68" s="377"/>
      <c r="F68" s="377"/>
      <c r="G68" s="381"/>
      <c r="H68" s="1"/>
      <c r="I68" s="1"/>
    </row>
    <row r="69" spans="1:9" ht="12.75">
      <c r="A69" s="377"/>
      <c r="B69" s="377"/>
      <c r="C69" s="377"/>
      <c r="D69" s="377"/>
      <c r="E69" s="377"/>
      <c r="F69" s="377"/>
      <c r="G69" s="38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</sheetData>
  <sheetProtection/>
  <mergeCells count="233">
    <mergeCell ref="A1:G1"/>
    <mergeCell ref="A68:A69"/>
    <mergeCell ref="B68:B69"/>
    <mergeCell ref="C68:C69"/>
    <mergeCell ref="D68:D69"/>
    <mergeCell ref="E64:E65"/>
    <mergeCell ref="F64:F65"/>
    <mergeCell ref="G64:G65"/>
    <mergeCell ref="A66:A67"/>
    <mergeCell ref="B66:B67"/>
    <mergeCell ref="A2:G2"/>
    <mergeCell ref="E68:E69"/>
    <mergeCell ref="F68:F69"/>
    <mergeCell ref="G68:G69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A60:A61"/>
    <mergeCell ref="B60:B61"/>
    <mergeCell ref="A62:A63"/>
    <mergeCell ref="B62:B63"/>
    <mergeCell ref="F60:F61"/>
    <mergeCell ref="C60:C61"/>
    <mergeCell ref="G60:G61"/>
    <mergeCell ref="A58:A59"/>
    <mergeCell ref="B58:B59"/>
    <mergeCell ref="C58:C59"/>
    <mergeCell ref="D58:D59"/>
    <mergeCell ref="E58:E59"/>
    <mergeCell ref="F58:F59"/>
    <mergeCell ref="F50:F51"/>
    <mergeCell ref="E62:E63"/>
    <mergeCell ref="F62:F63"/>
    <mergeCell ref="G62:G63"/>
    <mergeCell ref="C62:C63"/>
    <mergeCell ref="D62:D63"/>
    <mergeCell ref="D60:D61"/>
    <mergeCell ref="G56:G57"/>
    <mergeCell ref="G58:G59"/>
    <mergeCell ref="E56:E57"/>
    <mergeCell ref="F56:F57"/>
    <mergeCell ref="C56:C57"/>
    <mergeCell ref="D56:D57"/>
    <mergeCell ref="G50:G51"/>
    <mergeCell ref="G54:G55"/>
    <mergeCell ref="G52:G53"/>
    <mergeCell ref="A56:A57"/>
    <mergeCell ref="B56:B57"/>
    <mergeCell ref="E52:E53"/>
    <mergeCell ref="F52:F53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C44:C45"/>
    <mergeCell ref="D44:D45"/>
    <mergeCell ref="E48:E49"/>
    <mergeCell ref="F48:F49"/>
    <mergeCell ref="G48:G49"/>
    <mergeCell ref="A48:A49"/>
    <mergeCell ref="B48:B49"/>
    <mergeCell ref="C48:C49"/>
    <mergeCell ref="D48:D49"/>
    <mergeCell ref="A50:A51"/>
    <mergeCell ref="B50:B51"/>
    <mergeCell ref="C50:C51"/>
    <mergeCell ref="D50:D51"/>
    <mergeCell ref="E50:E51"/>
    <mergeCell ref="G42:G43"/>
    <mergeCell ref="A42:A43"/>
    <mergeCell ref="B42:B43"/>
    <mergeCell ref="C42:C43"/>
    <mergeCell ref="D42:D43"/>
    <mergeCell ref="E42:E43"/>
    <mergeCell ref="F42:F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E44:E45"/>
    <mergeCell ref="F44:F45"/>
    <mergeCell ref="A34:A35"/>
    <mergeCell ref="B34:B35"/>
    <mergeCell ref="C34:C35"/>
    <mergeCell ref="A32:A33"/>
    <mergeCell ref="B32:B33"/>
    <mergeCell ref="G32:G33"/>
    <mergeCell ref="E34:E35"/>
    <mergeCell ref="F34:F35"/>
    <mergeCell ref="G34:G35"/>
    <mergeCell ref="D34:D35"/>
    <mergeCell ref="C32:C33"/>
    <mergeCell ref="D32:D33"/>
    <mergeCell ref="E32:E33"/>
    <mergeCell ref="F32:F33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D30:D31"/>
    <mergeCell ref="E30:E31"/>
    <mergeCell ref="F30:F31"/>
    <mergeCell ref="C30:C31"/>
    <mergeCell ref="A22:A23"/>
    <mergeCell ref="B22:B23"/>
    <mergeCell ref="C22:C23"/>
    <mergeCell ref="D22:D23"/>
    <mergeCell ref="E22:E23"/>
    <mergeCell ref="F22:F23"/>
    <mergeCell ref="G22:G23"/>
    <mergeCell ref="G24:G25"/>
    <mergeCell ref="A26:A27"/>
    <mergeCell ref="B26:B27"/>
    <mergeCell ref="C26:C27"/>
    <mergeCell ref="D26:D27"/>
    <mergeCell ref="G26:G27"/>
    <mergeCell ref="A24:A25"/>
    <mergeCell ref="B24:B25"/>
    <mergeCell ref="C24:C25"/>
    <mergeCell ref="D24:D25"/>
    <mergeCell ref="E26:E27"/>
    <mergeCell ref="F26:F27"/>
    <mergeCell ref="A20:A21"/>
    <mergeCell ref="B20:B21"/>
    <mergeCell ref="E16:E17"/>
    <mergeCell ref="F16:F17"/>
    <mergeCell ref="C16:C17"/>
    <mergeCell ref="D16:D17"/>
    <mergeCell ref="E20:E21"/>
    <mergeCell ref="F20:F21"/>
    <mergeCell ref="C20:C21"/>
    <mergeCell ref="D20:D21"/>
    <mergeCell ref="A14:A15"/>
    <mergeCell ref="B14:B15"/>
    <mergeCell ref="C14:C15"/>
    <mergeCell ref="D14:D15"/>
    <mergeCell ref="E14:E15"/>
    <mergeCell ref="F14:F15"/>
    <mergeCell ref="G14:G15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A12:A13"/>
    <mergeCell ref="B12:B13"/>
    <mergeCell ref="C12:C13"/>
    <mergeCell ref="D12:D13"/>
    <mergeCell ref="F8:F9"/>
    <mergeCell ref="G8:G9"/>
    <mergeCell ref="A10:A11"/>
    <mergeCell ref="B10:B11"/>
    <mergeCell ref="C10:C11"/>
    <mergeCell ref="D10:D11"/>
    <mergeCell ref="E12:E13"/>
    <mergeCell ref="F12:F13"/>
    <mergeCell ref="G12:G13"/>
    <mergeCell ref="A4:A5"/>
    <mergeCell ref="B8:B9"/>
    <mergeCell ref="C8:C9"/>
    <mergeCell ref="E4:E5"/>
    <mergeCell ref="D8:D9"/>
    <mergeCell ref="E8:E9"/>
    <mergeCell ref="B4:B5"/>
    <mergeCell ref="E10:E11"/>
    <mergeCell ref="F10:F11"/>
    <mergeCell ref="A8:A9"/>
    <mergeCell ref="F4:F5"/>
    <mergeCell ref="A6:A7"/>
    <mergeCell ref="B6:B7"/>
    <mergeCell ref="C6:C7"/>
    <mergeCell ref="D6:D7"/>
    <mergeCell ref="C4:C5"/>
    <mergeCell ref="D4:D5"/>
    <mergeCell ref="G4:G5"/>
    <mergeCell ref="E24:E25"/>
    <mergeCell ref="F24:F25"/>
    <mergeCell ref="G20:G21"/>
    <mergeCell ref="G30:G31"/>
    <mergeCell ref="D40:D41"/>
    <mergeCell ref="E40:E41"/>
    <mergeCell ref="F40:F41"/>
    <mergeCell ref="G40:G41"/>
    <mergeCell ref="G36:G37"/>
    <mergeCell ref="E38:E39"/>
    <mergeCell ref="F38:F39"/>
    <mergeCell ref="G38:G39"/>
    <mergeCell ref="E36:E37"/>
    <mergeCell ref="E6:E7"/>
    <mergeCell ref="F6:F7"/>
    <mergeCell ref="G6:G7"/>
    <mergeCell ref="G10:G11"/>
    <mergeCell ref="A36:A37"/>
    <mergeCell ref="A40:A41"/>
    <mergeCell ref="B40:B41"/>
    <mergeCell ref="C40:C41"/>
    <mergeCell ref="A38:A39"/>
    <mergeCell ref="B38:B39"/>
    <mergeCell ref="C38:C39"/>
    <mergeCell ref="F36:F37"/>
    <mergeCell ref="D38:D39"/>
    <mergeCell ref="B36:B37"/>
    <mergeCell ref="C36:C37"/>
    <mergeCell ref="D36:D3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2010-11-27T16:11:07Z</cp:lastPrinted>
  <dcterms:created xsi:type="dcterms:W3CDTF">1996-10-08T23:32:33Z</dcterms:created>
  <dcterms:modified xsi:type="dcterms:W3CDTF">2010-12-22T17:01:55Z</dcterms:modified>
  <cp:category/>
  <cp:version/>
  <cp:contentType/>
  <cp:contentStatus/>
</cp:coreProperties>
</file>