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5"/>
  </bookViews>
  <sheets>
    <sheet name="И.ПР" sheetId="1" r:id="rId1"/>
    <sheet name="полуфинал" sheetId="2" r:id="rId2"/>
    <sheet name="пр.взв." sheetId="3" r:id="rId3"/>
    <sheet name="стартвый " sheetId="4" r:id="rId4"/>
    <sheet name="наградной лист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<sst xmlns="http://schemas.openxmlformats.org/spreadsheetml/2006/main" count="109" uniqueCount="61">
  <si>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</si>
  <si>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</si>
  <si>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</si>
  <si>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</si>
  <si>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</si>
  <si>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</si>
  <si>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</si>
  <si>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</si>
  <si>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</si>
  <si>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</si>
  <si>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</si>
  <si>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</si>
  <si>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</si>
  <si>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</si>
  <si>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</si>
  <si>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</si>
  <si>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</si>
  <si>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</si>
  <si>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</si>
  <si>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ФИНАЛ</t>
  </si>
  <si>
    <t xml:space="preserve">В.К. </t>
  </si>
  <si>
    <t>Руководитель ковра</t>
  </si>
  <si>
    <t>ВСТРЕЧА 2</t>
  </si>
  <si>
    <t>ЗА 3 МЕСТО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</si>
  <si>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</si>
  <si>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</si>
  <si>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</si>
  <si>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</si>
  <si>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</si>
  <si>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</si>
  <si>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</si>
  <si>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</si>
  <si>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</si>
  <si>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</si>
  <si>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</si>
  <si>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</si>
  <si>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</si>
  <si>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УФО, Свердловская обл.</t>
  </si>
  <si>
    <t>УФО, Челябинская обл.</t>
  </si>
  <si>
    <t>Лукашук Илья Игоревич</t>
  </si>
  <si>
    <t>22.06.1991, МС</t>
  </si>
  <si>
    <t>УФО, Курганская обл., МО</t>
  </si>
  <si>
    <t>Евтодеев В.Ф.</t>
  </si>
  <si>
    <t>Мартынов Павел Александрович</t>
  </si>
  <si>
    <t>03.02.1991, КМС</t>
  </si>
  <si>
    <t>Буторин А.Г.</t>
  </si>
  <si>
    <t>Полынский Сергей Владимирович</t>
  </si>
  <si>
    <t>30.03.1991, КМС</t>
  </si>
  <si>
    <t>Старцев А.А.</t>
  </si>
  <si>
    <t>Плотников Александр Владимирович</t>
  </si>
  <si>
    <t>11.05.1991, КМС</t>
  </si>
  <si>
    <t>Клочков Дмитрий Сергеевич</t>
  </si>
  <si>
    <t>15.03.1993, I р.</t>
  </si>
  <si>
    <t>Клочков С.Ю.</t>
  </si>
  <si>
    <t>в.к.  100   кг</t>
  </si>
  <si>
    <t>1</t>
  </si>
  <si>
    <t>3:0</t>
  </si>
  <si>
    <t>3</t>
  </si>
  <si>
    <t>2</t>
  </si>
  <si>
    <t>4</t>
  </si>
  <si>
    <t>Тренер победителя: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</si>
</sst>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0"/>
      <color indexed="17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0"/>
    </font>
    <font>
      <b/>
      <sz val="10"/>
      <color indexed="10"/>
      <name val="Arial Narrow"/>
      <family val="2"/>
    </font>
    <font>
      <b/>
      <sz val="10"/>
      <color indexed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/>
      <right/>
      <top style="thin"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/>
      <top/>
      <bottom/>
    </border>
    <border>
      <left style="medium"/>
      <right/>
      <top/>
      <bottom style="thin"/>
    </border>
    <border>
      <left/>
      <right/>
      <top/>
      <bottom style="medium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>
        <color indexed="17"/>
      </left>
      <right style="thin"/>
      <top/>
      <bottom/>
    </border>
    <border>
      <left style="medium">
        <color indexed="17"/>
      </left>
      <right style="thin"/>
      <top/>
      <bottom style="thin"/>
    </border>
    <border>
      <left style="thin"/>
      <right style="thin"/>
      <top/>
      <bottom/>
    </border>
    <border>
      <left style="thin"/>
      <right style="medium">
        <color indexed="17"/>
      </right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medium">
        <color indexed="17"/>
      </left>
      <right/>
      <top style="medium">
        <color indexed="17"/>
      </top>
      <bottom/>
    </border>
    <border>
      <left/>
      <right/>
      <top style="medium">
        <color indexed="17"/>
      </top>
      <bottom/>
    </border>
    <border>
      <left/>
      <right style="medium">
        <color indexed="17"/>
      </right>
      <top style="medium">
        <color indexed="17"/>
      </top>
      <bottom/>
    </border>
    <border>
      <left style="medium">
        <color indexed="17"/>
      </left>
      <right/>
      <top/>
      <bottom style="medium">
        <color indexed="17"/>
      </bottom>
    </border>
    <border>
      <left/>
      <right/>
      <top/>
      <bottom style="medium">
        <color indexed="17"/>
      </bottom>
    </border>
    <border>
      <left/>
      <right style="medium">
        <color indexed="17"/>
      </right>
      <top/>
      <bottom style="medium">
        <color indexed="17"/>
      </bottom>
    </border>
    <border>
      <left style="medium"/>
      <right style="medium"/>
      <top/>
      <bottom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medium">
        <color indexed="12"/>
      </left>
      <right/>
      <top style="medium">
        <color indexed="12"/>
      </top>
      <bottom/>
    </border>
    <border>
      <left/>
      <right/>
      <top style="medium">
        <color indexed="12"/>
      </top>
      <bottom/>
    </border>
    <border>
      <left/>
      <right style="medium">
        <color indexed="12"/>
      </right>
      <top style="medium">
        <color indexed="12"/>
      </top>
      <bottom/>
    </border>
    <border>
      <left style="medium">
        <color indexed="12"/>
      </left>
      <right/>
      <top/>
      <bottom style="medium">
        <color indexed="12"/>
      </bottom>
    </border>
    <border>
      <left/>
      <right/>
      <top/>
      <bottom style="medium">
        <color indexed="12"/>
      </bottom>
    </border>
    <border>
      <left/>
      <right style="medium">
        <color indexed="12"/>
      </right>
      <top/>
      <bottom style="medium">
        <color indexed="12"/>
      </bottom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5" fillId="21" borderId="7" applyNumberFormat="0" applyAlignment="0" applyProtection="0"/>
    <xf numFmtId="0" fontId="24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9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23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8" fillId="0" borderId="0" xfId="0" applyFont="1" applyAlignment="1">
      <alignment vertical="center" wrapText="1"/>
    </xf>
    <xf numFmtId="0" fontId="4" fillId="0" borderId="0" xfId="42" applyFont="1" applyFill="1" applyBorder="1" applyAlignment="1" applyProtection="1">
      <alignment horizontal="left"/>
      <protection/>
    </xf>
    <xf numFmtId="0" fontId="4" fillId="0" borderId="0" xfId="42" applyFont="1" applyBorder="1" applyAlignment="1" applyProtection="1">
      <alignment/>
      <protection/>
    </xf>
    <xf numFmtId="0" fontId="4" fillId="0" borderId="11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5" xfId="0" applyBorder="1" applyAlignment="1">
      <alignment/>
    </xf>
    <xf numFmtId="49" fontId="2" fillId="0" borderId="16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49" fontId="0" fillId="0" borderId="17" xfId="0" applyNumberFormat="1" applyBorder="1" applyAlignment="1">
      <alignment horizontal="center" vertical="center"/>
    </xf>
    <xf numFmtId="0" fontId="7" fillId="0" borderId="0" xfId="42" applyFont="1" applyBorder="1" applyAlignment="1" applyProtection="1">
      <alignment vertical="center" wrapText="1"/>
      <protection/>
    </xf>
    <xf numFmtId="0" fontId="7" fillId="0" borderId="0" xfId="0" applyFont="1" applyBorder="1" applyAlignment="1">
      <alignment vertical="center" wrapText="1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5" xfId="0" applyNumberFormat="1" applyBorder="1" applyAlignment="1">
      <alignment horizontal="center" vertical="center"/>
    </xf>
    <xf numFmtId="0" fontId="4" fillId="0" borderId="0" xfId="42" applyFont="1" applyBorder="1" applyAlignment="1" applyProtection="1">
      <alignment vertical="center" wrapText="1"/>
      <protection/>
    </xf>
    <xf numFmtId="49" fontId="4" fillId="0" borderId="21" xfId="0" applyNumberFormat="1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4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4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4" fillId="0" borderId="0" xfId="42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42" applyFont="1" applyBorder="1" applyAlignment="1" applyProtection="1">
      <alignment/>
      <protection/>
    </xf>
    <xf numFmtId="0" fontId="0" fillId="0" borderId="10" xfId="0" applyFill="1" applyBorder="1" applyAlignment="1">
      <alignment horizontal="left"/>
    </xf>
    <xf numFmtId="0" fontId="1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42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left"/>
    </xf>
    <xf numFmtId="0" fontId="12" fillId="0" borderId="0" xfId="42" applyFont="1" applyBorder="1" applyAlignment="1" applyProtection="1">
      <alignment vertical="center" wrapText="1"/>
      <protection/>
    </xf>
    <xf numFmtId="0" fontId="0" fillId="0" borderId="24" xfId="0" applyBorder="1" applyAlignment="1">
      <alignment/>
    </xf>
    <xf numFmtId="0" fontId="0" fillId="0" borderId="25" xfId="0" applyBorder="1" applyAlignment="1">
      <alignment horizontal="left"/>
    </xf>
    <xf numFmtId="49" fontId="0" fillId="0" borderId="26" xfId="0" applyNumberFormat="1" applyBorder="1" applyAlignment="1">
      <alignment/>
    </xf>
    <xf numFmtId="49" fontId="0" fillId="0" borderId="19" xfId="0" applyNumberForma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5" fillId="0" borderId="0" xfId="0" applyNumberFormat="1" applyFont="1" applyBorder="1" applyAlignment="1">
      <alignment horizontal="center" vertical="center"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horizontal="right"/>
    </xf>
    <xf numFmtId="0" fontId="19" fillId="0" borderId="11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3" fillId="0" borderId="0" xfId="42" applyAlignment="1" applyProtection="1">
      <alignment/>
      <protection/>
    </xf>
    <xf numFmtId="0" fontId="3" fillId="0" borderId="0" xfId="42" applyAlignment="1" applyProtection="1">
      <alignment horizontal="left"/>
      <protection/>
    </xf>
    <xf numFmtId="0" fontId="0" fillId="0" borderId="27" xfId="0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28" xfId="42" applyFont="1" applyBorder="1" applyAlignment="1" applyProtection="1">
      <alignment horizontal="center" vertical="center" wrapText="1"/>
      <protection/>
    </xf>
    <xf numFmtId="0" fontId="5" fillId="0" borderId="29" xfId="0" applyNumberFormat="1" applyFont="1" applyBorder="1" applyAlignment="1">
      <alignment horizontal="center" vertical="center" wrapText="1"/>
    </xf>
    <xf numFmtId="0" fontId="5" fillId="0" borderId="30" xfId="0" applyNumberFormat="1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5" fillId="0" borderId="29" xfId="0" applyNumberFormat="1" applyFont="1" applyBorder="1" applyAlignment="1">
      <alignment horizontal="left" vertical="center" wrapText="1"/>
    </xf>
    <xf numFmtId="0" fontId="5" fillId="0" borderId="30" xfId="0" applyNumberFormat="1" applyFont="1" applyBorder="1" applyAlignment="1">
      <alignment horizontal="left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3" fillId="24" borderId="31" xfId="42" applyFill="1" applyBorder="1" applyAlignment="1" applyProtection="1">
      <alignment horizontal="center" vertical="center" wrapText="1"/>
      <protection/>
    </xf>
    <xf numFmtId="0" fontId="0" fillId="24" borderId="32" xfId="0" applyFill="1" applyBorder="1" applyAlignment="1">
      <alignment/>
    </xf>
    <xf numFmtId="0" fontId="0" fillId="24" borderId="33" xfId="0" applyFill="1" applyBorder="1" applyAlignment="1">
      <alignment/>
    </xf>
    <xf numFmtId="0" fontId="3" fillId="0" borderId="0" xfId="42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2" fillId="0" borderId="10" xfId="42" applyFont="1" applyBorder="1" applyAlignment="1" applyProtection="1">
      <alignment horizontal="center" vertical="center"/>
      <protection/>
    </xf>
    <xf numFmtId="0" fontId="13" fillId="0" borderId="34" xfId="42" applyFont="1" applyBorder="1" applyAlignment="1" applyProtection="1">
      <alignment horizontal="center" vertical="center" wrapText="1"/>
      <protection/>
    </xf>
    <xf numFmtId="0" fontId="13" fillId="0" borderId="16" xfId="42" applyFont="1" applyBorder="1" applyAlignment="1" applyProtection="1">
      <alignment horizontal="center" vertical="center" wrapText="1"/>
      <protection/>
    </xf>
    <xf numFmtId="0" fontId="5" fillId="0" borderId="28" xfId="42" applyFont="1" applyFill="1" applyBorder="1" applyAlignment="1" applyProtection="1">
      <alignment horizontal="left" vertical="center" wrapText="1"/>
      <protection/>
    </xf>
    <xf numFmtId="0" fontId="7" fillId="0" borderId="28" xfId="0" applyFont="1" applyBorder="1" applyAlignment="1">
      <alignment horizontal="center" vertical="center" wrapText="1"/>
    </xf>
    <xf numFmtId="0" fontId="5" fillId="25" borderId="28" xfId="0" applyFont="1" applyFill="1" applyBorder="1" applyAlignment="1">
      <alignment horizontal="center" vertical="center" wrapText="1"/>
    </xf>
    <xf numFmtId="49" fontId="5" fillId="0" borderId="28" xfId="0" applyNumberFormat="1" applyFont="1" applyBorder="1" applyAlignment="1">
      <alignment horizontal="center" vertical="center" wrapText="1"/>
    </xf>
    <xf numFmtId="0" fontId="5" fillId="17" borderId="28" xfId="0" applyFont="1" applyFill="1" applyBorder="1" applyAlignment="1">
      <alignment horizontal="center" vertical="center" wrapText="1"/>
    </xf>
    <xf numFmtId="0" fontId="5" fillId="0" borderId="29" xfId="42" applyFont="1" applyFill="1" applyBorder="1" applyAlignment="1" applyProtection="1">
      <alignment horizontal="left" vertical="center" wrapText="1"/>
      <protection/>
    </xf>
    <xf numFmtId="0" fontId="5" fillId="0" borderId="30" xfId="42" applyFont="1" applyFill="1" applyBorder="1" applyAlignment="1" applyProtection="1">
      <alignment horizontal="left" vertical="center" wrapText="1"/>
      <protection/>
    </xf>
    <xf numFmtId="14" fontId="5" fillId="0" borderId="35" xfId="0" applyNumberFormat="1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5" fillId="0" borderId="29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5" fillId="0" borderId="35" xfId="0" applyFont="1" applyBorder="1" applyAlignment="1">
      <alignment vertical="center" wrapText="1"/>
    </xf>
    <xf numFmtId="49" fontId="5" fillId="0" borderId="29" xfId="0" applyNumberFormat="1" applyFont="1" applyBorder="1" applyAlignment="1">
      <alignment horizontal="center" vertical="center" wrapText="1"/>
    </xf>
    <xf numFmtId="49" fontId="5" fillId="0" borderId="30" xfId="0" applyNumberFormat="1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14" fontId="5" fillId="0" borderId="30" xfId="0" applyNumberFormat="1" applyFont="1" applyBorder="1" applyAlignment="1">
      <alignment horizontal="center" vertical="center" wrapText="1"/>
    </xf>
    <xf numFmtId="0" fontId="5" fillId="0" borderId="29" xfId="0" applyFont="1" applyBorder="1" applyAlignment="1">
      <alignment horizontal="left" vertical="center" wrapText="1"/>
    </xf>
    <xf numFmtId="14" fontId="5" fillId="0" borderId="29" xfId="0" applyNumberFormat="1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49" fontId="0" fillId="0" borderId="28" xfId="0" applyNumberForma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5" fillId="0" borderId="28" xfId="0" applyNumberFormat="1" applyFont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 wrapText="1"/>
    </xf>
    <xf numFmtId="0" fontId="3" fillId="0" borderId="34" xfId="42" applyBorder="1" applyAlignment="1" applyProtection="1">
      <alignment horizontal="center" vertical="center" wrapText="1"/>
      <protection/>
    </xf>
    <xf numFmtId="0" fontId="13" fillId="0" borderId="16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5" fillId="0" borderId="40" xfId="42" applyFont="1" applyBorder="1" applyAlignment="1" applyProtection="1">
      <alignment horizontal="left" vertical="center" wrapText="1"/>
      <protection/>
    </xf>
    <xf numFmtId="0" fontId="5" fillId="0" borderId="41" xfId="0" applyFont="1" applyBorder="1" applyAlignment="1">
      <alignment horizontal="left" vertical="center" wrapText="1"/>
    </xf>
    <xf numFmtId="0" fontId="5" fillId="0" borderId="40" xfId="42" applyFont="1" applyBorder="1" applyAlignment="1" applyProtection="1">
      <alignment horizontal="center" vertical="center" wrapText="1"/>
      <protection/>
    </xf>
    <xf numFmtId="0" fontId="5" fillId="0" borderId="4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42" xfId="42" applyFont="1" applyBorder="1" applyAlignment="1" applyProtection="1">
      <alignment horizontal="left" vertical="center" wrapText="1"/>
      <protection/>
    </xf>
    <xf numFmtId="0" fontId="5" fillId="0" borderId="42" xfId="42" applyFont="1" applyBorder="1" applyAlignment="1" applyProtection="1">
      <alignment horizontal="center" vertical="center" wrapText="1"/>
      <protection/>
    </xf>
    <xf numFmtId="0" fontId="4" fillId="0" borderId="43" xfId="42" applyFont="1" applyBorder="1" applyAlignment="1" applyProtection="1">
      <alignment horizontal="center" vertical="center" wrapText="1"/>
      <protection/>
    </xf>
    <xf numFmtId="0" fontId="4" fillId="0" borderId="44" xfId="42" applyFont="1" applyBorder="1" applyAlignment="1" applyProtection="1">
      <alignment horizontal="center" vertical="center" wrapText="1"/>
      <protection/>
    </xf>
    <xf numFmtId="0" fontId="4" fillId="0" borderId="45" xfId="42" applyFont="1" applyBorder="1" applyAlignment="1" applyProtection="1">
      <alignment horizontal="center" vertical="center" wrapText="1"/>
      <protection/>
    </xf>
    <xf numFmtId="0" fontId="2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left" vertical="center" wrapText="1"/>
    </xf>
    <xf numFmtId="0" fontId="5" fillId="0" borderId="4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3" fillId="0" borderId="37" xfId="42" applyFont="1" applyBorder="1" applyAlignment="1" applyProtection="1">
      <alignment horizontal="center" vertical="center" wrapText="1"/>
      <protection/>
    </xf>
    <xf numFmtId="0" fontId="19" fillId="0" borderId="0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22" fillId="26" borderId="43" xfId="0" applyFont="1" applyFill="1" applyBorder="1" applyAlignment="1">
      <alignment horizontal="center" vertical="center"/>
    </xf>
    <xf numFmtId="0" fontId="22" fillId="26" borderId="49" xfId="0" applyFont="1" applyFill="1" applyBorder="1" applyAlignment="1">
      <alignment horizontal="center" vertical="center"/>
    </xf>
    <xf numFmtId="0" fontId="22" fillId="26" borderId="34" xfId="0" applyFont="1" applyFill="1" applyBorder="1" applyAlignment="1">
      <alignment horizontal="center" vertical="center"/>
    </xf>
    <xf numFmtId="0" fontId="23" fillId="0" borderId="44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13" fillId="24" borderId="31" xfId="42" applyFont="1" applyFill="1" applyBorder="1" applyAlignment="1" applyProtection="1">
      <alignment horizontal="center" vertical="center" wrapText="1"/>
      <protection/>
    </xf>
    <xf numFmtId="0" fontId="13" fillId="24" borderId="32" xfId="42" applyFont="1" applyFill="1" applyBorder="1" applyAlignment="1" applyProtection="1">
      <alignment horizontal="center" vertical="center" wrapText="1"/>
      <protection/>
    </xf>
    <xf numFmtId="0" fontId="13" fillId="24" borderId="33" xfId="42" applyFont="1" applyFill="1" applyBorder="1" applyAlignment="1" applyProtection="1">
      <alignment horizontal="center" vertical="center" wrapText="1"/>
      <protection/>
    </xf>
    <xf numFmtId="0" fontId="0" fillId="0" borderId="44" xfId="42" applyFont="1" applyBorder="1" applyAlignment="1" applyProtection="1">
      <alignment horizontal="center" vertical="center" wrapText="1"/>
      <protection/>
    </xf>
    <xf numFmtId="0" fontId="19" fillId="0" borderId="0" xfId="0" applyFont="1" applyAlignment="1">
      <alignment horizontal="center" vertical="center"/>
    </xf>
    <xf numFmtId="0" fontId="21" fillId="25" borderId="31" xfId="42" applyFont="1" applyFill="1" applyBorder="1" applyAlignment="1" applyProtection="1">
      <alignment horizontal="center" vertical="center"/>
      <protection/>
    </xf>
    <xf numFmtId="0" fontId="21" fillId="25" borderId="32" xfId="42" applyFont="1" applyFill="1" applyBorder="1" applyAlignment="1" applyProtection="1">
      <alignment horizontal="center" vertical="center"/>
      <protection/>
    </xf>
    <xf numFmtId="0" fontId="21" fillId="25" borderId="33" xfId="42" applyFont="1" applyFill="1" applyBorder="1" applyAlignment="1" applyProtection="1">
      <alignment horizontal="center" vertical="center"/>
      <protection/>
    </xf>
    <xf numFmtId="0" fontId="22" fillId="25" borderId="43" xfId="0" applyFont="1" applyFill="1" applyBorder="1" applyAlignment="1">
      <alignment horizontal="center" vertical="center"/>
    </xf>
    <xf numFmtId="0" fontId="22" fillId="25" borderId="49" xfId="0" applyFont="1" applyFill="1" applyBorder="1" applyAlignment="1">
      <alignment horizontal="center" vertical="center"/>
    </xf>
    <xf numFmtId="0" fontId="22" fillId="25" borderId="34" xfId="0" applyFont="1" applyFill="1" applyBorder="1" applyAlignment="1">
      <alignment horizontal="center" vertical="center"/>
    </xf>
    <xf numFmtId="0" fontId="22" fillId="17" borderId="43" xfId="0" applyFont="1" applyFill="1" applyBorder="1" applyAlignment="1">
      <alignment horizontal="center" vertical="center"/>
    </xf>
    <xf numFmtId="0" fontId="22" fillId="17" borderId="49" xfId="0" applyFont="1" applyFill="1" applyBorder="1" applyAlignment="1">
      <alignment horizontal="center" vertical="center"/>
    </xf>
    <xf numFmtId="0" fontId="22" fillId="17" borderId="34" xfId="0" applyFont="1" applyFill="1" applyBorder="1" applyAlignment="1">
      <alignment horizontal="center" vertical="center"/>
    </xf>
    <xf numFmtId="0" fontId="12" fillId="0" borderId="50" xfId="42" applyFont="1" applyBorder="1" applyAlignment="1" applyProtection="1">
      <alignment horizontal="center" vertical="center" wrapText="1"/>
      <protection/>
    </xf>
    <xf numFmtId="0" fontId="12" fillId="0" borderId="51" xfId="42" applyFont="1" applyBorder="1" applyAlignment="1" applyProtection="1">
      <alignment horizontal="center" vertical="center" wrapText="1"/>
      <protection/>
    </xf>
    <xf numFmtId="0" fontId="12" fillId="0" borderId="52" xfId="42" applyFont="1" applyBorder="1" applyAlignment="1" applyProtection="1">
      <alignment horizontal="center" vertical="center" wrapText="1"/>
      <protection/>
    </xf>
    <xf numFmtId="0" fontId="12" fillId="0" borderId="53" xfId="42" applyFont="1" applyBorder="1" applyAlignment="1" applyProtection="1">
      <alignment horizontal="center" vertical="center" wrapText="1"/>
      <protection/>
    </xf>
    <xf numFmtId="0" fontId="12" fillId="0" borderId="54" xfId="42" applyFont="1" applyBorder="1" applyAlignment="1" applyProtection="1">
      <alignment horizontal="center" vertical="center" wrapText="1"/>
      <protection/>
    </xf>
    <xf numFmtId="0" fontId="12" fillId="0" borderId="55" xfId="42" applyFont="1" applyBorder="1" applyAlignment="1" applyProtection="1">
      <alignment horizontal="center" vertical="center" wrapText="1"/>
      <protection/>
    </xf>
    <xf numFmtId="0" fontId="5" fillId="0" borderId="43" xfId="42" applyFont="1" applyBorder="1" applyAlignment="1" applyProtection="1">
      <alignment horizontal="left" vertical="center" wrapText="1"/>
      <protection/>
    </xf>
    <xf numFmtId="0" fontId="5" fillId="0" borderId="45" xfId="42" applyFont="1" applyBorder="1" applyAlignment="1" applyProtection="1">
      <alignment horizontal="left" vertical="center" wrapText="1"/>
      <protection/>
    </xf>
    <xf numFmtId="0" fontId="5" fillId="0" borderId="34" xfId="42" applyFont="1" applyBorder="1" applyAlignment="1" applyProtection="1">
      <alignment horizontal="left" vertical="center" wrapText="1"/>
      <protection/>
    </xf>
    <xf numFmtId="0" fontId="5" fillId="0" borderId="37" xfId="42" applyFont="1" applyBorder="1" applyAlignment="1" applyProtection="1">
      <alignment horizontal="left" vertical="center" wrapText="1"/>
      <protection/>
    </xf>
    <xf numFmtId="0" fontId="5" fillId="0" borderId="13" xfId="42" applyFont="1" applyBorder="1" applyAlignment="1" applyProtection="1">
      <alignment horizontal="center" vertical="center" wrapText="1"/>
      <protection/>
    </xf>
    <xf numFmtId="0" fontId="5" fillId="0" borderId="56" xfId="42" applyFont="1" applyBorder="1" applyAlignment="1" applyProtection="1">
      <alignment horizontal="center" vertical="center" wrapText="1"/>
      <protection/>
    </xf>
    <xf numFmtId="0" fontId="5" fillId="0" borderId="12" xfId="42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42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right" vertical="center"/>
    </xf>
    <xf numFmtId="0" fontId="11" fillId="0" borderId="57" xfId="0" applyNumberFormat="1" applyFont="1" applyBorder="1" applyAlignment="1">
      <alignment horizontal="center" vertical="center" wrapText="1"/>
    </xf>
    <xf numFmtId="0" fontId="11" fillId="0" borderId="58" xfId="0" applyNumberFormat="1" applyFont="1" applyBorder="1" applyAlignment="1">
      <alignment horizontal="center" vertical="center" wrapText="1"/>
    </xf>
    <xf numFmtId="0" fontId="11" fillId="0" borderId="59" xfId="0" applyNumberFormat="1" applyFont="1" applyBorder="1" applyAlignment="1">
      <alignment horizontal="center" vertical="center" wrapText="1"/>
    </xf>
    <xf numFmtId="0" fontId="11" fillId="0" borderId="60" xfId="0" applyNumberFormat="1" applyFont="1" applyBorder="1" applyAlignment="1">
      <alignment horizontal="center" vertical="center" wrapText="1"/>
    </xf>
    <xf numFmtId="0" fontId="11" fillId="0" borderId="61" xfId="0" applyNumberFormat="1" applyFont="1" applyBorder="1" applyAlignment="1">
      <alignment horizontal="center" vertical="center" wrapText="1"/>
    </xf>
    <xf numFmtId="0" fontId="11" fillId="0" borderId="62" xfId="0" applyNumberFormat="1" applyFont="1" applyBorder="1" applyAlignment="1">
      <alignment horizontal="center" vertical="center" wrapText="1"/>
    </xf>
    <xf numFmtId="0" fontId="3" fillId="0" borderId="0" xfId="42" applyBorder="1" applyAlignment="1" applyProtection="1">
      <alignment horizontal="center" vertical="center" wrapText="1"/>
      <protection/>
    </xf>
    <xf numFmtId="0" fontId="18" fillId="0" borderId="63" xfId="0" applyNumberFormat="1" applyFont="1" applyBorder="1" applyAlignment="1">
      <alignment horizontal="center" vertical="center" wrapText="1"/>
    </xf>
    <xf numFmtId="0" fontId="18" fillId="0" borderId="64" xfId="0" applyNumberFormat="1" applyFont="1" applyBorder="1" applyAlignment="1">
      <alignment horizontal="center" vertical="center" wrapText="1"/>
    </xf>
    <xf numFmtId="0" fontId="18" fillId="0" borderId="65" xfId="0" applyNumberFormat="1" applyFont="1" applyBorder="1" applyAlignment="1">
      <alignment horizontal="center" vertical="center" wrapText="1"/>
    </xf>
    <xf numFmtId="0" fontId="18" fillId="0" borderId="66" xfId="0" applyNumberFormat="1" applyFont="1" applyBorder="1" applyAlignment="1">
      <alignment horizontal="center" vertical="center" wrapText="1"/>
    </xf>
    <xf numFmtId="0" fontId="18" fillId="0" borderId="67" xfId="0" applyNumberFormat="1" applyFont="1" applyBorder="1" applyAlignment="1">
      <alignment horizontal="center" vertical="center" wrapText="1"/>
    </xf>
    <xf numFmtId="0" fontId="18" fillId="0" borderId="68" xfId="0" applyNumberFormat="1" applyFont="1" applyBorder="1" applyAlignment="1">
      <alignment horizontal="center" vertical="center" wrapText="1"/>
    </xf>
    <xf numFmtId="0" fontId="5" fillId="0" borderId="43" xfId="42" applyFont="1" applyBorder="1" applyAlignment="1" applyProtection="1">
      <alignment horizontal="center" vertical="center" wrapText="1"/>
      <protection/>
    </xf>
    <xf numFmtId="0" fontId="5" fillId="0" borderId="45" xfId="42" applyFont="1" applyBorder="1" applyAlignment="1" applyProtection="1">
      <alignment horizontal="center" vertical="center" wrapText="1"/>
      <protection/>
    </xf>
    <xf numFmtId="0" fontId="5" fillId="0" borderId="15" xfId="42" applyFont="1" applyBorder="1" applyAlignment="1" applyProtection="1">
      <alignment horizontal="center" vertical="center" wrapText="1"/>
      <protection/>
    </xf>
    <xf numFmtId="0" fontId="5" fillId="0" borderId="69" xfId="42" applyFont="1" applyBorder="1" applyAlignment="1" applyProtection="1">
      <alignment horizontal="center" vertical="center" wrapText="1"/>
      <protection/>
    </xf>
    <xf numFmtId="0" fontId="5" fillId="0" borderId="70" xfId="42" applyFont="1" applyBorder="1" applyAlignment="1" applyProtection="1">
      <alignment horizontal="center" vertical="center" wrapText="1"/>
      <protection/>
    </xf>
    <xf numFmtId="0" fontId="5" fillId="0" borderId="71" xfId="42" applyFont="1" applyBorder="1" applyAlignment="1" applyProtection="1">
      <alignment horizontal="center" vertical="center" wrapText="1"/>
      <protection/>
    </xf>
    <xf numFmtId="0" fontId="5" fillId="0" borderId="34" xfId="42" applyFont="1" applyBorder="1" applyAlignment="1" applyProtection="1">
      <alignment horizontal="center" vertical="center" wrapText="1"/>
      <protection/>
    </xf>
    <xf numFmtId="0" fontId="5" fillId="0" borderId="37" xfId="42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 vertical="center"/>
    </xf>
    <xf numFmtId="0" fontId="2" fillId="0" borderId="31" xfId="42" applyFont="1" applyBorder="1" applyAlignment="1" applyProtection="1">
      <alignment horizontal="center" vertical="center"/>
      <protection/>
    </xf>
    <xf numFmtId="0" fontId="2" fillId="0" borderId="32" xfId="42" applyFont="1" applyBorder="1" applyAlignment="1" applyProtection="1">
      <alignment horizontal="center" vertical="center"/>
      <protection/>
    </xf>
    <xf numFmtId="0" fontId="2" fillId="0" borderId="33" xfId="42" applyFont="1" applyBorder="1" applyAlignment="1" applyProtection="1">
      <alignment horizontal="center" vertical="center"/>
      <protection/>
    </xf>
    <xf numFmtId="49" fontId="0" fillId="0" borderId="0" xfId="0" applyNumberForma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47625</xdr:rowOff>
    </xdr:from>
    <xdr:to>
      <xdr:col>1</xdr:col>
      <xdr:colOff>1019175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476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57;&#1080;&#1089;&#1090;&#1077;&#1084;&#1099;%20&#1087;&#1088;&#1086;&#1074;&#1077;&#1076;&#1077;&#1085;&#1080;&#1103;%20&#1089;&#1086;&#1088;&#1077;&#1074;&#1085;&#1086;&#1074;&#1072;&#1085;&#1080;&#1081;-2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УФО  по самбо среди юниоров и юниорок 1991-1992 г.р.</v>
          </cell>
        </row>
        <row r="3">
          <cell r="A3" t="str">
            <v>10-13 Декабря 2010 года.      г. Курган</v>
          </cell>
        </row>
        <row r="6">
          <cell r="A6" t="str">
            <v>Гл. судья, судья МК.</v>
          </cell>
          <cell r="G6" t="str">
            <v>Стенников М.Г.</v>
          </cell>
        </row>
        <row r="7">
          <cell r="G7" t="str">
            <v>г.Курган</v>
          </cell>
        </row>
        <row r="8">
          <cell r="A8" t="str">
            <v>Гл. секретарь, судья РК.</v>
          </cell>
          <cell r="G8" t="str">
            <v>Матвеев С.В.</v>
          </cell>
        </row>
        <row r="9">
          <cell r="G9" t="str">
            <v>г.Нижний Тагил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U30"/>
  <sheetViews>
    <sheetView zoomScalePageLayoutView="0" workbookViewId="0" topLeftCell="A1">
      <selection activeCell="B12" sqref="B12:B13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3.28125" style="0" customWidth="1"/>
    <col min="6" max="6" width="10.140625" style="0" customWidth="1"/>
    <col min="7" max="7" width="19.7109375" style="0" customWidth="1"/>
  </cols>
  <sheetData>
    <row r="1" spans="1:21" ht="27.75" customHeight="1">
      <c r="A1" s="99" t="s">
        <v>28</v>
      </c>
      <c r="B1" s="99"/>
      <c r="C1" s="99"/>
      <c r="D1" s="99"/>
      <c r="E1" s="99"/>
      <c r="F1" s="99"/>
      <c r="G1" s="99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</row>
    <row r="2" spans="1:7" ht="22.5" customHeight="1" thickBot="1">
      <c r="A2" s="100" t="s">
        <v>25</v>
      </c>
      <c r="B2" s="101"/>
      <c r="C2" s="101"/>
      <c r="D2" s="101"/>
      <c r="E2" s="101"/>
      <c r="F2" s="101"/>
      <c r="G2" s="101"/>
    </row>
    <row r="3" spans="1:7" ht="31.5" customHeight="1" thickBot="1">
      <c r="A3" s="102" t="str">
        <f>HYPERLINK('[1]реквизиты'!$A$2)</f>
        <v>Первенство УФО  по самбо среди юниоров и юниорок 1991-1992 г.р.</v>
      </c>
      <c r="B3" s="103"/>
      <c r="C3" s="103"/>
      <c r="D3" s="103"/>
      <c r="E3" s="103"/>
      <c r="F3" s="103"/>
      <c r="G3" s="104"/>
    </row>
    <row r="4" spans="1:7" ht="21.75" customHeight="1">
      <c r="A4" s="105" t="str">
        <f>HYPERLINK('[1]реквизиты'!$A$3)</f>
        <v>10-13 Декабря 2010 года.      г. Курган</v>
      </c>
      <c r="B4" s="106"/>
      <c r="C4" s="106"/>
      <c r="D4" s="106"/>
      <c r="E4" s="106"/>
      <c r="F4" s="106"/>
      <c r="G4" s="106"/>
    </row>
    <row r="5" spans="4:5" ht="20.25" customHeight="1">
      <c r="D5" s="107" t="str">
        <f>HYPERLINK('пр.взв.'!D4)</f>
        <v>в.к.  100   кг</v>
      </c>
      <c r="E5" s="107"/>
    </row>
    <row r="6" spans="1:7" ht="12.75" customHeight="1">
      <c r="A6" s="95" t="s">
        <v>11</v>
      </c>
      <c r="B6" s="97" t="s">
        <v>5</v>
      </c>
      <c r="C6" s="95" t="s">
        <v>6</v>
      </c>
      <c r="D6" s="95" t="s">
        <v>7</v>
      </c>
      <c r="E6" s="95" t="s">
        <v>8</v>
      </c>
      <c r="F6" s="95" t="s">
        <v>10</v>
      </c>
      <c r="G6" s="95" t="s">
        <v>9</v>
      </c>
    </row>
    <row r="7" spans="1:7" ht="12.75">
      <c r="A7" s="96"/>
      <c r="B7" s="98"/>
      <c r="C7" s="96"/>
      <c r="D7" s="96"/>
      <c r="E7" s="96"/>
      <c r="F7" s="96"/>
      <c r="G7" s="96"/>
    </row>
    <row r="8" spans="1:7" ht="12.75" customHeight="1">
      <c r="A8" s="91">
        <v>1</v>
      </c>
      <c r="B8" s="92">
        <v>1</v>
      </c>
      <c r="C8" s="93" t="str">
        <f>VLOOKUP(B8,'пр.взв.'!B7:G22,2,FALSE)</f>
        <v>Лукашук Илья Игоревич</v>
      </c>
      <c r="D8" s="89" t="str">
        <f>VLOOKUP(B8,'пр.взв.'!B7:G22,3,FALSE)</f>
        <v>22.06.1991, МС</v>
      </c>
      <c r="E8" s="89" t="str">
        <f>VLOOKUP(B8,'пр.взв.'!B7:G22,4,FALSE)</f>
        <v>УФО, Курганская обл., МО</v>
      </c>
      <c r="F8" s="89">
        <f>VLOOKUP(B8,'пр.взв.'!B7:G22,5,FALSE)</f>
        <v>0</v>
      </c>
      <c r="G8" s="93" t="str">
        <f>VLOOKUP(B8,'пр.взв.'!B7:G22,6,FALSE)</f>
        <v>Евтодеев В.Ф.</v>
      </c>
    </row>
    <row r="9" spans="1:7" ht="12.75">
      <c r="A9" s="91"/>
      <c r="B9" s="92"/>
      <c r="C9" s="94"/>
      <c r="D9" s="90"/>
      <c r="E9" s="90"/>
      <c r="F9" s="90"/>
      <c r="G9" s="94"/>
    </row>
    <row r="10" spans="1:7" ht="12.75" customHeight="1">
      <c r="A10" s="91">
        <v>2</v>
      </c>
      <c r="B10" s="92">
        <v>2</v>
      </c>
      <c r="C10" s="93" t="str">
        <f>VLOOKUP(B10,'пр.взв.'!B7:G22,2,FALSE)</f>
        <v>Мартынов Павел Александрович</v>
      </c>
      <c r="D10" s="89" t="str">
        <f>VLOOKUP(B10,'пр.взв.'!B7:G22,3,FALSE)</f>
        <v>03.02.1991, КМС</v>
      </c>
      <c r="E10" s="89" t="str">
        <f>VLOOKUP(B10,'пр.взв.'!B7:G22,4,FALSE)</f>
        <v>УФО, Свердловская обл.</v>
      </c>
      <c r="F10" s="89">
        <f>VLOOKUP(B10,'пр.взв.'!B7:G22,5,FALSE)</f>
        <v>0</v>
      </c>
      <c r="G10" s="93" t="str">
        <f>VLOOKUP(B10,'пр.взв.'!B7:G22,6,FALSE)</f>
        <v>Буторин А.Г.</v>
      </c>
    </row>
    <row r="11" spans="1:7" ht="12.75">
      <c r="A11" s="91"/>
      <c r="B11" s="92"/>
      <c r="C11" s="94"/>
      <c r="D11" s="90"/>
      <c r="E11" s="90"/>
      <c r="F11" s="90"/>
      <c r="G11" s="94"/>
    </row>
    <row r="12" spans="1:7" ht="12.75" customHeight="1">
      <c r="A12" s="91">
        <v>3</v>
      </c>
      <c r="B12" s="92">
        <v>3</v>
      </c>
      <c r="C12" s="93" t="str">
        <f>VLOOKUP(B12,'пр.взв.'!B7:G22,2,FALSE)</f>
        <v>Полынский Сергей Владимирович</v>
      </c>
      <c r="D12" s="89" t="str">
        <f>VLOOKUP(B12,'пр.взв.'!B7:G22,3,FALSE)</f>
        <v>30.03.1991, КМС</v>
      </c>
      <c r="E12" s="89" t="str">
        <f>VLOOKUP(B12,'пр.взв.'!B7:G22,4,FALSE)</f>
        <v>УФО, Курганская обл., МО</v>
      </c>
      <c r="F12" s="89">
        <f>VLOOKUP(B12,'пр.взв.'!B7:G22,5,FALSE)</f>
        <v>0</v>
      </c>
      <c r="G12" s="93" t="str">
        <f>VLOOKUP(B12,'пр.взв.'!B7:G22,6,FALSE)</f>
        <v>Старцев А.А.</v>
      </c>
    </row>
    <row r="13" spans="1:7" ht="12.75">
      <c r="A13" s="91"/>
      <c r="B13" s="92"/>
      <c r="C13" s="94"/>
      <c r="D13" s="90"/>
      <c r="E13" s="90"/>
      <c r="F13" s="90"/>
      <c r="G13" s="94"/>
    </row>
    <row r="14" spans="1:7" ht="12.75" customHeight="1">
      <c r="A14" s="91">
        <v>3</v>
      </c>
      <c r="B14" s="92">
        <v>5</v>
      </c>
      <c r="C14" s="93" t="str">
        <f>VLOOKUP(B14,'пр.взв.'!B7:G22,2,FALSE)</f>
        <v>Клочков Дмитрий Сергеевич</v>
      </c>
      <c r="D14" s="89" t="str">
        <f>VLOOKUP(B14,'пр.взв.'!B7:G22,3,FALSE)</f>
        <v>15.03.1993, I р.</v>
      </c>
      <c r="E14" s="89" t="str">
        <f>VLOOKUP(B14,'пр.взв.'!B7:G22,4,FALSE)</f>
        <v>УФО, Челябинская обл.</v>
      </c>
      <c r="F14" s="89">
        <f>VLOOKUP(B14,'пр.взв.'!B7:G22,5,FALSE)</f>
        <v>0</v>
      </c>
      <c r="G14" s="93" t="str">
        <f>VLOOKUP(B14,'пр.взв.'!B7:G22,6,FALSE)</f>
        <v>Клочков С.Ю.</v>
      </c>
    </row>
    <row r="15" spans="1:7" ht="12.75">
      <c r="A15" s="91"/>
      <c r="B15" s="92"/>
      <c r="C15" s="94"/>
      <c r="D15" s="90"/>
      <c r="E15" s="90"/>
      <c r="F15" s="90"/>
      <c r="G15" s="94"/>
    </row>
    <row r="16" spans="1:7" ht="12.75" customHeight="1">
      <c r="A16" s="91">
        <v>5</v>
      </c>
      <c r="B16" s="92">
        <v>4</v>
      </c>
      <c r="C16" s="93" t="str">
        <f>VLOOKUP(B16,'пр.взв.'!B7:G30,2,FALSE)</f>
        <v>Плотников Александр Владимирович</v>
      </c>
      <c r="D16" s="89" t="str">
        <f>VLOOKUP(B16,'пр.взв.'!B7:G22,3,FALSE)</f>
        <v>11.05.1991, КМС</v>
      </c>
      <c r="E16" s="89" t="str">
        <f>VLOOKUP(B16,'пр.взв.'!B7:G22,4,FALSE)</f>
        <v>УФО, Курганская обл., МО</v>
      </c>
      <c r="F16" s="89">
        <f>VLOOKUP(B16,'пр.взв.'!B7:G22,5,FALSE)</f>
        <v>0</v>
      </c>
      <c r="G16" s="93" t="str">
        <f>VLOOKUP(B16,'пр.взв.'!B7:G22,6,FALSE)</f>
        <v>Евтодеев В.Ф.</v>
      </c>
    </row>
    <row r="17" spans="1:7" ht="12.75">
      <c r="A17" s="91"/>
      <c r="B17" s="92"/>
      <c r="C17" s="94"/>
      <c r="D17" s="90"/>
      <c r="E17" s="90"/>
      <c r="F17" s="90"/>
      <c r="G17" s="94"/>
    </row>
    <row r="23" spans="1:7" ht="12.75">
      <c r="A23" s="6"/>
      <c r="B23" s="6"/>
      <c r="C23" s="6"/>
      <c r="D23" s="6"/>
      <c r="E23" s="6"/>
      <c r="F23" s="6"/>
      <c r="G23" s="6"/>
    </row>
    <row r="24" spans="1:7" ht="15">
      <c r="A24" s="59"/>
      <c r="B24" s="59"/>
      <c r="C24" s="59"/>
      <c r="D24" s="6"/>
      <c r="E24" s="6"/>
      <c r="F24" s="6"/>
      <c r="G24" s="6"/>
    </row>
    <row r="25" spans="1:7" ht="15">
      <c r="A25" s="84" t="str">
        <f>HYPERLINK('[1]реквизиты'!$A$6)</f>
        <v>Гл. судья, судья МК.</v>
      </c>
      <c r="B25" s="59"/>
      <c r="C25" s="60"/>
      <c r="D25" s="58"/>
      <c r="E25" s="58"/>
      <c r="F25" s="84" t="str">
        <f>HYPERLINK('[1]реквизиты'!$G$6)</f>
        <v>Стенников М.Г.</v>
      </c>
      <c r="G25" s="6"/>
    </row>
    <row r="26" spans="1:7" ht="15">
      <c r="A26" s="59"/>
      <c r="B26" s="59"/>
      <c r="C26" s="60"/>
      <c r="D26" s="6"/>
      <c r="E26" s="6"/>
      <c r="F26" s="85" t="str">
        <f>HYPERLINK('[1]реквизиты'!$G$7)</f>
        <v>г.Курган</v>
      </c>
      <c r="G26" s="6"/>
    </row>
    <row r="27" spans="1:7" ht="15">
      <c r="A27" s="59"/>
      <c r="B27" s="59"/>
      <c r="C27" s="60"/>
      <c r="D27" s="6"/>
      <c r="E27" s="6"/>
      <c r="F27" s="6"/>
      <c r="G27" s="6"/>
    </row>
    <row r="28" spans="1:7" ht="15">
      <c r="A28" s="84" t="str">
        <f>HYPERLINK('[1]реквизиты'!$A$8)</f>
        <v>Гл. секретарь, судья РК.</v>
      </c>
      <c r="B28" s="59"/>
      <c r="C28" s="60"/>
      <c r="D28" s="58"/>
      <c r="E28" s="58"/>
      <c r="F28" s="84" t="str">
        <f>HYPERLINK('[1]реквизиты'!$G$8)</f>
        <v>Матвеев С.В.</v>
      </c>
      <c r="G28" s="6"/>
    </row>
    <row r="29" spans="1:7" ht="15">
      <c r="A29" s="59"/>
      <c r="B29" s="59"/>
      <c r="C29" s="59"/>
      <c r="D29" s="6"/>
      <c r="E29" s="6"/>
      <c r="F29" s="85" t="str">
        <f>HYPERLINK('[1]реквизиты'!$G$9)</f>
        <v>г.Нижний Тагил</v>
      </c>
      <c r="G29" s="6"/>
    </row>
    <row r="30" spans="1:7" ht="12.75">
      <c r="A30" s="6"/>
      <c r="B30" s="6"/>
      <c r="C30" s="6"/>
      <c r="D30" s="6"/>
      <c r="E30" s="6"/>
      <c r="F30" s="6"/>
      <c r="G30" s="6"/>
    </row>
  </sheetData>
  <sheetProtection/>
  <mergeCells count="47">
    <mergeCell ref="D12:D13"/>
    <mergeCell ref="A4:G4"/>
    <mergeCell ref="D5:E5"/>
    <mergeCell ref="G14:G15"/>
    <mergeCell ref="G16:G17"/>
    <mergeCell ref="G6:G7"/>
    <mergeCell ref="G8:G9"/>
    <mergeCell ref="G10:G11"/>
    <mergeCell ref="G12:G13"/>
    <mergeCell ref="D8:D9"/>
    <mergeCell ref="A1:G1"/>
    <mergeCell ref="A2:G2"/>
    <mergeCell ref="A3:G3"/>
    <mergeCell ref="E6:E7"/>
    <mergeCell ref="F6:F7"/>
    <mergeCell ref="E8:E9"/>
    <mergeCell ref="F8:F9"/>
    <mergeCell ref="D10:D11"/>
    <mergeCell ref="A12:A13"/>
    <mergeCell ref="B12:B13"/>
    <mergeCell ref="A6:A7"/>
    <mergeCell ref="B6:B7"/>
    <mergeCell ref="C6:C7"/>
    <mergeCell ref="D6:D7"/>
    <mergeCell ref="A8:A9"/>
    <mergeCell ref="B8:B9"/>
    <mergeCell ref="C8:C9"/>
    <mergeCell ref="A16:A17"/>
    <mergeCell ref="B16:B17"/>
    <mergeCell ref="C16:C17"/>
    <mergeCell ref="A10:A11"/>
    <mergeCell ref="B10:B11"/>
    <mergeCell ref="C10:C11"/>
    <mergeCell ref="A14:A15"/>
    <mergeCell ref="B14:B15"/>
    <mergeCell ref="C14:C15"/>
    <mergeCell ref="C12:C13"/>
    <mergeCell ref="F14:F15"/>
    <mergeCell ref="D16:D17"/>
    <mergeCell ref="E14:E15"/>
    <mergeCell ref="D14:D15"/>
    <mergeCell ref="E16:E17"/>
    <mergeCell ref="F16:F17"/>
    <mergeCell ref="E10:E11"/>
    <mergeCell ref="F10:F11"/>
    <mergeCell ref="E12:E13"/>
    <mergeCell ref="F12:F13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zoomScalePageLayoutView="0" workbookViewId="0" topLeftCell="A19">
      <selection activeCell="C39" sqref="C39"/>
    </sheetView>
  </sheetViews>
  <sheetFormatPr defaultColWidth="9.140625" defaultRowHeight="12.75"/>
  <cols>
    <col min="1" max="1" width="6.28125" style="0" customWidth="1"/>
    <col min="2" max="2" width="7.8515625" style="0" customWidth="1"/>
    <col min="3" max="3" width="27.57421875" style="0" customWidth="1"/>
    <col min="4" max="4" width="9.28125" style="0" customWidth="1"/>
    <col min="5" max="5" width="12.00390625" style="0" customWidth="1"/>
    <col min="6" max="6" width="24.28125" style="0" customWidth="1"/>
    <col min="7" max="7" width="8.00390625" style="0" customWidth="1"/>
    <col min="8" max="8" width="6.421875" style="0" customWidth="1"/>
  </cols>
  <sheetData>
    <row r="1" spans="1:8" ht="29.25" customHeight="1" thickBot="1">
      <c r="A1" s="108" t="str">
        <f>HYPERLINK('[1]реквизиты'!$A$2)</f>
        <v>Первенство УФО  по самбо среди юниоров и юниорок 1991-1992 г.р.</v>
      </c>
      <c r="B1" s="109"/>
      <c r="C1" s="109"/>
      <c r="D1" s="109"/>
      <c r="E1" s="109"/>
      <c r="F1" s="109"/>
      <c r="G1" s="109"/>
      <c r="H1" s="109"/>
    </row>
    <row r="2" spans="4:5" ht="27.75" customHeight="1">
      <c r="D2" s="52" t="s">
        <v>20</v>
      </c>
      <c r="E2" s="67" t="str">
        <f>HYPERLINK('пр.взв.'!D4)</f>
        <v>в.к.  100   кг</v>
      </c>
    </row>
    <row r="3" ht="12.75">
      <c r="C3" s="12" t="s">
        <v>23</v>
      </c>
    </row>
    <row r="4" ht="12.75">
      <c r="C4" s="50" t="s">
        <v>12</v>
      </c>
    </row>
    <row r="5" spans="1:8" ht="12.75">
      <c r="A5" s="91" t="s">
        <v>13</v>
      </c>
      <c r="B5" s="91" t="s">
        <v>5</v>
      </c>
      <c r="C5" s="96" t="s">
        <v>6</v>
      </c>
      <c r="D5" s="91" t="s">
        <v>14</v>
      </c>
      <c r="E5" s="91" t="s">
        <v>15</v>
      </c>
      <c r="F5" s="91" t="s">
        <v>16</v>
      </c>
      <c r="G5" s="91" t="s">
        <v>17</v>
      </c>
      <c r="H5" s="91" t="s">
        <v>18</v>
      </c>
    </row>
    <row r="6" spans="1:8" ht="12.75">
      <c r="A6" s="95"/>
      <c r="B6" s="95"/>
      <c r="C6" s="95"/>
      <c r="D6" s="95"/>
      <c r="E6" s="95"/>
      <c r="F6" s="95"/>
      <c r="G6" s="95"/>
      <c r="H6" s="95"/>
    </row>
    <row r="7" spans="1:8" ht="12.75">
      <c r="A7" s="114"/>
      <c r="B7" s="88"/>
      <c r="C7" s="115" t="e">
        <f>VLOOKUP(B7,'пр.взв.'!B7:D22,2,FALSE)</f>
        <v>#N/A</v>
      </c>
      <c r="D7" s="115" t="e">
        <f>VLOOKUP(B7,'пр.взв.'!B7:E22,3,FALSE)</f>
        <v>#N/A</v>
      </c>
      <c r="E7" s="115" t="e">
        <f>VLOOKUP(B7,'пр.взв.'!B7:F22,4,FALSE)</f>
        <v>#N/A</v>
      </c>
      <c r="F7" s="111"/>
      <c r="G7" s="113"/>
      <c r="H7" s="91"/>
    </row>
    <row r="8" spans="1:8" ht="12.75">
      <c r="A8" s="114"/>
      <c r="B8" s="91"/>
      <c r="C8" s="116"/>
      <c r="D8" s="116"/>
      <c r="E8" s="116"/>
      <c r="F8" s="111"/>
      <c r="G8" s="113"/>
      <c r="H8" s="91"/>
    </row>
    <row r="9" spans="1:8" ht="12.75">
      <c r="A9" s="112"/>
      <c r="B9" s="88"/>
      <c r="C9" s="115" t="e">
        <f>VLOOKUP(B9,'пр.взв.'!B7:D24,2,FALSE)</f>
        <v>#N/A</v>
      </c>
      <c r="D9" s="115" t="e">
        <f>VLOOKUP(B9,'пр.взв.'!B7:E24,3,FALSE)</f>
        <v>#N/A</v>
      </c>
      <c r="E9" s="115" t="e">
        <f>VLOOKUP(B9,'пр.взв.'!B7:F24,4,FALSE)</f>
        <v>#N/A</v>
      </c>
      <c r="F9" s="111"/>
      <c r="G9" s="91"/>
      <c r="H9" s="91"/>
    </row>
    <row r="10" spans="1:8" ht="12.75">
      <c r="A10" s="112"/>
      <c r="B10" s="91"/>
      <c r="C10" s="116"/>
      <c r="D10" s="116"/>
      <c r="E10" s="116"/>
      <c r="F10" s="111"/>
      <c r="G10" s="91"/>
      <c r="H10" s="91"/>
    </row>
    <row r="11" spans="1:2" ht="29.25" customHeight="1">
      <c r="A11" s="10" t="s">
        <v>21</v>
      </c>
      <c r="B11" s="10"/>
    </row>
    <row r="12" spans="2:8" ht="19.5" customHeight="1">
      <c r="B12" s="10" t="s">
        <v>0</v>
      </c>
      <c r="C12" s="51"/>
      <c r="D12" s="51"/>
      <c r="E12" s="51"/>
      <c r="F12" s="51"/>
      <c r="G12" s="51"/>
      <c r="H12" s="51"/>
    </row>
    <row r="13" spans="2:8" ht="19.5" customHeight="1">
      <c r="B13" s="10" t="s">
        <v>1</v>
      </c>
      <c r="C13" s="51"/>
      <c r="D13" s="51"/>
      <c r="E13" s="51"/>
      <c r="F13" s="51"/>
      <c r="G13" s="51"/>
      <c r="H13" s="51"/>
    </row>
    <row r="14" ht="19.5" customHeight="1"/>
    <row r="15" ht="19.5" customHeight="1">
      <c r="C15" s="12" t="s">
        <v>23</v>
      </c>
    </row>
    <row r="16" spans="3:5" ht="24" customHeight="1">
      <c r="C16" s="50" t="s">
        <v>22</v>
      </c>
      <c r="E16" s="67" t="str">
        <f>HYPERLINK('пр.взв.'!D4)</f>
        <v>в.к.  100   кг</v>
      </c>
    </row>
    <row r="17" spans="1:8" ht="12.75">
      <c r="A17" s="91" t="s">
        <v>13</v>
      </c>
      <c r="B17" s="91" t="s">
        <v>5</v>
      </c>
      <c r="C17" s="96" t="s">
        <v>6</v>
      </c>
      <c r="D17" s="91" t="s">
        <v>14</v>
      </c>
      <c r="E17" s="91" t="s">
        <v>15</v>
      </c>
      <c r="F17" s="91" t="s">
        <v>16</v>
      </c>
      <c r="G17" s="91" t="s">
        <v>17</v>
      </c>
      <c r="H17" s="91" t="s">
        <v>18</v>
      </c>
    </row>
    <row r="18" spans="1:8" ht="12.75">
      <c r="A18" s="95"/>
      <c r="B18" s="95"/>
      <c r="C18" s="95"/>
      <c r="D18" s="95"/>
      <c r="E18" s="95"/>
      <c r="F18" s="95"/>
      <c r="G18" s="95"/>
      <c r="H18" s="95"/>
    </row>
    <row r="19" spans="1:8" ht="12.75" customHeight="1">
      <c r="A19" s="114"/>
      <c r="B19" s="88"/>
      <c r="C19" s="110" t="e">
        <f>VLOOKUP(B19,'пр.взв.'!B7:E22,2,FALSE)</f>
        <v>#N/A</v>
      </c>
      <c r="D19" s="110" t="e">
        <f>VLOOKUP(B19,'пр.взв.'!B7:F22,3,FALSE)</f>
        <v>#N/A</v>
      </c>
      <c r="E19" s="110" t="e">
        <f>VLOOKUP(B19,'пр.взв.'!B7:G22,4,FALSE)</f>
        <v>#N/A</v>
      </c>
      <c r="F19" s="111"/>
      <c r="G19" s="113"/>
      <c r="H19" s="91"/>
    </row>
    <row r="20" spans="1:8" ht="12.75">
      <c r="A20" s="114"/>
      <c r="B20" s="91"/>
      <c r="C20" s="110"/>
      <c r="D20" s="110"/>
      <c r="E20" s="110"/>
      <c r="F20" s="111"/>
      <c r="G20" s="113"/>
      <c r="H20" s="91"/>
    </row>
    <row r="21" spans="1:8" ht="12.75" customHeight="1">
      <c r="A21" s="112"/>
      <c r="B21" s="88"/>
      <c r="C21" s="110" t="e">
        <f>VLOOKUP(B21,'пр.взв.'!B7:E24,2,FALSE)</f>
        <v>#N/A</v>
      </c>
      <c r="D21" s="110" t="e">
        <f>VLOOKUP(B21,'пр.взв.'!B7:F24,3,FALSE)</f>
        <v>#N/A</v>
      </c>
      <c r="E21" s="110" t="e">
        <f>VLOOKUP(B21,'пр.взв.'!B7:G24,4,FALSE)</f>
        <v>#N/A</v>
      </c>
      <c r="F21" s="111"/>
      <c r="G21" s="91"/>
      <c r="H21" s="91"/>
    </row>
    <row r="22" spans="1:8" ht="12.75">
      <c r="A22" s="112"/>
      <c r="B22" s="91"/>
      <c r="C22" s="110"/>
      <c r="D22" s="110"/>
      <c r="E22" s="110"/>
      <c r="F22" s="111"/>
      <c r="G22" s="91"/>
      <c r="H22" s="91"/>
    </row>
    <row r="23" spans="1:2" ht="29.25" customHeight="1">
      <c r="A23" s="10" t="s">
        <v>21</v>
      </c>
      <c r="B23" s="10"/>
    </row>
    <row r="24" spans="2:9" ht="19.5" customHeight="1">
      <c r="B24" s="10" t="s">
        <v>0</v>
      </c>
      <c r="C24" s="51"/>
      <c r="D24" s="51"/>
      <c r="E24" s="51"/>
      <c r="F24" s="51"/>
      <c r="G24" s="51"/>
      <c r="H24" s="51"/>
      <c r="I24" s="51"/>
    </row>
    <row r="25" spans="2:9" ht="19.5" customHeight="1">
      <c r="B25" s="10" t="s">
        <v>1</v>
      </c>
      <c r="C25" s="51"/>
      <c r="D25" s="51"/>
      <c r="E25" s="51"/>
      <c r="F25" s="51"/>
      <c r="G25" s="51"/>
      <c r="H25" s="51"/>
      <c r="I25" s="51"/>
    </row>
    <row r="26" ht="19.5" customHeight="1"/>
    <row r="27" ht="19.5" customHeight="1"/>
    <row r="28" ht="7.5" customHeight="1"/>
    <row r="29" spans="3:5" ht="23.25" customHeight="1">
      <c r="C29" s="53" t="s">
        <v>19</v>
      </c>
      <c r="E29" s="67" t="str">
        <f>HYPERLINK('пр.взв.'!D4)</f>
        <v>в.к.  100   кг</v>
      </c>
    </row>
    <row r="30" spans="1:8" ht="12.75">
      <c r="A30" s="91" t="s">
        <v>13</v>
      </c>
      <c r="B30" s="91" t="s">
        <v>5</v>
      </c>
      <c r="C30" s="96" t="s">
        <v>6</v>
      </c>
      <c r="D30" s="91" t="s">
        <v>14</v>
      </c>
      <c r="E30" s="91" t="s">
        <v>15</v>
      </c>
      <c r="F30" s="91" t="s">
        <v>16</v>
      </c>
      <c r="G30" s="91" t="s">
        <v>17</v>
      </c>
      <c r="H30" s="91" t="s">
        <v>18</v>
      </c>
    </row>
    <row r="31" spans="1:8" ht="12.75">
      <c r="A31" s="95"/>
      <c r="B31" s="95"/>
      <c r="C31" s="95"/>
      <c r="D31" s="95"/>
      <c r="E31" s="95"/>
      <c r="F31" s="95"/>
      <c r="G31" s="95"/>
      <c r="H31" s="95"/>
    </row>
    <row r="32" spans="1:8" ht="12.75" customHeight="1">
      <c r="A32" s="114"/>
      <c r="B32" s="88"/>
      <c r="C32" s="110" t="e">
        <f>VLOOKUP(B32,'пр.взв.'!B7:E35,2,FALSE)</f>
        <v>#N/A</v>
      </c>
      <c r="D32" s="110" t="e">
        <f>VLOOKUP(B32,'пр.взв.'!B7:F35,3,FALSE)</f>
        <v>#N/A</v>
      </c>
      <c r="E32" s="110" t="e">
        <f>VLOOKUP(B32,'пр.взв.'!B7:G35,4,FALSE)</f>
        <v>#N/A</v>
      </c>
      <c r="F32" s="111"/>
      <c r="G32" s="113"/>
      <c r="H32" s="91"/>
    </row>
    <row r="33" spans="1:8" ht="12.75">
      <c r="A33" s="114"/>
      <c r="B33" s="91"/>
      <c r="C33" s="110"/>
      <c r="D33" s="110"/>
      <c r="E33" s="110"/>
      <c r="F33" s="111"/>
      <c r="G33" s="113"/>
      <c r="H33" s="91"/>
    </row>
    <row r="34" spans="1:8" ht="12.75" customHeight="1">
      <c r="A34" s="112"/>
      <c r="B34" s="88"/>
      <c r="C34" s="110" t="e">
        <f>VLOOKUP(B34,'пр.взв.'!B7:E37,2,FALSE)</f>
        <v>#N/A</v>
      </c>
      <c r="D34" s="110" t="e">
        <f>VLOOKUP(B34,'пр.взв.'!B7:F37,3,FALSE)</f>
        <v>#N/A</v>
      </c>
      <c r="E34" s="110" t="e">
        <f>VLOOKUP(B34,'пр.взв.'!B7:G37,4,FALSE)</f>
        <v>#N/A</v>
      </c>
      <c r="F34" s="111"/>
      <c r="G34" s="91"/>
      <c r="H34" s="91"/>
    </row>
    <row r="35" spans="1:8" ht="12.75">
      <c r="A35" s="112"/>
      <c r="B35" s="91"/>
      <c r="C35" s="110"/>
      <c r="D35" s="110"/>
      <c r="E35" s="110"/>
      <c r="F35" s="111"/>
      <c r="G35" s="91"/>
      <c r="H35" s="91"/>
    </row>
    <row r="36" spans="1:2" ht="29.25" customHeight="1">
      <c r="A36" s="10" t="s">
        <v>21</v>
      </c>
      <c r="B36" s="10"/>
    </row>
    <row r="37" spans="2:8" ht="19.5" customHeight="1">
      <c r="B37" s="10" t="s">
        <v>0</v>
      </c>
      <c r="C37" s="51"/>
      <c r="D37" s="51"/>
      <c r="E37" s="51"/>
      <c r="F37" s="51"/>
      <c r="G37" s="51"/>
      <c r="H37" s="51"/>
    </row>
    <row r="38" spans="2:8" ht="19.5" customHeight="1">
      <c r="B38" s="10" t="s">
        <v>1</v>
      </c>
      <c r="C38" s="51"/>
      <c r="D38" s="51"/>
      <c r="E38" s="51"/>
      <c r="F38" s="51"/>
      <c r="G38" s="51"/>
      <c r="H38" s="51"/>
    </row>
    <row r="39" ht="19.5" customHeight="1"/>
    <row r="40" ht="19.5" customHeight="1"/>
    <row r="41" ht="19.5" customHeight="1"/>
    <row r="42" spans="1:7" ht="19.5" customHeight="1">
      <c r="A42" s="16">
        <f>HYPERLINK('[1]реквизиты'!$A$20)</f>
      </c>
      <c r="B42" s="11"/>
      <c r="C42" s="11"/>
      <c r="D42" s="11"/>
      <c r="E42" s="2"/>
      <c r="F42" s="54">
        <f>HYPERLINK('[1]реквизиты'!$G$20)</f>
      </c>
      <c r="G42" s="19">
        <f>HYPERLINK('[1]реквизиты'!$G$21)</f>
      </c>
    </row>
    <row r="43" spans="1:7" ht="19.5" customHeight="1">
      <c r="A43" s="11"/>
      <c r="B43" s="11"/>
      <c r="C43" s="11"/>
      <c r="D43" s="18"/>
      <c r="E43" s="3"/>
      <c r="F43" s="55"/>
      <c r="G43" s="3"/>
    </row>
    <row r="44" spans="1:7" ht="19.5" customHeight="1">
      <c r="A44" s="17">
        <f>HYPERLINK('[1]реквизиты'!$A$22)</f>
      </c>
      <c r="C44" s="11"/>
      <c r="D44" s="20"/>
      <c r="E44" s="48"/>
      <c r="F44" s="54">
        <f>HYPERLINK('[1]реквизиты'!$G$22)</f>
      </c>
      <c r="G44" s="21">
        <f>HYPERLINK('[1]реквизиты'!$G$23)</f>
      </c>
    </row>
    <row r="45" ht="19.5" customHeight="1"/>
    <row r="46" ht="19.5" customHeight="1"/>
  </sheetData>
  <sheetProtection/>
  <mergeCells count="73">
    <mergeCell ref="A5:A6"/>
    <mergeCell ref="B5:B6"/>
    <mergeCell ref="C5:C6"/>
    <mergeCell ref="D5:D6"/>
    <mergeCell ref="E9:E10"/>
    <mergeCell ref="F9:F10"/>
    <mergeCell ref="G5:G6"/>
    <mergeCell ref="H5:H6"/>
    <mergeCell ref="E5:E6"/>
    <mergeCell ref="F5:F6"/>
    <mergeCell ref="A9:A10"/>
    <mergeCell ref="B9:B10"/>
    <mergeCell ref="C9:C10"/>
    <mergeCell ref="D9:D10"/>
    <mergeCell ref="G9:G10"/>
    <mergeCell ref="H9:H10"/>
    <mergeCell ref="A7:A8"/>
    <mergeCell ref="B7:B8"/>
    <mergeCell ref="C7:C8"/>
    <mergeCell ref="D7:D8"/>
    <mergeCell ref="E7:E8"/>
    <mergeCell ref="F7:F8"/>
    <mergeCell ref="G7:G8"/>
    <mergeCell ref="H7:H8"/>
    <mergeCell ref="A19:A20"/>
    <mergeCell ref="B19:B20"/>
    <mergeCell ref="C19:C20"/>
    <mergeCell ref="D19:D20"/>
    <mergeCell ref="E17:E18"/>
    <mergeCell ref="F17:F18"/>
    <mergeCell ref="G17:G18"/>
    <mergeCell ref="H17:H18"/>
    <mergeCell ref="A17:A18"/>
    <mergeCell ref="B17:B18"/>
    <mergeCell ref="C17:C18"/>
    <mergeCell ref="D17:D18"/>
    <mergeCell ref="E30:E31"/>
    <mergeCell ref="F30:F31"/>
    <mergeCell ref="G19:G20"/>
    <mergeCell ref="H19:H20"/>
    <mergeCell ref="E19:E20"/>
    <mergeCell ref="F19:F20"/>
    <mergeCell ref="A30:A31"/>
    <mergeCell ref="B30:B31"/>
    <mergeCell ref="C30:C31"/>
    <mergeCell ref="D30:D31"/>
    <mergeCell ref="G30:G31"/>
    <mergeCell ref="H30:H31"/>
    <mergeCell ref="A21:A22"/>
    <mergeCell ref="B21:B22"/>
    <mergeCell ref="C21:C22"/>
    <mergeCell ref="D21:D22"/>
    <mergeCell ref="E21:E22"/>
    <mergeCell ref="F21:F22"/>
    <mergeCell ref="G21:G22"/>
    <mergeCell ref="H21:H22"/>
    <mergeCell ref="F32:F33"/>
    <mergeCell ref="G32:G33"/>
    <mergeCell ref="H32:H33"/>
    <mergeCell ref="A32:A33"/>
    <mergeCell ref="B32:B33"/>
    <mergeCell ref="C32:C33"/>
    <mergeCell ref="D32:D33"/>
    <mergeCell ref="A1:H1"/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K33"/>
  <sheetViews>
    <sheetView zoomScalePageLayoutView="0" workbookViewId="0" topLeftCell="A1">
      <selection activeCell="G15" sqref="G15:G16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7" max="7" width="18.7109375" style="0" customWidth="1"/>
  </cols>
  <sheetData>
    <row r="1" spans="1:7" ht="24" customHeight="1">
      <c r="A1" s="100" t="s">
        <v>24</v>
      </c>
      <c r="B1" s="101"/>
      <c r="C1" s="101"/>
      <c r="D1" s="101"/>
      <c r="E1" s="101"/>
      <c r="F1" s="101"/>
      <c r="G1" s="101"/>
    </row>
    <row r="2" spans="1:7" ht="33.75" customHeight="1" thickBot="1">
      <c r="A2" s="139" t="str">
        <f>HYPERLINK('[1]реквизиты'!$A$2)</f>
        <v>Первенство УФО  по самбо среди юниоров и юниорок 1991-1992 г.р.</v>
      </c>
      <c r="B2" s="140"/>
      <c r="C2" s="140"/>
      <c r="D2" s="140"/>
      <c r="E2" s="140"/>
      <c r="F2" s="140"/>
      <c r="G2" s="141"/>
    </row>
    <row r="3" spans="1:11" ht="17.25" customHeight="1">
      <c r="A3" s="105" t="str">
        <f>HYPERLINK('[1]реквизиты'!$A$3)</f>
        <v>10-13 Декабря 2010 года.      г. Курган</v>
      </c>
      <c r="B3" s="106"/>
      <c r="C3" s="106"/>
      <c r="D3" s="106"/>
      <c r="E3" s="106"/>
      <c r="F3" s="106"/>
      <c r="G3" s="106"/>
      <c r="H3" s="13"/>
      <c r="I3" s="13"/>
      <c r="J3" s="13"/>
      <c r="K3" s="14"/>
    </row>
    <row r="4" spans="4:10" ht="19.5" customHeight="1">
      <c r="D4" s="136" t="s">
        <v>54</v>
      </c>
      <c r="E4" s="136"/>
      <c r="H4" s="15"/>
      <c r="I4" s="15"/>
      <c r="J4" s="15"/>
    </row>
    <row r="5" spans="1:7" ht="12.75" customHeight="1">
      <c r="A5" s="95" t="s">
        <v>4</v>
      </c>
      <c r="B5" s="142" t="s">
        <v>5</v>
      </c>
      <c r="C5" s="95" t="s">
        <v>6</v>
      </c>
      <c r="D5" s="95" t="s">
        <v>7</v>
      </c>
      <c r="E5" s="95" t="s">
        <v>8</v>
      </c>
      <c r="F5" s="95" t="s">
        <v>10</v>
      </c>
      <c r="G5" s="95" t="s">
        <v>9</v>
      </c>
    </row>
    <row r="6" spans="1:7" ht="12.75">
      <c r="A6" s="96"/>
      <c r="B6" s="143"/>
      <c r="C6" s="96"/>
      <c r="D6" s="96"/>
      <c r="E6" s="96"/>
      <c r="F6" s="96"/>
      <c r="G6" s="96"/>
    </row>
    <row r="7" spans="1:7" ht="12.75" customHeight="1">
      <c r="A7" s="91">
        <v>1</v>
      </c>
      <c r="B7" s="118">
        <v>1</v>
      </c>
      <c r="C7" s="130" t="s">
        <v>39</v>
      </c>
      <c r="D7" s="131" t="s">
        <v>40</v>
      </c>
      <c r="E7" s="120" t="s">
        <v>41</v>
      </c>
      <c r="F7" s="123"/>
      <c r="G7" s="130" t="s">
        <v>42</v>
      </c>
    </row>
    <row r="8" spans="1:7" ht="13.5" thickBot="1">
      <c r="A8" s="91"/>
      <c r="B8" s="119"/>
      <c r="C8" s="128"/>
      <c r="D8" s="129"/>
      <c r="E8" s="121"/>
      <c r="F8" s="124"/>
      <c r="G8" s="138"/>
    </row>
    <row r="9" spans="1:7" ht="12.75" customHeight="1">
      <c r="A9" s="91">
        <v>2</v>
      </c>
      <c r="B9" s="118">
        <v>2</v>
      </c>
      <c r="C9" s="127" t="s">
        <v>43</v>
      </c>
      <c r="D9" s="117" t="s">
        <v>44</v>
      </c>
      <c r="E9" s="122" t="s">
        <v>37</v>
      </c>
      <c r="F9" s="123"/>
      <c r="G9" s="127" t="s">
        <v>45</v>
      </c>
    </row>
    <row r="10" spans="1:7" ht="12.75" customHeight="1">
      <c r="A10" s="91"/>
      <c r="B10" s="126"/>
      <c r="C10" s="128"/>
      <c r="D10" s="96"/>
      <c r="E10" s="121"/>
      <c r="F10" s="124"/>
      <c r="G10" s="128"/>
    </row>
    <row r="11" spans="1:7" ht="12.75" customHeight="1">
      <c r="A11" s="91">
        <v>3</v>
      </c>
      <c r="B11" s="125">
        <v>3</v>
      </c>
      <c r="C11" s="130" t="s">
        <v>46</v>
      </c>
      <c r="D11" s="131" t="s">
        <v>47</v>
      </c>
      <c r="E11" s="120" t="s">
        <v>41</v>
      </c>
      <c r="F11" s="123"/>
      <c r="G11" s="130" t="s">
        <v>48</v>
      </c>
    </row>
    <row r="12" spans="1:7" ht="15" customHeight="1" thickBot="1">
      <c r="A12" s="91"/>
      <c r="B12" s="126"/>
      <c r="C12" s="128"/>
      <c r="D12" s="129"/>
      <c r="E12" s="121"/>
      <c r="F12" s="124"/>
      <c r="G12" s="138"/>
    </row>
    <row r="13" spans="1:7" ht="12.75" customHeight="1">
      <c r="A13" s="91">
        <v>4</v>
      </c>
      <c r="B13" s="125">
        <v>4</v>
      </c>
      <c r="C13" s="127" t="s">
        <v>49</v>
      </c>
      <c r="D13" s="117" t="s">
        <v>50</v>
      </c>
      <c r="E13" s="122" t="s">
        <v>41</v>
      </c>
      <c r="F13" s="123"/>
      <c r="G13" s="127" t="s">
        <v>42</v>
      </c>
    </row>
    <row r="14" spans="1:7" ht="15" customHeight="1">
      <c r="A14" s="91"/>
      <c r="B14" s="126"/>
      <c r="C14" s="128"/>
      <c r="D14" s="129"/>
      <c r="E14" s="121"/>
      <c r="F14" s="124"/>
      <c r="G14" s="128"/>
    </row>
    <row r="15" spans="1:7" ht="15" customHeight="1">
      <c r="A15" s="91">
        <v>5</v>
      </c>
      <c r="B15" s="132">
        <v>5</v>
      </c>
      <c r="C15" s="130" t="s">
        <v>51</v>
      </c>
      <c r="D15" s="131" t="s">
        <v>52</v>
      </c>
      <c r="E15" s="120" t="s">
        <v>38</v>
      </c>
      <c r="F15" s="123"/>
      <c r="G15" s="130" t="s">
        <v>53</v>
      </c>
    </row>
    <row r="16" spans="1:7" ht="15.75" customHeight="1" thickBot="1">
      <c r="A16" s="91"/>
      <c r="B16" s="133"/>
      <c r="C16" s="128"/>
      <c r="D16" s="129"/>
      <c r="E16" s="121"/>
      <c r="F16" s="124"/>
      <c r="G16" s="138"/>
    </row>
    <row r="17" spans="1:7" ht="12.75" customHeight="1">
      <c r="A17" s="91">
        <v>6</v>
      </c>
      <c r="B17" s="134"/>
      <c r="C17" s="137"/>
      <c r="D17" s="135"/>
      <c r="E17" s="135"/>
      <c r="F17" s="113"/>
      <c r="G17" s="135"/>
    </row>
    <row r="18" spans="1:7" ht="15" customHeight="1">
      <c r="A18" s="91"/>
      <c r="B18" s="134"/>
      <c r="C18" s="137"/>
      <c r="D18" s="135"/>
      <c r="E18" s="135"/>
      <c r="F18" s="113"/>
      <c r="G18" s="135"/>
    </row>
    <row r="19" spans="1:7" ht="12.75" customHeight="1">
      <c r="A19" s="91">
        <v>7</v>
      </c>
      <c r="B19" s="134"/>
      <c r="C19" s="137"/>
      <c r="D19" s="135"/>
      <c r="E19" s="135"/>
      <c r="F19" s="113"/>
      <c r="G19" s="135"/>
    </row>
    <row r="20" spans="1:7" ht="15" customHeight="1">
      <c r="A20" s="91"/>
      <c r="B20" s="134"/>
      <c r="C20" s="137"/>
      <c r="D20" s="135"/>
      <c r="E20" s="135"/>
      <c r="F20" s="113"/>
      <c r="G20" s="135"/>
    </row>
    <row r="21" spans="1:7" ht="12.75" customHeight="1">
      <c r="A21" s="91">
        <v>8</v>
      </c>
      <c r="B21" s="134"/>
      <c r="C21" s="137"/>
      <c r="D21" s="135"/>
      <c r="E21" s="135"/>
      <c r="F21" s="113"/>
      <c r="G21" s="135"/>
    </row>
    <row r="22" spans="1:7" ht="15" customHeight="1">
      <c r="A22" s="91"/>
      <c r="B22" s="134"/>
      <c r="C22" s="137"/>
      <c r="D22" s="135"/>
      <c r="E22" s="135"/>
      <c r="F22" s="113"/>
      <c r="G22" s="135"/>
    </row>
    <row r="24" ht="15" customHeight="1"/>
    <row r="25" spans="5:6" ht="12.75">
      <c r="E25" s="8"/>
      <c r="F25" s="8"/>
    </row>
    <row r="26" spans="1:5" ht="24" customHeight="1">
      <c r="A26" s="16">
        <f>HYPERLINK('[1]реквизиты'!$A$20)</f>
      </c>
      <c r="B26" s="11"/>
      <c r="C26" s="11"/>
      <c r="D26" s="11"/>
      <c r="E26" s="17">
        <f>HYPERLINK('[1]реквизиты'!$G$20)</f>
      </c>
    </row>
    <row r="27" spans="1:5" ht="19.5" customHeight="1">
      <c r="A27" s="11"/>
      <c r="B27" s="11"/>
      <c r="C27" s="11"/>
      <c r="D27" s="11"/>
      <c r="E27" s="19">
        <f>HYPERLINK('[1]реквизиты'!$G$21)</f>
      </c>
    </row>
    <row r="28" spans="1:5" ht="26.25" customHeight="1">
      <c r="A28" s="17">
        <f>HYPERLINK('[1]реквизиты'!$A$22)</f>
      </c>
      <c r="B28" s="11"/>
      <c r="C28" s="11"/>
      <c r="D28" s="11"/>
      <c r="E28" s="17">
        <f>HYPERLINK('[1]реквизиты'!$G$22)</f>
      </c>
    </row>
    <row r="29" spans="1:5" ht="17.25" customHeight="1">
      <c r="A29" s="10"/>
      <c r="B29" s="10"/>
      <c r="C29" s="11"/>
      <c r="D29" s="11"/>
      <c r="E29" s="19">
        <f>HYPERLINK('[1]реквизиты'!$G$23)</f>
      </c>
    </row>
    <row r="30" spans="5:6" ht="24.75" customHeight="1">
      <c r="E30" s="5"/>
      <c r="F30" s="8"/>
    </row>
    <row r="31" spans="5:6" ht="12.75">
      <c r="E31" s="8"/>
      <c r="F31" s="8"/>
    </row>
    <row r="32" spans="5:6" ht="15" customHeight="1">
      <c r="E32" s="9"/>
      <c r="F32" s="9"/>
    </row>
    <row r="33" spans="5:6" ht="15.75" customHeight="1">
      <c r="E33" s="9"/>
      <c r="F33" s="9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67">
    <mergeCell ref="D5:D6"/>
    <mergeCell ref="A2:G2"/>
    <mergeCell ref="G5:G6"/>
    <mergeCell ref="G7:G8"/>
    <mergeCell ref="G9:G10"/>
    <mergeCell ref="A3:G3"/>
    <mergeCell ref="F7:F8"/>
    <mergeCell ref="A9:A10"/>
    <mergeCell ref="B9:B10"/>
    <mergeCell ref="C9:C10"/>
    <mergeCell ref="E7:E8"/>
    <mergeCell ref="G11:G12"/>
    <mergeCell ref="G21:G22"/>
    <mergeCell ref="G13:G14"/>
    <mergeCell ref="G15:G16"/>
    <mergeCell ref="G17:G18"/>
    <mergeCell ref="G19:G20"/>
    <mergeCell ref="A1:G1"/>
    <mergeCell ref="D4:E4"/>
    <mergeCell ref="E21:E22"/>
    <mergeCell ref="F21:F22"/>
    <mergeCell ref="A21:A22"/>
    <mergeCell ref="B21:B22"/>
    <mergeCell ref="C21:C22"/>
    <mergeCell ref="D21:D22"/>
    <mergeCell ref="E19:E20"/>
    <mergeCell ref="F19:F20"/>
    <mergeCell ref="E13:E14"/>
    <mergeCell ref="F13:F14"/>
    <mergeCell ref="E15:E16"/>
    <mergeCell ref="F15:F16"/>
    <mergeCell ref="A19:A20"/>
    <mergeCell ref="B19:B20"/>
    <mergeCell ref="E17:E18"/>
    <mergeCell ref="F17:F18"/>
    <mergeCell ref="C19:C20"/>
    <mergeCell ref="D19:D20"/>
    <mergeCell ref="C17:C18"/>
    <mergeCell ref="D17:D18"/>
    <mergeCell ref="A17:A18"/>
    <mergeCell ref="B17:B18"/>
    <mergeCell ref="D11:D12"/>
    <mergeCell ref="A11:A12"/>
    <mergeCell ref="A15:A16"/>
    <mergeCell ref="B15:B16"/>
    <mergeCell ref="C15:C16"/>
    <mergeCell ref="D15:D16"/>
    <mergeCell ref="E11:E12"/>
    <mergeCell ref="E9:E10"/>
    <mergeCell ref="F11:F12"/>
    <mergeCell ref="A13:A14"/>
    <mergeCell ref="B13:B14"/>
    <mergeCell ref="C13:C14"/>
    <mergeCell ref="D13:D14"/>
    <mergeCell ref="B11:B12"/>
    <mergeCell ref="F9:F10"/>
    <mergeCell ref="C11:C12"/>
    <mergeCell ref="E5:E6"/>
    <mergeCell ref="F5:F6"/>
    <mergeCell ref="D9:D10"/>
    <mergeCell ref="A7:A8"/>
    <mergeCell ref="B7:B8"/>
    <mergeCell ref="C7:C8"/>
    <mergeCell ref="D7:D8"/>
    <mergeCell ref="A5:A6"/>
    <mergeCell ref="B5:B6"/>
    <mergeCell ref="C5:C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J44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3:10" ht="23.25" customHeight="1">
      <c r="C1" s="154" t="s">
        <v>26</v>
      </c>
      <c r="D1" s="155"/>
      <c r="E1" s="155"/>
      <c r="F1" s="155"/>
      <c r="G1" s="155"/>
      <c r="H1" s="155"/>
      <c r="I1" s="155"/>
      <c r="J1" s="156"/>
    </row>
    <row r="2" spans="1:36" ht="26.25" customHeight="1" thickBot="1">
      <c r="A2" s="6"/>
      <c r="B2" s="6"/>
      <c r="C2" s="108" t="str">
        <f>HYPERLINK('[1]реквизиты'!$A$2)</f>
        <v>Первенство УФО  по самбо среди юниоров и юниорок 1991-1992 г.р.</v>
      </c>
      <c r="D2" s="109"/>
      <c r="E2" s="109"/>
      <c r="F2" s="109"/>
      <c r="G2" s="109"/>
      <c r="H2" s="109"/>
      <c r="I2" s="109"/>
      <c r="J2" s="161"/>
      <c r="K2" s="45"/>
      <c r="L2" s="45"/>
      <c r="M2" s="45"/>
      <c r="N2" s="45"/>
      <c r="O2" s="45"/>
      <c r="P2" s="45"/>
      <c r="Q2" s="45"/>
      <c r="R2" s="45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2.75">
      <c r="A3" s="43"/>
      <c r="B3" s="43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13" ht="27" customHeight="1">
      <c r="A4" s="65"/>
      <c r="B4" s="65"/>
      <c r="C4" s="65"/>
      <c r="D4" s="65"/>
      <c r="E4" s="65"/>
      <c r="F4" s="67" t="str">
        <f>HYPERLINK('пр.взв.'!D4)</f>
        <v>в.к.  100   кг</v>
      </c>
      <c r="G4" s="66"/>
      <c r="H4" s="66"/>
      <c r="I4" s="66"/>
      <c r="J4" s="66"/>
      <c r="K4" s="66"/>
      <c r="L4" s="65"/>
      <c r="M4" s="65"/>
    </row>
    <row r="5" spans="1:13" ht="16.5" thickBot="1">
      <c r="A5" s="160" t="s">
        <v>0</v>
      </c>
      <c r="B5" s="160"/>
      <c r="E5" s="23"/>
      <c r="F5" s="23"/>
      <c r="G5" s="23"/>
      <c r="H5" s="23"/>
      <c r="I5" s="23"/>
      <c r="J5" s="23"/>
      <c r="K5" s="23"/>
      <c r="L5" s="23"/>
      <c r="M5" s="23"/>
    </row>
    <row r="6" spans="1:13" ht="13.5" customHeight="1" thickBot="1">
      <c r="A6" s="145">
        <v>1</v>
      </c>
      <c r="B6" s="147" t="str">
        <f>VLOOKUP('стартвый '!A6:A7,'пр.взв.'!B6:C21,2,FALSE)</f>
        <v>Лукашук Илья Игоревич</v>
      </c>
      <c r="C6" s="149" t="str">
        <f>VLOOKUP(A6,'пр.взв.'!B6:G21,3,FALSE)</f>
        <v>22.06.1991, МС</v>
      </c>
      <c r="D6" s="149" t="str">
        <f>VLOOKUP(A6,'пр.взв.'!B6:G21,4,FALSE)</f>
        <v>УФО, Курганская обл., МО</v>
      </c>
      <c r="E6" s="23"/>
      <c r="F6" s="23"/>
      <c r="G6" s="23"/>
      <c r="H6" s="23"/>
      <c r="I6" s="23"/>
      <c r="J6" s="23"/>
      <c r="K6" s="23"/>
      <c r="L6" s="23"/>
      <c r="M6" s="23"/>
    </row>
    <row r="7" spans="1:13" ht="12.75" customHeight="1">
      <c r="A7" s="146"/>
      <c r="B7" s="148"/>
      <c r="C7" s="150"/>
      <c r="D7" s="150"/>
      <c r="E7" s="25"/>
      <c r="F7" s="23"/>
      <c r="G7" s="30"/>
      <c r="H7" s="27"/>
      <c r="I7" s="23"/>
      <c r="J7" s="49"/>
      <c r="K7" s="49"/>
      <c r="L7" s="49"/>
      <c r="M7" s="23"/>
    </row>
    <row r="8" spans="1:13" ht="13.5" customHeight="1" thickBot="1">
      <c r="A8" s="151">
        <v>5</v>
      </c>
      <c r="B8" s="152" t="str">
        <f>VLOOKUP('стартвый '!A8:A9,'пр.взв.'!B8:C23,2,FALSE)</f>
        <v>Клочков Дмитрий Сергеевич</v>
      </c>
      <c r="C8" s="153" t="str">
        <f>VLOOKUP(A8,'пр.взв.'!B6:G21,3,FALSE)</f>
        <v>15.03.1993, I р.</v>
      </c>
      <c r="D8" s="153" t="str">
        <f>VLOOKUP(A8,'пр.взв.'!B6:G21,4,FALSE)</f>
        <v>УФО, Челябинская обл.</v>
      </c>
      <c r="E8" s="24"/>
      <c r="F8" s="26"/>
      <c r="G8" s="29"/>
      <c r="H8" s="27"/>
      <c r="I8" s="23"/>
      <c r="J8" s="49"/>
      <c r="K8" s="49"/>
      <c r="L8" s="49"/>
      <c r="M8" s="23"/>
    </row>
    <row r="9" spans="1:13" ht="13.5" customHeight="1" thickBot="1">
      <c r="A9" s="146"/>
      <c r="B9" s="148"/>
      <c r="C9" s="150"/>
      <c r="D9" s="150"/>
      <c r="E9" s="23"/>
      <c r="F9" s="27"/>
      <c r="G9" s="25"/>
      <c r="H9" s="31"/>
      <c r="I9" s="23"/>
      <c r="J9" s="23"/>
      <c r="K9" s="23"/>
      <c r="L9" s="23"/>
      <c r="M9" s="23"/>
    </row>
    <row r="10" spans="1:13" ht="13.5" customHeight="1" thickBot="1">
      <c r="A10" s="145">
        <v>3</v>
      </c>
      <c r="B10" s="147" t="str">
        <f>VLOOKUP('стартвый '!A10:A11,'пр.взв.'!B10:C25,2,FALSE)</f>
        <v>Полынский Сергей Владимирович</v>
      </c>
      <c r="C10" s="149" t="str">
        <f>VLOOKUP(A10,'пр.взв.'!B6:G21,3,FALSE)</f>
        <v>30.03.1991, КМС</v>
      </c>
      <c r="D10" s="149" t="str">
        <f>VLOOKUP(A10,'пр.взв.'!B6:G21,4,FALSE)</f>
        <v>УФО, Курганская обл., МО</v>
      </c>
      <c r="E10" s="23"/>
      <c r="F10" s="27"/>
      <c r="G10" s="24"/>
      <c r="H10" s="3"/>
      <c r="I10" s="29"/>
      <c r="J10" s="27"/>
      <c r="K10" s="23"/>
      <c r="L10" s="23"/>
      <c r="M10" s="23"/>
    </row>
    <row r="11" spans="1:13" ht="12.75" customHeight="1">
      <c r="A11" s="146"/>
      <c r="B11" s="148"/>
      <c r="C11" s="150"/>
      <c r="D11" s="150"/>
      <c r="E11" s="25"/>
      <c r="F11" s="28"/>
      <c r="G11" s="29"/>
      <c r="H11" s="27"/>
      <c r="I11" s="29"/>
      <c r="J11" s="27"/>
      <c r="K11" s="23"/>
      <c r="L11" s="23"/>
      <c r="M11" s="23"/>
    </row>
    <row r="12" spans="1:13" ht="13.5" customHeight="1" thickBot="1">
      <c r="A12" s="151">
        <v>7</v>
      </c>
      <c r="B12" s="152" t="e">
        <f>VLOOKUP('стартвый '!A12:A13,'пр.взв.'!B12:C27,2,FALSE)</f>
        <v>#N/A</v>
      </c>
      <c r="C12" s="153" t="e">
        <f>VLOOKUP(A12,'пр.взв.'!B6:G21,3,FALSE)</f>
        <v>#N/A</v>
      </c>
      <c r="D12" s="153" t="e">
        <f>VLOOKUP(A12,'пр.взв.'!B6:G21,4,FALSE)</f>
        <v>#N/A</v>
      </c>
      <c r="E12" s="24"/>
      <c r="F12" s="23"/>
      <c r="G12" s="30"/>
      <c r="H12" s="27"/>
      <c r="I12" s="29"/>
      <c r="J12" s="27"/>
      <c r="K12" s="23"/>
      <c r="L12" s="23"/>
      <c r="M12" s="23"/>
    </row>
    <row r="13" spans="1:13" ht="13.5" customHeight="1" thickBot="1">
      <c r="A13" s="157"/>
      <c r="B13" s="158"/>
      <c r="C13" s="159"/>
      <c r="D13" s="159"/>
      <c r="E13" s="23"/>
      <c r="F13" s="23"/>
      <c r="G13" s="30"/>
      <c r="H13" s="27"/>
      <c r="I13" s="29"/>
      <c r="J13" s="27"/>
      <c r="K13" s="23"/>
      <c r="L13" s="23"/>
      <c r="M13" s="23"/>
    </row>
    <row r="14" spans="1:13" ht="13.5" thickBot="1">
      <c r="A14" s="1"/>
      <c r="B14" s="1"/>
      <c r="C14" s="1"/>
      <c r="E14" s="23"/>
      <c r="F14" s="23"/>
      <c r="G14" s="23"/>
      <c r="H14" s="23"/>
      <c r="I14" s="29"/>
      <c r="J14" s="27"/>
      <c r="K14" s="23"/>
      <c r="L14" s="23"/>
      <c r="M14" s="23"/>
    </row>
    <row r="15" spans="1:13" ht="17.25" customHeight="1">
      <c r="A15" s="35"/>
      <c r="E15" s="23"/>
      <c r="F15" s="23"/>
      <c r="G15" s="23"/>
      <c r="H15" s="23"/>
      <c r="I15" s="46"/>
      <c r="J15" s="44"/>
      <c r="K15" s="28"/>
      <c r="L15" s="28"/>
      <c r="M15" s="23"/>
    </row>
    <row r="16" spans="1:10" ht="16.5" thickBot="1">
      <c r="A16" s="160" t="s">
        <v>1</v>
      </c>
      <c r="B16" s="160"/>
      <c r="E16" s="23"/>
      <c r="F16" s="23"/>
      <c r="G16" s="23"/>
      <c r="H16" s="23"/>
      <c r="I16" s="47"/>
      <c r="J16" s="3"/>
    </row>
    <row r="17" spans="1:10" ht="13.5" thickBot="1">
      <c r="A17" s="145">
        <v>2</v>
      </c>
      <c r="B17" s="147" t="str">
        <f>VLOOKUP(A17,'пр.взв.'!B7:G22,2,FALSE)</f>
        <v>Мартынов Павел Александрович</v>
      </c>
      <c r="C17" s="149" t="str">
        <f>VLOOKUP(A17,'пр.взв.'!B7:G22,3,FALSE)</f>
        <v>03.02.1991, КМС</v>
      </c>
      <c r="D17" s="149" t="str">
        <f>VLOOKUP(A17,'пр.взв.'!B7:G22,4,FALSE)</f>
        <v>УФО, Свердловская обл.</v>
      </c>
      <c r="E17" s="23"/>
      <c r="F17" s="23"/>
      <c r="G17" s="23"/>
      <c r="H17" s="23"/>
      <c r="I17" s="40"/>
      <c r="J17" s="3"/>
    </row>
    <row r="18" spans="1:10" ht="12.75">
      <c r="A18" s="146"/>
      <c r="B18" s="148"/>
      <c r="C18" s="150"/>
      <c r="D18" s="150"/>
      <c r="E18" s="25"/>
      <c r="F18" s="23"/>
      <c r="G18" s="30"/>
      <c r="H18" s="27"/>
      <c r="I18" s="40"/>
      <c r="J18" s="3"/>
    </row>
    <row r="19" spans="1:10" ht="13.5" thickBot="1">
      <c r="A19" s="151">
        <v>6</v>
      </c>
      <c r="B19" s="152" t="e">
        <f>VLOOKUP('стартвый '!A19:A20,'пр.взв.'!B7:G22,2,FALSE)</f>
        <v>#N/A</v>
      </c>
      <c r="C19" s="153" t="e">
        <f>VLOOKUP(A19,'пр.взв.'!B7:G22,3,FALSE)</f>
        <v>#N/A</v>
      </c>
      <c r="D19" s="153" t="e">
        <f>VLOOKUP(A19,'пр.взв.'!B7:G22,4,FALSE)</f>
        <v>#N/A</v>
      </c>
      <c r="E19" s="24"/>
      <c r="F19" s="26"/>
      <c r="G19" s="29"/>
      <c r="H19" s="27"/>
      <c r="I19" s="40"/>
      <c r="J19" s="3"/>
    </row>
    <row r="20" spans="1:10" ht="13.5" thickBot="1">
      <c r="A20" s="146"/>
      <c r="B20" s="148"/>
      <c r="C20" s="150"/>
      <c r="D20" s="150"/>
      <c r="E20" s="23"/>
      <c r="F20" s="27"/>
      <c r="G20" s="25"/>
      <c r="H20" s="31"/>
      <c r="I20" s="40"/>
      <c r="J20" s="3"/>
    </row>
    <row r="21" spans="1:8" ht="13.5" thickBot="1">
      <c r="A21" s="145">
        <v>4</v>
      </c>
      <c r="B21" s="147" t="str">
        <f>VLOOKUP('стартвый '!A21:A22,'пр.взв.'!B7:G22,2,FALSE)</f>
        <v>Плотников Александр Владимирович</v>
      </c>
      <c r="C21" s="149" t="str">
        <f>VLOOKUP(A21,'пр.взв.'!B7:G22,3,FALSE)</f>
        <v>11.05.1991, КМС</v>
      </c>
      <c r="D21" s="149" t="str">
        <f>VLOOKUP(A21,'пр.взв.'!B7:G22,4,FALSE)</f>
        <v>УФО, Курганская обл., МО</v>
      </c>
      <c r="E21" s="23"/>
      <c r="F21" s="27"/>
      <c r="G21" s="24"/>
      <c r="H21" s="3"/>
    </row>
    <row r="22" spans="1:8" ht="12.75">
      <c r="A22" s="146"/>
      <c r="B22" s="148"/>
      <c r="C22" s="150"/>
      <c r="D22" s="150"/>
      <c r="E22" s="25"/>
      <c r="F22" s="28"/>
      <c r="G22" s="29"/>
      <c r="H22" s="27"/>
    </row>
    <row r="23" spans="1:8" ht="13.5" thickBot="1">
      <c r="A23" s="151">
        <v>8</v>
      </c>
      <c r="B23" s="152" t="e">
        <f>VLOOKUP('стартвый '!A23:A24,'пр.взв.'!B7:G22,2,FALSE)</f>
        <v>#N/A</v>
      </c>
      <c r="C23" s="153" t="e">
        <f>VLOOKUP(A23,'пр.взв.'!B7:G22,3,FALSE)</f>
        <v>#N/A</v>
      </c>
      <c r="D23" s="153" t="e">
        <f>VLOOKUP(A23,'пр.взв.'!B7:G22,4,FALSE)</f>
        <v>#N/A</v>
      </c>
      <c r="E23" s="24"/>
      <c r="F23" s="23"/>
      <c r="G23" s="30"/>
      <c r="H23" s="27"/>
    </row>
    <row r="24" spans="1:8" ht="13.5" thickBot="1">
      <c r="A24" s="157"/>
      <c r="B24" s="158"/>
      <c r="C24" s="159"/>
      <c r="D24" s="159"/>
      <c r="E24" s="23"/>
      <c r="F24" s="23"/>
      <c r="G24" s="30"/>
      <c r="H24" s="27"/>
    </row>
    <row r="27" spans="1:7" ht="12.75">
      <c r="A27" s="10" t="s">
        <v>2</v>
      </c>
      <c r="G27" s="10" t="s">
        <v>3</v>
      </c>
    </row>
    <row r="29" spans="2:8" ht="12.75">
      <c r="B29" s="37"/>
      <c r="H29" s="37"/>
    </row>
    <row r="30" spans="2:8" ht="12.75">
      <c r="B30" s="38"/>
      <c r="H30" s="38"/>
    </row>
    <row r="31" spans="2:11" ht="12.75">
      <c r="B31" s="38"/>
      <c r="C31" s="7"/>
      <c r="D31" s="37"/>
      <c r="G31" s="3"/>
      <c r="H31" s="38"/>
      <c r="I31" s="7"/>
      <c r="J31" s="7"/>
      <c r="K31" s="37"/>
    </row>
    <row r="32" spans="2:12" ht="12.75">
      <c r="B32" s="39"/>
      <c r="C32" s="3"/>
      <c r="D32" s="38"/>
      <c r="E32" s="40"/>
      <c r="F32" s="3"/>
      <c r="G32" s="3"/>
      <c r="H32" s="39"/>
      <c r="I32" s="3"/>
      <c r="J32" s="3"/>
      <c r="K32" s="38"/>
      <c r="L32" s="3"/>
    </row>
    <row r="33" spans="3:13" ht="12.75">
      <c r="C33" s="3"/>
      <c r="D33" s="38"/>
      <c r="E33" s="41"/>
      <c r="F33" s="2"/>
      <c r="G33" s="3"/>
      <c r="I33" s="3"/>
      <c r="J33" s="3"/>
      <c r="K33" s="38"/>
      <c r="L33" s="41"/>
      <c r="M33" s="2"/>
    </row>
    <row r="34" spans="3:11" ht="12.75">
      <c r="C34" s="3"/>
      <c r="D34" s="38"/>
      <c r="G34" s="3"/>
      <c r="I34" s="3"/>
      <c r="J34" s="3"/>
      <c r="K34" s="38"/>
    </row>
    <row r="35" spans="3:11" ht="12.75">
      <c r="C35" s="2"/>
      <c r="D35" s="39"/>
      <c r="G35" s="3"/>
      <c r="I35" s="2"/>
      <c r="J35" s="2"/>
      <c r="K35" s="39"/>
    </row>
    <row r="36" ht="12.75">
      <c r="K36" s="3"/>
    </row>
    <row r="38" spans="2:11" ht="12.75">
      <c r="B38" s="16">
        <f>HYPERLINK('[1]реквизиты'!$A$20)</f>
      </c>
      <c r="C38" s="11"/>
      <c r="D38" s="11"/>
      <c r="E38" s="11"/>
      <c r="F38" s="2"/>
      <c r="G38" s="2"/>
      <c r="H38" s="2"/>
      <c r="I38" s="17">
        <f>HYPERLINK('[1]реквизиты'!$G$20)</f>
      </c>
      <c r="J38" s="3"/>
      <c r="K38" s="19">
        <f>HYPERLINK('[1]реквизиты'!$G$21)</f>
      </c>
    </row>
    <row r="39" spans="2:11" ht="12.75">
      <c r="B39" s="11"/>
      <c r="C39" s="11"/>
      <c r="D39" s="11"/>
      <c r="E39" s="18"/>
      <c r="F39" s="3"/>
      <c r="G39" s="3"/>
      <c r="H39" s="3"/>
      <c r="J39" s="3"/>
      <c r="K39" s="3"/>
    </row>
    <row r="40" spans="2:11" ht="12.75">
      <c r="B40" s="17">
        <f>HYPERLINK('[1]реквизиты'!$A$22)</f>
      </c>
      <c r="D40" s="11"/>
      <c r="E40" s="20"/>
      <c r="F40" s="48"/>
      <c r="G40" s="2"/>
      <c r="H40" s="2"/>
      <c r="I40" s="17">
        <f>HYPERLINK('[1]реквизиты'!$G$22)</f>
      </c>
      <c r="J40" s="3"/>
      <c r="K40" s="21">
        <f>HYPERLINK('[1]реквизиты'!$G$23)</f>
      </c>
    </row>
    <row r="41" spans="5:13" ht="12.75">
      <c r="E41" s="3"/>
      <c r="F41" s="3"/>
      <c r="G41" s="14"/>
      <c r="H41" s="14"/>
      <c r="J41" s="14"/>
      <c r="K41" s="14"/>
      <c r="L41" s="42"/>
      <c r="M41" s="42"/>
    </row>
    <row r="42" spans="4:13" ht="12.75">
      <c r="D42" s="4"/>
      <c r="E42" s="3"/>
      <c r="F42" s="3"/>
      <c r="G42" s="14"/>
      <c r="H42" s="14"/>
      <c r="I42" s="14"/>
      <c r="J42" s="14"/>
      <c r="K42" s="14"/>
      <c r="M42" s="42"/>
    </row>
    <row r="43" spans="5:13" ht="12.75">
      <c r="E43" s="3"/>
      <c r="F43" s="3"/>
      <c r="G43" s="14"/>
      <c r="H43" s="14"/>
      <c r="I43" s="14"/>
      <c r="J43" s="14"/>
      <c r="K43" s="14"/>
      <c r="M43" s="42"/>
    </row>
    <row r="44" spans="5:13" ht="12.75">
      <c r="E44" s="3"/>
      <c r="F44" s="3"/>
      <c r="G44" s="14"/>
      <c r="H44" s="14"/>
      <c r="I44" s="14"/>
      <c r="J44" s="14"/>
      <c r="K44" s="14"/>
      <c r="L44" s="42"/>
      <c r="M44" s="42"/>
    </row>
  </sheetData>
  <sheetProtection/>
  <mergeCells count="37">
    <mergeCell ref="A21:A22"/>
    <mergeCell ref="B21:B22"/>
    <mergeCell ref="C21:C22"/>
    <mergeCell ref="C2:J2"/>
    <mergeCell ref="D12:D13"/>
    <mergeCell ref="A23:A24"/>
    <mergeCell ref="B23:B24"/>
    <mergeCell ref="C23:C24"/>
    <mergeCell ref="D23:D24"/>
    <mergeCell ref="D21:D22"/>
    <mergeCell ref="A16:B16"/>
    <mergeCell ref="B17:B18"/>
    <mergeCell ref="C17:C18"/>
    <mergeCell ref="A10:A11"/>
    <mergeCell ref="B10:B11"/>
    <mergeCell ref="C10:C11"/>
    <mergeCell ref="A17:A18"/>
    <mergeCell ref="D10:D11"/>
    <mergeCell ref="C1:J1"/>
    <mergeCell ref="A19:A20"/>
    <mergeCell ref="B19:B20"/>
    <mergeCell ref="C19:C20"/>
    <mergeCell ref="D19:D20"/>
    <mergeCell ref="D17:D18"/>
    <mergeCell ref="A12:A13"/>
    <mergeCell ref="B12:B13"/>
    <mergeCell ref="C12:C13"/>
    <mergeCell ref="A8:A9"/>
    <mergeCell ref="B8:B9"/>
    <mergeCell ref="C8:C9"/>
    <mergeCell ref="D8:D9"/>
    <mergeCell ref="C3:R3"/>
    <mergeCell ref="A6:A7"/>
    <mergeCell ref="B6:B7"/>
    <mergeCell ref="C6:C7"/>
    <mergeCell ref="D6:D7"/>
    <mergeCell ref="A5:B5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1">
      <selection activeCell="L13" sqref="L13"/>
    </sheetView>
  </sheetViews>
  <sheetFormatPr defaultColWidth="9.140625" defaultRowHeight="12.75"/>
  <cols>
    <col min="7" max="7" width="10.421875" style="0" customWidth="1"/>
    <col min="8" max="8" width="19.7109375" style="0" customWidth="1"/>
    <col min="9" max="9" width="7.57421875" style="0" customWidth="1"/>
  </cols>
  <sheetData>
    <row r="1" spans="1:8" ht="30.75" customHeight="1" thickBot="1">
      <c r="A1" s="175" t="str">
        <f>HYPERLINK('[1]реквизиты'!$A$2)</f>
        <v>Первенство УФО  по самбо среди юниоров и юниорок 1991-1992 г.р.</v>
      </c>
      <c r="B1" s="176"/>
      <c r="C1" s="176"/>
      <c r="D1" s="176"/>
      <c r="E1" s="176"/>
      <c r="F1" s="176"/>
      <c r="G1" s="176"/>
      <c r="H1" s="177"/>
    </row>
    <row r="2" spans="1:8" ht="12.75">
      <c r="A2" s="178" t="str">
        <f>HYPERLINK('[1]реквизиты'!$A$3)</f>
        <v>10-13 Декабря 2010 года.      г. Курган</v>
      </c>
      <c r="B2" s="178"/>
      <c r="C2" s="178"/>
      <c r="D2" s="178"/>
      <c r="E2" s="178"/>
      <c r="F2" s="178"/>
      <c r="G2" s="178"/>
      <c r="H2" s="178"/>
    </row>
    <row r="3" spans="1:8" ht="18.75" thickBot="1">
      <c r="A3" s="179" t="s">
        <v>32</v>
      </c>
      <c r="B3" s="179"/>
      <c r="C3" s="179"/>
      <c r="D3" s="179"/>
      <c r="E3" s="179"/>
      <c r="F3" s="179"/>
      <c r="G3" s="179"/>
      <c r="H3" s="179"/>
    </row>
    <row r="4" spans="2:8" ht="18.75" thickBot="1">
      <c r="B4" s="78"/>
      <c r="C4" s="79"/>
      <c r="D4" s="180" t="str">
        <f>HYPERLINK('пр.взв.'!D4)</f>
        <v>в.к.  100   кг</v>
      </c>
      <c r="E4" s="181"/>
      <c r="F4" s="182"/>
      <c r="G4" s="79"/>
      <c r="H4" s="79"/>
    </row>
    <row r="5" spans="1:8" ht="18.75" thickBot="1">
      <c r="A5" s="79"/>
      <c r="B5" s="79"/>
      <c r="C5" s="79"/>
      <c r="D5" s="79"/>
      <c r="E5" s="79"/>
      <c r="F5" s="79"/>
      <c r="G5" s="79"/>
      <c r="H5" s="79"/>
    </row>
    <row r="6" spans="1:10" ht="18">
      <c r="A6" s="186" t="s">
        <v>33</v>
      </c>
      <c r="B6" s="173" t="str">
        <f>VLOOKUP(J6,'пр.взв.'!B6:G133,2,FALSE)</f>
        <v>Лукашук Илья Игоревич</v>
      </c>
      <c r="C6" s="173"/>
      <c r="D6" s="173"/>
      <c r="E6" s="173"/>
      <c r="F6" s="173"/>
      <c r="G6" s="173"/>
      <c r="H6" s="166" t="str">
        <f>VLOOKUP(J6,'пр.взв.'!B6:G133,3,FALSE)</f>
        <v>22.06.1991, МС</v>
      </c>
      <c r="I6" s="79"/>
      <c r="J6" s="80">
        <v>1</v>
      </c>
    </row>
    <row r="7" spans="1:10" ht="9.75" customHeight="1">
      <c r="A7" s="187"/>
      <c r="B7" s="174"/>
      <c r="C7" s="174"/>
      <c r="D7" s="174"/>
      <c r="E7" s="174"/>
      <c r="F7" s="174"/>
      <c r="G7" s="174"/>
      <c r="H7" s="163"/>
      <c r="I7" s="79"/>
      <c r="J7" s="80"/>
    </row>
    <row r="8" spans="1:10" ht="18">
      <c r="A8" s="187"/>
      <c r="B8" s="162" t="str">
        <f>VLOOKUP(J6,'пр.взв.'!B6:G133,4,FALSE)</f>
        <v>УФО, Курганская обл., МО</v>
      </c>
      <c r="C8" s="162"/>
      <c r="D8" s="162"/>
      <c r="E8" s="162"/>
      <c r="F8" s="162"/>
      <c r="G8" s="162"/>
      <c r="H8" s="163"/>
      <c r="I8" s="79"/>
      <c r="J8" s="80"/>
    </row>
    <row r="9" spans="1:10" ht="9" customHeight="1" thickBot="1">
      <c r="A9" s="188"/>
      <c r="B9" s="164"/>
      <c r="C9" s="164"/>
      <c r="D9" s="164"/>
      <c r="E9" s="164"/>
      <c r="F9" s="164"/>
      <c r="G9" s="164"/>
      <c r="H9" s="165"/>
      <c r="I9" s="79"/>
      <c r="J9" s="80"/>
    </row>
    <row r="10" spans="1:10" ht="18.75" thickBot="1">
      <c r="A10" s="79"/>
      <c r="B10" s="79"/>
      <c r="C10" s="79"/>
      <c r="D10" s="79"/>
      <c r="E10" s="79"/>
      <c r="F10" s="79"/>
      <c r="G10" s="79"/>
      <c r="H10" s="79"/>
      <c r="I10" s="79"/>
      <c r="J10" s="80"/>
    </row>
    <row r="11" spans="1:10" ht="18">
      <c r="A11" s="183" t="s">
        <v>34</v>
      </c>
      <c r="B11" s="173" t="str">
        <f>VLOOKUP(J11,'пр.взв.'!B6:G133,2,FALSE)</f>
        <v>Мартынов Павел Александрович</v>
      </c>
      <c r="C11" s="173"/>
      <c r="D11" s="173"/>
      <c r="E11" s="173"/>
      <c r="F11" s="173"/>
      <c r="G11" s="173"/>
      <c r="H11" s="166" t="str">
        <f>VLOOKUP(J11,'пр.взв.'!B6:G133,3,FALSE)</f>
        <v>03.02.1991, КМС</v>
      </c>
      <c r="I11" s="79"/>
      <c r="J11" s="80">
        <v>2</v>
      </c>
    </row>
    <row r="12" spans="1:10" ht="11.25" customHeight="1">
      <c r="A12" s="184"/>
      <c r="B12" s="174"/>
      <c r="C12" s="174"/>
      <c r="D12" s="174"/>
      <c r="E12" s="174"/>
      <c r="F12" s="174"/>
      <c r="G12" s="174"/>
      <c r="H12" s="163"/>
      <c r="I12" s="79"/>
      <c r="J12" s="80"/>
    </row>
    <row r="13" spans="1:10" ht="18">
      <c r="A13" s="184"/>
      <c r="B13" s="162" t="str">
        <f>VLOOKUP(J11,'пр.взв.'!B6:G133,4,FALSE)</f>
        <v>УФО, Свердловская обл.</v>
      </c>
      <c r="C13" s="162"/>
      <c r="D13" s="162"/>
      <c r="E13" s="162"/>
      <c r="F13" s="162"/>
      <c r="G13" s="162"/>
      <c r="H13" s="163"/>
      <c r="I13" s="79"/>
      <c r="J13" s="80"/>
    </row>
    <row r="14" spans="1:10" ht="9" customHeight="1" thickBot="1">
      <c r="A14" s="185"/>
      <c r="B14" s="164"/>
      <c r="C14" s="164"/>
      <c r="D14" s="164"/>
      <c r="E14" s="164"/>
      <c r="F14" s="164"/>
      <c r="G14" s="164"/>
      <c r="H14" s="165"/>
      <c r="I14" s="79"/>
      <c r="J14" s="80"/>
    </row>
    <row r="15" spans="1:10" ht="18.75" thickBot="1">
      <c r="A15" s="79"/>
      <c r="B15" s="79"/>
      <c r="C15" s="79"/>
      <c r="D15" s="79"/>
      <c r="E15" s="79"/>
      <c r="F15" s="79"/>
      <c r="G15" s="79"/>
      <c r="H15" s="79"/>
      <c r="I15" s="79"/>
      <c r="J15" s="80"/>
    </row>
    <row r="16" spans="1:10" ht="18">
      <c r="A16" s="170" t="s">
        <v>35</v>
      </c>
      <c r="B16" s="173" t="str">
        <f>VLOOKUP(J16,'пр.взв.'!B6:G133,2,FALSE)</f>
        <v>Полынский Сергей Владимирович</v>
      </c>
      <c r="C16" s="173"/>
      <c r="D16" s="173"/>
      <c r="E16" s="173"/>
      <c r="F16" s="173"/>
      <c r="G16" s="173"/>
      <c r="H16" s="166" t="str">
        <f>VLOOKUP(J16,'пр.взв.'!B6:G133,3,FALSE)</f>
        <v>30.03.1991, КМС</v>
      </c>
      <c r="I16" s="79"/>
      <c r="J16" s="80">
        <v>3</v>
      </c>
    </row>
    <row r="17" spans="1:10" ht="10.5" customHeight="1">
      <c r="A17" s="171"/>
      <c r="B17" s="174"/>
      <c r="C17" s="174"/>
      <c r="D17" s="174"/>
      <c r="E17" s="174"/>
      <c r="F17" s="174"/>
      <c r="G17" s="174"/>
      <c r="H17" s="163"/>
      <c r="I17" s="79"/>
      <c r="J17" s="80"/>
    </row>
    <row r="18" spans="1:10" ht="18">
      <c r="A18" s="171"/>
      <c r="B18" s="162" t="str">
        <f>VLOOKUP(J16,'пр.взв.'!B6:G133,4,FALSE)</f>
        <v>УФО, Курганская обл., МО</v>
      </c>
      <c r="C18" s="162"/>
      <c r="D18" s="162"/>
      <c r="E18" s="162"/>
      <c r="F18" s="162"/>
      <c r="G18" s="162"/>
      <c r="H18" s="163"/>
      <c r="I18" s="79"/>
      <c r="J18" s="80"/>
    </row>
    <row r="19" spans="1:10" ht="9" customHeight="1" thickBot="1">
      <c r="A19" s="172"/>
      <c r="B19" s="164"/>
      <c r="C19" s="164"/>
      <c r="D19" s="164"/>
      <c r="E19" s="164"/>
      <c r="F19" s="164"/>
      <c r="G19" s="164"/>
      <c r="H19" s="165"/>
      <c r="I19" s="79"/>
      <c r="J19" s="80"/>
    </row>
    <row r="20" spans="1:10" ht="18.75" thickBot="1">
      <c r="A20" s="79"/>
      <c r="B20" s="79"/>
      <c r="C20" s="79"/>
      <c r="D20" s="79"/>
      <c r="E20" s="79"/>
      <c r="F20" s="79"/>
      <c r="G20" s="79"/>
      <c r="H20" s="79"/>
      <c r="I20" s="79"/>
      <c r="J20" s="80"/>
    </row>
    <row r="21" spans="1:10" ht="18">
      <c r="A21" s="170" t="s">
        <v>35</v>
      </c>
      <c r="B21" s="173" t="str">
        <f>VLOOKUP(J21,'пр.взв.'!B6:G133,2,FALSE)</f>
        <v>Клочков Дмитрий Сергеевич</v>
      </c>
      <c r="C21" s="173"/>
      <c r="D21" s="173"/>
      <c r="E21" s="173"/>
      <c r="F21" s="173"/>
      <c r="G21" s="173"/>
      <c r="H21" s="166" t="str">
        <f>VLOOKUP(J21,'пр.взв.'!B7:G138,3,FALSE)</f>
        <v>15.03.1993, I р.</v>
      </c>
      <c r="I21" s="79"/>
      <c r="J21" s="80">
        <v>5</v>
      </c>
    </row>
    <row r="22" spans="1:10" ht="11.25" customHeight="1">
      <c r="A22" s="171"/>
      <c r="B22" s="174"/>
      <c r="C22" s="174"/>
      <c r="D22" s="174"/>
      <c r="E22" s="174"/>
      <c r="F22" s="174"/>
      <c r="G22" s="174"/>
      <c r="H22" s="163"/>
      <c r="I22" s="79"/>
      <c r="J22" s="80"/>
    </row>
    <row r="23" spans="1:9" ht="18">
      <c r="A23" s="171"/>
      <c r="B23" s="162" t="str">
        <f>VLOOKUP(J21,'пр.взв.'!B6:G133,4,FALSE)</f>
        <v>УФО, Челябинская обл.</v>
      </c>
      <c r="C23" s="162"/>
      <c r="D23" s="162"/>
      <c r="E23" s="162"/>
      <c r="F23" s="162"/>
      <c r="G23" s="162"/>
      <c r="H23" s="163"/>
      <c r="I23" s="79"/>
    </row>
    <row r="24" spans="1:9" ht="9" customHeight="1" thickBot="1">
      <c r="A24" s="172"/>
      <c r="B24" s="164"/>
      <c r="C24" s="164"/>
      <c r="D24" s="164"/>
      <c r="E24" s="164"/>
      <c r="F24" s="164"/>
      <c r="G24" s="164"/>
      <c r="H24" s="165"/>
      <c r="I24" s="79"/>
    </row>
    <row r="25" spans="1:8" ht="9.75" customHeight="1">
      <c r="A25" s="79"/>
      <c r="B25" s="79"/>
      <c r="C25" s="79"/>
      <c r="D25" s="79"/>
      <c r="E25" s="79"/>
      <c r="F25" s="79"/>
      <c r="G25" s="79"/>
      <c r="H25" s="79"/>
    </row>
    <row r="26" spans="1:8" ht="18">
      <c r="A26" s="79" t="s">
        <v>60</v>
      </c>
      <c r="B26" s="79"/>
      <c r="C26" s="79"/>
      <c r="D26" s="79"/>
      <c r="E26" s="79"/>
      <c r="F26" s="79"/>
      <c r="G26" s="79"/>
      <c r="H26" s="79"/>
    </row>
    <row r="27" ht="13.5" thickBot="1"/>
    <row r="28" spans="1:10" ht="12.75">
      <c r="A28" s="167" t="str">
        <f>VLOOKUP(J28,'пр.взв.'!B7:G133,6,FALSE)</f>
        <v>Евтодеев В.Ф.</v>
      </c>
      <c r="B28" s="168"/>
      <c r="C28" s="168"/>
      <c r="D28" s="168"/>
      <c r="E28" s="168"/>
      <c r="F28" s="168"/>
      <c r="G28" s="168"/>
      <c r="H28" s="166"/>
      <c r="J28">
        <v>1</v>
      </c>
    </row>
    <row r="29" spans="1:8" ht="13.5" thickBot="1">
      <c r="A29" s="169"/>
      <c r="B29" s="164"/>
      <c r="C29" s="164"/>
      <c r="D29" s="164"/>
      <c r="E29" s="164"/>
      <c r="F29" s="164"/>
      <c r="G29" s="164"/>
      <c r="H29" s="165"/>
    </row>
    <row r="31" ht="2.25" customHeight="1"/>
    <row r="32" spans="1:8" ht="18">
      <c r="A32" s="79" t="s">
        <v>36</v>
      </c>
      <c r="B32" s="79"/>
      <c r="C32" s="79"/>
      <c r="D32" s="79"/>
      <c r="E32" s="79"/>
      <c r="F32" s="79"/>
      <c r="G32" s="79"/>
      <c r="H32" s="79"/>
    </row>
    <row r="33" spans="1:8" ht="7.5" customHeight="1">
      <c r="A33" s="79"/>
      <c r="B33" s="79"/>
      <c r="C33" s="79"/>
      <c r="D33" s="79"/>
      <c r="E33" s="79"/>
      <c r="F33" s="79"/>
      <c r="G33" s="79"/>
      <c r="H33" s="79"/>
    </row>
    <row r="34" spans="1:8" ht="18">
      <c r="A34" s="79"/>
      <c r="B34" s="79"/>
      <c r="C34" s="79"/>
      <c r="D34" s="79"/>
      <c r="E34" s="79"/>
      <c r="F34" s="79"/>
      <c r="G34" s="79"/>
      <c r="H34" s="79"/>
    </row>
    <row r="35" spans="1:8" ht="18">
      <c r="A35" s="81"/>
      <c r="B35" s="81"/>
      <c r="C35" s="81"/>
      <c r="D35" s="81"/>
      <c r="E35" s="81"/>
      <c r="F35" s="81"/>
      <c r="G35" s="81"/>
      <c r="H35" s="81"/>
    </row>
    <row r="36" spans="1:8" ht="18">
      <c r="A36" s="82"/>
      <c r="B36" s="82"/>
      <c r="C36" s="82"/>
      <c r="D36" s="82"/>
      <c r="E36" s="82"/>
      <c r="F36" s="82"/>
      <c r="G36" s="82"/>
      <c r="H36" s="82"/>
    </row>
    <row r="37" spans="1:8" ht="18">
      <c r="A37" s="81"/>
      <c r="B37" s="81"/>
      <c r="C37" s="81"/>
      <c r="D37" s="81"/>
      <c r="E37" s="81"/>
      <c r="F37" s="81"/>
      <c r="G37" s="81"/>
      <c r="H37" s="81"/>
    </row>
    <row r="38" spans="1:8" ht="18">
      <c r="A38" s="83"/>
      <c r="B38" s="83"/>
      <c r="C38" s="83"/>
      <c r="D38" s="83"/>
      <c r="E38" s="83"/>
      <c r="F38" s="83"/>
      <c r="G38" s="83"/>
      <c r="H38" s="83"/>
    </row>
    <row r="39" spans="1:8" ht="18">
      <c r="A39" s="81"/>
      <c r="B39" s="81"/>
      <c r="C39" s="81"/>
      <c r="D39" s="81"/>
      <c r="E39" s="81"/>
      <c r="F39" s="81"/>
      <c r="G39" s="81"/>
      <c r="H39" s="81"/>
    </row>
    <row r="40" spans="1:8" ht="18">
      <c r="A40" s="83"/>
      <c r="B40" s="83"/>
      <c r="C40" s="83"/>
      <c r="D40" s="83"/>
      <c r="E40" s="83"/>
      <c r="F40" s="83"/>
      <c r="G40" s="83"/>
      <c r="H40" s="83"/>
    </row>
    <row r="41" spans="1:8" ht="18">
      <c r="A41" s="81"/>
      <c r="B41" s="81"/>
      <c r="C41" s="81"/>
      <c r="D41" s="81"/>
      <c r="E41" s="81"/>
      <c r="F41" s="81"/>
      <c r="G41" s="81"/>
      <c r="H41" s="81"/>
    </row>
    <row r="42" spans="1:8" ht="18">
      <c r="A42" s="83"/>
      <c r="B42" s="83"/>
      <c r="C42" s="83"/>
      <c r="D42" s="83"/>
      <c r="E42" s="83"/>
      <c r="F42" s="83"/>
      <c r="G42" s="83"/>
      <c r="H42" s="83"/>
    </row>
    <row r="43" spans="1:8" ht="18">
      <c r="A43" s="81"/>
      <c r="B43" s="81"/>
      <c r="C43" s="81"/>
      <c r="D43" s="81"/>
      <c r="E43" s="81"/>
      <c r="F43" s="81"/>
      <c r="G43" s="81"/>
      <c r="H43" s="81"/>
    </row>
    <row r="44" spans="1:8" ht="18">
      <c r="A44" s="83"/>
      <c r="B44" s="83"/>
      <c r="C44" s="83"/>
      <c r="D44" s="83"/>
      <c r="E44" s="83"/>
      <c r="F44" s="83"/>
      <c r="G44" s="83"/>
      <c r="H44" s="83"/>
    </row>
  </sheetData>
  <sheetProtection/>
  <mergeCells count="21">
    <mergeCell ref="A6:A9"/>
    <mergeCell ref="B6:G7"/>
    <mergeCell ref="H16:H17"/>
    <mergeCell ref="A1:H1"/>
    <mergeCell ref="A2:H2"/>
    <mergeCell ref="A3:H3"/>
    <mergeCell ref="D4:F4"/>
    <mergeCell ref="A11:A14"/>
    <mergeCell ref="B11:G12"/>
    <mergeCell ref="H11:H12"/>
    <mergeCell ref="B13:H14"/>
    <mergeCell ref="B18:H19"/>
    <mergeCell ref="H6:H7"/>
    <mergeCell ref="B8:H9"/>
    <mergeCell ref="A28:H29"/>
    <mergeCell ref="A21:A24"/>
    <mergeCell ref="B21:G22"/>
    <mergeCell ref="H21:H22"/>
    <mergeCell ref="B23:H24"/>
    <mergeCell ref="A16:A19"/>
    <mergeCell ref="B16:G1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tabSelected="1" zoomScalePageLayoutView="0" workbookViewId="0" topLeftCell="A1">
      <selection activeCell="S3" sqref="S3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99" t="s">
        <v>28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</row>
    <row r="2" spans="3:18" ht="26.25" customHeight="1" thickBot="1">
      <c r="C2" s="100" t="s">
        <v>27</v>
      </c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</row>
    <row r="3" spans="1:18" ht="30.75" customHeight="1" thickBot="1">
      <c r="A3" s="6"/>
      <c r="B3" s="6"/>
      <c r="C3" s="102" t="str">
        <f>HYPERLINK('[1]реквизиты'!$A$2)</f>
        <v>Первенство УФО  по самбо среди юниоров и юниорок 1991-1992 г.р.</v>
      </c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7"/>
    </row>
    <row r="4" spans="1:18" ht="26.25" customHeight="1" thickBot="1">
      <c r="A4" s="43"/>
      <c r="B4" s="43"/>
      <c r="C4" s="215" t="str">
        <f>HYPERLINK('[1]реквизиты'!$A$3)</f>
        <v>10-13 Декабря 2010 года.      г. Курган</v>
      </c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</row>
    <row r="5" spans="8:14" ht="27.75" customHeight="1" thickBot="1">
      <c r="H5" s="231" t="str">
        <f>HYPERLINK('пр.взв.'!D4)</f>
        <v>в.к.  100   кг</v>
      </c>
      <c r="I5" s="232"/>
      <c r="J5" s="232"/>
      <c r="K5" s="232"/>
      <c r="L5" s="232"/>
      <c r="M5" s="232"/>
      <c r="N5" s="233"/>
    </row>
    <row r="6" spans="8:13" ht="15" customHeight="1">
      <c r="H6" s="67"/>
      <c r="I6" s="74"/>
      <c r="J6" s="74"/>
      <c r="K6" s="74"/>
      <c r="L6" s="74"/>
      <c r="M6" s="74"/>
    </row>
    <row r="7" spans="1:21" ht="18" customHeight="1" thickBot="1">
      <c r="A7" s="160" t="s">
        <v>0</v>
      </c>
      <c r="B7" s="160"/>
      <c r="E7" s="23"/>
      <c r="F7" s="23"/>
      <c r="G7" s="23"/>
      <c r="H7" s="23"/>
      <c r="I7" s="234" t="s">
        <v>19</v>
      </c>
      <c r="J7" s="234"/>
      <c r="K7" s="234"/>
      <c r="L7" s="234"/>
      <c r="M7" s="234"/>
      <c r="N7" s="23"/>
      <c r="O7" s="23"/>
      <c r="P7" s="23"/>
      <c r="Q7" s="33"/>
      <c r="R7" s="32"/>
      <c r="S7" s="23"/>
      <c r="T7" s="208" t="s">
        <v>1</v>
      </c>
      <c r="U7" s="208"/>
    </row>
    <row r="8" spans="1:21" ht="12.75" customHeight="1" thickBot="1">
      <c r="A8" s="145">
        <v>1</v>
      </c>
      <c r="B8" s="147" t="str">
        <f>VLOOKUP('пр.хода'!A8,'пр.взв.'!B7:C22,2,FALSE)</f>
        <v>Лукашук Илья Игоревич</v>
      </c>
      <c r="C8" s="149" t="str">
        <f>VLOOKUP(A8,'пр.взв.'!B7:G22,3,FALSE)</f>
        <v>22.06.1991, МС</v>
      </c>
      <c r="D8" s="149" t="str">
        <f>VLOOKUP(A8,'пр.взв.'!B7:G22,4,FALSE)</f>
        <v>УФО, Курганская обл., МО</v>
      </c>
      <c r="E8" s="23"/>
      <c r="F8" s="23"/>
      <c r="G8" s="23"/>
      <c r="H8" s="23"/>
      <c r="I8" s="23" t="s">
        <v>30</v>
      </c>
      <c r="J8" s="23"/>
      <c r="K8" s="23"/>
      <c r="L8" s="23"/>
      <c r="M8" s="23"/>
      <c r="N8" s="23"/>
      <c r="O8" s="23"/>
      <c r="P8" s="23"/>
      <c r="Q8" s="23"/>
      <c r="R8" s="147" t="str">
        <f>VLOOKUP(U8,'пр.взв.'!B7:E22,2,FALSE)</f>
        <v>Мартынов Павел Александрович</v>
      </c>
      <c r="S8" s="149" t="str">
        <f>VLOOKUP(U8,'пр.взв.'!B7:E22,3,FALSE)</f>
        <v>03.02.1991, КМС</v>
      </c>
      <c r="T8" s="149" t="str">
        <f>VLOOKUP(U8,'пр.взв.'!B7:E22,4,FALSE)</f>
        <v>УФО, Свердловская обл.</v>
      </c>
      <c r="U8" s="204">
        <v>2</v>
      </c>
    </row>
    <row r="9" spans="1:21" ht="12.75" customHeight="1">
      <c r="A9" s="146"/>
      <c r="B9" s="148"/>
      <c r="C9" s="150"/>
      <c r="D9" s="150"/>
      <c r="E9" s="25" t="s">
        <v>55</v>
      </c>
      <c r="F9" s="23"/>
      <c r="G9" s="30"/>
      <c r="H9" s="77">
        <v>1</v>
      </c>
      <c r="I9" s="209" t="str">
        <f>VLOOKUP(H9,'пр.взв.'!B7:E22,2,FALSE)</f>
        <v>Лукашук Илья Игоревич</v>
      </c>
      <c r="J9" s="210"/>
      <c r="K9" s="210"/>
      <c r="L9" s="210"/>
      <c r="M9" s="211"/>
      <c r="N9" s="23"/>
      <c r="O9" s="23"/>
      <c r="P9" s="23"/>
      <c r="Q9" s="25" t="s">
        <v>58</v>
      </c>
      <c r="R9" s="148"/>
      <c r="S9" s="150"/>
      <c r="T9" s="150"/>
      <c r="U9" s="206"/>
    </row>
    <row r="10" spans="1:21" ht="12.75" customHeight="1" thickBot="1">
      <c r="A10" s="151">
        <v>5</v>
      </c>
      <c r="B10" s="152" t="str">
        <f>VLOOKUP('пр.хода'!A10,'пр.взв.'!B9:C24,2,FALSE)</f>
        <v>Клочков Дмитрий Сергеевич</v>
      </c>
      <c r="C10" s="153" t="str">
        <f>VLOOKUP(A10,'пр.взв.'!B7:G22,3,FALSE)</f>
        <v>15.03.1993, I р.</v>
      </c>
      <c r="D10" s="153" t="str">
        <f>VLOOKUP(A10,'пр.взв.'!B7:G22,4,FALSE)</f>
        <v>УФО, Челябинская обл.</v>
      </c>
      <c r="E10" s="24" t="s">
        <v>56</v>
      </c>
      <c r="F10" s="26"/>
      <c r="G10" s="29"/>
      <c r="H10" s="27"/>
      <c r="I10" s="212"/>
      <c r="J10" s="213"/>
      <c r="K10" s="213"/>
      <c r="L10" s="213"/>
      <c r="M10" s="214"/>
      <c r="N10" s="23"/>
      <c r="O10" s="34"/>
      <c r="P10" s="26"/>
      <c r="Q10" s="24"/>
      <c r="R10" s="152"/>
      <c r="S10" s="153"/>
      <c r="T10" s="153"/>
      <c r="U10" s="204">
        <v>6</v>
      </c>
    </row>
    <row r="11" spans="1:21" ht="12.75" customHeight="1" thickBot="1">
      <c r="A11" s="146"/>
      <c r="B11" s="148"/>
      <c r="C11" s="150"/>
      <c r="D11" s="150"/>
      <c r="E11" s="23"/>
      <c r="F11" s="27"/>
      <c r="G11" s="25" t="s">
        <v>55</v>
      </c>
      <c r="H11" s="3"/>
      <c r="I11" s="23"/>
      <c r="J11" s="23"/>
      <c r="K11" s="23"/>
      <c r="L11" s="23"/>
      <c r="M11" s="23"/>
      <c r="N11" s="27"/>
      <c r="O11" s="25" t="s">
        <v>58</v>
      </c>
      <c r="P11" s="27"/>
      <c r="Q11" s="23"/>
      <c r="R11" s="148"/>
      <c r="S11" s="150"/>
      <c r="T11" s="150"/>
      <c r="U11" s="206"/>
    </row>
    <row r="12" spans="1:21" ht="12.75" customHeight="1" thickBot="1">
      <c r="A12" s="145">
        <v>3</v>
      </c>
      <c r="B12" s="147" t="str">
        <f>VLOOKUP('пр.хода'!A12,'пр.взв.'!B11:C26,2,FALSE)</f>
        <v>Полынский Сергей Владимирович</v>
      </c>
      <c r="C12" s="149" t="str">
        <f>VLOOKUP(A12,'пр.взв.'!B7:G22,3,FALSE)</f>
        <v>30.03.1991, КМС</v>
      </c>
      <c r="D12" s="149" t="str">
        <f>VLOOKUP(A12,'пр.взв.'!B7:G22,4,FALSE)</f>
        <v>УФО, Курганская обл., МО</v>
      </c>
      <c r="E12" s="23"/>
      <c r="F12" s="27"/>
      <c r="G12" s="24" t="s">
        <v>56</v>
      </c>
      <c r="H12" s="3"/>
      <c r="I12" s="23"/>
      <c r="J12" s="23"/>
      <c r="K12" s="23"/>
      <c r="L12" s="23"/>
      <c r="M12" s="23"/>
      <c r="N12" s="27"/>
      <c r="O12" s="24" t="s">
        <v>56</v>
      </c>
      <c r="P12" s="27"/>
      <c r="Q12" s="23"/>
      <c r="R12" s="147" t="str">
        <f>VLOOKUP(U12,'пр.взв.'!B11:E26,2,FALSE)</f>
        <v>Плотников Александр Владимирович</v>
      </c>
      <c r="S12" s="149" t="str">
        <f>VLOOKUP(U12,'пр.взв.'!B11:E26,3,FALSE)</f>
        <v>11.05.1991, КМС</v>
      </c>
      <c r="T12" s="149" t="str">
        <f>VLOOKUP(U12,'пр.взв.'!B11:E26,4,FALSE)</f>
        <v>УФО, Курганская обл., МО</v>
      </c>
      <c r="U12" s="207">
        <v>4</v>
      </c>
    </row>
    <row r="13" spans="1:21" ht="12.75" customHeight="1" thickBot="1">
      <c r="A13" s="146"/>
      <c r="B13" s="148"/>
      <c r="C13" s="150"/>
      <c r="D13" s="150"/>
      <c r="E13" s="25" t="s">
        <v>57</v>
      </c>
      <c r="F13" s="28"/>
      <c r="G13" s="29"/>
      <c r="H13" s="27"/>
      <c r="I13" s="23" t="s">
        <v>31</v>
      </c>
      <c r="J13" s="23"/>
      <c r="K13" s="23"/>
      <c r="L13" s="23"/>
      <c r="M13" s="23"/>
      <c r="N13" s="27"/>
      <c r="O13" s="34"/>
      <c r="P13" s="28"/>
      <c r="Q13" s="25" t="s">
        <v>59</v>
      </c>
      <c r="R13" s="148"/>
      <c r="S13" s="150"/>
      <c r="T13" s="150"/>
      <c r="U13" s="206"/>
    </row>
    <row r="14" spans="1:21" ht="12.75" customHeight="1" thickBot="1">
      <c r="A14" s="151">
        <v>7</v>
      </c>
      <c r="B14" s="152"/>
      <c r="C14" s="153"/>
      <c r="D14" s="153"/>
      <c r="E14" s="24"/>
      <c r="F14" s="23"/>
      <c r="G14" s="30"/>
      <c r="H14" s="77">
        <v>2</v>
      </c>
      <c r="I14" s="216" t="str">
        <f>VLOOKUP(H14,'пр.взв.'!B5:E27,2,FALSE)</f>
        <v>Мартынов Павел Александрович</v>
      </c>
      <c r="J14" s="217"/>
      <c r="K14" s="217"/>
      <c r="L14" s="217"/>
      <c r="M14" s="218"/>
      <c r="N14" s="23"/>
      <c r="O14" s="23"/>
      <c r="P14" s="23"/>
      <c r="Q14" s="24"/>
      <c r="R14" s="152"/>
      <c r="S14" s="153"/>
      <c r="T14" s="153"/>
      <c r="U14" s="204">
        <v>8</v>
      </c>
    </row>
    <row r="15" spans="1:21" ht="12.75" customHeight="1" thickBot="1">
      <c r="A15" s="157"/>
      <c r="B15" s="158"/>
      <c r="C15" s="159"/>
      <c r="D15" s="159"/>
      <c r="E15" s="23"/>
      <c r="F15" s="23"/>
      <c r="G15" s="30"/>
      <c r="H15" s="27"/>
      <c r="I15" s="219"/>
      <c r="J15" s="220"/>
      <c r="K15" s="220"/>
      <c r="L15" s="220"/>
      <c r="M15" s="221"/>
      <c r="N15" s="23"/>
      <c r="O15" s="23"/>
      <c r="P15" s="23"/>
      <c r="Q15" s="23"/>
      <c r="R15" s="158"/>
      <c r="S15" s="159"/>
      <c r="T15" s="159"/>
      <c r="U15" s="205"/>
    </row>
    <row r="16" spans="1:21" ht="12.75" customHeight="1">
      <c r="A16" s="1"/>
      <c r="B16" s="1"/>
      <c r="C16" s="1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2"/>
    </row>
    <row r="17" spans="1:21" ht="12" customHeight="1">
      <c r="A17" s="202" t="s">
        <v>2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03" t="s">
        <v>3</v>
      </c>
    </row>
    <row r="18" spans="1:21" ht="12.75" customHeight="1">
      <c r="A18" s="202"/>
      <c r="G18" s="230" t="s">
        <v>29</v>
      </c>
      <c r="H18" s="230"/>
      <c r="I18" s="230"/>
      <c r="J18" s="230"/>
      <c r="K18" s="230"/>
      <c r="L18" s="230"/>
      <c r="M18" s="230"/>
      <c r="N18" s="230"/>
      <c r="O18" s="230"/>
      <c r="R18" s="23"/>
      <c r="S18" s="23"/>
      <c r="T18" s="23"/>
      <c r="U18" s="203"/>
    </row>
    <row r="19" spans="18:20" ht="12.75" customHeight="1">
      <c r="R19" s="23"/>
      <c r="S19" s="23"/>
      <c r="T19" s="23"/>
    </row>
    <row r="20" ht="12.75" customHeight="1" thickBot="1">
      <c r="R20" s="23"/>
    </row>
    <row r="21" spans="1:21" ht="12.75" customHeight="1">
      <c r="A21" s="75">
        <v>5</v>
      </c>
      <c r="B21" s="199" t="str">
        <f>VLOOKUP(A21,'пр.взв.'!B7:E22,2,FALSE)</f>
        <v>Клочков Дмитрий Сергеевич</v>
      </c>
      <c r="R21" s="23"/>
      <c r="S21" s="222"/>
      <c r="T21" s="223"/>
      <c r="U21" s="68"/>
    </row>
    <row r="22" spans="1:21" ht="12.75" customHeight="1">
      <c r="A22" s="75"/>
      <c r="B22" s="153"/>
      <c r="C22" s="41"/>
      <c r="D22" s="2"/>
      <c r="R22" s="73"/>
      <c r="S22" s="224"/>
      <c r="T22" s="225"/>
      <c r="U22" s="68"/>
    </row>
    <row r="23" spans="1:21" ht="12.75" customHeight="1">
      <c r="A23" s="75">
        <v>0</v>
      </c>
      <c r="B23" s="200" t="e">
        <f>VLOOKUP(A23,'пр.взв.'!B7:E22,2,FALSE)</f>
        <v>#N/A</v>
      </c>
      <c r="C23" s="40"/>
      <c r="D23" s="38"/>
      <c r="R23" s="72"/>
      <c r="S23" s="226"/>
      <c r="T23" s="227"/>
      <c r="U23" s="68"/>
    </row>
    <row r="24" spans="1:21" ht="13.5" thickBot="1">
      <c r="A24" s="75"/>
      <c r="B24" s="201"/>
      <c r="C24" s="3"/>
      <c r="D24" s="38"/>
      <c r="R24" s="40"/>
      <c r="S24" s="228"/>
      <c r="T24" s="229"/>
      <c r="U24" s="68"/>
    </row>
    <row r="25" spans="3:18" ht="12.75">
      <c r="C25" s="3"/>
      <c r="D25" s="38"/>
      <c r="E25" s="86">
        <v>5</v>
      </c>
      <c r="F25" s="190" t="str">
        <f>VLOOKUP(E25,'пр.взв.'!B7:D22,2,FALSE)</f>
        <v>Клочков Дмитрий Сергеевич</v>
      </c>
      <c r="G25" s="190"/>
      <c r="H25" s="190"/>
      <c r="I25" s="191"/>
      <c r="M25" s="189" t="str">
        <f>VLOOKUP(Q25,'пр.взв.'!B7:C22,2,FALSE)</f>
        <v>Полынский Сергей Владимирович</v>
      </c>
      <c r="N25" s="190"/>
      <c r="O25" s="190"/>
      <c r="P25" s="191"/>
      <c r="Q25" s="71">
        <v>3</v>
      </c>
      <c r="R25" s="40"/>
    </row>
    <row r="26" spans="1:18" ht="13.5" thickBot="1">
      <c r="A26" s="27"/>
      <c r="C26" s="3"/>
      <c r="D26" s="38"/>
      <c r="E26" s="87" t="s">
        <v>56</v>
      </c>
      <c r="F26" s="192"/>
      <c r="G26" s="193"/>
      <c r="H26" s="193"/>
      <c r="I26" s="194"/>
      <c r="J26" s="56"/>
      <c r="K26" s="56"/>
      <c r="L26" s="56"/>
      <c r="M26" s="192"/>
      <c r="N26" s="193"/>
      <c r="O26" s="193"/>
      <c r="P26" s="194"/>
      <c r="Q26" s="70"/>
      <c r="R26" s="3"/>
    </row>
    <row r="27" spans="1:19" ht="12.75">
      <c r="A27" s="36"/>
      <c r="B27">
        <v>4</v>
      </c>
      <c r="C27" s="195" t="str">
        <f>VLOOKUP(B27,'пр.взв.'!B7:E22,2,FALSE)</f>
        <v>Плотников Александр Владимирович</v>
      </c>
      <c r="D27" s="196"/>
      <c r="F27" s="69"/>
      <c r="G27" s="69"/>
      <c r="H27" s="69"/>
      <c r="I27" s="69"/>
      <c r="J27" s="56"/>
      <c r="K27" s="56"/>
      <c r="L27" s="56"/>
      <c r="M27" s="69"/>
      <c r="N27" s="69"/>
      <c r="O27" s="69"/>
      <c r="P27" s="69"/>
      <c r="R27" s="147"/>
      <c r="S27" s="9"/>
    </row>
    <row r="28" spans="1:18" ht="13.5" thickBot="1">
      <c r="A28" s="3"/>
      <c r="C28" s="197"/>
      <c r="D28" s="198"/>
      <c r="F28" s="3"/>
      <c r="G28" s="3"/>
      <c r="H28" s="3"/>
      <c r="I28" s="3"/>
      <c r="R28" s="158"/>
    </row>
    <row r="29" spans="6:9" ht="12.75">
      <c r="F29" s="3"/>
      <c r="G29" s="3"/>
      <c r="H29" s="3"/>
      <c r="I29" s="3"/>
    </row>
    <row r="31" spans="2:18" ht="15">
      <c r="B31" s="84" t="str">
        <f>HYPERLINK('[1]реквизиты'!$A$6)</f>
        <v>Гл. судья, судья МК.</v>
      </c>
      <c r="C31" s="59"/>
      <c r="D31" s="60"/>
      <c r="E31" s="57"/>
      <c r="F31" s="57"/>
      <c r="L31" s="17">
        <f>HYPERLINK('[1]реквизиты'!$G$20)</f>
      </c>
      <c r="N31" s="84" t="str">
        <f>HYPERLINK('[1]реквизиты'!$G$6)</f>
        <v>Стенников М.Г.</v>
      </c>
      <c r="O31" s="6"/>
      <c r="P31" s="3"/>
      <c r="Q31" s="3"/>
      <c r="R31" s="85" t="str">
        <f>HYPERLINK('[1]реквизиты'!$G$7)</f>
        <v>г.Курган</v>
      </c>
    </row>
    <row r="32" spans="2:18" ht="15">
      <c r="B32" s="59"/>
      <c r="C32" s="59"/>
      <c r="D32" s="60"/>
      <c r="E32" s="61"/>
      <c r="F32" s="61"/>
      <c r="G32" s="7"/>
      <c r="H32" s="7"/>
      <c r="I32" s="7"/>
      <c r="J32" s="7"/>
      <c r="K32" s="7"/>
      <c r="L32" s="62">
        <f>HYPERLINK('[1]реквизиты'!$G$21)</f>
      </c>
      <c r="M32" s="7"/>
      <c r="O32" s="6"/>
      <c r="P32" s="3"/>
      <c r="Q32" s="3"/>
      <c r="R32" s="3"/>
    </row>
    <row r="33" spans="2:18" ht="7.5" customHeight="1">
      <c r="B33" s="59"/>
      <c r="C33" s="59"/>
      <c r="D33" s="60"/>
      <c r="E33" s="57"/>
      <c r="F33" s="57"/>
      <c r="G33" s="3"/>
      <c r="H33" s="3"/>
      <c r="I33" s="3"/>
      <c r="J33" s="3"/>
      <c r="K33" s="3"/>
      <c r="L33" s="3"/>
      <c r="M33" s="3"/>
      <c r="N33" s="6"/>
      <c r="O33" s="6"/>
      <c r="P33" s="3"/>
      <c r="Q33" s="3"/>
      <c r="R33" s="3"/>
    </row>
    <row r="34" spans="2:18" ht="15">
      <c r="B34" s="84" t="str">
        <f>HYPERLINK('[1]реквизиты'!$A$8)</f>
        <v>Гл. секретарь, судья РК.</v>
      </c>
      <c r="C34" s="59"/>
      <c r="D34" s="60"/>
      <c r="E34" s="58"/>
      <c r="F34" s="58"/>
      <c r="G34" s="2"/>
      <c r="H34" s="2"/>
      <c r="I34" s="2"/>
      <c r="J34" s="2"/>
      <c r="K34" s="2"/>
      <c r="L34" s="63"/>
      <c r="M34" s="63"/>
      <c r="N34" s="84" t="str">
        <f>HYPERLINK('[1]реквизиты'!$G$8)</f>
        <v>Матвеев С.В.</v>
      </c>
      <c r="O34" s="6"/>
      <c r="P34" s="14"/>
      <c r="Q34" s="14"/>
      <c r="R34" s="85" t="str">
        <f>HYPERLINK('[1]реквизиты'!$G$9)</f>
        <v>г.Нижний Тагил</v>
      </c>
    </row>
    <row r="35" spans="2:18" ht="15">
      <c r="B35" s="59"/>
      <c r="C35" s="59"/>
      <c r="D35" s="59"/>
      <c r="E35" s="6"/>
      <c r="F35" s="6"/>
      <c r="L35" s="17">
        <f>HYPERLINK('[1]реквизиты'!$G$22)</f>
      </c>
      <c r="M35" s="42"/>
      <c r="O35" s="6"/>
      <c r="P35" s="14"/>
      <c r="Q35" s="14"/>
      <c r="R35" s="14"/>
    </row>
    <row r="36" spans="2:18" ht="12.75">
      <c r="B36" s="17">
        <f>HYPERLINK('[1]реквизиты'!$A$22)</f>
      </c>
      <c r="E36" s="3"/>
      <c r="F36" s="3"/>
      <c r="G36" s="14"/>
      <c r="H36" s="14"/>
      <c r="I36" s="14"/>
      <c r="J36" s="14"/>
      <c r="K36" s="14"/>
      <c r="L36" s="21">
        <f>HYPERLINK('[1]реквизиты'!$G$23)</f>
      </c>
      <c r="M36" s="42"/>
      <c r="R36" s="76"/>
    </row>
    <row r="37" spans="5:13" ht="12.75">
      <c r="E37" s="3"/>
      <c r="F37" s="3"/>
      <c r="G37" s="14"/>
      <c r="H37" s="14"/>
      <c r="I37" s="14"/>
      <c r="J37" s="14"/>
      <c r="K37" s="14"/>
      <c r="L37" s="42"/>
      <c r="M37" s="42"/>
    </row>
    <row r="38" spans="12:13" ht="12.75">
      <c r="L38" s="9"/>
      <c r="M38" s="9"/>
    </row>
  </sheetData>
  <sheetProtection/>
  <mergeCells count="53">
    <mergeCell ref="S21:T22"/>
    <mergeCell ref="S23:T24"/>
    <mergeCell ref="G18:O18"/>
    <mergeCell ref="H5:N5"/>
    <mergeCell ref="I7:M7"/>
    <mergeCell ref="S10:S11"/>
    <mergeCell ref="T10:T11"/>
    <mergeCell ref="C3:R3"/>
    <mergeCell ref="C4:R4"/>
    <mergeCell ref="R12:R13"/>
    <mergeCell ref="R14:R15"/>
    <mergeCell ref="C10:C11"/>
    <mergeCell ref="I14:M15"/>
    <mergeCell ref="R10:R11"/>
    <mergeCell ref="C12:C13"/>
    <mergeCell ref="U8:U9"/>
    <mergeCell ref="A7:B7"/>
    <mergeCell ref="B8:B9"/>
    <mergeCell ref="C8:C9"/>
    <mergeCell ref="A8:A9"/>
    <mergeCell ref="I9:M10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U17:U18"/>
    <mergeCell ref="S12:S13"/>
    <mergeCell ref="T12:T13"/>
    <mergeCell ref="S14:S15"/>
    <mergeCell ref="T14:T15"/>
    <mergeCell ref="U14:U15"/>
    <mergeCell ref="C14:C15"/>
    <mergeCell ref="B12:B13"/>
    <mergeCell ref="A17:A18"/>
    <mergeCell ref="D12:D13"/>
    <mergeCell ref="D14:D15"/>
    <mergeCell ref="A14:A15"/>
    <mergeCell ref="A10:A11"/>
    <mergeCell ref="B10:B11"/>
    <mergeCell ref="A12:A13"/>
    <mergeCell ref="R27:R28"/>
    <mergeCell ref="M25:P26"/>
    <mergeCell ref="C27:D28"/>
    <mergeCell ref="F25:I26"/>
    <mergeCell ref="B21:B22"/>
    <mergeCell ref="B23:B24"/>
    <mergeCell ref="B14:B15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svetlana</cp:lastModifiedBy>
  <cp:lastPrinted>2010-12-11T13:12:01Z</cp:lastPrinted>
  <dcterms:created xsi:type="dcterms:W3CDTF">1996-10-08T23:32:33Z</dcterms:created>
  <dcterms:modified xsi:type="dcterms:W3CDTF">2010-12-20T15:18:39Z</dcterms:modified>
  <cp:category/>
  <cp:version/>
  <cp:contentType/>
  <cp:contentStatus/>
</cp:coreProperties>
</file>