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наградной лист" sheetId="2" r:id="rId2"/>
    <sheet name="круги" sheetId="3" r:id="rId3"/>
    <sheet name="пр.взвешивания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<sst xmlns="http://schemas.openxmlformats.org/spreadsheetml/2006/main" count="85" uniqueCount="52">
  <si>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</si>
  <si>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</si>
  <si>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</si>
  <si>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</si>
  <si>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</si>
  <si>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</si>
  <si>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</si>
  <si>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</si>
  <si>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</si>
  <si>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</si>
  <si>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</si>
  <si>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</si>
  <si>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</si>
  <si>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</si>
  <si>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</si>
  <si>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</si>
  <si>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</si>
  <si>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</si>
  <si>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</si>
  <si>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</si>
  <si>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</si>
  <si>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</si>
  <si>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</si>
  <si>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</si>
  <si>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</si>
  <si>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</si>
  <si>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</si>
  <si>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</si>
  <si>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</si>
  <si>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</si>
  <si>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Гилязова Елена Радиковна</t>
  </si>
  <si>
    <t>1991, КМС</t>
  </si>
  <si>
    <t>УФО, Свердловская обл.</t>
  </si>
  <si>
    <t>Толмачев А.П.</t>
  </si>
  <si>
    <t>Гумерова Эльмира Наилевна</t>
  </si>
  <si>
    <t>05.06.1991, КМС</t>
  </si>
  <si>
    <t>УФО, Челябинская обл.</t>
  </si>
  <si>
    <t>Брызгалов В.А.</t>
  </si>
  <si>
    <t>Фрихерт Эрна Владимировна</t>
  </si>
  <si>
    <t>30.09.1993, КМС</t>
  </si>
  <si>
    <t>УФО, ХМАО</t>
  </si>
  <si>
    <t>Феоктистов Ю.Н.</t>
  </si>
  <si>
    <t>Скорнякова Ксения Юрьевна</t>
  </si>
  <si>
    <t>29.05.1992, КМС</t>
  </si>
  <si>
    <t>в.к.   48  кг.</t>
  </si>
  <si>
    <t>Гл. секретарь, судья РК</t>
  </si>
  <si>
    <t>0.38</t>
  </si>
  <si>
    <t>0.15</t>
  </si>
  <si>
    <t>1.53</t>
  </si>
  <si>
    <t>0.17</t>
  </si>
  <si>
    <t>2</t>
  </si>
  <si>
    <t>Сапунов Д.П.  Мещерский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</si>
</sst>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21" borderId="15" xfId="0" applyNumberFormat="1" applyFont="1" applyFill="1" applyBorder="1" applyAlignment="1">
      <alignment horizontal="center"/>
    </xf>
    <xf numFmtId="0" fontId="0" fillId="0" borderId="16" xfId="42" applyNumberFormat="1" applyFont="1" applyBorder="1" applyAlignment="1" applyProtection="1">
      <alignment horizontal="center"/>
      <protection/>
    </xf>
    <xf numFmtId="0" fontId="0" fillId="0" borderId="17" xfId="42" applyNumberFormat="1" applyFont="1" applyBorder="1" applyAlignment="1" applyProtection="1">
      <alignment horizontal="center"/>
      <protection/>
    </xf>
    <xf numFmtId="0" fontId="3" fillId="0" borderId="18" xfId="42" applyNumberFormat="1" applyFont="1" applyBorder="1" applyAlignment="1" applyProtection="1">
      <alignment horizontal="center"/>
      <protection/>
    </xf>
    <xf numFmtId="0" fontId="3" fillId="0" borderId="19" xfId="42" applyNumberFormat="1" applyFont="1" applyBorder="1" applyAlignment="1" applyProtection="1">
      <alignment horizontal="center"/>
      <protection/>
    </xf>
    <xf numFmtId="0" fontId="3" fillId="21" borderId="19" xfId="42" applyNumberFormat="1" applyFont="1" applyFill="1" applyBorder="1" applyAlignment="1" applyProtection="1">
      <alignment horizontal="center"/>
      <protection/>
    </xf>
    <xf numFmtId="0" fontId="0" fillId="21" borderId="20" xfId="42" applyNumberFormat="1" applyFont="1" applyFill="1" applyBorder="1" applyAlignment="1" applyProtection="1">
      <alignment horizontal="center"/>
      <protection/>
    </xf>
    <xf numFmtId="0" fontId="3" fillId="0" borderId="0" xfId="42" applyFont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3" fillId="21" borderId="21" xfId="0" applyNumberFormat="1" applyFont="1" applyFill="1" applyBorder="1" applyAlignment="1">
      <alignment horizontal="center"/>
    </xf>
    <xf numFmtId="0" fontId="3" fillId="0" borderId="22" xfId="42" applyNumberFormat="1" applyFont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>
      <alignment horizontal="center"/>
    </xf>
    <xf numFmtId="0" fontId="3" fillId="0" borderId="24" xfId="42" applyNumberFormat="1" applyFont="1" applyFill="1" applyBorder="1" applyAlignment="1" applyProtection="1">
      <alignment horizontal="center"/>
      <protection/>
    </xf>
    <xf numFmtId="0" fontId="3" fillId="0" borderId="25" xfId="42" applyNumberFormat="1" applyFont="1" applyBorder="1" applyAlignment="1" applyProtection="1">
      <alignment horizontal="center"/>
      <protection/>
    </xf>
    <xf numFmtId="0" fontId="3" fillId="21" borderId="24" xfId="0" applyNumberFormat="1" applyFont="1" applyFill="1" applyBorder="1" applyAlignment="1">
      <alignment horizontal="center"/>
    </xf>
    <xf numFmtId="0" fontId="0" fillId="21" borderId="23" xfId="0" applyNumberFormat="1" applyFont="1" applyFill="1" applyBorder="1" applyAlignment="1">
      <alignment horizontal="center"/>
    </xf>
    <xf numFmtId="0" fontId="3" fillId="0" borderId="24" xfId="42" applyNumberFormat="1" applyFont="1" applyBorder="1" applyAlignment="1" applyProtection="1">
      <alignment horizont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7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6" xfId="42" applyNumberFormat="1" applyFont="1" applyBorder="1" applyAlignment="1" applyProtection="1">
      <alignment horizontal="center"/>
      <protection/>
    </xf>
    <xf numFmtId="0" fontId="3" fillId="0" borderId="12" xfId="42" applyNumberFormat="1" applyFont="1" applyBorder="1" applyAlignment="1" applyProtection="1">
      <alignment horizontal="center"/>
      <protection/>
    </xf>
    <xf numFmtId="0" fontId="0" fillId="0" borderId="13" xfId="42" applyNumberFormat="1" applyFont="1" applyBorder="1" applyAlignment="1" applyProtection="1">
      <alignment horizontal="center"/>
      <protection/>
    </xf>
    <xf numFmtId="0" fontId="3" fillId="21" borderId="12" xfId="42" applyNumberFormat="1" applyFont="1" applyFill="1" applyBorder="1" applyAlignment="1" applyProtection="1">
      <alignment horizontal="center"/>
      <protection/>
    </xf>
    <xf numFmtId="0" fontId="0" fillId="21" borderId="27" xfId="42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42" applyAlignment="1" applyProtection="1">
      <alignment/>
      <protection/>
    </xf>
    <xf numFmtId="49" fontId="0" fillId="0" borderId="28" xfId="42" applyNumberFormat="1" applyFont="1" applyBorder="1" applyAlignment="1" applyProtection="1">
      <alignment horizontal="center"/>
      <protection/>
    </xf>
    <xf numFmtId="49" fontId="0" fillId="0" borderId="29" xfId="42" applyNumberFormat="1" applyFont="1" applyBorder="1" applyAlignment="1" applyProtection="1">
      <alignment horizontal="center"/>
      <protection/>
    </xf>
    <xf numFmtId="49" fontId="0" fillId="0" borderId="16" xfId="42" applyNumberFormat="1" applyFont="1" applyBorder="1" applyAlignment="1" applyProtection="1">
      <alignment horizontal="center"/>
      <protection/>
    </xf>
    <xf numFmtId="49" fontId="0" fillId="0" borderId="30" xfId="42" applyNumberFormat="1" applyFont="1" applyFill="1" applyBorder="1" applyAlignment="1" applyProtection="1">
      <alignment horizontal="center"/>
      <protection/>
    </xf>
    <xf numFmtId="49" fontId="0" fillId="0" borderId="13" xfId="42" applyNumberFormat="1" applyFont="1" applyBorder="1" applyAlignment="1" applyProtection="1">
      <alignment horizontal="center"/>
      <protection/>
    </xf>
    <xf numFmtId="49" fontId="0" fillId="0" borderId="31" xfId="42" applyNumberFormat="1" applyFont="1" applyBorder="1" applyAlignment="1" applyProtection="1">
      <alignment horizontal="center"/>
      <protection/>
    </xf>
    <xf numFmtId="0" fontId="13" fillId="0" borderId="0" xfId="0" applyFont="1" applyAlignment="1">
      <alignment horizontal="center" vertical="center"/>
    </xf>
    <xf numFmtId="0" fontId="2" fillId="4" borderId="32" xfId="42" applyNumberFormat="1" applyFill="1" applyBorder="1" applyAlignment="1" applyProtection="1">
      <alignment horizontal="center" vertical="center" wrapText="1"/>
      <protection/>
    </xf>
    <xf numFmtId="0" fontId="6" fillId="4" borderId="33" xfId="42" applyNumberFormat="1" applyFont="1" applyFill="1" applyBorder="1" applyAlignment="1" applyProtection="1">
      <alignment horizontal="center" vertical="center" wrapText="1"/>
      <protection/>
    </xf>
    <xf numFmtId="0" fontId="6" fillId="4" borderId="34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3" fillId="0" borderId="42" xfId="0" applyFont="1" applyBorder="1" applyAlignment="1">
      <alignment horizontal="left" vertical="center" wrapText="1"/>
    </xf>
    <xf numFmtId="0" fontId="0" fillId="0" borderId="43" xfId="42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2" fillId="0" borderId="0" xfId="42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44" xfId="0" applyFont="1" applyBorder="1" applyAlignment="1">
      <alignment horizontal="center" vertical="center" wrapText="1"/>
    </xf>
    <xf numFmtId="0" fontId="0" fillId="0" borderId="45" xfId="42" applyFont="1" applyBorder="1" applyAlignment="1" applyProtection="1">
      <alignment horizontal="left" vertical="center" wrapText="1"/>
      <protection/>
    </xf>
    <xf numFmtId="0" fontId="3" fillId="0" borderId="4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3" fillId="0" borderId="51" xfId="0" applyFont="1" applyBorder="1" applyAlignment="1">
      <alignment horizontal="left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4" fillId="24" borderId="32" xfId="42" applyFont="1" applyFill="1" applyBorder="1" applyAlignment="1" applyProtection="1">
      <alignment horizontal="center" vertical="center"/>
      <protection/>
    </xf>
    <xf numFmtId="0" fontId="14" fillId="24" borderId="3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0" fillId="0" borderId="51" xfId="0" applyNumberFormat="1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11" fillId="25" borderId="32" xfId="42" applyFont="1" applyFill="1" applyBorder="1" applyAlignment="1" applyProtection="1">
      <alignment horizontal="center" vertical="center" wrapText="1"/>
      <protection/>
    </xf>
    <xf numFmtId="0" fontId="11" fillId="25" borderId="33" xfId="42" applyFont="1" applyFill="1" applyBorder="1" applyAlignment="1" applyProtection="1">
      <alignment horizontal="center" vertical="center" wrapText="1"/>
      <protection/>
    </xf>
    <xf numFmtId="0" fontId="11" fillId="25" borderId="34" xfId="42" applyFont="1" applyFill="1" applyBorder="1" applyAlignment="1" applyProtection="1">
      <alignment horizontal="center" vertical="center" wrapText="1"/>
      <protection/>
    </xf>
    <xf numFmtId="0" fontId="0" fillId="0" borderId="26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26" borderId="32" xfId="42" applyFont="1" applyFill="1" applyBorder="1" applyAlignment="1" applyProtection="1">
      <alignment horizontal="center" vertical="center"/>
      <protection/>
    </xf>
    <xf numFmtId="0" fontId="19" fillId="26" borderId="33" xfId="42" applyFont="1" applyFill="1" applyBorder="1" applyAlignment="1" applyProtection="1">
      <alignment horizontal="center" vertical="center"/>
      <protection/>
    </xf>
    <xf numFmtId="0" fontId="19" fillId="26" borderId="34" xfId="42" applyFont="1" applyFill="1" applyBorder="1" applyAlignment="1" applyProtection="1">
      <alignment horizontal="center" vertical="center"/>
      <protection/>
    </xf>
    <xf numFmtId="0" fontId="20" fillId="26" borderId="21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0" fillId="26" borderId="65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20" fillId="17" borderId="21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20" fillId="17" borderId="65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20" fillId="27" borderId="21" xfId="0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/>
    </xf>
    <xf numFmtId="0" fontId="20" fillId="27" borderId="6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9" fillId="0" borderId="60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center" vertical="center" wrapText="1"/>
    </xf>
    <xf numFmtId="49" fontId="9" fillId="0" borderId="5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8" xfId="42" applyFont="1" applyBorder="1" applyAlignment="1" applyProtection="1">
      <alignment horizontal="left" vertical="center" wrapText="1"/>
      <protection/>
    </xf>
    <xf numFmtId="0" fontId="9" fillId="0" borderId="58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4" fillId="0" borderId="22" xfId="0" applyNumberFormat="1" applyFont="1" applyBorder="1" applyAlignment="1">
      <alignment horizontal="center" vertical="center" wrapText="1"/>
    </xf>
    <xf numFmtId="0" fontId="2" fillId="0" borderId="22" xfId="42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left" vertical="center" wrapText="1"/>
      <protection/>
    </xf>
    <xf numFmtId="49" fontId="9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left" vertical="center" wrapText="1"/>
    </xf>
    <xf numFmtId="14" fontId="4" fillId="0" borderId="58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80;&#1089;&#1090;&#1077;&#1084;&#1099;%20&#1087;&#1088;&#1086;&#1074;&#1077;&#1076;&#1077;&#1085;&#1080;&#1103;%20&#1089;&#1086;&#1088;&#1077;&#1074;&#1085;&#1086;&#1074;&#1072;&#1085;&#1080;&#1081;-2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УФО по самбо среди юниорок 1991-1992 г.р.  </v>
          </cell>
        </row>
        <row r="3">
          <cell r="A3" t="str">
            <v>10-13 декабря  2010 года.      г. Курган.          
</v>
          </cell>
        </row>
        <row r="6">
          <cell r="A6" t="str">
            <v>Гл. судья, судья МК</v>
          </cell>
          <cell r="G6" t="str">
            <v>Стенников М.Г.</v>
          </cell>
        </row>
        <row r="7">
          <cell r="G7" t="str">
            <v>г.Курган</v>
          </cell>
        </row>
        <row r="8">
          <cell r="G8" t="str">
            <v>Матвеев С.В.</v>
          </cell>
        </row>
        <row r="9">
          <cell r="G9" t="str">
            <v>г.Нижний Тагил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3">
      <selection activeCell="B33" sqref="B33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7.75" customHeight="1" thickBot="1">
      <c r="A2" s="68" t="s">
        <v>21</v>
      </c>
      <c r="B2" s="68"/>
      <c r="C2" s="68"/>
      <c r="D2" s="68"/>
      <c r="E2" s="68"/>
      <c r="F2" s="68"/>
      <c r="G2" s="68"/>
      <c r="H2" s="68"/>
      <c r="I2" s="68"/>
      <c r="J2" s="68"/>
    </row>
    <row r="3" spans="1:16" ht="34.5" customHeight="1" thickBot="1">
      <c r="A3" s="41"/>
      <c r="B3" s="65" t="str">
        <f>HYPERLINK('[1]реквизиты'!$A$2)</f>
        <v>Первенство УФО по самбо среди юниорок 1991-1992 г.р.  </v>
      </c>
      <c r="C3" s="66"/>
      <c r="D3" s="66"/>
      <c r="E3" s="66"/>
      <c r="F3" s="66"/>
      <c r="G3" s="66"/>
      <c r="H3" s="66"/>
      <c r="I3" s="67"/>
      <c r="J3" s="42"/>
      <c r="K3" s="42"/>
      <c r="L3" s="42"/>
      <c r="M3" s="42"/>
      <c r="N3" s="39"/>
      <c r="O3" s="39"/>
      <c r="P3" s="39"/>
    </row>
    <row r="4" spans="1:16" ht="26.25" customHeight="1" thickBot="1">
      <c r="A4" s="83" t="str">
        <f>HYPERLINK('[1]реквизиты'!$A$3)</f>
        <v>10-13 декабря  2010 года.      г. Курган.          
</v>
      </c>
      <c r="B4" s="84"/>
      <c r="C4" s="84"/>
      <c r="D4" s="84"/>
      <c r="E4" s="84"/>
      <c r="F4" s="84"/>
      <c r="G4" s="84"/>
      <c r="H4" s="84"/>
      <c r="I4" s="84"/>
      <c r="J4" s="84"/>
      <c r="K4" s="40"/>
      <c r="L4" s="40"/>
      <c r="M4" s="40"/>
      <c r="N4" s="40"/>
      <c r="O4" s="40"/>
      <c r="P4" s="40"/>
    </row>
    <row r="5" spans="1:10" ht="27.75" customHeight="1" thickBot="1">
      <c r="A5" s="3"/>
      <c r="E5" s="3"/>
      <c r="I5" s="140" t="str">
        <f>HYPERLINK('пр.взвешивания'!D3)</f>
        <v>в.к.   48  кг.</v>
      </c>
      <c r="J5" s="141"/>
    </row>
    <row r="6" spans="1:10" ht="13.5" thickBot="1">
      <c r="A6" s="71" t="s">
        <v>0</v>
      </c>
      <c r="B6" s="71" t="s">
        <v>6</v>
      </c>
      <c r="C6" s="71" t="s">
        <v>7</v>
      </c>
      <c r="D6" s="71" t="s">
        <v>8</v>
      </c>
      <c r="E6" s="89" t="s">
        <v>9</v>
      </c>
      <c r="F6" s="90"/>
      <c r="G6" s="90"/>
      <c r="H6" s="91"/>
      <c r="I6" s="69" t="s">
        <v>10</v>
      </c>
      <c r="J6" s="71" t="s">
        <v>11</v>
      </c>
    </row>
    <row r="7" spans="1:10" ht="13.5" thickBot="1">
      <c r="A7" s="72"/>
      <c r="B7" s="72"/>
      <c r="C7" s="72"/>
      <c r="D7" s="88"/>
      <c r="E7" s="4">
        <v>1</v>
      </c>
      <c r="F7" s="5">
        <v>2</v>
      </c>
      <c r="G7" s="5">
        <v>3</v>
      </c>
      <c r="H7" s="15">
        <v>4</v>
      </c>
      <c r="I7" s="70"/>
      <c r="J7" s="72"/>
    </row>
    <row r="8" spans="1:10" ht="12.75">
      <c r="A8" s="85">
        <v>1</v>
      </c>
      <c r="B8" s="86" t="str">
        <f>VLOOKUP(A8,'пр.взвешивания'!B6:E13,2,FALSE)</f>
        <v>Гилязова Елена Радиковна</v>
      </c>
      <c r="C8" s="94" t="str">
        <f>VLOOKUP(A8,'пр.взвешивания'!B6:E13,3,FALSE)</f>
        <v>1991, КМС</v>
      </c>
      <c r="D8" s="96" t="str">
        <f>VLOOKUP(A8,'пр.взвешивания'!B6:E13,4,FALSE)</f>
        <v>УФО, Свердловская обл.</v>
      </c>
      <c r="E8" s="30"/>
      <c r="F8" s="34">
        <v>0</v>
      </c>
      <c r="G8" s="31">
        <v>0</v>
      </c>
      <c r="H8" s="45">
        <v>0</v>
      </c>
      <c r="I8" s="93">
        <f>SUM(E8:H8)</f>
        <v>0</v>
      </c>
      <c r="J8" s="73">
        <v>3</v>
      </c>
    </row>
    <row r="9" spans="1:10" ht="12.75">
      <c r="A9" s="75"/>
      <c r="B9" s="87"/>
      <c r="C9" s="95"/>
      <c r="D9" s="97"/>
      <c r="E9" s="17"/>
      <c r="F9" s="59" t="s">
        <v>46</v>
      </c>
      <c r="G9" s="60" t="s">
        <v>47</v>
      </c>
      <c r="H9" s="59" t="s">
        <v>49</v>
      </c>
      <c r="I9" s="82"/>
      <c r="J9" s="74"/>
    </row>
    <row r="10" spans="1:10" ht="12.75">
      <c r="A10" s="75">
        <v>2</v>
      </c>
      <c r="B10" s="76" t="str">
        <f>VLOOKUP(A10,'пр.взвешивания'!B8:E15,2,FALSE)</f>
        <v>Гумерова Эльмира Наилевна</v>
      </c>
      <c r="C10" s="78" t="str">
        <f>VLOOKUP(A10,'пр.взвешивания'!B8:E15,3,FALSE)</f>
        <v>05.06.1991, КМС</v>
      </c>
      <c r="D10" s="80" t="str">
        <f>VLOOKUP(A10,'пр.взвешивания'!B8:E15,4,FALSE)</f>
        <v>УФО, Челябинская обл.</v>
      </c>
      <c r="E10" s="20">
        <v>4</v>
      </c>
      <c r="F10" s="35"/>
      <c r="G10" s="21">
        <v>2</v>
      </c>
      <c r="H10" s="46">
        <v>0</v>
      </c>
      <c r="I10" s="82">
        <f>SUM(E10:H10)</f>
        <v>6</v>
      </c>
      <c r="J10" s="92" t="s">
        <v>50</v>
      </c>
    </row>
    <row r="11" spans="1:10" ht="12.75">
      <c r="A11" s="75"/>
      <c r="B11" s="77"/>
      <c r="C11" s="79"/>
      <c r="D11" s="81"/>
      <c r="E11" s="58" t="s">
        <v>46</v>
      </c>
      <c r="F11" s="36"/>
      <c r="G11" s="18"/>
      <c r="H11" s="62" t="s">
        <v>48</v>
      </c>
      <c r="I11" s="82"/>
      <c r="J11" s="74"/>
    </row>
    <row r="12" spans="1:10" ht="12.75">
      <c r="A12" s="75">
        <v>3</v>
      </c>
      <c r="B12" s="76" t="str">
        <f>VLOOKUP(A12,'пр.взвешивания'!B10:E17,2,FALSE)</f>
        <v>Фрихерт Эрна Владимировна</v>
      </c>
      <c r="C12" s="78" t="str">
        <f>VLOOKUP(A12,'пр.взвешивания'!B10:E17,3,FALSE)</f>
        <v>30.09.1993, КМС</v>
      </c>
      <c r="D12" s="80" t="str">
        <f>VLOOKUP(A12,'пр.взвешивания'!B10:E17,4,FALSE)</f>
        <v>УФО, ХМАО</v>
      </c>
      <c r="E12" s="20">
        <v>4</v>
      </c>
      <c r="F12" s="37">
        <v>0</v>
      </c>
      <c r="G12" s="22"/>
      <c r="H12" s="46">
        <v>0</v>
      </c>
      <c r="I12" s="82">
        <f>SUM(E12:H12)</f>
        <v>4</v>
      </c>
      <c r="J12" s="142">
        <v>3</v>
      </c>
    </row>
    <row r="13" spans="1:10" ht="12.75">
      <c r="A13" s="75"/>
      <c r="B13" s="77"/>
      <c r="C13" s="79"/>
      <c r="D13" s="81"/>
      <c r="E13" s="58" t="s">
        <v>47</v>
      </c>
      <c r="F13" s="32"/>
      <c r="G13" s="23"/>
      <c r="H13" s="47"/>
      <c r="I13" s="82"/>
      <c r="J13" s="142"/>
    </row>
    <row r="14" spans="1:10" ht="13.5" customHeight="1">
      <c r="A14" s="75">
        <v>4</v>
      </c>
      <c r="B14" s="99" t="str">
        <f>VLOOKUP(A14,'пр.взвешивания'!B12:E19,2,FALSE)</f>
        <v>Скорнякова Ксения Юрьевна</v>
      </c>
      <c r="C14" s="101" t="str">
        <f>VLOOKUP(A14,'пр.взвешивания'!B12:E19,3,FALSE)</f>
        <v>29.05.1992, КМС</v>
      </c>
      <c r="D14" s="103" t="str">
        <f>VLOOKUP(A14,'пр.взвешивания'!B12:E19,4,FALSE)</f>
        <v>УФО, Свердловская обл.</v>
      </c>
      <c r="E14" s="20">
        <v>4</v>
      </c>
      <c r="F14" s="33">
        <v>4</v>
      </c>
      <c r="G14" s="21">
        <v>2</v>
      </c>
      <c r="H14" s="48"/>
      <c r="I14" s="82">
        <f>SUM(E14:H14)</f>
        <v>10</v>
      </c>
      <c r="J14" s="142">
        <v>1</v>
      </c>
    </row>
    <row r="15" spans="1:10" ht="15.75" customHeight="1" thickBot="1">
      <c r="A15" s="98"/>
      <c r="B15" s="100"/>
      <c r="C15" s="102"/>
      <c r="D15" s="104"/>
      <c r="E15" s="63" t="s">
        <v>49</v>
      </c>
      <c r="F15" s="61" t="s">
        <v>48</v>
      </c>
      <c r="G15" s="19"/>
      <c r="H15" s="49"/>
      <c r="I15" s="146"/>
      <c r="J15" s="145"/>
    </row>
    <row r="19" spans="1:10" ht="21" customHeight="1">
      <c r="A19" s="68" t="s">
        <v>22</v>
      </c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21" customHeight="1" thickBot="1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 customHeight="1">
      <c r="A21" s="117" t="s">
        <v>11</v>
      </c>
      <c r="B21" s="120" t="s">
        <v>1</v>
      </c>
      <c r="C21" s="111" t="s">
        <v>2</v>
      </c>
      <c r="D21" s="112"/>
      <c r="E21" s="112" t="s">
        <v>3</v>
      </c>
      <c r="F21" s="112"/>
      <c r="G21" s="112" t="s">
        <v>4</v>
      </c>
      <c r="H21" s="133" t="s">
        <v>5</v>
      </c>
      <c r="I21" s="134"/>
      <c r="J21" s="135"/>
    </row>
    <row r="22" spans="1:10" ht="13.5" thickBot="1">
      <c r="A22" s="118"/>
      <c r="B22" s="121"/>
      <c r="C22" s="113"/>
      <c r="D22" s="114"/>
      <c r="E22" s="114"/>
      <c r="F22" s="114"/>
      <c r="G22" s="114"/>
      <c r="H22" s="136"/>
      <c r="I22" s="137"/>
      <c r="J22" s="138"/>
    </row>
    <row r="23" spans="1:11" ht="12" customHeight="1">
      <c r="A23" s="105">
        <v>1</v>
      </c>
      <c r="B23" s="115" t="str">
        <f>VLOOKUP(K23,'пр.взвешивания'!B6:G13,2,FALSE)</f>
        <v>Скорнякова Ксения Юрьевна</v>
      </c>
      <c r="C23" s="107" t="str">
        <f>VLOOKUP(K23,'пр.взвешивания'!B6:G13,3,FALSE)</f>
        <v>29.05.1992, КМС</v>
      </c>
      <c r="D23" s="108"/>
      <c r="E23" s="108" t="str">
        <f>VLOOKUP(K23,'пр.взвешивания'!B6:G13,4,FALSE)</f>
        <v>УФО, Свердловская обл.</v>
      </c>
      <c r="F23" s="108"/>
      <c r="G23" s="132"/>
      <c r="H23" s="147" t="str">
        <f>VLOOKUP(K23,'пр.взвешивания'!B6:G13,6,FALSE)</f>
        <v>Сапунов Д.П.  Мещерский В.В.</v>
      </c>
      <c r="I23" s="147"/>
      <c r="J23" s="148"/>
      <c r="K23" s="139">
        <v>4</v>
      </c>
    </row>
    <row r="24" spans="1:11" ht="12" customHeight="1">
      <c r="A24" s="106"/>
      <c r="B24" s="116"/>
      <c r="C24" s="109"/>
      <c r="D24" s="110"/>
      <c r="E24" s="110"/>
      <c r="F24" s="110"/>
      <c r="G24" s="123"/>
      <c r="H24" s="130"/>
      <c r="I24" s="130"/>
      <c r="J24" s="131"/>
      <c r="K24" s="139"/>
    </row>
    <row r="25" spans="1:11" ht="12" customHeight="1">
      <c r="A25" s="119">
        <v>2</v>
      </c>
      <c r="B25" s="116" t="str">
        <f>VLOOKUP(K25,'пр.взвешивания'!B6:G15,2,FALSE)</f>
        <v>Гумерова Эльмира Наилевна</v>
      </c>
      <c r="C25" s="109" t="str">
        <f>VLOOKUP(K25,'пр.взвешивания'!B6:G15,3,FALSE)</f>
        <v>05.06.1991, КМС</v>
      </c>
      <c r="D25" s="110"/>
      <c r="E25" s="110" t="str">
        <f>VLOOKUP(K25,'пр.взвешивания'!B6:G15,4,FALSE)</f>
        <v>УФО, Челябинская обл.</v>
      </c>
      <c r="F25" s="110"/>
      <c r="G25" s="123"/>
      <c r="H25" s="130" t="str">
        <f>VLOOKUP(K25,'пр.взвешивания'!B6:G15,6,FALSE)</f>
        <v>Брызгалов В.А.</v>
      </c>
      <c r="I25" s="130"/>
      <c r="J25" s="131"/>
      <c r="K25" s="139">
        <v>2</v>
      </c>
    </row>
    <row r="26" spans="1:11" ht="12" customHeight="1">
      <c r="A26" s="119"/>
      <c r="B26" s="116"/>
      <c r="C26" s="109"/>
      <c r="D26" s="110"/>
      <c r="E26" s="110"/>
      <c r="F26" s="110"/>
      <c r="G26" s="123"/>
      <c r="H26" s="130"/>
      <c r="I26" s="130"/>
      <c r="J26" s="131"/>
      <c r="K26" s="139"/>
    </row>
    <row r="27" spans="1:11" ht="12" customHeight="1">
      <c r="A27" s="129">
        <v>3</v>
      </c>
      <c r="B27" s="116" t="str">
        <f>VLOOKUP(K27,'пр.взвешивания'!B6:G17,2,FALSE)</f>
        <v>Фрихерт Эрна Владимировна</v>
      </c>
      <c r="C27" s="109" t="str">
        <f>VLOOKUP(K27,'пр.взвешивания'!B6:G17,3,FALSE)</f>
        <v>30.09.1993, КМС</v>
      </c>
      <c r="D27" s="110"/>
      <c r="E27" s="110" t="str">
        <f>VLOOKUP(K27,'пр.взвешивания'!B6:G17,4,FALSE)</f>
        <v>УФО, ХМАО</v>
      </c>
      <c r="F27" s="110"/>
      <c r="G27" s="123"/>
      <c r="H27" s="130" t="str">
        <f>VLOOKUP(K27,'пр.взвешивания'!B6:G17,6,FALSE)</f>
        <v>Феоктистов Ю.Н.</v>
      </c>
      <c r="I27" s="130"/>
      <c r="J27" s="131"/>
      <c r="K27" s="139">
        <v>3</v>
      </c>
    </row>
    <row r="28" spans="1:11" ht="12" customHeight="1">
      <c r="A28" s="129"/>
      <c r="B28" s="116"/>
      <c r="C28" s="109"/>
      <c r="D28" s="110"/>
      <c r="E28" s="110"/>
      <c r="F28" s="110"/>
      <c r="G28" s="123"/>
      <c r="H28" s="130"/>
      <c r="I28" s="130"/>
      <c r="J28" s="131"/>
      <c r="K28" s="139"/>
    </row>
    <row r="29" spans="1:11" ht="12" customHeight="1">
      <c r="A29" s="126">
        <v>3</v>
      </c>
      <c r="B29" s="116" t="str">
        <f>VLOOKUP(K29,'пр.взвешивания'!B6:G19,2,FALSE)</f>
        <v>Гилязова Елена Радиковна</v>
      </c>
      <c r="C29" s="109" t="str">
        <f>VLOOKUP(K29,'пр.взвешивания'!B6:G19,3,FALSE)</f>
        <v>1991, КМС</v>
      </c>
      <c r="D29" s="110"/>
      <c r="E29" s="110" t="str">
        <f>VLOOKUP(K29,'пр.взвешивания'!B6:G19,4,FALSE)</f>
        <v>УФО, Свердловская обл.</v>
      </c>
      <c r="F29" s="110"/>
      <c r="G29" s="123"/>
      <c r="H29" s="130" t="str">
        <f>VLOOKUP(K29,'пр.взвешивания'!B6:G19,6,FALSE)</f>
        <v>Толмачев А.П.</v>
      </c>
      <c r="I29" s="130"/>
      <c r="J29" s="131"/>
      <c r="K29" s="139">
        <v>1</v>
      </c>
    </row>
    <row r="30" spans="1:11" ht="12" customHeight="1" thickBot="1">
      <c r="A30" s="127"/>
      <c r="B30" s="128"/>
      <c r="C30" s="125"/>
      <c r="D30" s="122"/>
      <c r="E30" s="122"/>
      <c r="F30" s="122"/>
      <c r="G30" s="124"/>
      <c r="H30" s="143"/>
      <c r="I30" s="143"/>
      <c r="J30" s="144"/>
      <c r="K30" s="139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57" t="str">
        <f>HYPERLINK('[1]реквизиты'!$A$6)</f>
        <v>Гл. судья, судья МК</v>
      </c>
      <c r="B36" s="43"/>
      <c r="C36" s="43"/>
      <c r="D36" s="11"/>
      <c r="E36" s="56"/>
      <c r="F36" s="56"/>
      <c r="G36" s="57" t="str">
        <f>HYPERLINK('[1]реквизиты'!$G$6)</f>
        <v>Стенников М.Г.</v>
      </c>
      <c r="H36" s="11"/>
    </row>
    <row r="37" spans="1:8" ht="15.75">
      <c r="A37" s="43"/>
      <c r="B37" s="43"/>
      <c r="C37" s="43"/>
      <c r="D37" s="11"/>
      <c r="E37" s="56"/>
      <c r="F37" s="56"/>
      <c r="G37" s="57" t="str">
        <f>HYPERLINK('[1]реквизиты'!$G$7)</f>
        <v>г.Курган</v>
      </c>
      <c r="H37" s="11"/>
    </row>
    <row r="38" spans="1:8" ht="12.75">
      <c r="A38" s="44"/>
      <c r="B38" s="44"/>
      <c r="C38" s="44"/>
      <c r="D38" s="11"/>
      <c r="E38" s="27"/>
      <c r="F38" s="27"/>
      <c r="G38" s="11"/>
      <c r="H38" s="11"/>
    </row>
    <row r="39" spans="1:8" ht="15.75">
      <c r="A39" s="57" t="s">
        <v>45</v>
      </c>
      <c r="B39" s="43"/>
      <c r="C39" s="43"/>
      <c r="D39" s="11"/>
      <c r="E39" s="56"/>
      <c r="F39" s="56"/>
      <c r="G39" s="57" t="str">
        <f>HYPERLINK('[1]реквизиты'!$G$8)</f>
        <v>Матвеев С.В.</v>
      </c>
      <c r="H39" s="11"/>
    </row>
    <row r="40" spans="1:8" ht="12.75">
      <c r="A40" s="44"/>
      <c r="B40" s="44"/>
      <c r="C40" s="44"/>
      <c r="D40" s="11"/>
      <c r="E40" s="27"/>
      <c r="F40" s="27"/>
      <c r="G40" s="57" t="str">
        <f>HYPERLINK('[1]реквизиты'!$G$9)</f>
        <v>г.Нижний Тагил</v>
      </c>
      <c r="H40" s="11"/>
    </row>
    <row r="41" spans="1:8" ht="12.75">
      <c r="A41" s="14"/>
      <c r="B41" s="14"/>
      <c r="C41" s="14"/>
      <c r="D41" s="11"/>
      <c r="E41" s="27"/>
      <c r="F41" s="27"/>
      <c r="G41" s="9">
        <f>HYPERLINK('[1]реквизиты'!$G$23)</f>
      </c>
      <c r="H41" s="11"/>
    </row>
  </sheetData>
  <sheetProtection/>
  <mergeCells count="71">
    <mergeCell ref="I5:J5"/>
    <mergeCell ref="J12:J13"/>
    <mergeCell ref="H29:J30"/>
    <mergeCell ref="J14:J15"/>
    <mergeCell ref="I14:I15"/>
    <mergeCell ref="H23:J24"/>
    <mergeCell ref="I12:I13"/>
    <mergeCell ref="K23:K24"/>
    <mergeCell ref="K25:K26"/>
    <mergeCell ref="K27:K28"/>
    <mergeCell ref="K29:K30"/>
    <mergeCell ref="H25:J26"/>
    <mergeCell ref="H27:J28"/>
    <mergeCell ref="E27:F28"/>
    <mergeCell ref="G21:G22"/>
    <mergeCell ref="G25:G26"/>
    <mergeCell ref="G23:G24"/>
    <mergeCell ref="H21:J22"/>
    <mergeCell ref="G29:G30"/>
    <mergeCell ref="G27:G28"/>
    <mergeCell ref="C29:D30"/>
    <mergeCell ref="A29:A30"/>
    <mergeCell ref="B29:B30"/>
    <mergeCell ref="C27:D28"/>
    <mergeCell ref="B27:B28"/>
    <mergeCell ref="A27:A28"/>
    <mergeCell ref="A25:A26"/>
    <mergeCell ref="B21:B22"/>
    <mergeCell ref="B25:B26"/>
    <mergeCell ref="E29:F30"/>
    <mergeCell ref="C25:D26"/>
    <mergeCell ref="E25:F26"/>
    <mergeCell ref="E23:F24"/>
    <mergeCell ref="E21:F22"/>
    <mergeCell ref="A23:A24"/>
    <mergeCell ref="C23:D24"/>
    <mergeCell ref="C21:D22"/>
    <mergeCell ref="B23:B24"/>
    <mergeCell ref="A21:A22"/>
    <mergeCell ref="I8:I9"/>
    <mergeCell ref="C8:C9"/>
    <mergeCell ref="D8:D9"/>
    <mergeCell ref="A14:A15"/>
    <mergeCell ref="B14:B15"/>
    <mergeCell ref="C14:C15"/>
    <mergeCell ref="D14:D15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2">
      <selection activeCell="G32" sqref="G32"/>
    </sheetView>
  </sheetViews>
  <sheetFormatPr defaultColWidth="9.140625" defaultRowHeight="12.75"/>
  <sheetData>
    <row r="1" spans="1:8" ht="15.75" thickBot="1">
      <c r="A1" s="149" t="str">
        <f>'[1]реквизиты'!$A$2</f>
        <v>Название соревнования </v>
      </c>
      <c r="B1" s="150"/>
      <c r="C1" s="150"/>
      <c r="D1" s="150"/>
      <c r="E1" s="150"/>
      <c r="F1" s="150"/>
      <c r="G1" s="150"/>
      <c r="H1" s="151"/>
    </row>
    <row r="2" spans="1:8" ht="12.75">
      <c r="A2" s="152" t="str">
        <f>'[1]реквизиты'!$A$3</f>
        <v>дата место проведения</v>
      </c>
      <c r="B2" s="152"/>
      <c r="C2" s="152"/>
      <c r="D2" s="152"/>
      <c r="E2" s="152"/>
      <c r="F2" s="152"/>
      <c r="G2" s="152"/>
      <c r="H2" s="152"/>
    </row>
    <row r="3" spans="1:8" ht="18.75" thickBot="1">
      <c r="A3" s="153" t="s">
        <v>24</v>
      </c>
      <c r="B3" s="153"/>
      <c r="C3" s="153"/>
      <c r="D3" s="153"/>
      <c r="E3" s="153"/>
      <c r="F3" s="153"/>
      <c r="G3" s="153"/>
      <c r="H3" s="153"/>
    </row>
    <row r="4" spans="2:8" ht="18.75" thickBot="1">
      <c r="B4" s="50"/>
      <c r="C4" s="51"/>
      <c r="D4" s="154" t="str">
        <f>'пр.взвешивания'!D3</f>
        <v>в.к.   48  кг.</v>
      </c>
      <c r="E4" s="155"/>
      <c r="F4" s="156"/>
      <c r="G4" s="51"/>
      <c r="H4" s="51"/>
    </row>
    <row r="5" spans="1:8" ht="18.75" thickBot="1">
      <c r="A5" s="51"/>
      <c r="B5" s="51"/>
      <c r="C5" s="51"/>
      <c r="D5" s="51"/>
      <c r="E5" s="51"/>
      <c r="F5" s="51"/>
      <c r="G5" s="51"/>
      <c r="H5" s="51"/>
    </row>
    <row r="6" spans="1:10" ht="18">
      <c r="A6" s="167" t="s">
        <v>25</v>
      </c>
      <c r="B6" s="160" t="e">
        <f>VLOOKUP(J6,'пр.взвешивания'!B6:G71,2,FALSE)</f>
        <v>#N/A</v>
      </c>
      <c r="C6" s="160"/>
      <c r="D6" s="160"/>
      <c r="E6" s="160"/>
      <c r="F6" s="160"/>
      <c r="G6" s="160"/>
      <c r="H6" s="162" t="e">
        <f>VLOOKUP(J6,'пр.взвешивания'!B6:G71,3,FALSE)</f>
        <v>#N/A</v>
      </c>
      <c r="I6" s="51"/>
      <c r="J6" s="52">
        <v>0</v>
      </c>
    </row>
    <row r="7" spans="1:10" ht="18">
      <c r="A7" s="168"/>
      <c r="B7" s="161"/>
      <c r="C7" s="161"/>
      <c r="D7" s="161"/>
      <c r="E7" s="161"/>
      <c r="F7" s="161"/>
      <c r="G7" s="161"/>
      <c r="H7" s="163"/>
      <c r="I7" s="51"/>
      <c r="J7" s="52"/>
    </row>
    <row r="8" spans="1:10" ht="18">
      <c r="A8" s="168"/>
      <c r="B8" s="164" t="e">
        <f>VLOOKUP(J6,'пр.взвешивания'!B6:G71,4,FALSE)</f>
        <v>#N/A</v>
      </c>
      <c r="C8" s="164"/>
      <c r="D8" s="164"/>
      <c r="E8" s="164"/>
      <c r="F8" s="164"/>
      <c r="G8" s="164"/>
      <c r="H8" s="163"/>
      <c r="I8" s="51"/>
      <c r="J8" s="52"/>
    </row>
    <row r="9" spans="1:10" ht="18.75" thickBot="1">
      <c r="A9" s="169"/>
      <c r="B9" s="165"/>
      <c r="C9" s="165"/>
      <c r="D9" s="165"/>
      <c r="E9" s="165"/>
      <c r="F9" s="165"/>
      <c r="G9" s="165"/>
      <c r="H9" s="166"/>
      <c r="I9" s="51"/>
      <c r="J9" s="52"/>
    </row>
    <row r="10" spans="1:10" ht="18.75" thickBot="1">
      <c r="A10" s="51"/>
      <c r="B10" s="51"/>
      <c r="C10" s="51"/>
      <c r="D10" s="51"/>
      <c r="E10" s="51"/>
      <c r="F10" s="51"/>
      <c r="G10" s="51"/>
      <c r="H10" s="51"/>
      <c r="I10" s="51"/>
      <c r="J10" s="52"/>
    </row>
    <row r="11" spans="1:10" ht="18" customHeight="1">
      <c r="A11" s="157" t="s">
        <v>26</v>
      </c>
      <c r="B11" s="160" t="e">
        <f>VLOOKUP(J11,'пр.взвешивания'!B1:G76,2,FALSE)</f>
        <v>#N/A</v>
      </c>
      <c r="C11" s="160"/>
      <c r="D11" s="160"/>
      <c r="E11" s="160"/>
      <c r="F11" s="160"/>
      <c r="G11" s="160"/>
      <c r="H11" s="162" t="e">
        <f>VLOOKUP(J11,'пр.взвешивания'!B1:G76,3,FALSE)</f>
        <v>#N/A</v>
      </c>
      <c r="I11" s="51"/>
      <c r="J11" s="52">
        <v>0</v>
      </c>
    </row>
    <row r="12" spans="1:10" ht="18" customHeight="1">
      <c r="A12" s="158"/>
      <c r="B12" s="161"/>
      <c r="C12" s="161"/>
      <c r="D12" s="161"/>
      <c r="E12" s="161"/>
      <c r="F12" s="161"/>
      <c r="G12" s="161"/>
      <c r="H12" s="163"/>
      <c r="I12" s="51"/>
      <c r="J12" s="52"/>
    </row>
    <row r="13" spans="1:10" ht="18">
      <c r="A13" s="158"/>
      <c r="B13" s="164" t="e">
        <f>VLOOKUP(J11,'пр.взвешивания'!B1:G76,4,FALSE)</f>
        <v>#N/A</v>
      </c>
      <c r="C13" s="164"/>
      <c r="D13" s="164"/>
      <c r="E13" s="164"/>
      <c r="F13" s="164"/>
      <c r="G13" s="164"/>
      <c r="H13" s="163"/>
      <c r="I13" s="51"/>
      <c r="J13" s="52"/>
    </row>
    <row r="14" spans="1:10" ht="18.75" thickBot="1">
      <c r="A14" s="159"/>
      <c r="B14" s="165"/>
      <c r="C14" s="165"/>
      <c r="D14" s="165"/>
      <c r="E14" s="165"/>
      <c r="F14" s="165"/>
      <c r="G14" s="165"/>
      <c r="H14" s="166"/>
      <c r="I14" s="51"/>
      <c r="J14" s="52"/>
    </row>
    <row r="15" spans="1:10" ht="18.75" thickBot="1">
      <c r="A15" s="51"/>
      <c r="B15" s="51"/>
      <c r="C15" s="51"/>
      <c r="D15" s="51"/>
      <c r="E15" s="51"/>
      <c r="F15" s="51"/>
      <c r="G15" s="51"/>
      <c r="H15" s="51"/>
      <c r="I15" s="51"/>
      <c r="J15" s="52"/>
    </row>
    <row r="16" spans="1:10" ht="18" customHeight="1">
      <c r="A16" s="173" t="s">
        <v>27</v>
      </c>
      <c r="B16" s="160" t="e">
        <f>VLOOKUP(J16,'пр.взвешивания'!B6:G81,2,FALSE)</f>
        <v>#N/A</v>
      </c>
      <c r="C16" s="160"/>
      <c r="D16" s="160"/>
      <c r="E16" s="160"/>
      <c r="F16" s="160"/>
      <c r="G16" s="160"/>
      <c r="H16" s="162" t="e">
        <f>VLOOKUP(J16,'пр.взвешивания'!B6:G81,3,FALSE)</f>
        <v>#N/A</v>
      </c>
      <c r="I16" s="51"/>
      <c r="J16" s="52">
        <v>0</v>
      </c>
    </row>
    <row r="17" spans="1:10" ht="18" customHeight="1">
      <c r="A17" s="174"/>
      <c r="B17" s="161"/>
      <c r="C17" s="161"/>
      <c r="D17" s="161"/>
      <c r="E17" s="161"/>
      <c r="F17" s="161"/>
      <c r="G17" s="161"/>
      <c r="H17" s="163"/>
      <c r="I17" s="51"/>
      <c r="J17" s="52"/>
    </row>
    <row r="18" spans="1:10" ht="18">
      <c r="A18" s="174"/>
      <c r="B18" s="164" t="e">
        <f>VLOOKUP(J16,'пр.взвешивания'!B6:G81,4,FALSE)</f>
        <v>#N/A</v>
      </c>
      <c r="C18" s="164"/>
      <c r="D18" s="164"/>
      <c r="E18" s="164"/>
      <c r="F18" s="164"/>
      <c r="G18" s="164"/>
      <c r="H18" s="163"/>
      <c r="I18" s="51"/>
      <c r="J18" s="52"/>
    </row>
    <row r="19" spans="1:10" ht="18.75" thickBot="1">
      <c r="A19" s="175"/>
      <c r="B19" s="165"/>
      <c r="C19" s="165"/>
      <c r="D19" s="165"/>
      <c r="E19" s="165"/>
      <c r="F19" s="165"/>
      <c r="G19" s="165"/>
      <c r="H19" s="166"/>
      <c r="I19" s="51"/>
      <c r="J19" s="52"/>
    </row>
    <row r="20" spans="1:10" ht="18.75" thickBot="1">
      <c r="A20" s="51"/>
      <c r="B20" s="51"/>
      <c r="C20" s="51"/>
      <c r="D20" s="51"/>
      <c r="E20" s="51"/>
      <c r="F20" s="51"/>
      <c r="G20" s="51"/>
      <c r="H20" s="51"/>
      <c r="I20" s="51"/>
      <c r="J20" s="52"/>
    </row>
    <row r="21" spans="1:10" ht="18" customHeight="1">
      <c r="A21" s="173" t="s">
        <v>27</v>
      </c>
      <c r="B21" s="160" t="e">
        <f>VLOOKUP(J21,'пр.взвешивания'!B1:G86,2,FALSE)</f>
        <v>#N/A</v>
      </c>
      <c r="C21" s="160"/>
      <c r="D21" s="160"/>
      <c r="E21" s="160"/>
      <c r="F21" s="160"/>
      <c r="G21" s="160"/>
      <c r="H21" s="162" t="e">
        <f>VLOOKUP(J21,'пр.взвешивания'!B1:G86,3,FALSE)</f>
        <v>#N/A</v>
      </c>
      <c r="I21" s="51"/>
      <c r="J21" s="52">
        <v>0</v>
      </c>
    </row>
    <row r="22" spans="1:10" ht="18" customHeight="1">
      <c r="A22" s="174"/>
      <c r="B22" s="161"/>
      <c r="C22" s="161"/>
      <c r="D22" s="161"/>
      <c r="E22" s="161"/>
      <c r="F22" s="161"/>
      <c r="G22" s="161"/>
      <c r="H22" s="163"/>
      <c r="I22" s="51"/>
      <c r="J22" s="52"/>
    </row>
    <row r="23" spans="1:9" ht="18">
      <c r="A23" s="174"/>
      <c r="B23" s="164" t="e">
        <f>VLOOKUP(J21,'пр.взвешивания'!B1:G86,4,FALSE)</f>
        <v>#N/A</v>
      </c>
      <c r="C23" s="164"/>
      <c r="D23" s="164"/>
      <c r="E23" s="164"/>
      <c r="F23" s="164"/>
      <c r="G23" s="164"/>
      <c r="H23" s="163"/>
      <c r="I23" s="51"/>
    </row>
    <row r="24" spans="1:9" ht="18.75" thickBot="1">
      <c r="A24" s="175"/>
      <c r="B24" s="165"/>
      <c r="C24" s="165"/>
      <c r="D24" s="165"/>
      <c r="E24" s="165"/>
      <c r="F24" s="165"/>
      <c r="G24" s="165"/>
      <c r="H24" s="166"/>
      <c r="I24" s="51"/>
    </row>
    <row r="25" spans="1:8" ht="18">
      <c r="A25" s="51"/>
      <c r="B25" s="51"/>
      <c r="C25" s="51"/>
      <c r="D25" s="51"/>
      <c r="E25" s="51"/>
      <c r="F25" s="51"/>
      <c r="G25" s="51"/>
      <c r="H25" s="51"/>
    </row>
    <row r="26" spans="1:8" ht="18">
      <c r="A26" s="51" t="s">
        <v>28</v>
      </c>
      <c r="B26" s="51"/>
      <c r="C26" s="51"/>
      <c r="D26" s="51"/>
      <c r="E26" s="51"/>
      <c r="F26" s="51"/>
      <c r="G26" s="51"/>
      <c r="H26" s="51"/>
    </row>
    <row r="27" ht="13.5" thickBot="1"/>
    <row r="28" spans="1:10" ht="12.75">
      <c r="A28" s="170" t="e">
        <f>VLOOKUP(J28,'пр.взвешивания'!B6:G71,6,FALSE)</f>
        <v>#N/A</v>
      </c>
      <c r="B28" s="171"/>
      <c r="C28" s="171"/>
      <c r="D28" s="171"/>
      <c r="E28" s="171"/>
      <c r="F28" s="171"/>
      <c r="G28" s="171"/>
      <c r="H28" s="162"/>
      <c r="J28">
        <v>0</v>
      </c>
    </row>
    <row r="29" spans="1:8" ht="13.5" thickBot="1">
      <c r="A29" s="172"/>
      <c r="B29" s="165"/>
      <c r="C29" s="165"/>
      <c r="D29" s="165"/>
      <c r="E29" s="165"/>
      <c r="F29" s="165"/>
      <c r="G29" s="165"/>
      <c r="H29" s="166"/>
    </row>
    <row r="32" spans="1:8" ht="18">
      <c r="A32" s="51" t="s">
        <v>29</v>
      </c>
      <c r="B32" s="51"/>
      <c r="C32" s="51"/>
      <c r="D32" s="51"/>
      <c r="E32" s="51"/>
      <c r="F32" s="51"/>
      <c r="G32" s="51"/>
      <c r="H32" s="51"/>
    </row>
    <row r="33" spans="1:8" ht="18">
      <c r="A33" s="51"/>
      <c r="B33" s="51"/>
      <c r="C33" s="51"/>
      <c r="D33" s="51"/>
      <c r="E33" s="51"/>
      <c r="F33" s="51"/>
      <c r="G33" s="51"/>
      <c r="H33" s="51"/>
    </row>
    <row r="34" spans="1:8" ht="18">
      <c r="A34" s="51"/>
      <c r="B34" s="51"/>
      <c r="C34" s="51"/>
      <c r="D34" s="51"/>
      <c r="E34" s="51"/>
      <c r="F34" s="51"/>
      <c r="G34" s="51"/>
      <c r="H34" s="51"/>
    </row>
    <row r="35" spans="1:8" ht="18">
      <c r="A35" s="53"/>
      <c r="B35" s="53"/>
      <c r="C35" s="53"/>
      <c r="D35" s="53"/>
      <c r="E35" s="53"/>
      <c r="F35" s="53"/>
      <c r="G35" s="53"/>
      <c r="H35" s="53"/>
    </row>
    <row r="36" spans="1:8" ht="18">
      <c r="A36" s="54"/>
      <c r="B36" s="54"/>
      <c r="C36" s="54"/>
      <c r="D36" s="54"/>
      <c r="E36" s="54"/>
      <c r="F36" s="54"/>
      <c r="G36" s="54"/>
      <c r="H36" s="54"/>
    </row>
    <row r="37" spans="1:8" ht="18">
      <c r="A37" s="53"/>
      <c r="B37" s="53"/>
      <c r="C37" s="53"/>
      <c r="D37" s="53"/>
      <c r="E37" s="53"/>
      <c r="F37" s="53"/>
      <c r="G37" s="53"/>
      <c r="H37" s="53"/>
    </row>
    <row r="38" spans="1:8" ht="18">
      <c r="A38" s="55"/>
      <c r="B38" s="55"/>
      <c r="C38" s="55"/>
      <c r="D38" s="55"/>
      <c r="E38" s="55"/>
      <c r="F38" s="55"/>
      <c r="G38" s="55"/>
      <c r="H38" s="55"/>
    </row>
  </sheetData>
  <sheetProtection/>
  <mergeCells count="21">
    <mergeCell ref="A28:H29"/>
    <mergeCell ref="A21:A24"/>
    <mergeCell ref="B21:G22"/>
    <mergeCell ref="H21:H22"/>
    <mergeCell ref="B23:H24"/>
    <mergeCell ref="A6:A9"/>
    <mergeCell ref="B6:G7"/>
    <mergeCell ref="B18:H19"/>
    <mergeCell ref="H6:H7"/>
    <mergeCell ref="B8:H9"/>
    <mergeCell ref="A16:A19"/>
    <mergeCell ref="B16:G17"/>
    <mergeCell ref="H16:H17"/>
    <mergeCell ref="A11:A14"/>
    <mergeCell ref="B11:G12"/>
    <mergeCell ref="H11:H12"/>
    <mergeCell ref="B13:H14"/>
    <mergeCell ref="A1:H1"/>
    <mergeCell ref="A2:H2"/>
    <mergeCell ref="A3:H3"/>
    <mergeCell ref="D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C22" sqref="C22:C23"/>
    </sheetView>
  </sheetViews>
  <sheetFormatPr defaultColWidth="9.140625" defaultRowHeight="12.75"/>
  <cols>
    <col min="1" max="1" width="6.2812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6" t="s">
        <v>16</v>
      </c>
      <c r="B1" s="176"/>
      <c r="C1" s="176"/>
      <c r="D1" s="176"/>
      <c r="E1" s="176"/>
      <c r="F1" s="176"/>
      <c r="G1" s="176"/>
      <c r="H1" s="176"/>
    </row>
    <row r="2" spans="1:8" ht="22.5" customHeight="1">
      <c r="A2" s="16"/>
      <c r="B2" s="16" t="s">
        <v>17</v>
      </c>
      <c r="C2" s="16"/>
      <c r="D2" s="16"/>
      <c r="E2" s="29" t="str">
        <f>HYPERLINK('пр.взвешивания'!D3)</f>
        <v>в.к.   48  кг.</v>
      </c>
      <c r="F2" s="16"/>
      <c r="G2" s="16"/>
      <c r="H2" s="16"/>
    </row>
    <row r="3" spans="1:8" ht="12.75">
      <c r="A3" s="177" t="s">
        <v>0</v>
      </c>
      <c r="B3" s="177" t="s">
        <v>6</v>
      </c>
      <c r="C3" s="177" t="s">
        <v>7</v>
      </c>
      <c r="D3" s="177" t="s">
        <v>8</v>
      </c>
      <c r="E3" s="177" t="s">
        <v>12</v>
      </c>
      <c r="F3" s="177" t="s">
        <v>18</v>
      </c>
      <c r="G3" s="177" t="s">
        <v>13</v>
      </c>
      <c r="H3" s="177" t="s">
        <v>14</v>
      </c>
    </row>
    <row r="4" spans="1:8" ht="12.75">
      <c r="A4" s="178"/>
      <c r="B4" s="178"/>
      <c r="C4" s="178"/>
      <c r="D4" s="178"/>
      <c r="E4" s="178"/>
      <c r="F4" s="178"/>
      <c r="G4" s="178"/>
      <c r="H4" s="178"/>
    </row>
    <row r="5" spans="1:8" ht="12.75">
      <c r="A5" s="189">
        <v>1</v>
      </c>
      <c r="B5" s="190" t="str">
        <f>HYPERLINK('пр.взвешивания'!C6)</f>
        <v>Гилязова Елена Радиковна</v>
      </c>
      <c r="C5" s="190" t="str">
        <f>HYPERLINK('пр.взвешивания'!D6)</f>
        <v>1991, КМС</v>
      </c>
      <c r="D5" s="190" t="str">
        <f>HYPERLINK('пр.взвешивания'!E6)</f>
        <v>УФО, Свердловская обл.</v>
      </c>
      <c r="E5" s="184"/>
      <c r="F5" s="185"/>
      <c r="G5" s="186"/>
      <c r="H5" s="178"/>
    </row>
    <row r="6" spans="1:8" ht="12.75">
      <c r="A6" s="189"/>
      <c r="B6" s="191"/>
      <c r="C6" s="191"/>
      <c r="D6" s="191"/>
      <c r="E6" s="184"/>
      <c r="F6" s="184"/>
      <c r="G6" s="187"/>
      <c r="H6" s="188"/>
    </row>
    <row r="7" spans="1:8" ht="12.75">
      <c r="A7" s="178">
        <v>2</v>
      </c>
      <c r="B7" s="182" t="str">
        <f>HYPERLINK('пр.взвешивания'!C8)</f>
        <v>Гумерова Эльмира Наилевна</v>
      </c>
      <c r="C7" s="182" t="str">
        <f>HYPERLINK('пр.взвешивания'!D8)</f>
        <v>05.06.1991, КМС</v>
      </c>
      <c r="D7" s="182" t="str">
        <f>HYPERLINK('пр.взвешивания'!E8)</f>
        <v>УФО, Челябинская обл.</v>
      </c>
      <c r="E7" s="114"/>
      <c r="F7" s="114"/>
      <c r="G7" s="178"/>
      <c r="H7" s="178"/>
    </row>
    <row r="8" spans="1:8" ht="13.5" thickBot="1">
      <c r="A8" s="181"/>
      <c r="B8" s="183"/>
      <c r="C8" s="183"/>
      <c r="D8" s="183"/>
      <c r="E8" s="179"/>
      <c r="F8" s="179"/>
      <c r="G8" s="180"/>
      <c r="H8" s="180"/>
    </row>
    <row r="9" spans="1:8" ht="12.75">
      <c r="A9" s="188">
        <v>4</v>
      </c>
      <c r="B9" s="196" t="str">
        <f>HYPERLINK('пр.взвешивания'!C12)</f>
        <v>Скорнякова Ксения Юрьевна</v>
      </c>
      <c r="C9" s="196" t="str">
        <f>HYPERLINK('пр.взвешивания'!D12)</f>
        <v>29.05.1992, КМС</v>
      </c>
      <c r="D9" s="196" t="str">
        <f>HYPERLINK('пр.взвешивания'!E12)</f>
        <v>УФО, Свердловская обл.</v>
      </c>
      <c r="E9" s="184"/>
      <c r="F9" s="185"/>
      <c r="G9" s="194"/>
      <c r="H9" s="195"/>
    </row>
    <row r="10" spans="1:8" ht="12.75">
      <c r="A10" s="177"/>
      <c r="B10" s="191"/>
      <c r="C10" s="191"/>
      <c r="D10" s="191"/>
      <c r="E10" s="184"/>
      <c r="F10" s="184"/>
      <c r="G10" s="187"/>
      <c r="H10" s="193"/>
    </row>
    <row r="11" spans="1:8" ht="12.75">
      <c r="A11" s="178">
        <v>3</v>
      </c>
      <c r="B11" s="182" t="str">
        <f>HYPERLINK('пр.взвешивания'!C10)</f>
        <v>Фрихерт Эрна Владимировна</v>
      </c>
      <c r="C11" s="182" t="str">
        <f>HYPERLINK('пр.взвешивания'!D10)</f>
        <v>30.09.1993, КМС</v>
      </c>
      <c r="D11" s="182" t="str">
        <f>HYPERLINK('пр.взвешивания'!E10)</f>
        <v>УФО, ХМАО</v>
      </c>
      <c r="E11" s="114"/>
      <c r="F11" s="114"/>
      <c r="G11" s="178"/>
      <c r="H11" s="178"/>
    </row>
    <row r="12" spans="1:8" ht="12.75">
      <c r="A12" s="188"/>
      <c r="B12" s="191"/>
      <c r="C12" s="191"/>
      <c r="D12" s="191"/>
      <c r="E12" s="192"/>
      <c r="F12" s="192"/>
      <c r="G12" s="193"/>
      <c r="H12" s="193"/>
    </row>
    <row r="13" spans="1:8" ht="21.75" customHeight="1">
      <c r="A13" s="16"/>
      <c r="B13" s="16" t="s">
        <v>19</v>
      </c>
      <c r="C13" s="16"/>
      <c r="D13" s="16"/>
      <c r="E13" s="29" t="str">
        <f>HYPERLINK('пр.взвешивания'!D3)</f>
        <v>в.к.   48  кг.</v>
      </c>
      <c r="F13" s="16"/>
      <c r="G13" s="16"/>
      <c r="H13" s="16"/>
    </row>
    <row r="14" spans="1:8" ht="12.75">
      <c r="A14" s="178" t="s">
        <v>0</v>
      </c>
      <c r="B14" s="178" t="s">
        <v>6</v>
      </c>
      <c r="C14" s="178" t="s">
        <v>7</v>
      </c>
      <c r="D14" s="178" t="s">
        <v>8</v>
      </c>
      <c r="E14" s="178" t="s">
        <v>12</v>
      </c>
      <c r="F14" s="178" t="s">
        <v>18</v>
      </c>
      <c r="G14" s="178" t="s">
        <v>13</v>
      </c>
      <c r="H14" s="178" t="s">
        <v>14</v>
      </c>
    </row>
    <row r="15" spans="1:8" ht="12.75">
      <c r="A15" s="193"/>
      <c r="B15" s="193"/>
      <c r="C15" s="193"/>
      <c r="D15" s="193"/>
      <c r="E15" s="193"/>
      <c r="F15" s="193"/>
      <c r="G15" s="193"/>
      <c r="H15" s="193"/>
    </row>
    <row r="16" spans="1:8" ht="12.75" customHeight="1">
      <c r="A16" s="198">
        <v>1</v>
      </c>
      <c r="B16" s="190" t="str">
        <f>HYPERLINK('пр.взвешивания'!C6)</f>
        <v>Гилязова Елена Радиковна</v>
      </c>
      <c r="C16" s="190" t="str">
        <f>HYPERLINK('пр.взвешивания'!D6)</f>
        <v>1991, КМС</v>
      </c>
      <c r="D16" s="190" t="str">
        <f>HYPERLINK('пр.взвешивания'!E6)</f>
        <v>УФО, Свердловская обл.</v>
      </c>
      <c r="E16" s="114"/>
      <c r="F16" s="197"/>
      <c r="G16" s="186"/>
      <c r="H16" s="178"/>
    </row>
    <row r="17" spans="1:8" ht="12.75">
      <c r="A17" s="199"/>
      <c r="B17" s="191"/>
      <c r="C17" s="191"/>
      <c r="D17" s="191"/>
      <c r="E17" s="192"/>
      <c r="F17" s="193"/>
      <c r="G17" s="187"/>
      <c r="H17" s="188"/>
    </row>
    <row r="18" spans="1:8" ht="12.75" customHeight="1">
      <c r="A18" s="178">
        <v>3</v>
      </c>
      <c r="B18" s="182" t="str">
        <f>HYPERLINK('пр.взвешивания'!C10)</f>
        <v>Фрихерт Эрна Владимировна</v>
      </c>
      <c r="C18" s="182" t="str">
        <f>HYPERLINK('пр.взвешивания'!D10)</f>
        <v>30.09.1993, КМС</v>
      </c>
      <c r="D18" s="182" t="str">
        <f>HYPERLINK('пр.взвешивания'!E10)</f>
        <v>УФО, ХМАО</v>
      </c>
      <c r="E18" s="114"/>
      <c r="F18" s="114"/>
      <c r="G18" s="178"/>
      <c r="H18" s="178"/>
    </row>
    <row r="19" spans="1:8" ht="13.5" thickBot="1">
      <c r="A19" s="180"/>
      <c r="B19" s="183"/>
      <c r="C19" s="183"/>
      <c r="D19" s="183"/>
      <c r="E19" s="180"/>
      <c r="F19" s="180"/>
      <c r="G19" s="180"/>
      <c r="H19" s="180"/>
    </row>
    <row r="20" spans="1:8" ht="12.75" customHeight="1">
      <c r="A20" s="202">
        <v>2</v>
      </c>
      <c r="B20" s="196" t="str">
        <f>HYPERLINK('пр.взвешивания'!C8)</f>
        <v>Гумерова Эльмира Наилевна</v>
      </c>
      <c r="C20" s="196" t="str">
        <f>HYPERLINK('пр.взвешивания'!D8)</f>
        <v>05.06.1991, КМС</v>
      </c>
      <c r="D20" s="196" t="str">
        <f>HYPERLINK('пр.взвешивания'!E8)</f>
        <v>УФО, Челябинская обл.</v>
      </c>
      <c r="E20" s="200"/>
      <c r="F20" s="201"/>
      <c r="G20" s="194"/>
      <c r="H20" s="195"/>
    </row>
    <row r="21" spans="1:8" ht="12.75">
      <c r="A21" s="193"/>
      <c r="B21" s="191"/>
      <c r="C21" s="191"/>
      <c r="D21" s="191"/>
      <c r="E21" s="192"/>
      <c r="F21" s="193"/>
      <c r="G21" s="187"/>
      <c r="H21" s="193"/>
    </row>
    <row r="22" spans="1:8" ht="12.75" customHeight="1">
      <c r="A22" s="178">
        <v>4</v>
      </c>
      <c r="B22" s="182" t="str">
        <f>HYPERLINK('пр.взвешивания'!C12)</f>
        <v>Скорнякова Ксения Юрьевна</v>
      </c>
      <c r="C22" s="182" t="str">
        <f>HYPERLINK('пр.взвешивания'!D12)</f>
        <v>29.05.1992, КМС</v>
      </c>
      <c r="D22" s="182" t="str">
        <f>HYPERLINK('пр.взвешивания'!E12)</f>
        <v>УФО, Свердловская обл.</v>
      </c>
      <c r="E22" s="114"/>
      <c r="F22" s="114"/>
      <c r="G22" s="178"/>
      <c r="H22" s="178"/>
    </row>
    <row r="23" spans="1:8" ht="12.75">
      <c r="A23" s="193"/>
      <c r="B23" s="191"/>
      <c r="C23" s="191"/>
      <c r="D23" s="191"/>
      <c r="E23" s="193"/>
      <c r="F23" s="193"/>
      <c r="G23" s="193"/>
      <c r="H23" s="193"/>
    </row>
    <row r="24" spans="1:8" ht="20.25" customHeight="1">
      <c r="A24" s="16"/>
      <c r="B24" s="16" t="s">
        <v>20</v>
      </c>
      <c r="C24" s="16"/>
      <c r="D24" s="16"/>
      <c r="E24" s="29" t="str">
        <f>HYPERLINK('пр.взвешивания'!D3)</f>
        <v>в.к.   48  кг.</v>
      </c>
      <c r="F24" s="16"/>
      <c r="G24" s="16"/>
      <c r="H24" s="16"/>
    </row>
    <row r="25" spans="1:8" ht="12.75">
      <c r="A25" s="178" t="s">
        <v>0</v>
      </c>
      <c r="B25" s="178" t="s">
        <v>6</v>
      </c>
      <c r="C25" s="178" t="s">
        <v>7</v>
      </c>
      <c r="D25" s="178" t="s">
        <v>8</v>
      </c>
      <c r="E25" s="178" t="s">
        <v>12</v>
      </c>
      <c r="F25" s="178" t="s">
        <v>18</v>
      </c>
      <c r="G25" s="178" t="s">
        <v>13</v>
      </c>
      <c r="H25" s="178" t="s">
        <v>14</v>
      </c>
    </row>
    <row r="26" spans="1:8" ht="12.75">
      <c r="A26" s="193"/>
      <c r="B26" s="193"/>
      <c r="C26" s="193"/>
      <c r="D26" s="193"/>
      <c r="E26" s="193"/>
      <c r="F26" s="193"/>
      <c r="G26" s="193"/>
      <c r="H26" s="193"/>
    </row>
    <row r="27" spans="1:8" ht="12.75" customHeight="1">
      <c r="A27" s="198">
        <v>1</v>
      </c>
      <c r="B27" s="190" t="str">
        <f>HYPERLINK('пр.взвешивания'!C6)</f>
        <v>Гилязова Елена Радиковна</v>
      </c>
      <c r="C27" s="190" t="str">
        <f>HYPERLINK('пр.взвешивания'!D6)</f>
        <v>1991, КМС</v>
      </c>
      <c r="D27" s="190" t="str">
        <f>HYPERLINK('пр.взвешивания'!E6)</f>
        <v>УФО, Свердловская обл.</v>
      </c>
      <c r="E27" s="114"/>
      <c r="F27" s="197"/>
      <c r="G27" s="186"/>
      <c r="H27" s="178"/>
    </row>
    <row r="28" spans="1:8" ht="12.75">
      <c r="A28" s="199"/>
      <c r="B28" s="191"/>
      <c r="C28" s="191"/>
      <c r="D28" s="191"/>
      <c r="E28" s="192"/>
      <c r="F28" s="193"/>
      <c r="G28" s="187"/>
      <c r="H28" s="188"/>
    </row>
    <row r="29" spans="1:8" ht="12.75" customHeight="1">
      <c r="A29" s="178">
        <v>4</v>
      </c>
      <c r="B29" s="182" t="str">
        <f>HYPERLINK('пр.взвешивания'!C12)</f>
        <v>Скорнякова Ксения Юрьевна</v>
      </c>
      <c r="C29" s="182" t="str">
        <f>HYPERLINK('пр.взвешивания'!D12)</f>
        <v>29.05.1992, КМС</v>
      </c>
      <c r="D29" s="182" t="str">
        <f>HYPERLINK('пр.взвешивания'!E12)</f>
        <v>УФО, Свердловская обл.</v>
      </c>
      <c r="E29" s="114"/>
      <c r="F29" s="114"/>
      <c r="G29" s="178"/>
      <c r="H29" s="178"/>
    </row>
    <row r="30" spans="1:8" ht="13.5" thickBot="1">
      <c r="A30" s="180"/>
      <c r="B30" s="183"/>
      <c r="C30" s="183"/>
      <c r="D30" s="183"/>
      <c r="E30" s="180"/>
      <c r="F30" s="180"/>
      <c r="G30" s="180"/>
      <c r="H30" s="180"/>
    </row>
    <row r="31" spans="1:8" ht="12.75" customHeight="1">
      <c r="A31" s="202">
        <v>3</v>
      </c>
      <c r="B31" s="196" t="str">
        <f>HYPERLINK('пр.взвешивания'!C10)</f>
        <v>Фрихерт Эрна Владимировна</v>
      </c>
      <c r="C31" s="196" t="str">
        <f>HYPERLINK('пр.взвешивания'!D10)</f>
        <v>30.09.1993, КМС</v>
      </c>
      <c r="D31" s="196" t="str">
        <f>HYPERLINK('пр.взвешивания'!E10)</f>
        <v>УФО, ХМАО</v>
      </c>
      <c r="E31" s="200"/>
      <c r="F31" s="201"/>
      <c r="G31" s="194"/>
      <c r="H31" s="195"/>
    </row>
    <row r="32" spans="1:8" ht="12.75">
      <c r="A32" s="193"/>
      <c r="B32" s="191"/>
      <c r="C32" s="191"/>
      <c r="D32" s="191"/>
      <c r="E32" s="192"/>
      <c r="F32" s="193"/>
      <c r="G32" s="187"/>
      <c r="H32" s="193"/>
    </row>
    <row r="33" spans="1:8" ht="12.75" customHeight="1">
      <c r="A33" s="178">
        <v>2</v>
      </c>
      <c r="B33" s="182" t="str">
        <f>HYPERLINK('пр.взвешивания'!C8)</f>
        <v>Гумерова Эльмира Наилевна</v>
      </c>
      <c r="C33" s="182" t="str">
        <f>HYPERLINK('пр.взвешивания'!D8)</f>
        <v>05.06.1991, КМС</v>
      </c>
      <c r="D33" s="182" t="str">
        <f>HYPERLINK('пр.взвешивания'!E8)</f>
        <v>УФО, Челябинская обл.</v>
      </c>
      <c r="E33" s="114"/>
      <c r="F33" s="114"/>
      <c r="G33" s="178"/>
      <c r="H33" s="178"/>
    </row>
    <row r="34" spans="1:8" ht="12.75">
      <c r="A34" s="193"/>
      <c r="B34" s="191"/>
      <c r="C34" s="191"/>
      <c r="D34" s="191"/>
      <c r="E34" s="193"/>
      <c r="F34" s="193"/>
      <c r="G34" s="193"/>
      <c r="H34" s="193"/>
    </row>
  </sheetData>
  <sheetProtection/>
  <mergeCells count="121"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22:A23"/>
    <mergeCell ref="B22:B23"/>
    <mergeCell ref="C22:C23"/>
    <mergeCell ref="D22:D23"/>
    <mergeCell ref="E22:E23"/>
    <mergeCell ref="F22:F23"/>
    <mergeCell ref="G22:G23"/>
    <mergeCell ref="H22:H23"/>
    <mergeCell ref="A25:A26"/>
    <mergeCell ref="B25:B26"/>
    <mergeCell ref="C25:C26"/>
    <mergeCell ref="D25:D26"/>
    <mergeCell ref="E25:E26"/>
    <mergeCell ref="F25:F26"/>
    <mergeCell ref="G25:G26"/>
    <mergeCell ref="H25:H26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224" t="str">
        <f>HYPERLINK('[1]реквизиты'!$A$2)</f>
        <v>Название соревнования </v>
      </c>
      <c r="B1" s="225"/>
      <c r="C1" s="225"/>
      <c r="D1" s="225"/>
      <c r="E1" s="225"/>
      <c r="F1" s="225"/>
      <c r="G1" s="225"/>
      <c r="H1" s="1"/>
      <c r="I1" s="1"/>
    </row>
    <row r="2" spans="1:9" ht="18" customHeight="1">
      <c r="A2" s="84" t="str">
        <f>HYPERLINK('[1]реквизиты'!$A$3)</f>
        <v>дата место проведения</v>
      </c>
      <c r="B2" s="84"/>
      <c r="C2" s="84"/>
      <c r="D2" s="84"/>
      <c r="E2" s="84"/>
      <c r="F2" s="84"/>
      <c r="G2" s="84"/>
      <c r="H2" s="214"/>
      <c r="I2" s="214"/>
    </row>
    <row r="3" ht="49.5" customHeight="1">
      <c r="D3" t="s">
        <v>44</v>
      </c>
    </row>
    <row r="4" spans="1:7" ht="12.75">
      <c r="A4" s="177" t="s">
        <v>15</v>
      </c>
      <c r="B4" s="177" t="s">
        <v>0</v>
      </c>
      <c r="C4" s="177" t="s">
        <v>1</v>
      </c>
      <c r="D4" s="177" t="s">
        <v>2</v>
      </c>
      <c r="E4" s="177" t="s">
        <v>3</v>
      </c>
      <c r="F4" s="177" t="s">
        <v>4</v>
      </c>
      <c r="G4" s="177" t="s">
        <v>5</v>
      </c>
    </row>
    <row r="5" spans="1:7" ht="12.75">
      <c r="A5" s="177"/>
      <c r="B5" s="177"/>
      <c r="C5" s="177"/>
      <c r="D5" s="177"/>
      <c r="E5" s="177"/>
      <c r="F5" s="177"/>
      <c r="G5" s="177"/>
    </row>
    <row r="6" spans="1:7" ht="12.75">
      <c r="A6" s="110"/>
      <c r="B6" s="215">
        <v>1</v>
      </c>
      <c r="C6" s="217" t="s">
        <v>30</v>
      </c>
      <c r="D6" s="218" t="s">
        <v>31</v>
      </c>
      <c r="E6" s="220" t="s">
        <v>32</v>
      </c>
      <c r="F6" s="186"/>
      <c r="G6" s="217" t="s">
        <v>33</v>
      </c>
    </row>
    <row r="7" spans="1:7" ht="13.5" thickBot="1">
      <c r="A7" s="110"/>
      <c r="B7" s="216"/>
      <c r="C7" s="212"/>
      <c r="D7" s="219"/>
      <c r="E7" s="210"/>
      <c r="F7" s="187"/>
      <c r="G7" s="221"/>
    </row>
    <row r="8" spans="1:7" ht="12.75">
      <c r="A8" s="110"/>
      <c r="B8" s="222">
        <v>2</v>
      </c>
      <c r="C8" s="211" t="s">
        <v>34</v>
      </c>
      <c r="D8" s="202" t="s">
        <v>35</v>
      </c>
      <c r="E8" s="209" t="s">
        <v>36</v>
      </c>
      <c r="F8" s="186"/>
      <c r="G8" s="211" t="s">
        <v>37</v>
      </c>
    </row>
    <row r="9" spans="1:7" ht="12.75">
      <c r="A9" s="110"/>
      <c r="B9" s="223"/>
      <c r="C9" s="212"/>
      <c r="D9" s="188"/>
      <c r="E9" s="210"/>
      <c r="F9" s="187"/>
      <c r="G9" s="212"/>
    </row>
    <row r="10" spans="1:7" ht="12.75">
      <c r="A10" s="110"/>
      <c r="B10" s="213">
        <v>3</v>
      </c>
      <c r="C10" s="205" t="s">
        <v>38</v>
      </c>
      <c r="D10" s="177" t="s">
        <v>39</v>
      </c>
      <c r="E10" s="207" t="s">
        <v>40</v>
      </c>
      <c r="F10" s="208"/>
      <c r="G10" s="205" t="s">
        <v>41</v>
      </c>
    </row>
    <row r="11" spans="1:7" ht="12.75">
      <c r="A11" s="110"/>
      <c r="B11" s="213"/>
      <c r="C11" s="205"/>
      <c r="D11" s="177"/>
      <c r="E11" s="207"/>
      <c r="F11" s="208"/>
      <c r="G11" s="205"/>
    </row>
    <row r="12" spans="1:7" ht="12.75">
      <c r="A12" s="110"/>
      <c r="B12" s="204">
        <v>4</v>
      </c>
      <c r="C12" s="205" t="s">
        <v>42</v>
      </c>
      <c r="D12" s="206" t="s">
        <v>43</v>
      </c>
      <c r="E12" s="207" t="s">
        <v>32</v>
      </c>
      <c r="F12" s="208"/>
      <c r="G12" s="205" t="s">
        <v>51</v>
      </c>
    </row>
    <row r="13" spans="1:7" ht="12.75">
      <c r="A13" s="110"/>
      <c r="B13" s="204"/>
      <c r="C13" s="205"/>
      <c r="D13" s="206"/>
      <c r="E13" s="207"/>
      <c r="F13" s="208"/>
      <c r="G13" s="205"/>
    </row>
    <row r="22" spans="1:8" ht="12.75">
      <c r="A22" s="203"/>
      <c r="B22" s="203"/>
      <c r="C22" s="203"/>
      <c r="D22" s="203"/>
      <c r="E22" s="203"/>
      <c r="F22" s="203"/>
      <c r="G22" s="203"/>
      <c r="H22" s="2"/>
    </row>
    <row r="23" spans="1:8" ht="12.75">
      <c r="A23" s="203"/>
      <c r="B23" s="203"/>
      <c r="C23" s="203"/>
      <c r="D23" s="203"/>
      <c r="E23" s="203"/>
      <c r="F23" s="203"/>
      <c r="G23" s="203"/>
      <c r="H23" s="2"/>
    </row>
    <row r="24" spans="1:8" ht="12.75">
      <c r="A24" s="203"/>
      <c r="B24" s="203"/>
      <c r="C24" s="203"/>
      <c r="D24" s="203"/>
      <c r="E24" s="203"/>
      <c r="F24" s="203"/>
      <c r="G24" s="203"/>
      <c r="H24" s="2"/>
    </row>
    <row r="25" spans="1:8" ht="12.75">
      <c r="A25" s="203"/>
      <c r="B25" s="203"/>
      <c r="C25" s="203"/>
      <c r="D25" s="203"/>
      <c r="E25" s="203"/>
      <c r="F25" s="203"/>
      <c r="G25" s="203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24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5"/>
    </row>
    <row r="28" spans="1:8" ht="15.75">
      <c r="A28" s="13"/>
      <c r="B28" s="13"/>
      <c r="C28" s="7"/>
      <c r="D28" s="8"/>
      <c r="E28" s="8"/>
      <c r="F28" s="26"/>
      <c r="G28" s="9">
        <f>HYPERLINK('[1]реквизиты'!$G$21)</f>
      </c>
      <c r="H28" s="11"/>
    </row>
    <row r="29" spans="1:8" ht="12.75">
      <c r="A29" s="14"/>
      <c r="B29" s="14"/>
      <c r="C29" s="11"/>
      <c r="D29" s="27"/>
      <c r="E29" s="27"/>
      <c r="F29" s="27"/>
      <c r="G29" s="11"/>
      <c r="H29" s="11"/>
    </row>
    <row r="30" spans="1:8" ht="12.75" customHeight="1">
      <c r="A30" s="24">
        <f>HYPERLINK('[1]реквизиты'!$A$22)</f>
      </c>
      <c r="B30" s="13"/>
      <c r="C30" s="7"/>
      <c r="D30" s="10"/>
      <c r="E30" s="10"/>
      <c r="F30" s="28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A1:G1"/>
    <mergeCell ref="B4:B5"/>
    <mergeCell ref="C4:C5"/>
    <mergeCell ref="D4:D5"/>
    <mergeCell ref="E4:E5"/>
    <mergeCell ref="A2:G2"/>
    <mergeCell ref="G4:G5"/>
    <mergeCell ref="A8:A9"/>
    <mergeCell ref="B8:B9"/>
    <mergeCell ref="C8:C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8:G9"/>
    <mergeCell ref="F8:F9"/>
    <mergeCell ref="A10:A11"/>
    <mergeCell ref="B10:B11"/>
    <mergeCell ref="D8:D9"/>
    <mergeCell ref="E8:E9"/>
    <mergeCell ref="E22:E23"/>
    <mergeCell ref="F22:F23"/>
    <mergeCell ref="C10:C11"/>
    <mergeCell ref="D10:D11"/>
    <mergeCell ref="E10:E11"/>
    <mergeCell ref="G22:G23"/>
    <mergeCell ref="E12:E13"/>
    <mergeCell ref="F12:F13"/>
    <mergeCell ref="G12:G13"/>
    <mergeCell ref="F10:F11"/>
    <mergeCell ref="G10:G11"/>
    <mergeCell ref="A12:A13"/>
    <mergeCell ref="B12:B13"/>
    <mergeCell ref="C12:C13"/>
    <mergeCell ref="D12:D13"/>
    <mergeCell ref="A22:A23"/>
    <mergeCell ref="B22:B23"/>
    <mergeCell ref="C22:C23"/>
    <mergeCell ref="D22:D2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2010-12-10T16:00:07Z</cp:lastPrinted>
  <dcterms:created xsi:type="dcterms:W3CDTF">1996-10-08T23:32:33Z</dcterms:created>
  <dcterms:modified xsi:type="dcterms:W3CDTF">2010-12-20T14:43:33Z</dcterms:modified>
  <cp:category/>
  <cp:version/>
  <cp:contentType/>
  <cp:contentStatus/>
</cp:coreProperties>
</file>