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<sst xmlns="http://schemas.openxmlformats.org/spreadsheetml/2006/main" count="270" uniqueCount="170">
  <si>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</si>
  <si>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</si>
  <si>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</si>
  <si>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</si>
  <si>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</si>
  <si>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</si>
  <si>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</si>
  <si>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</si>
  <si>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</si>
  <si>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</si>
  <si>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</si>
  <si>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</si>
  <si>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</si>
  <si>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</si>
  <si>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</si>
  <si>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</si>
  <si>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</si>
  <si>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</si>
  <si>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</si>
  <si>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</si>
  <si>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</si>
  <si>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</si>
  <si>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</si>
  <si>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</si>
  <si>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</si>
  <si>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</si>
  <si>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</si>
  <si>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</si>
  <si>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</si>
  <si>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</si>
  <si>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</si>
  <si>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</si>
  <si>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</si>
  <si>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</si>
  <si>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</si>
  <si>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</si>
  <si>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</si>
  <si>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</si>
  <si>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</si>
  <si>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</si>
  <si>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</si>
  <si>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</si>
  <si>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</si>
  <si>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</si>
  <si>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</si>
  <si>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</si>
  <si>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</si>
  <si>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</si>
  <si>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</si>
  <si>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</si>
  <si>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</si>
  <si>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</si>
  <si>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</si>
  <si>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</si>
  <si>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</si>
  <si>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</si>
  <si>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</si>
  <si>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</si>
  <si>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</si>
  <si>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</si>
  <si>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</si>
  <si>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</si>
  <si>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</si>
  <si>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</si>
  <si>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</si>
  <si>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</si>
  <si>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</si>
  <si>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</si>
  <si>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</si>
  <si>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</si>
  <si>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</si>
  <si>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Алякин Дмитрий Александрович</t>
  </si>
  <si>
    <t>27.04.89, кмс</t>
  </si>
  <si>
    <t>ПФО,Самарская, Самара</t>
  </si>
  <si>
    <t>Коновалов АП,Киргизов ВВ</t>
  </si>
  <si>
    <t>Ахметвалеев Ильнур Флюрович</t>
  </si>
  <si>
    <t>16.02.91, кмс</t>
  </si>
  <si>
    <t>ПФО,Башкортостан, Уфа,МО</t>
  </si>
  <si>
    <t>Самсонов ВМ, Микеладзет ДВ</t>
  </si>
  <si>
    <t>Фирсов Петр Михайлович</t>
  </si>
  <si>
    <t>21.11.86,кмс</t>
  </si>
  <si>
    <t>ПФО,Пермский, Кудымкар</t>
  </si>
  <si>
    <t>Механошин ВГ</t>
  </si>
  <si>
    <t>Тагиев Рашид    Рашидович</t>
  </si>
  <si>
    <t>01.05.1992 кмс</t>
  </si>
  <si>
    <t xml:space="preserve">СЗФО, Псковская  МО                       </t>
  </si>
  <si>
    <t>Аристахов , Васильков ИЕ, Ткаченко ИЕ</t>
  </si>
  <si>
    <t>Шагдуров Александр Жимбеевич</t>
  </si>
  <si>
    <t>16.01.88, КМС</t>
  </si>
  <si>
    <t>СФО, Р.Бурятия, Улан-Удэ, Д</t>
  </si>
  <si>
    <t>Санжиев ТЖ, Цыдыпов БВ</t>
  </si>
  <si>
    <t>Тайпинов Семен Аскерович</t>
  </si>
  <si>
    <t>22.12.1990, КМС</t>
  </si>
  <si>
    <t>СФО, Р.Алтай, Д</t>
  </si>
  <si>
    <t>Алчаков Э.В, Санаров И</t>
  </si>
  <si>
    <t>Рахимов Эрадж Назриходжаевич</t>
  </si>
  <si>
    <t>1981, кмс</t>
  </si>
  <si>
    <t xml:space="preserve">ЦФО, Ярославская </t>
  </si>
  <si>
    <t xml:space="preserve">Волченков </t>
  </si>
  <si>
    <t>Арсланбеков Марат Мукаилович</t>
  </si>
  <si>
    <t>16.11.89 кмс</t>
  </si>
  <si>
    <t>СКФО, Р. Дагестан ПР</t>
  </si>
  <si>
    <t>Джанбеков Т. А., Кучаев Д.</t>
  </si>
  <si>
    <t>Юсуфов Камиль Юсувович</t>
  </si>
  <si>
    <t>16.10.90 кмс</t>
  </si>
  <si>
    <t xml:space="preserve">Джанбеков Т. А. </t>
  </si>
  <si>
    <t>Стишак Анатолий Александрович</t>
  </si>
  <si>
    <t>02.08.86,мс</t>
  </si>
  <si>
    <t>С-Петербург. Д</t>
  </si>
  <si>
    <t xml:space="preserve">Костин АВ </t>
  </si>
  <si>
    <t>Бакрасов Амыр Михайлович</t>
  </si>
  <si>
    <t>01.10.1984, мсмк</t>
  </si>
  <si>
    <t>Майчиков АВ, Яйтаков МЯ</t>
  </si>
  <si>
    <t>Шевхужев Мухамед Султанович</t>
  </si>
  <si>
    <t>23.05.91. кмс</t>
  </si>
  <si>
    <t xml:space="preserve">ЮФО, Краснодарский </t>
  </si>
  <si>
    <t>Бжекшиев АТ, Батмен ЮН</t>
  </si>
  <si>
    <t>Сульянов Владимир Евгеньевич</t>
  </si>
  <si>
    <t>06.11.1985, мсмк</t>
  </si>
  <si>
    <t>Сульянов ЕВ, Яйтаков МЯ</t>
  </si>
  <si>
    <t>Ахмедьянов Данил Уелович</t>
  </si>
  <si>
    <t>22.11.1990, КМС</t>
  </si>
  <si>
    <t>УФО, Челябинская обл.</t>
  </si>
  <si>
    <t>Аккуин ДЮ , Мисхабов ВЮ</t>
  </si>
  <si>
    <t>Якинов Расул Александрович</t>
  </si>
  <si>
    <t>12.01.88 кмс</t>
  </si>
  <si>
    <t>Алчаков ЭВ, Яйтаков МЯ</t>
  </si>
  <si>
    <t>Бахышов Киняз Шахзадаевич</t>
  </si>
  <si>
    <t>1992 кмс</t>
  </si>
  <si>
    <t>ЮФО, Ростовская , Ростов</t>
  </si>
  <si>
    <t>Каримов И</t>
  </si>
  <si>
    <t>Дождев Николай Николаевич</t>
  </si>
  <si>
    <t>15.12.92 кмс</t>
  </si>
  <si>
    <t>С-Петербург, Д</t>
  </si>
  <si>
    <t>Костин А.В</t>
  </si>
  <si>
    <t>Рамазанов  Тимур Рамазанович</t>
  </si>
  <si>
    <t>12.02.91 кмс</t>
  </si>
  <si>
    <t>Кузнецов Дмитрий Андреевич</t>
  </si>
  <si>
    <t>08.11.9 1кмс</t>
  </si>
  <si>
    <t>С-Петербург, ВС</t>
  </si>
  <si>
    <t>Горохов АВ</t>
  </si>
  <si>
    <t>16.11.1986 мс</t>
  </si>
  <si>
    <t>СФО, Новосибирская</t>
  </si>
  <si>
    <t>Лысенко Ю.</t>
  </si>
  <si>
    <t>Агларов Курбанали Ширванович</t>
  </si>
  <si>
    <t>04.06.92. кмс</t>
  </si>
  <si>
    <t>СКФО, Дагестан, Махачкала, ПР</t>
  </si>
  <si>
    <t>Булатов КХ, Булатов ГА</t>
  </si>
  <si>
    <t>Манухин Владимир Валерьевич</t>
  </si>
  <si>
    <t>15.05.87 кмс</t>
  </si>
  <si>
    <t>Москва Д</t>
  </si>
  <si>
    <t>Ганчук ЮЕ, Мусаев АС</t>
  </si>
  <si>
    <t>Мирзаханян Артур Сергеевич</t>
  </si>
  <si>
    <t>16.09.84. кмс</t>
  </si>
  <si>
    <t xml:space="preserve">Москва </t>
  </si>
  <si>
    <t>Елесин НА, Гаджиев КА</t>
  </si>
  <si>
    <t>Федореев Денис Александрович</t>
  </si>
  <si>
    <t>04.06.86 мс</t>
  </si>
  <si>
    <t>СФО, Иркутская,   Д</t>
  </si>
  <si>
    <t>Кочкин ИВ</t>
  </si>
  <si>
    <t>в.к. 52  кг.</t>
  </si>
  <si>
    <t>Михалевич Алексей Юрьевич</t>
  </si>
  <si>
    <t xml:space="preserve"> </t>
  </si>
  <si>
    <t>сн</t>
  </si>
  <si>
    <t>7-8</t>
  </si>
  <si>
    <t>5-6</t>
  </si>
  <si>
    <t>9-12</t>
  </si>
  <si>
    <t>13-14</t>
  </si>
  <si>
    <t>15-18</t>
  </si>
  <si>
    <t>19-23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</si>
</sst>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18" xfId="42" applyFont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33" borderId="37" xfId="42" applyFont="1" applyFill="1" applyBorder="1" applyAlignment="1" applyProtection="1">
      <alignment horizontal="center" vertical="center" wrapText="1"/>
      <protection/>
    </xf>
    <xf numFmtId="0" fontId="12" fillId="33" borderId="38" xfId="42" applyFont="1" applyFill="1" applyBorder="1" applyAlignment="1" applyProtection="1">
      <alignment horizontal="center" vertical="center" wrapText="1"/>
      <protection/>
    </xf>
    <xf numFmtId="0" fontId="12" fillId="33" borderId="39" xfId="42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36" xfId="42" applyFont="1" applyFill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35" borderId="36" xfId="0" applyFont="1" applyFill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57" fillId="0" borderId="43" xfId="42" applyFont="1" applyBorder="1" applyAlignment="1" applyProtection="1">
      <alignment horizontal="left" vertical="center" wrapText="1"/>
      <protection/>
    </xf>
    <xf numFmtId="0" fontId="57" fillId="0" borderId="22" xfId="42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7" fillId="0" borderId="46" xfId="42" applyFont="1" applyBorder="1" applyAlignment="1" applyProtection="1">
      <alignment horizontal="left" vertical="center" wrapText="1"/>
      <protection/>
    </xf>
    <xf numFmtId="0" fontId="57" fillId="0" borderId="4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46" xfId="42" applyFont="1" applyBorder="1" applyAlignment="1" applyProtection="1">
      <alignment horizontal="left" vertical="center" wrapText="1"/>
      <protection/>
    </xf>
    <xf numFmtId="0" fontId="4" fillId="0" borderId="48" xfId="0" applyFont="1" applyBorder="1" applyAlignment="1">
      <alignment horizontal="center" vertical="center" wrapText="1"/>
    </xf>
    <xf numFmtId="0" fontId="7" fillId="0" borderId="49" xfId="42" applyFont="1" applyBorder="1" applyAlignment="1" applyProtection="1">
      <alignment horizontal="left" vertical="center" wrapText="1"/>
      <protection/>
    </xf>
    <xf numFmtId="0" fontId="7" fillId="0" borderId="50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7" fillId="0" borderId="43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57" fillId="0" borderId="5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20" fillId="36" borderId="54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21" fillId="0" borderId="5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35" borderId="54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37" xfId="42" applyFont="1" applyFill="1" applyBorder="1" applyAlignment="1" applyProtection="1">
      <alignment horizontal="center" vertical="center"/>
      <protection/>
    </xf>
    <xf numFmtId="0" fontId="19" fillId="35" borderId="38" xfId="42" applyFont="1" applyFill="1" applyBorder="1" applyAlignment="1" applyProtection="1">
      <alignment horizontal="center" vertical="center"/>
      <protection/>
    </xf>
    <xf numFmtId="0" fontId="19" fillId="35" borderId="39" xfId="42" applyFont="1" applyFill="1" applyBorder="1" applyAlignment="1" applyProtection="1">
      <alignment horizontal="center" vertical="center"/>
      <protection/>
    </xf>
    <xf numFmtId="0" fontId="20" fillId="34" borderId="54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4" fillId="0" borderId="54" xfId="42" applyFont="1" applyBorder="1" applyAlignment="1" applyProtection="1">
      <alignment horizontal="center" vertical="center"/>
      <protection/>
    </xf>
    <xf numFmtId="0" fontId="4" fillId="0" borderId="5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6" fillId="33" borderId="37" xfId="42" applyFont="1" applyFill="1" applyBorder="1" applyAlignment="1" applyProtection="1">
      <alignment horizontal="center" vertical="center" wrapText="1"/>
      <protection/>
    </xf>
    <xf numFmtId="0" fontId="6" fillId="33" borderId="38" xfId="42" applyFont="1" applyFill="1" applyBorder="1" applyAlignment="1" applyProtection="1">
      <alignment horizontal="center" vertical="center" wrapText="1"/>
      <protection/>
    </xf>
    <xf numFmtId="0" fontId="6" fillId="33" borderId="39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1</xdr:row>
      <xdr:rowOff>257175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2"/>
    </sheetNames>
    <sheetDataSet>
      <sheetData sheetId="0">
        <row r="2">
          <cell r="A2" t="str">
            <v>Чемпионат России по боевому самбо  </v>
          </cell>
        </row>
        <row r="3">
          <cell r="A3" t="str">
            <v>25-28  февраля  2011 г.  г. Санкт-Петербург</v>
          </cell>
        </row>
        <row r="6">
          <cell r="A6" t="str">
            <v>Гл. судья, судья МК</v>
          </cell>
          <cell r="G6" t="str">
            <v>А.А. Лебедев</v>
          </cell>
        </row>
        <row r="7">
          <cell r="G7" t="str">
            <v>/ г. Москва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2"/>
  <sheetViews>
    <sheetView tabSelected="1" zoomScalePageLayoutView="0" workbookViewId="0" topLeftCell="A1">
      <selection activeCell="A74" sqref="A1:G74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9.5" thickBot="1">
      <c r="A1" s="170" t="s">
        <v>56</v>
      </c>
      <c r="B1" s="170"/>
      <c r="C1" s="170"/>
      <c r="D1" s="170"/>
      <c r="E1" s="170"/>
      <c r="F1" s="170"/>
      <c r="G1" s="170"/>
    </row>
    <row r="2" spans="2:7" ht="22.5" customHeight="1" thickBot="1">
      <c r="B2" s="173" t="s">
        <v>58</v>
      </c>
      <c r="C2" s="173"/>
      <c r="D2" s="174" t="str">
        <f>HYPERLINK('[1]реквизиты'!$A$2)</f>
        <v>Чемпионат России по боевому самбо  </v>
      </c>
      <c r="E2" s="175"/>
      <c r="F2" s="175"/>
      <c r="G2" s="176"/>
    </row>
    <row r="3" spans="2:7" ht="15" customHeight="1">
      <c r="B3" s="144"/>
      <c r="C3" s="161" t="str">
        <f>HYPERLINK('[1]реквизиты'!$A$3)</f>
        <v>25-28  февраля  2011 г.  г. Санкт-Петербург</v>
      </c>
      <c r="D3" s="161"/>
      <c r="E3" s="161"/>
      <c r="F3" s="171" t="str">
        <f>HYPERLINK('пр.взв.'!D4)</f>
        <v>в.к. 52  кг.</v>
      </c>
      <c r="G3" s="172"/>
    </row>
    <row r="4" spans="1:7" ht="12.75">
      <c r="A4" s="168" t="s">
        <v>10</v>
      </c>
      <c r="B4" s="169" t="s">
        <v>5</v>
      </c>
      <c r="C4" s="168" t="s">
        <v>6</v>
      </c>
      <c r="D4" s="168" t="s">
        <v>7</v>
      </c>
      <c r="E4" s="168" t="s">
        <v>8</v>
      </c>
      <c r="F4" s="168" t="s">
        <v>11</v>
      </c>
      <c r="G4" s="168" t="s">
        <v>9</v>
      </c>
    </row>
    <row r="5" spans="1:7" ht="9.75" customHeight="1">
      <c r="A5" s="168"/>
      <c r="B5" s="169"/>
      <c r="C5" s="168"/>
      <c r="D5" s="168"/>
      <c r="E5" s="168"/>
      <c r="F5" s="168"/>
      <c r="G5" s="168"/>
    </row>
    <row r="6" spans="1:7" ht="12.75" customHeight="1">
      <c r="A6" s="166" t="s">
        <v>25</v>
      </c>
      <c r="B6" s="167">
        <v>4</v>
      </c>
      <c r="C6" s="164" t="str">
        <f>VLOOKUP(B6,'пр.взв.'!B5:G70,2,FALSE)</f>
        <v>Стишак Анатолий Александрович</v>
      </c>
      <c r="D6" s="162" t="str">
        <f>VLOOKUP(B6,'пр.взв.'!B5:G70,3,FALSE)</f>
        <v>02.08.86,мс</v>
      </c>
      <c r="E6" s="162" t="str">
        <f>VLOOKUP(B6,'пр.взв.'!B5:G70,4,FALSE)</f>
        <v>С-Петербург. Д</v>
      </c>
      <c r="F6" s="162">
        <f>VLOOKUP(B6,'пр.взв.'!B5:G70,5,FALSE)</f>
        <v>0</v>
      </c>
      <c r="G6" s="164" t="str">
        <f>VLOOKUP(B6,'пр.взв.'!B5:G70,6,FALSE)</f>
        <v>Костин АВ </v>
      </c>
    </row>
    <row r="7" spans="1:7" ht="12.75" customHeight="1">
      <c r="A7" s="166"/>
      <c r="B7" s="167"/>
      <c r="C7" s="165"/>
      <c r="D7" s="163"/>
      <c r="E7" s="163"/>
      <c r="F7" s="163"/>
      <c r="G7" s="165"/>
    </row>
    <row r="8" spans="1:7" ht="12.75" customHeight="1">
      <c r="A8" s="166" t="s">
        <v>26</v>
      </c>
      <c r="B8" s="167">
        <v>19</v>
      </c>
      <c r="C8" s="164" t="str">
        <f>VLOOKUP(B8,'пр.взв.'!B7:G70,2,FALSE)</f>
        <v>Бакрасов Амыр Михайлович</v>
      </c>
      <c r="D8" s="162" t="str">
        <f>VLOOKUP(B8,'пр.взв.'!B7:G70,3,FALSE)</f>
        <v>01.10.1984, мсмк</v>
      </c>
      <c r="E8" s="162" t="str">
        <f>VLOOKUP(B8,'пр.взв.'!B7:G70,4,FALSE)</f>
        <v>СФО, Р.Алтай, Д</v>
      </c>
      <c r="F8" s="162">
        <f>VLOOKUP(B8,'пр.взв.'!B7:G70,5,FALSE)</f>
        <v>0</v>
      </c>
      <c r="G8" s="164" t="str">
        <f>VLOOKUP(B8,'пр.взв.'!B7:G70,6,FALSE)</f>
        <v>Майчиков АВ, Яйтаков МЯ</v>
      </c>
    </row>
    <row r="9" spans="1:7" ht="12.75" customHeight="1">
      <c r="A9" s="166"/>
      <c r="B9" s="167"/>
      <c r="C9" s="165"/>
      <c r="D9" s="163"/>
      <c r="E9" s="163"/>
      <c r="F9" s="163"/>
      <c r="G9" s="165"/>
    </row>
    <row r="10" spans="1:7" ht="12.75" customHeight="1">
      <c r="A10" s="166" t="s">
        <v>28</v>
      </c>
      <c r="B10" s="167">
        <v>2</v>
      </c>
      <c r="C10" s="164" t="str">
        <f>VLOOKUP(B10,'пр.взв.'!B7:G70,2,FALSE)</f>
        <v>Сульянов Владимир Евгеньевич</v>
      </c>
      <c r="D10" s="162" t="str">
        <f>VLOOKUP(B10,'пр.взв.'!B7:G70,3,FALSE)</f>
        <v>06.11.1985, мсмк</v>
      </c>
      <c r="E10" s="162" t="str">
        <f>VLOOKUP(B10,'пр.взв.'!B7:G70,4,FALSE)</f>
        <v>СФО, Р.Алтай, Д</v>
      </c>
      <c r="F10" s="162">
        <f>VLOOKUP(B10,'пр.взв.'!B7:G70,5,FALSE)</f>
        <v>0</v>
      </c>
      <c r="G10" s="164" t="str">
        <f>VLOOKUP(B10,'пр.взв.'!B7:G70,6,FALSE)</f>
        <v>Сульянов ЕВ, Яйтаков МЯ</v>
      </c>
    </row>
    <row r="11" spans="1:7" ht="12.75" customHeight="1">
      <c r="A11" s="166"/>
      <c r="B11" s="167"/>
      <c r="C11" s="165"/>
      <c r="D11" s="163"/>
      <c r="E11" s="163"/>
      <c r="F11" s="163"/>
      <c r="G11" s="165"/>
    </row>
    <row r="12" spans="1:7" ht="12.75" customHeight="1">
      <c r="A12" s="166" t="s">
        <v>28</v>
      </c>
      <c r="B12" s="167">
        <v>13</v>
      </c>
      <c r="C12" s="164" t="str">
        <f>VLOOKUP(B12,'пр.взв.'!B7:G70,2,FALSE)</f>
        <v>Рахимов Эрадж Назриходжаевич</v>
      </c>
      <c r="D12" s="162" t="str">
        <f>VLOOKUP(B12,'пр.взв.'!B7:G70,3,FALSE)</f>
        <v>1981, кмс</v>
      </c>
      <c r="E12" s="162" t="str">
        <f>VLOOKUP(B12,'пр.взв.'!B7:G70,4,FALSE)</f>
        <v>ЦФО, Ярославская </v>
      </c>
      <c r="F12" s="162">
        <f>VLOOKUP(B12,'пр.взв.'!B7:G70,5,FALSE)</f>
        <v>0</v>
      </c>
      <c r="G12" s="164" t="str">
        <f>VLOOKUP(B12,'пр.взв.'!B7:G70,6,FALSE)</f>
        <v>Волченков </v>
      </c>
    </row>
    <row r="13" spans="1:7" ht="12.75" customHeight="1">
      <c r="A13" s="166"/>
      <c r="B13" s="167"/>
      <c r="C13" s="165"/>
      <c r="D13" s="163"/>
      <c r="E13" s="163"/>
      <c r="F13" s="163"/>
      <c r="G13" s="165"/>
    </row>
    <row r="14" spans="1:7" ht="12.75" customHeight="1">
      <c r="A14" s="166" t="s">
        <v>165</v>
      </c>
      <c r="B14" s="167">
        <v>21</v>
      </c>
      <c r="C14" s="164" t="str">
        <f>VLOOKUP(B14,'пр.взв.'!B7:G70,2,FALSE)</f>
        <v>Якинов Расул Александрович</v>
      </c>
      <c r="D14" s="162" t="str">
        <f>VLOOKUP(B14,'пр.взв.'!B7:G70,3,FALSE)</f>
        <v>12.01.88 кмс</v>
      </c>
      <c r="E14" s="162" t="str">
        <f>VLOOKUP(B14,'пр.взв.'!B7:G70,4,FALSE)</f>
        <v>СФО, Р.Алтай, Д</v>
      </c>
      <c r="F14" s="162">
        <f>VLOOKUP(B14,'пр.взв.'!B7:G70,5,FALSE)</f>
        <v>0</v>
      </c>
      <c r="G14" s="164" t="str">
        <f>VLOOKUP(B14,'пр.взв.'!B7:G70,6,FALSE)</f>
        <v>Алчаков ЭВ, Яйтаков МЯ</v>
      </c>
    </row>
    <row r="15" spans="1:7" ht="12.75" customHeight="1">
      <c r="A15" s="166"/>
      <c r="B15" s="167"/>
      <c r="C15" s="165"/>
      <c r="D15" s="163"/>
      <c r="E15" s="163"/>
      <c r="F15" s="163"/>
      <c r="G15" s="165"/>
    </row>
    <row r="16" spans="1:7" ht="12.75" customHeight="1">
      <c r="A16" s="166" t="s">
        <v>165</v>
      </c>
      <c r="B16" s="167">
        <v>8</v>
      </c>
      <c r="C16" s="164" t="str">
        <f>VLOOKUP(B16,'пр.взв.'!B7:G70,2,FALSE)</f>
        <v>Михалевич Алексей Юрьевич</v>
      </c>
      <c r="D16" s="162" t="str">
        <f>VLOOKUP(B16,'пр.взв.'!B7:G70,3,FALSE)</f>
        <v>16.11.1986 мс</v>
      </c>
      <c r="E16" s="162" t="str">
        <f>VLOOKUP(B16,'пр.взв.'!B7:G70,4,FALSE)</f>
        <v>СФО, Новосибирская</v>
      </c>
      <c r="F16" s="162">
        <f>VLOOKUP(B16,'пр.взв.'!B7:G70,5,FALSE)</f>
        <v>0</v>
      </c>
      <c r="G16" s="164" t="str">
        <f>VLOOKUP(B16,'пр.взв.'!B7:G70,6,FALSE)</f>
        <v>Лысенко Ю.</v>
      </c>
    </row>
    <row r="17" spans="1:7" ht="12.75" customHeight="1">
      <c r="A17" s="166"/>
      <c r="B17" s="167"/>
      <c r="C17" s="165"/>
      <c r="D17" s="163"/>
      <c r="E17" s="163"/>
      <c r="F17" s="163"/>
      <c r="G17" s="165"/>
    </row>
    <row r="18" spans="1:7" ht="12.75" customHeight="1">
      <c r="A18" s="166" t="s">
        <v>164</v>
      </c>
      <c r="B18" s="167">
        <v>11</v>
      </c>
      <c r="C18" s="164" t="str">
        <f>VLOOKUP(B18,'пр.взв.'!B7:G70,2,FALSE)</f>
        <v>Федореев Денис Александрович</v>
      </c>
      <c r="D18" s="162" t="str">
        <f>VLOOKUP(B18,'пр.взв.'!B7:G70,3,FALSE)</f>
        <v>04.06.86 мс</v>
      </c>
      <c r="E18" s="162" t="str">
        <f>VLOOKUP(B18,'пр.взв.'!B7:G70,4,FALSE)</f>
        <v>СФО, Иркутская,   Д</v>
      </c>
      <c r="F18" s="162">
        <f>VLOOKUP(B18,'пр.взв.'!B7:G70,5,FALSE)</f>
        <v>0</v>
      </c>
      <c r="G18" s="164" t="str">
        <f>VLOOKUP(B18,'пр.взв.'!B7:G70,6,FALSE)</f>
        <v>Кочкин ИВ</v>
      </c>
    </row>
    <row r="19" spans="1:7" ht="12.75" customHeight="1">
      <c r="A19" s="166"/>
      <c r="B19" s="167"/>
      <c r="C19" s="165"/>
      <c r="D19" s="163"/>
      <c r="E19" s="163"/>
      <c r="F19" s="163"/>
      <c r="G19" s="165"/>
    </row>
    <row r="20" spans="1:7" ht="12.75" customHeight="1">
      <c r="A20" s="166" t="s">
        <v>164</v>
      </c>
      <c r="B20" s="167">
        <v>10</v>
      </c>
      <c r="C20" s="164" t="str">
        <f>VLOOKUP(B20,'пр.взв.'!B7:G70,2,FALSE)</f>
        <v>Ахметвалеев Ильнур Флюрович</v>
      </c>
      <c r="D20" s="162" t="str">
        <f>VLOOKUP(B20,'пр.взв.'!B7:G70,3,FALSE)</f>
        <v>16.02.91, кмс</v>
      </c>
      <c r="E20" s="162" t="str">
        <f>VLOOKUP(B20,'пр.взв.'!B7:G70,4,FALSE)</f>
        <v>ПФО,Башкортостан, Уфа,МО</v>
      </c>
      <c r="F20" s="162">
        <f>VLOOKUP(B20,'пр.взв.'!B7:G70,5,FALSE)</f>
        <v>0</v>
      </c>
      <c r="G20" s="164" t="str">
        <f>VLOOKUP(B20,'пр.взв.'!B7:G70,6,FALSE)</f>
        <v>Самсонов ВМ, Микеладзет ДВ</v>
      </c>
    </row>
    <row r="21" spans="1:7" ht="12.75" customHeight="1">
      <c r="A21" s="166"/>
      <c r="B21" s="167"/>
      <c r="C21" s="165"/>
      <c r="D21" s="163"/>
      <c r="E21" s="163"/>
      <c r="F21" s="163"/>
      <c r="G21" s="165"/>
    </row>
    <row r="22" spans="1:7" ht="12.75" customHeight="1">
      <c r="A22" s="166" t="s">
        <v>166</v>
      </c>
      <c r="B22" s="167">
        <v>9</v>
      </c>
      <c r="C22" s="164" t="str">
        <f>VLOOKUP(B22,'пр.взв.'!B7:G70,2,FALSE)</f>
        <v>Ахмедьянов Данил Уелович</v>
      </c>
      <c r="D22" s="162" t="str">
        <f>VLOOKUP(B22,'пр.взв.'!B7:G70,3,FALSE)</f>
        <v>22.11.1990, КМС</v>
      </c>
      <c r="E22" s="162" t="str">
        <f>VLOOKUP(B22,'пр.взв.'!B7:G70,4,FALSE)</f>
        <v>УФО, Челябинская обл.</v>
      </c>
      <c r="F22" s="162">
        <f>VLOOKUP(B22,'пр.взв.'!B7:G70,5,FALSE)</f>
        <v>0</v>
      </c>
      <c r="G22" s="164" t="str">
        <f>VLOOKUP(B22,'пр.взв.'!B7:G70,6,FALSE)</f>
        <v>Аккуин ДЮ , Мисхабов ВЮ</v>
      </c>
    </row>
    <row r="23" spans="1:7" ht="12.75" customHeight="1">
      <c r="A23" s="166"/>
      <c r="B23" s="167"/>
      <c r="C23" s="165"/>
      <c r="D23" s="163"/>
      <c r="E23" s="163"/>
      <c r="F23" s="163"/>
      <c r="G23" s="165"/>
    </row>
    <row r="24" spans="1:7" ht="12.75" customHeight="1">
      <c r="A24" s="166" t="s">
        <v>166</v>
      </c>
      <c r="B24" s="167">
        <v>23</v>
      </c>
      <c r="C24" s="164" t="str">
        <f>VLOOKUP(B24,'пр.взв.'!B7:G70,2,FALSE)</f>
        <v>Алякин Дмитрий Александрович</v>
      </c>
      <c r="D24" s="162" t="str">
        <f>VLOOKUP(B24,'пр.взв.'!B7:G70,3,FALSE)</f>
        <v>27.04.89, кмс</v>
      </c>
      <c r="E24" s="162" t="str">
        <f>VLOOKUP(B24,'пр.взв.'!B7:G70,4,FALSE)</f>
        <v>ПФО,Самарская, Самара</v>
      </c>
      <c r="F24" s="162">
        <f>VLOOKUP(B24,'пр.взв.'!B7:G70,5,FALSE)</f>
        <v>1209</v>
      </c>
      <c r="G24" s="164" t="str">
        <f>VLOOKUP(B24,'пр.взв.'!B7:G70,6,FALSE)</f>
        <v>Коновалов АП,Киргизов ВВ</v>
      </c>
    </row>
    <row r="25" spans="1:7" ht="12.75" customHeight="1">
      <c r="A25" s="166"/>
      <c r="B25" s="167"/>
      <c r="C25" s="165"/>
      <c r="D25" s="163"/>
      <c r="E25" s="163"/>
      <c r="F25" s="163"/>
      <c r="G25" s="165"/>
    </row>
    <row r="26" spans="1:7" ht="12.75" customHeight="1">
      <c r="A26" s="166" t="s">
        <v>166</v>
      </c>
      <c r="B26" s="167">
        <v>18</v>
      </c>
      <c r="C26" s="164" t="str">
        <f>VLOOKUP(B26,'пр.взв.'!B7:G70,2,FALSE)</f>
        <v>Мирзаханян Артур Сергеевич</v>
      </c>
      <c r="D26" s="162" t="str">
        <f>VLOOKUP(B26,'пр.взв.'!B7:G70,3,FALSE)</f>
        <v>16.09.84. кмс</v>
      </c>
      <c r="E26" s="162" t="str">
        <f>VLOOKUP(B26,'пр.взв.'!B7:G70,4,FALSE)</f>
        <v>Москва </v>
      </c>
      <c r="F26" s="162">
        <f>VLOOKUP(B26,'пр.взв.'!B7:G70,5,FALSE)</f>
        <v>0</v>
      </c>
      <c r="G26" s="164" t="str">
        <f>VLOOKUP(B26,'пр.взв.'!B7:G70,6,FALSE)</f>
        <v>Елесин НА, Гаджиев КА</v>
      </c>
    </row>
    <row r="27" spans="1:7" ht="12.75" customHeight="1">
      <c r="A27" s="166"/>
      <c r="B27" s="167"/>
      <c r="C27" s="165"/>
      <c r="D27" s="163"/>
      <c r="E27" s="163"/>
      <c r="F27" s="163"/>
      <c r="G27" s="165"/>
    </row>
    <row r="28" spans="1:7" ht="12.75" customHeight="1">
      <c r="A28" s="166" t="s">
        <v>166</v>
      </c>
      <c r="B28" s="167">
        <v>20</v>
      </c>
      <c r="C28" s="164" t="str">
        <f>VLOOKUP(B28,'пр.взв.'!B7:G70,2,FALSE)</f>
        <v>Тайпинов Семен Аскерович</v>
      </c>
      <c r="D28" s="162" t="str">
        <f>VLOOKUP(B28,'пр.взв.'!B7:G70,3,FALSE)</f>
        <v>22.12.1990, КМС</v>
      </c>
      <c r="E28" s="162" t="str">
        <f>VLOOKUP(B28,'пр.взв.'!B7:G70,4,FALSE)</f>
        <v>СФО, Р.Алтай, Д</v>
      </c>
      <c r="F28" s="162">
        <f>VLOOKUP(B28,'пр.взв.'!B7:G70,5,FALSE)</f>
        <v>0</v>
      </c>
      <c r="G28" s="164" t="str">
        <f>VLOOKUP(B28,'пр.взв.'!B7:G70,6,FALSE)</f>
        <v>Алчаков Э.В, Санаров И</v>
      </c>
    </row>
    <row r="29" spans="1:7" ht="12.75" customHeight="1">
      <c r="A29" s="166"/>
      <c r="B29" s="167"/>
      <c r="C29" s="165"/>
      <c r="D29" s="163"/>
      <c r="E29" s="163"/>
      <c r="F29" s="163"/>
      <c r="G29" s="165"/>
    </row>
    <row r="30" spans="1:7" ht="12.75" customHeight="1">
      <c r="A30" s="166" t="s">
        <v>167</v>
      </c>
      <c r="B30" s="167">
        <v>3</v>
      </c>
      <c r="C30" s="164" t="str">
        <f>VLOOKUP(B30,'пр.взв.'!B7:G70,2,FALSE)</f>
        <v>Шевхужев Мухамед Султанович</v>
      </c>
      <c r="D30" s="162" t="str">
        <f>VLOOKUP(B30,'пр.взв.'!B7:G70,3,FALSE)</f>
        <v>23.05.91. кмс</v>
      </c>
      <c r="E30" s="162" t="str">
        <f>VLOOKUP(B30,'пр.взв.'!B7:G70,4,FALSE)</f>
        <v>ЮФО, Краснодарский </v>
      </c>
      <c r="F30" s="162">
        <f>VLOOKUP(B30,'пр.взв.'!B7:G70,5,FALSE)</f>
        <v>0</v>
      </c>
      <c r="G30" s="164" t="str">
        <f>VLOOKUP(B30,'пр.взв.'!B7:G70,6,FALSE)</f>
        <v>Бжекшиев АТ, Батмен ЮН</v>
      </c>
    </row>
    <row r="31" spans="1:7" ht="12.75" customHeight="1">
      <c r="A31" s="166"/>
      <c r="B31" s="167"/>
      <c r="C31" s="165"/>
      <c r="D31" s="163"/>
      <c r="E31" s="163"/>
      <c r="F31" s="163"/>
      <c r="G31" s="165"/>
    </row>
    <row r="32" spans="1:7" ht="12.75" customHeight="1">
      <c r="A32" s="166" t="s">
        <v>167</v>
      </c>
      <c r="B32" s="167">
        <v>12</v>
      </c>
      <c r="C32" s="164" t="str">
        <f>VLOOKUP(B32,'пр.взв.'!B7:G70,2,FALSE)</f>
        <v>Юсуфов Камиль Юсувович</v>
      </c>
      <c r="D32" s="162" t="str">
        <f>VLOOKUP(B32,'пр.взв.'!B9:G72,3,FALSE)</f>
        <v>16.10.90 кмс</v>
      </c>
      <c r="E32" s="162" t="str">
        <f>VLOOKUP(B32,'пр.взв.'!B7:G70,4,FALSE)</f>
        <v>СКФО, Р. Дагестан ПР</v>
      </c>
      <c r="F32" s="162">
        <f>VLOOKUP(B32,'пр.взв.'!B7:G70,5,FALSE)</f>
        <v>0</v>
      </c>
      <c r="G32" s="164" t="str">
        <f>VLOOKUP(B32,'пр.взв.'!B7:G70,6,FALSE)</f>
        <v>Джанбеков Т. А. </v>
      </c>
    </row>
    <row r="33" spans="1:7" ht="12.75" customHeight="1">
      <c r="A33" s="166"/>
      <c r="B33" s="167"/>
      <c r="C33" s="165"/>
      <c r="D33" s="163"/>
      <c r="E33" s="163"/>
      <c r="F33" s="163"/>
      <c r="G33" s="165"/>
    </row>
    <row r="34" spans="1:7" ht="12.75" customHeight="1">
      <c r="A34" s="166" t="s">
        <v>168</v>
      </c>
      <c r="B34" s="167">
        <v>1</v>
      </c>
      <c r="C34" s="164" t="str">
        <f>VLOOKUP(B34,'пр.взв.'!B7:G70,2,FALSE)</f>
        <v>Рамазанов  Тимур Рамазанович</v>
      </c>
      <c r="D34" s="162" t="str">
        <f>VLOOKUP(B34,'пр.взв.'!B7:G70,3,FALSE)</f>
        <v>12.02.91 кмс</v>
      </c>
      <c r="E34" s="162" t="str">
        <f>VLOOKUP(B34,'пр.взв.'!B7:G70,4,FALSE)</f>
        <v>С-Петербург, Д</v>
      </c>
      <c r="F34" s="162">
        <f>VLOOKUP(B34,'пр.взв.'!B7:G70,5,FALSE)</f>
        <v>0</v>
      </c>
      <c r="G34" s="164" t="str">
        <f>VLOOKUP(B34,'пр.взв.'!B7:G70,6,FALSE)</f>
        <v>Костин А.В</v>
      </c>
    </row>
    <row r="35" spans="1:7" ht="12.75" customHeight="1">
      <c r="A35" s="166"/>
      <c r="B35" s="167"/>
      <c r="C35" s="165"/>
      <c r="D35" s="163"/>
      <c r="E35" s="163"/>
      <c r="F35" s="163"/>
      <c r="G35" s="165"/>
    </row>
    <row r="36" spans="1:7" ht="12.75" customHeight="1">
      <c r="A36" s="166" t="s">
        <v>168</v>
      </c>
      <c r="B36" s="167">
        <v>15</v>
      </c>
      <c r="C36" s="164" t="str">
        <f>VLOOKUP(B36,'пр.взв.'!B7:G70,2,FALSE)</f>
        <v>Дождев Николай Николаевич</v>
      </c>
      <c r="D36" s="162" t="str">
        <f>VLOOKUP(B36,'пр.взв.'!B7:G70,3,FALSE)</f>
        <v>15.12.92 кмс</v>
      </c>
      <c r="E36" s="162" t="str">
        <f>VLOOKUP(B36,'пр.взв.'!B7:G70,4,FALSE)</f>
        <v>С-Петербург, Д</v>
      </c>
      <c r="F36" s="162">
        <f>VLOOKUP(B36,'пр.взв.'!B7:G70,5,FALSE)</f>
        <v>0</v>
      </c>
      <c r="G36" s="164" t="str">
        <f>VLOOKUP(B36,'пр.взв.'!B7:G70,6,FALSE)</f>
        <v>Костин А.В</v>
      </c>
    </row>
    <row r="37" spans="1:7" ht="12.75" customHeight="1">
      <c r="A37" s="166"/>
      <c r="B37" s="167"/>
      <c r="C37" s="165"/>
      <c r="D37" s="163"/>
      <c r="E37" s="163"/>
      <c r="F37" s="163"/>
      <c r="G37" s="165"/>
    </row>
    <row r="38" spans="1:7" ht="12.75" customHeight="1">
      <c r="A38" s="166" t="s">
        <v>168</v>
      </c>
      <c r="B38" s="167">
        <v>22</v>
      </c>
      <c r="C38" s="164" t="str">
        <f>VLOOKUP(B38,'пр.взв.'!B7:G70,2,FALSE)</f>
        <v>Кузнецов Дмитрий Андреевич</v>
      </c>
      <c r="D38" s="162" t="str">
        <f>VLOOKUP(B38,'пр.взв.'!B7:G70,3,FALSE)</f>
        <v>08.11.9 1кмс</v>
      </c>
      <c r="E38" s="162" t="str">
        <f>VLOOKUP(B38,'пр.взв.'!B7:G70,4,FALSE)</f>
        <v>С-Петербург, ВС</v>
      </c>
      <c r="F38" s="162">
        <f>VLOOKUP(B38,'пр.взв.'!B7:G70,5,FALSE)</f>
        <v>0</v>
      </c>
      <c r="G38" s="164" t="str">
        <f>VLOOKUP(B38,'пр.взв.'!B7:G70,6,FALSE)</f>
        <v>Горохов АВ</v>
      </c>
    </row>
    <row r="39" spans="1:7" ht="12.75" customHeight="1">
      <c r="A39" s="166"/>
      <c r="B39" s="167"/>
      <c r="C39" s="165"/>
      <c r="D39" s="163"/>
      <c r="E39" s="163"/>
      <c r="F39" s="163"/>
      <c r="G39" s="165"/>
    </row>
    <row r="40" spans="1:7" ht="12.75" customHeight="1">
      <c r="A40" s="166" t="s">
        <v>168</v>
      </c>
      <c r="B40" s="167">
        <v>16</v>
      </c>
      <c r="C40" s="164" t="str">
        <f>VLOOKUP(B40,'пр.взв.'!B7:G70,2,FALSE)</f>
        <v>Фирсов Петр Михайлович</v>
      </c>
      <c r="D40" s="162" t="str">
        <f>VLOOKUP(B40,'пр.взв.'!B7:G70,3,FALSE)</f>
        <v>21.11.86,кмс</v>
      </c>
      <c r="E40" s="162" t="str">
        <f>VLOOKUP(B40,'пр.взв.'!B7:G70,4,FALSE)</f>
        <v>ПФО,Пермский, Кудымкар</v>
      </c>
      <c r="F40" s="162">
        <f>VLOOKUP(B40,'пр.взв.'!B7:G70,5,FALSE)</f>
        <v>0</v>
      </c>
      <c r="G40" s="164" t="str">
        <f>VLOOKUP(B40,'пр.взв.'!B7:G70,6,FALSE)</f>
        <v>Механошин ВГ</v>
      </c>
    </row>
    <row r="41" spans="1:7" ht="12.75" customHeight="1">
      <c r="A41" s="166"/>
      <c r="B41" s="167"/>
      <c r="C41" s="165"/>
      <c r="D41" s="163"/>
      <c r="E41" s="163"/>
      <c r="F41" s="163"/>
      <c r="G41" s="165"/>
    </row>
    <row r="42" spans="1:7" ht="12.75" customHeight="1">
      <c r="A42" s="166" t="s">
        <v>169</v>
      </c>
      <c r="B42" s="167">
        <v>17</v>
      </c>
      <c r="C42" s="164" t="str">
        <f>VLOOKUP(B42,'пр.взв.'!B7:G70,2,FALSE)</f>
        <v>Арсланбеков Марат Мукаилович</v>
      </c>
      <c r="D42" s="162" t="str">
        <f>VLOOKUP(B42,'пр.взв.'!B7:G70,3,FALSE)</f>
        <v>16.11.89 кмс</v>
      </c>
      <c r="E42" s="162" t="str">
        <f>VLOOKUP(B42,'пр.взв.'!B7:G70,4,FALSE)</f>
        <v>СКФО, Р. Дагестан ПР</v>
      </c>
      <c r="F42" s="162">
        <f>VLOOKUP(B42,'пр.взв.'!B7:G70,5,FALSE)</f>
        <v>0</v>
      </c>
      <c r="G42" s="164" t="str">
        <f>VLOOKUP(B42,'пр.взв.'!B7:G70,6,FALSE)</f>
        <v>Джанбеков Т. А., Кучаев Д.</v>
      </c>
    </row>
    <row r="43" spans="1:7" ht="12.75" customHeight="1">
      <c r="A43" s="166"/>
      <c r="B43" s="167"/>
      <c r="C43" s="165"/>
      <c r="D43" s="163"/>
      <c r="E43" s="163"/>
      <c r="F43" s="163"/>
      <c r="G43" s="165"/>
    </row>
    <row r="44" spans="1:7" ht="12.75" customHeight="1">
      <c r="A44" s="166" t="s">
        <v>169</v>
      </c>
      <c r="B44" s="167">
        <v>5</v>
      </c>
      <c r="C44" s="164" t="str">
        <f>VLOOKUP(B44,'пр.взв.'!B7:G70,2,FALSE)</f>
        <v>Шагдуров Александр Жимбеевич</v>
      </c>
      <c r="D44" s="162" t="str">
        <f>VLOOKUP(B44,'пр.взв.'!B7:G70,3,FALSE)</f>
        <v>16.01.88, КМС</v>
      </c>
      <c r="E44" s="162" t="str">
        <f>VLOOKUP(B44,'пр.взв.'!B7:G70,4,FALSE)</f>
        <v>СФО, Р.Бурятия, Улан-Удэ, Д</v>
      </c>
      <c r="F44" s="162">
        <f>VLOOKUP(B44,'пр.взв.'!B7:G70,5,FALSE)</f>
        <v>0</v>
      </c>
      <c r="G44" s="164" t="str">
        <f>VLOOKUP(B44,'пр.взв.'!B7:G70,6,FALSE)</f>
        <v>Санжиев ТЖ, Цыдыпов БВ</v>
      </c>
    </row>
    <row r="45" spans="1:7" ht="12.75" customHeight="1">
      <c r="A45" s="166"/>
      <c r="B45" s="167"/>
      <c r="C45" s="165"/>
      <c r="D45" s="163"/>
      <c r="E45" s="163"/>
      <c r="F45" s="163"/>
      <c r="G45" s="165"/>
    </row>
    <row r="46" spans="1:7" ht="12.75" customHeight="1">
      <c r="A46" s="166" t="s">
        <v>169</v>
      </c>
      <c r="B46" s="167">
        <v>7</v>
      </c>
      <c r="C46" s="164" t="str">
        <f>VLOOKUP(B46,'пр.взв.'!B7:G70,2,FALSE)</f>
        <v>Манухин Владимир Валерьевич</v>
      </c>
      <c r="D46" s="162" t="str">
        <f>VLOOKUP(B46,'пр.взв.'!B7:G70,3,FALSE)</f>
        <v>15.05.87 кмс</v>
      </c>
      <c r="E46" s="162" t="str">
        <f>VLOOKUP(B46,'пр.взв.'!B7:G70,4,FALSE)</f>
        <v>Москва Д</v>
      </c>
      <c r="F46" s="162">
        <f>VLOOKUP(B46,'пр.взв.'!B7:G70,5,FALSE)</f>
        <v>0</v>
      </c>
      <c r="G46" s="164" t="str">
        <f>VLOOKUP(B46,'пр.взв.'!B7:G70,6,FALSE)</f>
        <v>Ганчук ЮЕ, Мусаев АС</v>
      </c>
    </row>
    <row r="47" spans="1:7" ht="12.75" customHeight="1">
      <c r="A47" s="166"/>
      <c r="B47" s="167"/>
      <c r="C47" s="165"/>
      <c r="D47" s="163"/>
      <c r="E47" s="163"/>
      <c r="F47" s="163"/>
      <c r="G47" s="165"/>
    </row>
    <row r="48" spans="1:7" ht="12.75" customHeight="1">
      <c r="A48" s="166" t="s">
        <v>169</v>
      </c>
      <c r="B48" s="167">
        <v>6</v>
      </c>
      <c r="C48" s="164" t="str">
        <f>VLOOKUP(B48,'пр.взв.'!B7:G70,2,FALSE)</f>
        <v>Агларов Курбанали Ширванович</v>
      </c>
      <c r="D48" s="162" t="str">
        <f>VLOOKUP(B48,'пр.взв.'!B7:G70,3,FALSE)</f>
        <v>04.06.92. кмс</v>
      </c>
      <c r="E48" s="162" t="str">
        <f>VLOOKUP(B48,'пр.взв.'!B7:G70,4,FALSE)</f>
        <v>СКФО, Дагестан, Махачкала, ПР</v>
      </c>
      <c r="F48" s="162">
        <f>VLOOKUP(B48,'пр.взв.'!B7:G70,5,FALSE)</f>
        <v>0</v>
      </c>
      <c r="G48" s="164" t="str">
        <f>VLOOKUP(B48,'пр.взв.'!B7:G70,6,FALSE)</f>
        <v>Булатов КХ, Булатов ГА</v>
      </c>
    </row>
    <row r="49" spans="1:7" ht="12.75" customHeight="1">
      <c r="A49" s="166"/>
      <c r="B49" s="167"/>
      <c r="C49" s="165"/>
      <c r="D49" s="163"/>
      <c r="E49" s="163"/>
      <c r="F49" s="163"/>
      <c r="G49" s="165"/>
    </row>
    <row r="50" spans="1:7" ht="12.75" customHeight="1">
      <c r="A50" s="166" t="s">
        <v>169</v>
      </c>
      <c r="B50" s="167">
        <v>24</v>
      </c>
      <c r="C50" s="164" t="str">
        <f>VLOOKUP(B50,'пр.взв.'!B7:G70,2,FALSE)</f>
        <v>Тагиев Рашид    Рашидович</v>
      </c>
      <c r="D50" s="162" t="str">
        <f>VLOOKUP(B50,'пр.взв.'!B7:G70,3,FALSE)</f>
        <v>01.05.1992 кмс</v>
      </c>
      <c r="E50" s="162" t="str">
        <f>VLOOKUP(B50,'пр.взв.'!B7:G70,4,FALSE)</f>
        <v>СЗФО, Псковская  МО                       </v>
      </c>
      <c r="F50" s="162">
        <f>VLOOKUP(B50,'пр.взв.'!B7:G70,5,FALSE)</f>
        <v>0</v>
      </c>
      <c r="G50" s="164" t="str">
        <f>VLOOKUP(B50,'пр.взв.'!B7:G70,6,FALSE)</f>
        <v>Аристахов , Васильков ИЕ, Ткаченко ИЕ</v>
      </c>
    </row>
    <row r="51" spans="1:7" ht="12.75" customHeight="1">
      <c r="A51" s="166"/>
      <c r="B51" s="167"/>
      <c r="C51" s="165"/>
      <c r="D51" s="163"/>
      <c r="E51" s="163"/>
      <c r="F51" s="163"/>
      <c r="G51" s="165"/>
    </row>
    <row r="52" spans="1:7" ht="12.75" customHeight="1">
      <c r="A52" s="166" t="s">
        <v>50</v>
      </c>
      <c r="B52" s="167">
        <v>14</v>
      </c>
      <c r="C52" s="164" t="str">
        <f>VLOOKUP(B52,'пр.взв.'!B7:G70,2,FALSE)</f>
        <v>Бахышов Киняз Шахзадаевич</v>
      </c>
      <c r="D52" s="162" t="str">
        <f>VLOOKUP(B52,'пр.взв.'!B7:G70,3,FALSE)</f>
        <v>1992 кмс</v>
      </c>
      <c r="E52" s="162" t="str">
        <f>VLOOKUP(B52,'пр.взв.'!B7:G70,4,FALSE)</f>
        <v>ЮФО, Ростовская , Ростов</v>
      </c>
      <c r="F52" s="162">
        <f>VLOOKUP(B52,'пр.взв.'!B7:G70,5,FALSE)</f>
        <v>0</v>
      </c>
      <c r="G52" s="164" t="str">
        <f>VLOOKUP(B52,'пр.взв.'!B7:G70,6,FALSE)</f>
        <v>Каримов И</v>
      </c>
    </row>
    <row r="53" spans="1:7" ht="12.75" customHeight="1">
      <c r="A53" s="166"/>
      <c r="B53" s="167"/>
      <c r="C53" s="165"/>
      <c r="D53" s="163"/>
      <c r="E53" s="163"/>
      <c r="F53" s="163"/>
      <c r="G53" s="165"/>
    </row>
    <row r="54" spans="1:7" ht="11.25" customHeight="1" hidden="1">
      <c r="A54" s="166" t="s">
        <v>29</v>
      </c>
      <c r="B54" s="167"/>
      <c r="C54" s="164" t="e">
        <f>VLOOKUP(B54,'пр.взв.'!B7:G70,2,FALSE)</f>
        <v>#N/A</v>
      </c>
      <c r="D54" s="162" t="e">
        <f>VLOOKUP(B54,'пр.взв.'!B7:G70,3,FALSE)</f>
        <v>#N/A</v>
      </c>
      <c r="E54" s="162" t="e">
        <f>VLOOKUP(B54,'пр.взв.'!B7:G70,4,FALSE)</f>
        <v>#N/A</v>
      </c>
      <c r="F54" s="162" t="e">
        <f>VLOOKUP(B54,'пр.взв.'!B7:G70,5,FALSE)</f>
        <v>#N/A</v>
      </c>
      <c r="G54" s="164" t="e">
        <f>VLOOKUP(B54,'пр.взв.'!B7:G70,6,FALSE)</f>
        <v>#N/A</v>
      </c>
    </row>
    <row r="55" spans="1:7" ht="11.25" customHeight="1" hidden="1">
      <c r="A55" s="166"/>
      <c r="B55" s="167"/>
      <c r="C55" s="165"/>
      <c r="D55" s="163"/>
      <c r="E55" s="163"/>
      <c r="F55" s="163"/>
      <c r="G55" s="165"/>
    </row>
    <row r="56" spans="1:7" ht="11.25" customHeight="1" hidden="1">
      <c r="A56" s="166" t="s">
        <v>63</v>
      </c>
      <c r="B56" s="167"/>
      <c r="C56" s="164" t="e">
        <f>VLOOKUP(B56,'пр.взв.'!B7:G70,2,FALSE)</f>
        <v>#N/A</v>
      </c>
      <c r="D56" s="162" t="e">
        <f>VLOOKUP(B56,'пр.взв.'!B7:G70,3,FALSE)</f>
        <v>#N/A</v>
      </c>
      <c r="E56" s="162" t="e">
        <f>VLOOKUP(B56,'пр.взв.'!B7:G70,4,FALSE)</f>
        <v>#N/A</v>
      </c>
      <c r="F56" s="162" t="e">
        <f>VLOOKUP(B56,'пр.взв.'!B7:G70,5,FALSE)</f>
        <v>#N/A</v>
      </c>
      <c r="G56" s="164" t="e">
        <f>VLOOKUP(B56,'пр.взв.'!B7:G70,6,FALSE)</f>
        <v>#N/A</v>
      </c>
    </row>
    <row r="57" spans="1:7" ht="11.25" customHeight="1" hidden="1">
      <c r="A57" s="166"/>
      <c r="B57" s="167"/>
      <c r="C57" s="165"/>
      <c r="D57" s="163"/>
      <c r="E57" s="163"/>
      <c r="F57" s="163"/>
      <c r="G57" s="165"/>
    </row>
    <row r="58" spans="1:7" ht="11.25" customHeight="1" hidden="1">
      <c r="A58" s="166" t="s">
        <v>31</v>
      </c>
      <c r="B58" s="167"/>
      <c r="C58" s="164" t="e">
        <f>VLOOKUP(B58,'пр.взв.'!B7:G70,2,FALSE)</f>
        <v>#N/A</v>
      </c>
      <c r="D58" s="162" t="e">
        <f>VLOOKUP(B58,'пр.взв.'!B7:G70,3,FALSE)</f>
        <v>#N/A</v>
      </c>
      <c r="E58" s="162" t="e">
        <f>VLOOKUP(B58,'пр.взв.'!B7:G70,4,FALSE)</f>
        <v>#N/A</v>
      </c>
      <c r="F58" s="162" t="e">
        <f>VLOOKUP(B58,'пр.взв.'!B7:G70,5,FALSE)</f>
        <v>#N/A</v>
      </c>
      <c r="G58" s="164" t="e">
        <f>VLOOKUP(B58,'пр.взв.'!B7:G70,6,FALSE)</f>
        <v>#N/A</v>
      </c>
    </row>
    <row r="59" spans="1:7" ht="11.25" customHeight="1" hidden="1">
      <c r="A59" s="166"/>
      <c r="B59" s="167"/>
      <c r="C59" s="165"/>
      <c r="D59" s="163"/>
      <c r="E59" s="163"/>
      <c r="F59" s="163"/>
      <c r="G59" s="165"/>
    </row>
    <row r="60" spans="1:7" ht="11.25" customHeight="1" hidden="1">
      <c r="A60" s="166" t="s">
        <v>33</v>
      </c>
      <c r="B60" s="167"/>
      <c r="C60" s="164" t="e">
        <f>VLOOKUP(B60,'пр.взв.'!B7:G70,2,FALSE)</f>
        <v>#N/A</v>
      </c>
      <c r="D60" s="162" t="e">
        <f>VLOOKUP(B60,'пр.взв.'!B7:G70,3,FALSE)</f>
        <v>#N/A</v>
      </c>
      <c r="E60" s="162" t="e">
        <f>VLOOKUP(B60,'пр.взв.'!B7:G70,4,FALSE)</f>
        <v>#N/A</v>
      </c>
      <c r="F60" s="162" t="e">
        <f>VLOOKUP(B60,'пр.взв.'!B7:G70,5,FALSE)</f>
        <v>#N/A</v>
      </c>
      <c r="G60" s="164" t="e">
        <f>VLOOKUP(B60,'пр.взв.'!B7:G70,6,FALSE)</f>
        <v>#N/A</v>
      </c>
    </row>
    <row r="61" spans="1:7" ht="11.25" customHeight="1" hidden="1">
      <c r="A61" s="166"/>
      <c r="B61" s="167"/>
      <c r="C61" s="165"/>
      <c r="D61" s="163"/>
      <c r="E61" s="163"/>
      <c r="F61" s="163"/>
      <c r="G61" s="165"/>
    </row>
    <row r="62" spans="1:7" ht="11.25" customHeight="1" hidden="1">
      <c r="A62" s="166" t="s">
        <v>51</v>
      </c>
      <c r="B62" s="167"/>
      <c r="C62" s="164" t="e">
        <f>VLOOKUP(B62,'пр.взв.'!B7:G70,2,FALSE)</f>
        <v>#N/A</v>
      </c>
      <c r="D62" s="162" t="e">
        <f>VLOOKUP(B62,'пр.взв.'!B7:G70,3,FALSE)</f>
        <v>#N/A</v>
      </c>
      <c r="E62" s="162" t="e">
        <f>VLOOKUP(B62,'пр.взв.'!B7:G70,4,FALSE)</f>
        <v>#N/A</v>
      </c>
      <c r="F62" s="162" t="e">
        <f>VLOOKUP(B62,'пр.взв.'!B7:G70,5,FALSE)</f>
        <v>#N/A</v>
      </c>
      <c r="G62" s="164" t="e">
        <f>VLOOKUP(B62,'пр.взв.'!B7:G70,6,FALSE)</f>
        <v>#N/A</v>
      </c>
    </row>
    <row r="63" spans="1:7" ht="11.25" customHeight="1" hidden="1">
      <c r="A63" s="166"/>
      <c r="B63" s="167"/>
      <c r="C63" s="165"/>
      <c r="D63" s="163"/>
      <c r="E63" s="163"/>
      <c r="F63" s="163"/>
      <c r="G63" s="165"/>
    </row>
    <row r="64" spans="1:7" ht="11.25" customHeight="1" hidden="1">
      <c r="A64" s="166" t="s">
        <v>52</v>
      </c>
      <c r="B64" s="167"/>
      <c r="C64" s="164" t="e">
        <f>VLOOKUP(B64,'пр.взв.'!B7:G70,2,FALSE)</f>
        <v>#N/A</v>
      </c>
      <c r="D64" s="162" t="e">
        <f>VLOOKUP(B64,'пр.взв.'!B7:G70,3,FALSE)</f>
        <v>#N/A</v>
      </c>
      <c r="E64" s="162" t="e">
        <f>VLOOKUP(B64,'пр.взв.'!B7:G70,4,FALSE)</f>
        <v>#N/A</v>
      </c>
      <c r="F64" s="162" t="e">
        <f>VLOOKUP(B64,'пр.взв.'!B7:G70,5,FALSE)</f>
        <v>#N/A</v>
      </c>
      <c r="G64" s="164" t="e">
        <f>VLOOKUP(B64,'пр.взв.'!B7:G70,6,FALSE)</f>
        <v>#N/A</v>
      </c>
    </row>
    <row r="65" spans="1:7" ht="11.25" customHeight="1" hidden="1">
      <c r="A65" s="166"/>
      <c r="B65" s="167"/>
      <c r="C65" s="165"/>
      <c r="D65" s="163"/>
      <c r="E65" s="163"/>
      <c r="F65" s="163"/>
      <c r="G65" s="165"/>
    </row>
    <row r="66" spans="1:7" ht="11.25" customHeight="1" hidden="1">
      <c r="A66" s="166" t="s">
        <v>53</v>
      </c>
      <c r="B66" s="167"/>
      <c r="C66" s="164" t="e">
        <f>VLOOKUP(B66,'пр.взв.'!B7:G70,2,FALSE)</f>
        <v>#N/A</v>
      </c>
      <c r="D66" s="162" t="e">
        <f>VLOOKUP(B66,'пр.взв.'!B7:G70,3,FALSE)</f>
        <v>#N/A</v>
      </c>
      <c r="E66" s="162" t="e">
        <f>VLOOKUP(B66,'пр.взв.'!B7:G70,4,FALSE)</f>
        <v>#N/A</v>
      </c>
      <c r="F66" s="162" t="e">
        <f>VLOOKUP(B66,'пр.взв.'!B7:G70,5,FALSE)</f>
        <v>#N/A</v>
      </c>
      <c r="G66" s="164" t="e">
        <f>VLOOKUP(B66,'пр.взв.'!B7:G70,6,FALSE)</f>
        <v>#N/A</v>
      </c>
    </row>
    <row r="67" spans="1:7" ht="11.25" customHeight="1" hidden="1">
      <c r="A67" s="166"/>
      <c r="B67" s="167"/>
      <c r="C67" s="165"/>
      <c r="D67" s="163"/>
      <c r="E67" s="163"/>
      <c r="F67" s="163"/>
      <c r="G67" s="165"/>
    </row>
    <row r="68" spans="1:7" ht="11.25" customHeight="1" hidden="1">
      <c r="A68" s="166" t="s">
        <v>54</v>
      </c>
      <c r="B68" s="167"/>
      <c r="C68" s="164" t="e">
        <f>VLOOKUP(B68,'пр.взв.'!B7:G70,2,FALSE)</f>
        <v>#N/A</v>
      </c>
      <c r="D68" s="162" t="e">
        <f>VLOOKUP(B68,'пр.взв.'!B7:G70,3,FALSE)</f>
        <v>#N/A</v>
      </c>
      <c r="E68" s="162" t="e">
        <f>VLOOKUP(B68,'пр.взв.'!B7:G70,4,FALSE)</f>
        <v>#N/A</v>
      </c>
      <c r="F68" s="162" t="e">
        <f>VLOOKUP(B68,'пр.взв.'!B7:G70,5,FALSE)</f>
        <v>#N/A</v>
      </c>
      <c r="G68" s="164" t="e">
        <f>VLOOKUP(B68,'пр.взв.'!B7:G70,6,FALSE)</f>
        <v>#N/A</v>
      </c>
    </row>
    <row r="69" spans="1:7" ht="11.25" customHeight="1" hidden="1">
      <c r="A69" s="166"/>
      <c r="B69" s="167"/>
      <c r="C69" s="165"/>
      <c r="D69" s="163"/>
      <c r="E69" s="163"/>
      <c r="F69" s="163"/>
      <c r="G69" s="165"/>
    </row>
    <row r="70" spans="1:7" ht="11.25" customHeight="1">
      <c r="A70" s="157"/>
      <c r="B70" s="158"/>
      <c r="C70" s="159"/>
      <c r="D70" s="160"/>
      <c r="E70" s="160"/>
      <c r="F70" s="160"/>
      <c r="G70" s="159"/>
    </row>
    <row r="71" spans="1:6" ht="12.75">
      <c r="A71" s="134" t="str">
        <f>HYPERLINK('[1]реквизиты'!$A$6)</f>
        <v>Гл. судья, судья МК</v>
      </c>
      <c r="B71" s="32"/>
      <c r="C71" s="136"/>
      <c r="D71" s="136"/>
      <c r="E71" s="137" t="str">
        <f>HYPERLINK('[1]реквизиты'!$G$6)</f>
        <v>А.А. Лебедев</v>
      </c>
      <c r="F71" s="138" t="str">
        <f>HYPERLINK('[1]реквизиты'!$G$7)</f>
        <v>/ г. Москва /</v>
      </c>
    </row>
    <row r="72" spans="1:6" ht="12.75">
      <c r="A72" s="134"/>
      <c r="B72" s="32"/>
      <c r="C72" s="136"/>
      <c r="D72" s="136"/>
      <c r="E72" s="137"/>
      <c r="F72" s="138"/>
    </row>
    <row r="73" spans="1:7" ht="12.75">
      <c r="A73" s="134" t="str">
        <f>HYPERLINK('[1]реквизиты'!$A$8)</f>
        <v>Гл. секретарь, судья МК</v>
      </c>
      <c r="B73" s="32"/>
      <c r="C73" s="136"/>
      <c r="D73" s="136"/>
      <c r="E73" s="137" t="str">
        <f>HYPERLINK('[1]реквизиты'!$G$8)</f>
        <v>Р.М. Закиров</v>
      </c>
      <c r="F73" s="138" t="str">
        <f>HYPERLINK('[1]реквизиты'!$G$9)</f>
        <v>/  г. Пермь /</v>
      </c>
      <c r="G73" s="32"/>
    </row>
    <row r="74" spans="1:7" ht="12.75">
      <c r="A74" s="32"/>
      <c r="B74" s="32"/>
      <c r="C74" s="32"/>
      <c r="D74" s="32"/>
      <c r="E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5" ht="27.75" customHeight="1">
      <c r="A77" s="30"/>
      <c r="C77" s="37"/>
      <c r="D77" s="37"/>
      <c r="E77" s="37"/>
    </row>
    <row r="78" spans="1:5" ht="12.75">
      <c r="A78" s="30"/>
      <c r="B78" s="38"/>
      <c r="C78" s="38"/>
      <c r="D78" s="38"/>
      <c r="E78" s="38"/>
    </row>
    <row r="79" spans="1:6" ht="12.75">
      <c r="A79" s="30"/>
      <c r="B79" s="38"/>
      <c r="C79" s="38"/>
      <c r="D79" s="38"/>
      <c r="E79" s="38"/>
      <c r="F79" s="38"/>
    </row>
    <row r="80" spans="1:6" ht="12.75">
      <c r="A80" s="30"/>
      <c r="B80" s="38"/>
      <c r="C80" s="38"/>
      <c r="D80" s="38"/>
      <c r="E80" s="38"/>
      <c r="F80" s="38"/>
    </row>
    <row r="81" ht="12.75">
      <c r="A81" s="30"/>
    </row>
    <row r="82" ht="12.75">
      <c r="A82" s="30"/>
    </row>
  </sheetData>
  <sheetProtection/>
  <mergeCells count="236">
    <mergeCell ref="B24:B25"/>
    <mergeCell ref="C18:C19"/>
    <mergeCell ref="F3:G3"/>
    <mergeCell ref="B2:C2"/>
    <mergeCell ref="D2:G2"/>
    <mergeCell ref="A24:A25"/>
    <mergeCell ref="D28:D29"/>
    <mergeCell ref="A26:A27"/>
    <mergeCell ref="B26:B27"/>
    <mergeCell ref="C26:C27"/>
    <mergeCell ref="D26:D27"/>
    <mergeCell ref="A1:G1"/>
    <mergeCell ref="E26:E27"/>
    <mergeCell ref="G26:G27"/>
    <mergeCell ref="E24:E25"/>
    <mergeCell ref="D22:D23"/>
    <mergeCell ref="A18:A19"/>
    <mergeCell ref="B18:B19"/>
    <mergeCell ref="C24:C25"/>
    <mergeCell ref="D24:D25"/>
    <mergeCell ref="D18:D19"/>
    <mergeCell ref="F28:F29"/>
    <mergeCell ref="E28:E29"/>
    <mergeCell ref="A30:A31"/>
    <mergeCell ref="B30:B31"/>
    <mergeCell ref="A28:A29"/>
    <mergeCell ref="B28:B29"/>
    <mergeCell ref="C28:C29"/>
    <mergeCell ref="C30:C31"/>
    <mergeCell ref="D30:D31"/>
    <mergeCell ref="E30:E31"/>
    <mergeCell ref="D20:D21"/>
    <mergeCell ref="F20:F21"/>
    <mergeCell ref="A22:A23"/>
    <mergeCell ref="B22:B23"/>
    <mergeCell ref="C22:C23"/>
    <mergeCell ref="A20:A21"/>
    <mergeCell ref="B20:B21"/>
    <mergeCell ref="C20:C21"/>
    <mergeCell ref="E22:E23"/>
    <mergeCell ref="E16:E17"/>
    <mergeCell ref="G16:G17"/>
    <mergeCell ref="F16:F17"/>
    <mergeCell ref="F18:F19"/>
    <mergeCell ref="G18:G19"/>
    <mergeCell ref="E20:E21"/>
    <mergeCell ref="G20:G21"/>
    <mergeCell ref="E18:E19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4:A15"/>
    <mergeCell ref="B14:B15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G4:G5"/>
    <mergeCell ref="E6:E7"/>
    <mergeCell ref="G6:G7"/>
    <mergeCell ref="F4:F5"/>
    <mergeCell ref="F6:F7"/>
    <mergeCell ref="E8:E9"/>
    <mergeCell ref="G8:G9"/>
    <mergeCell ref="A4:A5"/>
    <mergeCell ref="B4:B5"/>
    <mergeCell ref="C4:C5"/>
    <mergeCell ref="D4:D5"/>
    <mergeCell ref="F8:F9"/>
    <mergeCell ref="F10:F11"/>
    <mergeCell ref="E4:E5"/>
    <mergeCell ref="A6:A7"/>
    <mergeCell ref="B6:B7"/>
    <mergeCell ref="A8:A9"/>
    <mergeCell ref="G30:G31"/>
    <mergeCell ref="G24:G25"/>
    <mergeCell ref="F32:F33"/>
    <mergeCell ref="G32:G33"/>
    <mergeCell ref="F22:F23"/>
    <mergeCell ref="G22:G23"/>
    <mergeCell ref="G28:G29"/>
    <mergeCell ref="F30:F31"/>
    <mergeCell ref="F24:F25"/>
    <mergeCell ref="F26:F27"/>
    <mergeCell ref="F34:F35"/>
    <mergeCell ref="G34:G35"/>
    <mergeCell ref="F36:F37"/>
    <mergeCell ref="G36:G37"/>
    <mergeCell ref="F38:F39"/>
    <mergeCell ref="G48:G49"/>
    <mergeCell ref="G38:G39"/>
    <mergeCell ref="F44:F45"/>
    <mergeCell ref="G44:G45"/>
    <mergeCell ref="F46:F47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36:A37"/>
    <mergeCell ref="G46:G47"/>
    <mergeCell ref="G52:G53"/>
    <mergeCell ref="F40:F41"/>
    <mergeCell ref="G40:G41"/>
    <mergeCell ref="F42:F43"/>
    <mergeCell ref="G42:G43"/>
    <mergeCell ref="F50:F51"/>
    <mergeCell ref="G50:G51"/>
    <mergeCell ref="F48:F49"/>
    <mergeCell ref="A38:A39"/>
    <mergeCell ref="C38:C39"/>
    <mergeCell ref="D38:D39"/>
    <mergeCell ref="E38:E39"/>
    <mergeCell ref="B40:B41"/>
    <mergeCell ref="C40:C41"/>
    <mergeCell ref="D40:D41"/>
    <mergeCell ref="E36:E37"/>
    <mergeCell ref="A44:A45"/>
    <mergeCell ref="B36:B37"/>
    <mergeCell ref="C36:C37"/>
    <mergeCell ref="D36:D37"/>
    <mergeCell ref="A42:A43"/>
    <mergeCell ref="B42:B43"/>
    <mergeCell ref="B38:B39"/>
    <mergeCell ref="C42:C43"/>
    <mergeCell ref="A40:A41"/>
    <mergeCell ref="A48:A49"/>
    <mergeCell ref="B48:B49"/>
    <mergeCell ref="C48:C49"/>
    <mergeCell ref="D48:D49"/>
    <mergeCell ref="B44:B45"/>
    <mergeCell ref="C44:C45"/>
    <mergeCell ref="D44:D45"/>
    <mergeCell ref="A46:A47"/>
    <mergeCell ref="B46:B47"/>
    <mergeCell ref="E46:E47"/>
    <mergeCell ref="C50:C51"/>
    <mergeCell ref="D50:D51"/>
    <mergeCell ref="E48:E49"/>
    <mergeCell ref="E44:E45"/>
    <mergeCell ref="E40:E41"/>
    <mergeCell ref="E42:E43"/>
    <mergeCell ref="D42:D43"/>
    <mergeCell ref="C46:C47"/>
    <mergeCell ref="D46:D47"/>
    <mergeCell ref="A52:A53"/>
    <mergeCell ref="B52:B53"/>
    <mergeCell ref="C52:C53"/>
    <mergeCell ref="D52:D53"/>
    <mergeCell ref="E50:E51"/>
    <mergeCell ref="B50:B51"/>
    <mergeCell ref="A50:A51"/>
    <mergeCell ref="A54:A55"/>
    <mergeCell ref="B54:B55"/>
    <mergeCell ref="C54:C55"/>
    <mergeCell ref="D54:D55"/>
    <mergeCell ref="A56:A57"/>
    <mergeCell ref="B56:B57"/>
    <mergeCell ref="C56:C57"/>
    <mergeCell ref="D56:D57"/>
    <mergeCell ref="B58:B59"/>
    <mergeCell ref="A60:A61"/>
    <mergeCell ref="B60:B61"/>
    <mergeCell ref="C60:C61"/>
    <mergeCell ref="D60:D61"/>
    <mergeCell ref="C58:C59"/>
    <mergeCell ref="D58:D59"/>
    <mergeCell ref="A58:A59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A68:A69"/>
    <mergeCell ref="B68:B69"/>
    <mergeCell ref="C68:C69"/>
    <mergeCell ref="D68:D69"/>
    <mergeCell ref="E56:E57"/>
    <mergeCell ref="F56:F57"/>
    <mergeCell ref="E54:E55"/>
    <mergeCell ref="F54:F55"/>
    <mergeCell ref="E62:E63"/>
    <mergeCell ref="F62:F63"/>
    <mergeCell ref="E60:E61"/>
    <mergeCell ref="F60:F61"/>
    <mergeCell ref="F58:F59"/>
    <mergeCell ref="G58:G59"/>
    <mergeCell ref="E58:E59"/>
    <mergeCell ref="E66:E67"/>
    <mergeCell ref="F66:F67"/>
    <mergeCell ref="E68:E69"/>
    <mergeCell ref="F68:F69"/>
    <mergeCell ref="G68:G69"/>
    <mergeCell ref="G66:G67"/>
    <mergeCell ref="C3:E3"/>
    <mergeCell ref="F52:F53"/>
    <mergeCell ref="G62:G63"/>
    <mergeCell ref="E64:E65"/>
    <mergeCell ref="F64:F65"/>
    <mergeCell ref="G64:G65"/>
    <mergeCell ref="E52:E53"/>
    <mergeCell ref="G54:G55"/>
    <mergeCell ref="G56:G57"/>
    <mergeCell ref="G60:G6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4">
      <selection activeCell="D5" sqref="D5:D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73" t="s">
        <v>55</v>
      </c>
      <c r="B1" s="173"/>
      <c r="C1" s="173"/>
      <c r="D1" s="173"/>
      <c r="E1" s="173"/>
      <c r="F1" s="173"/>
      <c r="G1" s="173"/>
    </row>
    <row r="2" spans="3:9" ht="27.75" customHeight="1" thickBot="1">
      <c r="C2" s="174" t="str">
        <f>HYPERLINK('[1]реквизиты'!$A$2)</f>
        <v>Чемпионат России по боевому самбо  </v>
      </c>
      <c r="D2" s="175"/>
      <c r="E2" s="175"/>
      <c r="F2" s="176"/>
      <c r="G2" s="125"/>
      <c r="H2" s="125"/>
      <c r="I2" s="125"/>
    </row>
    <row r="3" spans="1:7" ht="12.75" customHeight="1">
      <c r="A3" s="192" t="str">
        <f>HYPERLINK('[1]реквизиты'!$A$3)</f>
        <v>25-28  февраля  2011 г.  г. Санкт-Петербург</v>
      </c>
      <c r="B3" s="192"/>
      <c r="C3" s="192"/>
      <c r="D3" s="192"/>
      <c r="E3" s="192"/>
      <c r="F3" s="192"/>
      <c r="G3" s="192"/>
    </row>
    <row r="4" spans="4:5" ht="12.75">
      <c r="D4" s="193" t="s">
        <v>160</v>
      </c>
      <c r="E4" s="193"/>
    </row>
    <row r="5" spans="1:7" ht="12.75" customHeight="1">
      <c r="A5" s="177" t="s">
        <v>4</v>
      </c>
      <c r="B5" s="177" t="s">
        <v>5</v>
      </c>
      <c r="C5" s="177" t="s">
        <v>6</v>
      </c>
      <c r="D5" s="177" t="s">
        <v>7</v>
      </c>
      <c r="E5" s="177" t="s">
        <v>8</v>
      </c>
      <c r="F5" s="177" t="s">
        <v>11</v>
      </c>
      <c r="G5" s="177" t="s">
        <v>9</v>
      </c>
    </row>
    <row r="6" spans="1:7" ht="12.75" customHeight="1" thickBot="1">
      <c r="A6" s="178"/>
      <c r="B6" s="178"/>
      <c r="C6" s="178"/>
      <c r="D6" s="178"/>
      <c r="E6" s="178"/>
      <c r="F6" s="178"/>
      <c r="G6" s="178"/>
    </row>
    <row r="7" spans="1:7" ht="12.75" customHeight="1">
      <c r="A7" s="179" t="s">
        <v>25</v>
      </c>
      <c r="B7" s="182">
        <v>1</v>
      </c>
      <c r="C7" s="180" t="s">
        <v>135</v>
      </c>
      <c r="D7" s="180" t="s">
        <v>136</v>
      </c>
      <c r="E7" s="180" t="s">
        <v>133</v>
      </c>
      <c r="F7" s="180"/>
      <c r="G7" s="180" t="s">
        <v>134</v>
      </c>
    </row>
    <row r="8" spans="1:7" ht="15" customHeight="1" thickBot="1">
      <c r="A8" s="179"/>
      <c r="B8" s="183"/>
      <c r="C8" s="181"/>
      <c r="D8" s="181"/>
      <c r="E8" s="181"/>
      <c r="F8" s="181"/>
      <c r="G8" s="181"/>
    </row>
    <row r="9" spans="1:7" ht="12.75" customHeight="1">
      <c r="A9" s="179" t="s">
        <v>26</v>
      </c>
      <c r="B9" s="182">
        <v>2</v>
      </c>
      <c r="C9" s="180" t="s">
        <v>117</v>
      </c>
      <c r="D9" s="180" t="s">
        <v>118</v>
      </c>
      <c r="E9" s="180" t="s">
        <v>93</v>
      </c>
      <c r="F9" s="180"/>
      <c r="G9" s="180" t="s">
        <v>119</v>
      </c>
    </row>
    <row r="10" spans="1:7" ht="15" customHeight="1" thickBot="1">
      <c r="A10" s="179"/>
      <c r="B10" s="183"/>
      <c r="C10" s="181"/>
      <c r="D10" s="181"/>
      <c r="E10" s="181"/>
      <c r="F10" s="181"/>
      <c r="G10" s="181"/>
    </row>
    <row r="11" spans="1:7" ht="15" customHeight="1">
      <c r="A11" s="179" t="s">
        <v>28</v>
      </c>
      <c r="B11" s="182">
        <v>3</v>
      </c>
      <c r="C11" s="180" t="s">
        <v>113</v>
      </c>
      <c r="D11" s="180" t="s">
        <v>114</v>
      </c>
      <c r="E11" s="180" t="s">
        <v>115</v>
      </c>
      <c r="F11" s="180"/>
      <c r="G11" s="180" t="s">
        <v>116</v>
      </c>
    </row>
    <row r="12" spans="1:7" ht="15.75" customHeight="1" thickBot="1">
      <c r="A12" s="179"/>
      <c r="B12" s="183"/>
      <c r="C12" s="181"/>
      <c r="D12" s="181"/>
      <c r="E12" s="181"/>
      <c r="F12" s="181"/>
      <c r="G12" s="181"/>
    </row>
    <row r="13" spans="1:7" ht="12.75" customHeight="1">
      <c r="A13" s="179" t="s">
        <v>30</v>
      </c>
      <c r="B13" s="182">
        <v>4</v>
      </c>
      <c r="C13" s="180" t="s">
        <v>106</v>
      </c>
      <c r="D13" s="180" t="s">
        <v>107</v>
      </c>
      <c r="E13" s="180" t="s">
        <v>108</v>
      </c>
      <c r="F13" s="180"/>
      <c r="G13" s="180" t="s">
        <v>109</v>
      </c>
    </row>
    <row r="14" spans="1:7" ht="15" customHeight="1" thickBot="1">
      <c r="A14" s="179"/>
      <c r="B14" s="183"/>
      <c r="C14" s="181"/>
      <c r="D14" s="181"/>
      <c r="E14" s="181"/>
      <c r="F14" s="181"/>
      <c r="G14" s="181"/>
    </row>
    <row r="15" spans="1:7" ht="12.75" customHeight="1">
      <c r="A15" s="179" t="s">
        <v>32</v>
      </c>
      <c r="B15" s="182">
        <v>5</v>
      </c>
      <c r="C15" s="180" t="s">
        <v>87</v>
      </c>
      <c r="D15" s="180" t="s">
        <v>88</v>
      </c>
      <c r="E15" s="180" t="s">
        <v>89</v>
      </c>
      <c r="F15" s="180"/>
      <c r="G15" s="180" t="s">
        <v>90</v>
      </c>
    </row>
    <row r="16" spans="1:7" ht="15" customHeight="1" thickBot="1">
      <c r="A16" s="179"/>
      <c r="B16" s="183"/>
      <c r="C16" s="181"/>
      <c r="D16" s="181"/>
      <c r="E16" s="181"/>
      <c r="F16" s="181"/>
      <c r="G16" s="181"/>
    </row>
    <row r="17" spans="1:7" ht="12.75" customHeight="1">
      <c r="A17" s="179" t="s">
        <v>34</v>
      </c>
      <c r="B17" s="182">
        <v>6</v>
      </c>
      <c r="C17" s="180" t="s">
        <v>144</v>
      </c>
      <c r="D17" s="180" t="s">
        <v>145</v>
      </c>
      <c r="E17" s="180" t="s">
        <v>146</v>
      </c>
      <c r="F17" s="180"/>
      <c r="G17" s="180" t="s">
        <v>147</v>
      </c>
    </row>
    <row r="18" spans="1:7" ht="15" customHeight="1" thickBot="1">
      <c r="A18" s="179"/>
      <c r="B18" s="183"/>
      <c r="C18" s="181"/>
      <c r="D18" s="181"/>
      <c r="E18" s="181"/>
      <c r="F18" s="181"/>
      <c r="G18" s="181"/>
    </row>
    <row r="19" spans="1:7" ht="12.75" customHeight="1">
      <c r="A19" s="179" t="s">
        <v>35</v>
      </c>
      <c r="B19" s="182">
        <v>7</v>
      </c>
      <c r="C19" s="180" t="s">
        <v>148</v>
      </c>
      <c r="D19" s="180" t="s">
        <v>149</v>
      </c>
      <c r="E19" s="180" t="s">
        <v>150</v>
      </c>
      <c r="F19" s="180"/>
      <c r="G19" s="180" t="s">
        <v>151</v>
      </c>
    </row>
    <row r="20" spans="1:7" ht="15" customHeight="1" thickBot="1">
      <c r="A20" s="179"/>
      <c r="B20" s="183"/>
      <c r="C20" s="181"/>
      <c r="D20" s="181"/>
      <c r="E20" s="181"/>
      <c r="F20" s="181"/>
      <c r="G20" s="181"/>
    </row>
    <row r="21" spans="1:7" ht="12.75" customHeight="1">
      <c r="A21" s="179" t="s">
        <v>36</v>
      </c>
      <c r="B21" s="182">
        <v>8</v>
      </c>
      <c r="C21" s="180" t="s">
        <v>161</v>
      </c>
      <c r="D21" s="180" t="s">
        <v>141</v>
      </c>
      <c r="E21" s="180" t="s">
        <v>142</v>
      </c>
      <c r="F21" s="180"/>
      <c r="G21" s="180" t="s">
        <v>143</v>
      </c>
    </row>
    <row r="22" spans="1:7" ht="15" customHeight="1" thickBot="1">
      <c r="A22" s="179"/>
      <c r="B22" s="183"/>
      <c r="C22" s="181"/>
      <c r="D22" s="181"/>
      <c r="E22" s="181"/>
      <c r="F22" s="181"/>
      <c r="G22" s="181"/>
    </row>
    <row r="23" spans="1:7" ht="12.75" customHeight="1">
      <c r="A23" s="179" t="s">
        <v>37</v>
      </c>
      <c r="B23" s="182">
        <v>9</v>
      </c>
      <c r="C23" s="180" t="s">
        <v>120</v>
      </c>
      <c r="D23" s="180" t="s">
        <v>121</v>
      </c>
      <c r="E23" s="180" t="s">
        <v>122</v>
      </c>
      <c r="F23" s="180"/>
      <c r="G23" s="180" t="s">
        <v>123</v>
      </c>
    </row>
    <row r="24" spans="1:7" ht="15" customHeight="1" thickBot="1">
      <c r="A24" s="179"/>
      <c r="B24" s="183"/>
      <c r="C24" s="181"/>
      <c r="D24" s="181"/>
      <c r="E24" s="181"/>
      <c r="F24" s="181"/>
      <c r="G24" s="181"/>
    </row>
    <row r="25" spans="1:7" ht="12.75" customHeight="1">
      <c r="A25" s="179" t="s">
        <v>38</v>
      </c>
      <c r="B25" s="182">
        <v>10</v>
      </c>
      <c r="C25" s="180" t="s">
        <v>75</v>
      </c>
      <c r="D25" s="180" t="s">
        <v>76</v>
      </c>
      <c r="E25" s="180" t="s">
        <v>77</v>
      </c>
      <c r="F25" s="180">
        <v>0</v>
      </c>
      <c r="G25" s="180" t="s">
        <v>78</v>
      </c>
    </row>
    <row r="26" spans="1:7" ht="15" customHeight="1" thickBot="1">
      <c r="A26" s="179"/>
      <c r="B26" s="183"/>
      <c r="C26" s="181"/>
      <c r="D26" s="181"/>
      <c r="E26" s="181"/>
      <c r="F26" s="181"/>
      <c r="G26" s="181"/>
    </row>
    <row r="27" spans="1:7" ht="12.75" customHeight="1">
      <c r="A27" s="179" t="s">
        <v>39</v>
      </c>
      <c r="B27" s="182">
        <v>11</v>
      </c>
      <c r="C27" s="180" t="s">
        <v>156</v>
      </c>
      <c r="D27" s="180" t="s">
        <v>157</v>
      </c>
      <c r="E27" s="180" t="s">
        <v>158</v>
      </c>
      <c r="F27" s="180"/>
      <c r="G27" s="180" t="s">
        <v>159</v>
      </c>
    </row>
    <row r="28" spans="1:7" ht="15" customHeight="1" thickBot="1">
      <c r="A28" s="179"/>
      <c r="B28" s="183"/>
      <c r="C28" s="181"/>
      <c r="D28" s="181"/>
      <c r="E28" s="181"/>
      <c r="F28" s="181"/>
      <c r="G28" s="181"/>
    </row>
    <row r="29" spans="1:7" ht="15.75" customHeight="1">
      <c r="A29" s="179" t="s">
        <v>40</v>
      </c>
      <c r="B29" s="182">
        <v>12</v>
      </c>
      <c r="C29" s="180" t="s">
        <v>103</v>
      </c>
      <c r="D29" s="180" t="s">
        <v>104</v>
      </c>
      <c r="E29" s="180" t="s">
        <v>101</v>
      </c>
      <c r="F29" s="180"/>
      <c r="G29" s="180" t="s">
        <v>105</v>
      </c>
    </row>
    <row r="30" spans="1:7" ht="15" customHeight="1" thickBot="1">
      <c r="A30" s="179"/>
      <c r="B30" s="183"/>
      <c r="C30" s="181"/>
      <c r="D30" s="181"/>
      <c r="E30" s="181"/>
      <c r="F30" s="181"/>
      <c r="G30" s="181"/>
    </row>
    <row r="31" spans="1:7" ht="12.75" customHeight="1">
      <c r="A31" s="179" t="s">
        <v>41</v>
      </c>
      <c r="B31" s="182">
        <v>13</v>
      </c>
      <c r="C31" s="180" t="s">
        <v>95</v>
      </c>
      <c r="D31" s="180" t="s">
        <v>96</v>
      </c>
      <c r="E31" s="180" t="s">
        <v>97</v>
      </c>
      <c r="F31" s="180"/>
      <c r="G31" s="180" t="s">
        <v>98</v>
      </c>
    </row>
    <row r="32" spans="1:7" ht="15" customHeight="1" thickBot="1">
      <c r="A32" s="179"/>
      <c r="B32" s="183"/>
      <c r="C32" s="181"/>
      <c r="D32" s="181"/>
      <c r="E32" s="181"/>
      <c r="F32" s="181"/>
      <c r="G32" s="181"/>
    </row>
    <row r="33" spans="1:7" ht="12.75" customHeight="1">
      <c r="A33" s="179" t="s">
        <v>42</v>
      </c>
      <c r="B33" s="182">
        <v>14</v>
      </c>
      <c r="C33" s="180" t="s">
        <v>127</v>
      </c>
      <c r="D33" s="180" t="s">
        <v>128</v>
      </c>
      <c r="E33" s="180" t="s">
        <v>129</v>
      </c>
      <c r="F33" s="180"/>
      <c r="G33" s="180" t="s">
        <v>130</v>
      </c>
    </row>
    <row r="34" spans="1:7" ht="15" customHeight="1" thickBot="1">
      <c r="A34" s="179"/>
      <c r="B34" s="183"/>
      <c r="C34" s="181"/>
      <c r="D34" s="181"/>
      <c r="E34" s="181"/>
      <c r="F34" s="181"/>
      <c r="G34" s="181"/>
    </row>
    <row r="35" spans="1:7" ht="12.75" customHeight="1">
      <c r="A35" s="179" t="s">
        <v>43</v>
      </c>
      <c r="B35" s="182">
        <v>15</v>
      </c>
      <c r="C35" s="180" t="s">
        <v>131</v>
      </c>
      <c r="D35" s="180" t="s">
        <v>132</v>
      </c>
      <c r="E35" s="180" t="s">
        <v>133</v>
      </c>
      <c r="F35" s="180"/>
      <c r="G35" s="180" t="s">
        <v>134</v>
      </c>
    </row>
    <row r="36" spans="1:7" ht="15" customHeight="1" thickBot="1">
      <c r="A36" s="179"/>
      <c r="B36" s="183"/>
      <c r="C36" s="181"/>
      <c r="D36" s="181"/>
      <c r="E36" s="181"/>
      <c r="F36" s="181"/>
      <c r="G36" s="181"/>
    </row>
    <row r="37" spans="1:7" ht="15.75" customHeight="1">
      <c r="A37" s="179" t="s">
        <v>44</v>
      </c>
      <c r="B37" s="182">
        <v>16</v>
      </c>
      <c r="C37" s="180" t="s">
        <v>79</v>
      </c>
      <c r="D37" s="180" t="s">
        <v>80</v>
      </c>
      <c r="E37" s="180" t="s">
        <v>81</v>
      </c>
      <c r="F37" s="180">
        <v>0</v>
      </c>
      <c r="G37" s="180" t="s">
        <v>82</v>
      </c>
    </row>
    <row r="38" spans="1:7" ht="12.75" customHeight="1" thickBot="1">
      <c r="A38" s="179"/>
      <c r="B38" s="183"/>
      <c r="C38" s="181"/>
      <c r="D38" s="181"/>
      <c r="E38" s="181"/>
      <c r="F38" s="181"/>
      <c r="G38" s="181"/>
    </row>
    <row r="39" spans="1:7" ht="12.75" customHeight="1">
      <c r="A39" s="179" t="s">
        <v>45</v>
      </c>
      <c r="B39" s="182">
        <v>17</v>
      </c>
      <c r="C39" s="180" t="s">
        <v>99</v>
      </c>
      <c r="D39" s="180" t="s">
        <v>100</v>
      </c>
      <c r="E39" s="180" t="s">
        <v>101</v>
      </c>
      <c r="F39" s="180"/>
      <c r="G39" s="180" t="s">
        <v>102</v>
      </c>
    </row>
    <row r="40" spans="1:7" ht="12.75" customHeight="1" thickBot="1">
      <c r="A40" s="179"/>
      <c r="B40" s="183"/>
      <c r="C40" s="181"/>
      <c r="D40" s="181"/>
      <c r="E40" s="181"/>
      <c r="F40" s="181"/>
      <c r="G40" s="181"/>
    </row>
    <row r="41" spans="1:7" ht="12.75" customHeight="1">
      <c r="A41" s="179" t="s">
        <v>46</v>
      </c>
      <c r="B41" s="182">
        <v>18</v>
      </c>
      <c r="C41" s="180" t="s">
        <v>152</v>
      </c>
      <c r="D41" s="180" t="s">
        <v>153</v>
      </c>
      <c r="E41" s="180" t="s">
        <v>154</v>
      </c>
      <c r="F41" s="180"/>
      <c r="G41" s="180" t="s">
        <v>155</v>
      </c>
    </row>
    <row r="42" spans="1:7" ht="12.75" customHeight="1" thickBot="1">
      <c r="A42" s="179"/>
      <c r="B42" s="183"/>
      <c r="C42" s="181"/>
      <c r="D42" s="181"/>
      <c r="E42" s="181"/>
      <c r="F42" s="181"/>
      <c r="G42" s="181"/>
    </row>
    <row r="43" spans="1:7" ht="12.75" customHeight="1">
      <c r="A43" s="179" t="s">
        <v>62</v>
      </c>
      <c r="B43" s="182">
        <v>19</v>
      </c>
      <c r="C43" s="180" t="s">
        <v>110</v>
      </c>
      <c r="D43" s="180" t="s">
        <v>111</v>
      </c>
      <c r="E43" s="180" t="s">
        <v>93</v>
      </c>
      <c r="F43" s="180"/>
      <c r="G43" s="180" t="s">
        <v>112</v>
      </c>
    </row>
    <row r="44" spans="1:7" ht="12.75" customHeight="1" thickBot="1">
      <c r="A44" s="179"/>
      <c r="B44" s="183"/>
      <c r="C44" s="181"/>
      <c r="D44" s="181"/>
      <c r="E44" s="181"/>
      <c r="F44" s="181"/>
      <c r="G44" s="181"/>
    </row>
    <row r="45" spans="1:7" ht="12.75" customHeight="1">
      <c r="A45" s="179" t="s">
        <v>47</v>
      </c>
      <c r="B45" s="182">
        <v>20</v>
      </c>
      <c r="C45" s="180" t="s">
        <v>91</v>
      </c>
      <c r="D45" s="180" t="s">
        <v>92</v>
      </c>
      <c r="E45" s="180" t="s">
        <v>93</v>
      </c>
      <c r="F45" s="180"/>
      <c r="G45" s="180" t="s">
        <v>94</v>
      </c>
    </row>
    <row r="46" spans="1:7" ht="12.75" customHeight="1" thickBot="1">
      <c r="A46" s="179"/>
      <c r="B46" s="183"/>
      <c r="C46" s="181"/>
      <c r="D46" s="181"/>
      <c r="E46" s="181"/>
      <c r="F46" s="181"/>
      <c r="G46" s="181"/>
    </row>
    <row r="47" spans="1:7" ht="12.75" customHeight="1">
      <c r="A47" s="179" t="s">
        <v>27</v>
      </c>
      <c r="B47" s="182">
        <v>21</v>
      </c>
      <c r="C47" s="180" t="s">
        <v>124</v>
      </c>
      <c r="D47" s="180" t="s">
        <v>125</v>
      </c>
      <c r="E47" s="180" t="s">
        <v>93</v>
      </c>
      <c r="F47" s="180"/>
      <c r="G47" s="180" t="s">
        <v>126</v>
      </c>
    </row>
    <row r="48" spans="1:7" ht="12.75" customHeight="1" thickBot="1">
      <c r="A48" s="179"/>
      <c r="B48" s="183"/>
      <c r="C48" s="181"/>
      <c r="D48" s="181"/>
      <c r="E48" s="181"/>
      <c r="F48" s="181"/>
      <c r="G48" s="181"/>
    </row>
    <row r="49" spans="1:7" ht="12.75" customHeight="1">
      <c r="A49" s="179" t="s">
        <v>48</v>
      </c>
      <c r="B49" s="182">
        <v>22</v>
      </c>
      <c r="C49" s="180" t="s">
        <v>137</v>
      </c>
      <c r="D49" s="180" t="s">
        <v>138</v>
      </c>
      <c r="E49" s="180" t="s">
        <v>139</v>
      </c>
      <c r="F49" s="180"/>
      <c r="G49" s="180" t="s">
        <v>140</v>
      </c>
    </row>
    <row r="50" spans="1:7" ht="12.75" customHeight="1" thickBot="1">
      <c r="A50" s="179"/>
      <c r="B50" s="183"/>
      <c r="C50" s="181"/>
      <c r="D50" s="181"/>
      <c r="E50" s="181"/>
      <c r="F50" s="181"/>
      <c r="G50" s="181"/>
    </row>
    <row r="51" spans="1:7" ht="12.75" customHeight="1">
      <c r="A51" s="179" t="s">
        <v>49</v>
      </c>
      <c r="B51" s="182">
        <v>23</v>
      </c>
      <c r="C51" s="180" t="s">
        <v>71</v>
      </c>
      <c r="D51" s="180" t="s">
        <v>72</v>
      </c>
      <c r="E51" s="180" t="s">
        <v>73</v>
      </c>
      <c r="F51" s="180">
        <v>1209</v>
      </c>
      <c r="G51" s="180" t="s">
        <v>74</v>
      </c>
    </row>
    <row r="52" spans="1:7" ht="12.75" customHeight="1" thickBot="1">
      <c r="A52" s="179"/>
      <c r="B52" s="183"/>
      <c r="C52" s="181"/>
      <c r="D52" s="181"/>
      <c r="E52" s="181"/>
      <c r="F52" s="181"/>
      <c r="G52" s="181"/>
    </row>
    <row r="53" spans="1:7" ht="12.75" customHeight="1">
      <c r="A53" s="179" t="s">
        <v>50</v>
      </c>
      <c r="B53" s="182">
        <v>24</v>
      </c>
      <c r="C53" s="180" t="s">
        <v>83</v>
      </c>
      <c r="D53" s="180" t="s">
        <v>84</v>
      </c>
      <c r="E53" s="180" t="s">
        <v>85</v>
      </c>
      <c r="F53" s="180"/>
      <c r="G53" s="180" t="s">
        <v>86</v>
      </c>
    </row>
    <row r="54" spans="1:7" ht="12.75" customHeight="1" thickBot="1">
      <c r="A54" s="179"/>
      <c r="B54" s="183"/>
      <c r="C54" s="181"/>
      <c r="D54" s="181"/>
      <c r="E54" s="181"/>
      <c r="F54" s="181"/>
      <c r="G54" s="181"/>
    </row>
    <row r="55" spans="1:7" ht="12.75" customHeight="1">
      <c r="A55" s="179" t="s">
        <v>29</v>
      </c>
      <c r="B55" s="184">
        <v>25</v>
      </c>
      <c r="C55" s="189"/>
      <c r="D55" s="191"/>
      <c r="E55" s="187"/>
      <c r="F55" s="185"/>
      <c r="G55" s="189"/>
    </row>
    <row r="56" spans="1:7" ht="12.75" customHeight="1">
      <c r="A56" s="179"/>
      <c r="B56" s="184"/>
      <c r="C56" s="190"/>
      <c r="D56" s="178"/>
      <c r="E56" s="188"/>
      <c r="F56" s="186"/>
      <c r="G56" s="190"/>
    </row>
    <row r="57" spans="1:7" ht="12.75" customHeight="1">
      <c r="A57" s="179" t="s">
        <v>63</v>
      </c>
      <c r="B57" s="184">
        <v>26</v>
      </c>
      <c r="C57" s="189"/>
      <c r="D57" s="191"/>
      <c r="E57" s="187"/>
      <c r="F57" s="185"/>
      <c r="G57" s="189"/>
    </row>
    <row r="58" spans="1:7" ht="12.75" customHeight="1">
      <c r="A58" s="179"/>
      <c r="B58" s="184"/>
      <c r="C58" s="190"/>
      <c r="D58" s="178"/>
      <c r="E58" s="188"/>
      <c r="F58" s="186"/>
      <c r="G58" s="190"/>
    </row>
    <row r="59" spans="1:7" ht="12.75" customHeight="1">
      <c r="A59" s="179" t="s">
        <v>31</v>
      </c>
      <c r="B59" s="184">
        <v>27</v>
      </c>
      <c r="C59" s="189"/>
      <c r="D59" s="191"/>
      <c r="E59" s="187"/>
      <c r="F59" s="185"/>
      <c r="G59" s="189"/>
    </row>
    <row r="60" spans="1:7" ht="12.75" customHeight="1">
      <c r="A60" s="179"/>
      <c r="B60" s="184"/>
      <c r="C60" s="190"/>
      <c r="D60" s="178"/>
      <c r="E60" s="188"/>
      <c r="F60" s="186"/>
      <c r="G60" s="190"/>
    </row>
    <row r="61" spans="1:7" ht="12.75" customHeight="1">
      <c r="A61" s="179" t="s">
        <v>33</v>
      </c>
      <c r="B61" s="184">
        <v>28</v>
      </c>
      <c r="C61" s="189"/>
      <c r="D61" s="191"/>
      <c r="E61" s="187"/>
      <c r="F61" s="185"/>
      <c r="G61" s="189"/>
    </row>
    <row r="62" spans="1:7" ht="12.75" customHeight="1">
      <c r="A62" s="179"/>
      <c r="B62" s="184"/>
      <c r="C62" s="190"/>
      <c r="D62" s="178"/>
      <c r="E62" s="188"/>
      <c r="F62" s="186"/>
      <c r="G62" s="190"/>
    </row>
    <row r="63" spans="1:7" ht="12.75" customHeight="1">
      <c r="A63" s="179" t="s">
        <v>51</v>
      </c>
      <c r="B63" s="184">
        <v>29</v>
      </c>
      <c r="C63" s="189"/>
      <c r="D63" s="191"/>
      <c r="E63" s="187"/>
      <c r="F63" s="185"/>
      <c r="G63" s="189"/>
    </row>
    <row r="64" spans="1:7" ht="12.75" customHeight="1">
      <c r="A64" s="179"/>
      <c r="B64" s="184"/>
      <c r="C64" s="190"/>
      <c r="D64" s="178"/>
      <c r="E64" s="188"/>
      <c r="F64" s="186"/>
      <c r="G64" s="190"/>
    </row>
    <row r="65" spans="1:7" ht="12.75" customHeight="1">
      <c r="A65" s="179" t="s">
        <v>52</v>
      </c>
      <c r="B65" s="184">
        <v>30</v>
      </c>
      <c r="C65" s="189"/>
      <c r="D65" s="191"/>
      <c r="E65" s="187"/>
      <c r="F65" s="185"/>
      <c r="G65" s="189"/>
    </row>
    <row r="66" spans="1:7" ht="12.75" customHeight="1">
      <c r="A66" s="179"/>
      <c r="B66" s="184"/>
      <c r="C66" s="190"/>
      <c r="D66" s="178"/>
      <c r="E66" s="188"/>
      <c r="F66" s="186"/>
      <c r="G66" s="190"/>
    </row>
    <row r="67" spans="1:7" ht="12.75">
      <c r="A67" s="179" t="s">
        <v>53</v>
      </c>
      <c r="B67" s="184">
        <v>31</v>
      </c>
      <c r="C67" s="189"/>
      <c r="D67" s="191"/>
      <c r="E67" s="187"/>
      <c r="F67" s="185"/>
      <c r="G67" s="189"/>
    </row>
    <row r="68" spans="1:7" ht="12.75">
      <c r="A68" s="179"/>
      <c r="B68" s="184"/>
      <c r="C68" s="190"/>
      <c r="D68" s="194"/>
      <c r="E68" s="188"/>
      <c r="F68" s="186"/>
      <c r="G68" s="190"/>
    </row>
    <row r="69" spans="1:7" ht="12.75">
      <c r="A69" s="179" t="s">
        <v>54</v>
      </c>
      <c r="B69" s="184">
        <v>32</v>
      </c>
      <c r="C69" s="189"/>
      <c r="D69" s="191"/>
      <c r="E69" s="187"/>
      <c r="F69" s="185"/>
      <c r="G69" s="189"/>
    </row>
    <row r="70" spans="1:7" ht="12.75">
      <c r="A70" s="179"/>
      <c r="B70" s="184"/>
      <c r="C70" s="190"/>
      <c r="D70" s="194"/>
      <c r="E70" s="188"/>
      <c r="F70" s="186"/>
      <c r="G70" s="190"/>
    </row>
  </sheetData>
  <sheetProtection/>
  <mergeCells count="235">
    <mergeCell ref="C67:C68"/>
    <mergeCell ref="D67:D68"/>
    <mergeCell ref="C59:C60"/>
    <mergeCell ref="D59:D60"/>
    <mergeCell ref="D65:D66"/>
    <mergeCell ref="G69:G70"/>
    <mergeCell ref="C69:C70"/>
    <mergeCell ref="D69:D70"/>
    <mergeCell ref="E69:E70"/>
    <mergeCell ref="F69:F70"/>
    <mergeCell ref="A1:G1"/>
    <mergeCell ref="A3:G3"/>
    <mergeCell ref="D4:E4"/>
    <mergeCell ref="C2:F2"/>
    <mergeCell ref="E33:E34"/>
    <mergeCell ref="G33:G34"/>
    <mergeCell ref="E31:E32"/>
    <mergeCell ref="F31:F32"/>
    <mergeCell ref="A31:A32"/>
    <mergeCell ref="B31:B32"/>
    <mergeCell ref="C31:C32"/>
    <mergeCell ref="D31:D32"/>
    <mergeCell ref="B33:B34"/>
    <mergeCell ref="C33:C34"/>
    <mergeCell ref="D33:D34"/>
    <mergeCell ref="A33:A34"/>
    <mergeCell ref="C27:C28"/>
    <mergeCell ref="D27:D28"/>
    <mergeCell ref="F27:F28"/>
    <mergeCell ref="F29:F30"/>
    <mergeCell ref="E29:E30"/>
    <mergeCell ref="G29:G30"/>
    <mergeCell ref="G31:G32"/>
    <mergeCell ref="C25:C26"/>
    <mergeCell ref="D25:D26"/>
    <mergeCell ref="A29:A30"/>
    <mergeCell ref="B29:B30"/>
    <mergeCell ref="D29:D30"/>
    <mergeCell ref="C29:C30"/>
    <mergeCell ref="A25:A26"/>
    <mergeCell ref="B25:B26"/>
    <mergeCell ref="A27:A28"/>
    <mergeCell ref="B27:B28"/>
    <mergeCell ref="E23:E24"/>
    <mergeCell ref="G23:G24"/>
    <mergeCell ref="F21:F22"/>
    <mergeCell ref="E25:E26"/>
    <mergeCell ref="G25:G26"/>
    <mergeCell ref="F23:F24"/>
    <mergeCell ref="F25:F26"/>
    <mergeCell ref="E27:E28"/>
    <mergeCell ref="G27:G28"/>
    <mergeCell ref="E19:E20"/>
    <mergeCell ref="G19:G20"/>
    <mergeCell ref="C19:C20"/>
    <mergeCell ref="D19:D20"/>
    <mergeCell ref="F19:F20"/>
    <mergeCell ref="E21:E22"/>
    <mergeCell ref="G21:G22"/>
    <mergeCell ref="D21:D22"/>
    <mergeCell ref="C21:C22"/>
    <mergeCell ref="A15:A16"/>
    <mergeCell ref="B15:B16"/>
    <mergeCell ref="C15:C16"/>
    <mergeCell ref="D15:D16"/>
    <mergeCell ref="A23:A24"/>
    <mergeCell ref="B23:B24"/>
    <mergeCell ref="C23:C24"/>
    <mergeCell ref="D23:D24"/>
    <mergeCell ref="A21:A22"/>
    <mergeCell ref="B21:B22"/>
    <mergeCell ref="C17:C18"/>
    <mergeCell ref="D17:D18"/>
    <mergeCell ref="A17:A18"/>
    <mergeCell ref="B17:B18"/>
    <mergeCell ref="A19:A20"/>
    <mergeCell ref="B19:B20"/>
    <mergeCell ref="E17:E18"/>
    <mergeCell ref="G17:G18"/>
    <mergeCell ref="E13:E14"/>
    <mergeCell ref="G13:G14"/>
    <mergeCell ref="E15:E16"/>
    <mergeCell ref="G15:G16"/>
    <mergeCell ref="F13:F14"/>
    <mergeCell ref="F15:F16"/>
    <mergeCell ref="F17:F18"/>
    <mergeCell ref="A13:A14"/>
    <mergeCell ref="B13:B14"/>
    <mergeCell ref="C13:C14"/>
    <mergeCell ref="D13:D14"/>
    <mergeCell ref="G7:G8"/>
    <mergeCell ref="E11:E12"/>
    <mergeCell ref="G11:G12"/>
    <mergeCell ref="E9:E10"/>
    <mergeCell ref="G9:G10"/>
    <mergeCell ref="C11:C12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C37:C38"/>
    <mergeCell ref="D37:D38"/>
    <mergeCell ref="E37:E38"/>
    <mergeCell ref="G37:G38"/>
    <mergeCell ref="F37:F38"/>
    <mergeCell ref="C35:C36"/>
    <mergeCell ref="D35:D36"/>
    <mergeCell ref="E39:E40"/>
    <mergeCell ref="G39:G40"/>
    <mergeCell ref="F39:F40"/>
    <mergeCell ref="C41:C42"/>
    <mergeCell ref="D41:D42"/>
    <mergeCell ref="E41:E42"/>
    <mergeCell ref="G41:G42"/>
    <mergeCell ref="F41:F42"/>
    <mergeCell ref="C39:C40"/>
    <mergeCell ref="D39:D40"/>
    <mergeCell ref="D45:D46"/>
    <mergeCell ref="B35:B36"/>
    <mergeCell ref="B37:B38"/>
    <mergeCell ref="B39:B40"/>
    <mergeCell ref="B41:B42"/>
    <mergeCell ref="A35:A36"/>
    <mergeCell ref="A37:A38"/>
    <mergeCell ref="A39:A40"/>
    <mergeCell ref="A41:A42"/>
    <mergeCell ref="C47:C48"/>
    <mergeCell ref="A43:A44"/>
    <mergeCell ref="B43:B44"/>
    <mergeCell ref="E43:E44"/>
    <mergeCell ref="G43:G44"/>
    <mergeCell ref="D43:D44"/>
    <mergeCell ref="C43:C44"/>
    <mergeCell ref="A45:A46"/>
    <mergeCell ref="B45:B46"/>
    <mergeCell ref="C45:C46"/>
    <mergeCell ref="F43:F44"/>
    <mergeCell ref="F45:F46"/>
    <mergeCell ref="E45:E46"/>
    <mergeCell ref="G45:G46"/>
    <mergeCell ref="A47:A48"/>
    <mergeCell ref="B47:B48"/>
    <mergeCell ref="E47:E48"/>
    <mergeCell ref="G47:G48"/>
    <mergeCell ref="F47:F48"/>
    <mergeCell ref="D47:D48"/>
    <mergeCell ref="A49:A50"/>
    <mergeCell ref="B49:B50"/>
    <mergeCell ref="C49:C50"/>
    <mergeCell ref="D49:D50"/>
    <mergeCell ref="E49:E50"/>
    <mergeCell ref="G49:G50"/>
    <mergeCell ref="F49:F50"/>
    <mergeCell ref="A51:A52"/>
    <mergeCell ref="B51:B52"/>
    <mergeCell ref="E51:E52"/>
    <mergeCell ref="G51:G52"/>
    <mergeCell ref="D51:D52"/>
    <mergeCell ref="C51:C52"/>
    <mergeCell ref="F51:F52"/>
    <mergeCell ref="A53:A54"/>
    <mergeCell ref="B53:B54"/>
    <mergeCell ref="C53:C54"/>
    <mergeCell ref="D53:D54"/>
    <mergeCell ref="E53:E54"/>
    <mergeCell ref="G53:G54"/>
    <mergeCell ref="F53:F54"/>
    <mergeCell ref="G57:G58"/>
    <mergeCell ref="F57:F58"/>
    <mergeCell ref="A55:A56"/>
    <mergeCell ref="B55:B56"/>
    <mergeCell ref="E55:E56"/>
    <mergeCell ref="G55:G56"/>
    <mergeCell ref="C55:C56"/>
    <mergeCell ref="D55:D56"/>
    <mergeCell ref="F55:F56"/>
    <mergeCell ref="E61:E62"/>
    <mergeCell ref="G61:G62"/>
    <mergeCell ref="F59:F60"/>
    <mergeCell ref="F61:F62"/>
    <mergeCell ref="A59:A60"/>
    <mergeCell ref="A57:A58"/>
    <mergeCell ref="B57:B58"/>
    <mergeCell ref="C57:C58"/>
    <mergeCell ref="D57:D58"/>
    <mergeCell ref="E57:E58"/>
    <mergeCell ref="A63:A64"/>
    <mergeCell ref="B63:B64"/>
    <mergeCell ref="E63:E64"/>
    <mergeCell ref="C63:C64"/>
    <mergeCell ref="D63:D64"/>
    <mergeCell ref="G59:G60"/>
    <mergeCell ref="A61:A62"/>
    <mergeCell ref="B61:B62"/>
    <mergeCell ref="C61:C62"/>
    <mergeCell ref="D61:D62"/>
    <mergeCell ref="B65:B66"/>
    <mergeCell ref="C65:C66"/>
    <mergeCell ref="B59:B60"/>
    <mergeCell ref="E59:E60"/>
    <mergeCell ref="G67:G68"/>
    <mergeCell ref="E65:E66"/>
    <mergeCell ref="G65:G66"/>
    <mergeCell ref="F63:F64"/>
    <mergeCell ref="F65:F66"/>
    <mergeCell ref="G63:G64"/>
    <mergeCell ref="B5:B6"/>
    <mergeCell ref="A69:A70"/>
    <mergeCell ref="B69:B70"/>
    <mergeCell ref="F67:F68"/>
    <mergeCell ref="F33:F34"/>
    <mergeCell ref="A67:A68"/>
    <mergeCell ref="B67:B68"/>
    <mergeCell ref="E67:E68"/>
    <mergeCell ref="C5:C6"/>
    <mergeCell ref="A65:A66"/>
    <mergeCell ref="D5:D6"/>
    <mergeCell ref="E5:E6"/>
    <mergeCell ref="A11:A12"/>
    <mergeCell ref="A5:A6"/>
    <mergeCell ref="F5:F6"/>
    <mergeCell ref="F7:F8"/>
    <mergeCell ref="F9:F10"/>
    <mergeCell ref="F11:F12"/>
    <mergeCell ref="B11:B12"/>
    <mergeCell ref="D11:D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9">
      <selection activeCell="A40" sqref="A27:H4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195" t="str">
        <f>HYPERLINK('[1]реквизиты'!$A$2)</f>
        <v>Чемпионат России по боевому самбо  </v>
      </c>
      <c r="B1" s="195"/>
      <c r="C1" s="195"/>
      <c r="D1" s="195"/>
      <c r="E1" s="195"/>
      <c r="F1" s="195"/>
      <c r="G1" s="195"/>
      <c r="H1" s="195"/>
    </row>
    <row r="2" spans="4:6" ht="15.75">
      <c r="D2" s="90"/>
      <c r="E2" s="196" t="str">
        <f>HYPERLINK('пр.взв.'!D4)</f>
        <v>в.к. 52  кг.</v>
      </c>
      <c r="F2" s="196"/>
    </row>
    <row r="3" ht="20.25" customHeight="1">
      <c r="C3" s="91" t="s">
        <v>61</v>
      </c>
    </row>
    <row r="4" ht="12.75">
      <c r="C4" s="92" t="s">
        <v>14</v>
      </c>
    </row>
    <row r="5" spans="1:8" ht="12.75">
      <c r="A5" s="168" t="s">
        <v>15</v>
      </c>
      <c r="B5" s="168" t="s">
        <v>5</v>
      </c>
      <c r="C5" s="178" t="s">
        <v>6</v>
      </c>
      <c r="D5" s="168" t="s">
        <v>16</v>
      </c>
      <c r="E5" s="168" t="s">
        <v>17</v>
      </c>
      <c r="F5" s="168" t="s">
        <v>18</v>
      </c>
      <c r="G5" s="168" t="s">
        <v>19</v>
      </c>
      <c r="H5" s="168" t="s">
        <v>20</v>
      </c>
    </row>
    <row r="6" spans="1:8" ht="12.75">
      <c r="A6" s="177"/>
      <c r="B6" s="177"/>
      <c r="C6" s="177"/>
      <c r="D6" s="177"/>
      <c r="E6" s="177"/>
      <c r="F6" s="177"/>
      <c r="G6" s="177"/>
      <c r="H6" s="177"/>
    </row>
    <row r="7" spans="1:8" ht="12.75">
      <c r="A7" s="200"/>
      <c r="B7" s="201"/>
      <c r="C7" s="197" t="e">
        <f>VLOOKUP(B7,'пр.взв.'!B7:E70,2,FALSE)</f>
        <v>#N/A</v>
      </c>
      <c r="D7" s="197" t="e">
        <f>VLOOKUP(B7,'пр.взв.'!B7:G70,3,FALSE)</f>
        <v>#N/A</v>
      </c>
      <c r="E7" s="197" t="e">
        <f>VLOOKUP(B7,'пр.взв.'!B7:G70,4,FALSE)</f>
        <v>#N/A</v>
      </c>
      <c r="F7" s="198"/>
      <c r="G7" s="199"/>
      <c r="H7" s="168"/>
    </row>
    <row r="8" spans="1:8" ht="12.75">
      <c r="A8" s="200"/>
      <c r="B8" s="168"/>
      <c r="C8" s="197"/>
      <c r="D8" s="197"/>
      <c r="E8" s="197"/>
      <c r="F8" s="198"/>
      <c r="G8" s="199"/>
      <c r="H8" s="168"/>
    </row>
    <row r="9" spans="1:8" ht="12.75">
      <c r="A9" s="202"/>
      <c r="B9" s="201"/>
      <c r="C9" s="197" t="e">
        <f>VLOOKUP(B9,'пр.взв.'!B9:E70,2,FALSE)</f>
        <v>#N/A</v>
      </c>
      <c r="D9" s="197" t="e">
        <f>VLOOKUP(B9,'пр.взв.'!B9:F70,3,FALSE)</f>
        <v>#N/A</v>
      </c>
      <c r="E9" s="197" t="e">
        <f>VLOOKUP(B9,'пр.взв.'!B9:G70,4,FALSE)</f>
        <v>#N/A</v>
      </c>
      <c r="F9" s="198"/>
      <c r="G9" s="168"/>
      <c r="H9" s="168"/>
    </row>
    <row r="10" spans="1:8" ht="12.75">
      <c r="A10" s="202"/>
      <c r="B10" s="168"/>
      <c r="C10" s="197"/>
      <c r="D10" s="197"/>
      <c r="E10" s="197"/>
      <c r="F10" s="198"/>
      <c r="G10" s="168"/>
      <c r="H10" s="168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16" t="s">
        <v>64</v>
      </c>
    </row>
    <row r="16" spans="3:5" ht="15.75">
      <c r="C16" s="92" t="s">
        <v>22</v>
      </c>
      <c r="E16" s="150" t="str">
        <f>HYPERLINK('[2]пр.взв.'!D4)</f>
        <v>в.к.        кг.</v>
      </c>
    </row>
    <row r="17" spans="1:8" ht="12.75">
      <c r="A17" s="168" t="s">
        <v>15</v>
      </c>
      <c r="B17" s="168" t="s">
        <v>5</v>
      </c>
      <c r="C17" s="178" t="s">
        <v>6</v>
      </c>
      <c r="D17" s="168" t="s">
        <v>16</v>
      </c>
      <c r="E17" s="168" t="s">
        <v>17</v>
      </c>
      <c r="F17" s="168" t="s">
        <v>18</v>
      </c>
      <c r="G17" s="168" t="s">
        <v>19</v>
      </c>
      <c r="H17" s="168" t="s">
        <v>20</v>
      </c>
    </row>
    <row r="18" spans="1:8" ht="12.75">
      <c r="A18" s="177"/>
      <c r="B18" s="177"/>
      <c r="C18" s="177"/>
      <c r="D18" s="177"/>
      <c r="E18" s="177"/>
      <c r="F18" s="177"/>
      <c r="G18" s="177"/>
      <c r="H18" s="177"/>
    </row>
    <row r="19" spans="1:8" ht="12.75">
      <c r="A19" s="200"/>
      <c r="B19" s="201"/>
      <c r="C19" s="197" t="e">
        <f>VLOOKUP(B19,'пр.взв.'!B7:E70,2,FALSE)</f>
        <v>#N/A</v>
      </c>
      <c r="D19" s="197" t="e">
        <f>VLOOKUP(B19,'пр.взв.'!B7:F70,3,FALSE)</f>
        <v>#N/A</v>
      </c>
      <c r="E19" s="197" t="e">
        <f>VLOOKUP(B19,'пр.взв.'!B7:G70,4,FALSE)</f>
        <v>#N/A</v>
      </c>
      <c r="F19" s="198"/>
      <c r="G19" s="199"/>
      <c r="H19" s="168"/>
    </row>
    <row r="20" spans="1:8" ht="12.75">
      <c r="A20" s="200"/>
      <c r="B20" s="168"/>
      <c r="C20" s="197"/>
      <c r="D20" s="197"/>
      <c r="E20" s="197"/>
      <c r="F20" s="198"/>
      <c r="G20" s="199"/>
      <c r="H20" s="168"/>
    </row>
    <row r="21" spans="1:8" ht="12.75">
      <c r="A21" s="202"/>
      <c r="B21" s="201"/>
      <c r="C21" s="197" t="e">
        <f>VLOOKUP(B21,'пр.взв.'!B9:E70,2,FALSE)</f>
        <v>#N/A</v>
      </c>
      <c r="D21" s="197" t="e">
        <f>VLOOKUP(B21,'пр.взв.'!B9:F70,3,FALSE)</f>
        <v>#N/A</v>
      </c>
      <c r="E21" s="197" t="e">
        <f>VLOOKUP(B21,'пр.взв.'!B9:G70,4,FALSE)</f>
        <v>#N/A</v>
      </c>
      <c r="F21" s="198"/>
      <c r="G21" s="168"/>
      <c r="H21" s="168"/>
    </row>
    <row r="22" spans="1:8" ht="12.75">
      <c r="A22" s="202"/>
      <c r="B22" s="168"/>
      <c r="C22" s="197"/>
      <c r="D22" s="197"/>
      <c r="E22" s="197"/>
      <c r="F22" s="198"/>
      <c r="G22" s="168"/>
      <c r="H22" s="168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96" t="str">
        <f>HYPERLINK('пр.взв.'!D4)</f>
        <v>в.к. 52  кг.</v>
      </c>
      <c r="F29" s="196"/>
    </row>
    <row r="30" spans="1:8" ht="12.75">
      <c r="A30" s="168" t="s">
        <v>15</v>
      </c>
      <c r="B30" s="168" t="s">
        <v>5</v>
      </c>
      <c r="C30" s="178" t="s">
        <v>6</v>
      </c>
      <c r="D30" s="168" t="s">
        <v>16</v>
      </c>
      <c r="E30" s="168" t="s">
        <v>17</v>
      </c>
      <c r="F30" s="168" t="s">
        <v>18</v>
      </c>
      <c r="G30" s="168" t="s">
        <v>19</v>
      </c>
      <c r="H30" s="168" t="s">
        <v>20</v>
      </c>
    </row>
    <row r="31" spans="1:8" ht="12.75">
      <c r="A31" s="177"/>
      <c r="B31" s="177"/>
      <c r="C31" s="177"/>
      <c r="D31" s="177"/>
      <c r="E31" s="177"/>
      <c r="F31" s="177"/>
      <c r="G31" s="177"/>
      <c r="H31" s="177"/>
    </row>
    <row r="32" spans="1:8" ht="12.75">
      <c r="A32" s="200"/>
      <c r="B32" s="201">
        <v>19</v>
      </c>
      <c r="C32" s="197" t="str">
        <f>VLOOKUP(B32,'пр.взв.'!B7:C70,2,FALSE)</f>
        <v>Бакрасов Амыр Михайлович</v>
      </c>
      <c r="D32" s="203" t="str">
        <f>VLOOKUP(B32,'пр.взв.'!B7:D95,3,FALSE)</f>
        <v>01.10.1984, мсмк</v>
      </c>
      <c r="E32" s="203" t="str">
        <f>VLOOKUP(B32,'пр.взв.'!B7:E95,4,FALSE)</f>
        <v>СФО, Р.Алтай, Д</v>
      </c>
      <c r="F32" s="198"/>
      <c r="G32" s="199"/>
      <c r="H32" s="168"/>
    </row>
    <row r="33" spans="1:8" ht="12.75">
      <c r="A33" s="200"/>
      <c r="B33" s="168"/>
      <c r="C33" s="197"/>
      <c r="D33" s="203"/>
      <c r="E33" s="203"/>
      <c r="F33" s="198"/>
      <c r="G33" s="199"/>
      <c r="H33" s="168"/>
    </row>
    <row r="34" spans="1:8" ht="12.75">
      <c r="A34" s="202"/>
      <c r="B34" s="201">
        <v>4</v>
      </c>
      <c r="C34" s="197" t="str">
        <f>VLOOKUP(B34,'пр.взв.'!B9:C72,2,FALSE)</f>
        <v>Стишак Анатолий Александрович</v>
      </c>
      <c r="D34" s="203" t="str">
        <f>VLOOKUP(B34,'пр.взв.'!B7:D97,3,FALSE)</f>
        <v>02.08.86,мс</v>
      </c>
      <c r="E34" s="203" t="str">
        <f>VLOOKUP(B34,'пр.взв.'!B7:E97,4,FALSE)</f>
        <v>С-Петербург. Д</v>
      </c>
      <c r="F34" s="198"/>
      <c r="G34" s="168"/>
      <c r="H34" s="168"/>
    </row>
    <row r="35" spans="1:8" ht="12.75">
      <c r="A35" s="202"/>
      <c r="B35" s="168"/>
      <c r="C35" s="197"/>
      <c r="D35" s="203"/>
      <c r="E35" s="203"/>
      <c r="F35" s="198"/>
      <c r="G35" s="168"/>
      <c r="H35" s="168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5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F1">
      <selection activeCell="H54" sqref="H1:N5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1" t="str">
        <f>HYPERLINK('[1]реквизиты'!$A$2)</f>
        <v>Чемпионат России по боевому самбо  </v>
      </c>
      <c r="B1" s="171"/>
      <c r="C1" s="171"/>
      <c r="D1" s="171"/>
      <c r="E1" s="171"/>
      <c r="F1" s="171"/>
      <c r="G1" s="171"/>
      <c r="H1" s="171" t="str">
        <f>HYPERLINK('[1]реквизиты'!$A$2)</f>
        <v>Чемпионат России по боевому самбо  </v>
      </c>
      <c r="I1" s="171"/>
      <c r="J1" s="171"/>
      <c r="K1" s="171"/>
      <c r="L1" s="171"/>
      <c r="M1" s="171"/>
      <c r="N1" s="171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92">
        <f>HYPERLINK('[1]реквизиты'!$A$15)</f>
      </c>
      <c r="B2" s="223"/>
      <c r="C2" s="223"/>
      <c r="D2" s="223"/>
      <c r="E2" s="223"/>
      <c r="F2" s="223"/>
      <c r="G2" s="223"/>
      <c r="H2" s="192">
        <f>HYPERLINK('[1]реквизиты'!$A$15)</f>
      </c>
      <c r="I2" s="223"/>
      <c r="J2" s="223"/>
      <c r="K2" s="223"/>
      <c r="L2" s="223"/>
      <c r="M2" s="223"/>
      <c r="N2" s="223"/>
      <c r="O2" s="40"/>
      <c r="P2" s="40"/>
      <c r="Q2" s="40"/>
      <c r="R2" s="31"/>
      <c r="S2" s="31"/>
    </row>
    <row r="3" spans="2:14" ht="15.75">
      <c r="B3" s="38" t="s">
        <v>12</v>
      </c>
      <c r="C3" s="196" t="str">
        <f>HYPERLINK('пр.взв.'!D4)</f>
        <v>в.к. 52  кг.</v>
      </c>
      <c r="D3" s="196"/>
      <c r="E3" s="78"/>
      <c r="F3" s="78"/>
      <c r="G3" s="78"/>
      <c r="I3" s="38" t="s">
        <v>13</v>
      </c>
      <c r="J3" s="196" t="str">
        <f>HYPERLINK('пр.взв.'!D4)</f>
        <v>в.к. 52  кг.</v>
      </c>
      <c r="K3" s="196"/>
      <c r="L3" s="78"/>
      <c r="M3" s="78"/>
      <c r="N3" s="78"/>
    </row>
    <row r="4" spans="1:2" ht="16.5" thickBot="1">
      <c r="A4" s="222"/>
      <c r="B4" s="222"/>
    </row>
    <row r="5" spans="1:11" ht="12.75" customHeight="1">
      <c r="A5" s="214">
        <v>1</v>
      </c>
      <c r="B5" s="215" t="str">
        <f>VLOOKUP(A5,'пр.взв.'!B5:C68,2,FALSE)</f>
        <v>Рамазанов  Тимур Рамазанович</v>
      </c>
      <c r="C5" s="215" t="str">
        <f>VLOOKUP(A5,'пр.взв.'!B5:G68,3,FALSE)</f>
        <v>12.02.91 кмс</v>
      </c>
      <c r="D5" s="215" t="str">
        <f>VLOOKUP(A5,'пр.взв.'!B5:G68,4,FALSE)</f>
        <v>С-Петербург, Д</v>
      </c>
      <c r="G5" s="19"/>
      <c r="H5" s="217">
        <v>2</v>
      </c>
      <c r="I5" s="212" t="str">
        <f>VLOOKUP(H5,'пр.взв.'!B7:C70,2,FALSE)</f>
        <v>Сульянов Владимир Евгеньевич</v>
      </c>
      <c r="J5" s="212" t="str">
        <f>VLOOKUP(H5,'пр.взв.'!B7:E70,3,FALSE)</f>
        <v>06.11.1985, мсмк</v>
      </c>
      <c r="K5" s="212" t="str">
        <f>VLOOKUP(H5,'пр.взв.'!B7:E70,4,FALSE)</f>
        <v>СФО, Р.Алтай, Д</v>
      </c>
    </row>
    <row r="6" spans="1:11" ht="15.75">
      <c r="A6" s="206"/>
      <c r="B6" s="216"/>
      <c r="C6" s="216"/>
      <c r="D6" s="216"/>
      <c r="E6" s="2"/>
      <c r="F6" s="2"/>
      <c r="G6" s="12"/>
      <c r="H6" s="218"/>
      <c r="I6" s="213"/>
      <c r="J6" s="213"/>
      <c r="K6" s="213"/>
    </row>
    <row r="7" spans="1:13" ht="15.75">
      <c r="A7" s="206">
        <v>17</v>
      </c>
      <c r="B7" s="213" t="str">
        <f>VLOOKUP(A7,'пр.взв.'!B7:C70,2,FALSE)</f>
        <v>Арсланбеков Марат Мукаилович</v>
      </c>
      <c r="C7" s="213" t="str">
        <f>VLOOKUP(A7,'пр.взв.'!B5:G68,3,FALSE)</f>
        <v>16.11.89 кмс</v>
      </c>
      <c r="D7" s="213" t="str">
        <f>VLOOKUP(A7,'пр.взв.'!B5:G68,4,FALSE)</f>
        <v>СКФО, Р. Дагестан ПР</v>
      </c>
      <c r="E7" s="4"/>
      <c r="F7" s="2"/>
      <c r="G7" s="2"/>
      <c r="H7" s="210">
        <v>18</v>
      </c>
      <c r="I7" s="219" t="str">
        <f>VLOOKUP(H7,'пр.взв.'!B9:C72,2,FALSE)</f>
        <v>Мирзаханян Артур Сергеевич</v>
      </c>
      <c r="J7" s="219" t="str">
        <f>VLOOKUP(H7,'пр.взв.'!B9:E72,3,FALSE)</f>
        <v>16.09.84. кмс</v>
      </c>
      <c r="K7" s="219" t="str">
        <f>VLOOKUP(H7,'пр.взв.'!B9:E72,4,FALSE)</f>
        <v>Москва </v>
      </c>
      <c r="L7" s="80"/>
      <c r="M7" s="82"/>
    </row>
    <row r="8" spans="1:13" ht="16.5" thickBot="1">
      <c r="A8" s="207"/>
      <c r="B8" s="216"/>
      <c r="C8" s="216"/>
      <c r="D8" s="216"/>
      <c r="E8" s="5"/>
      <c r="F8" s="9"/>
      <c r="G8" s="2"/>
      <c r="H8" s="218"/>
      <c r="I8" s="220"/>
      <c r="J8" s="220"/>
      <c r="K8" s="220"/>
      <c r="L8" s="81"/>
      <c r="M8" s="82"/>
    </row>
    <row r="9" spans="1:13" ht="15.75">
      <c r="A9" s="214">
        <v>9</v>
      </c>
      <c r="B9" s="215" t="str">
        <f>VLOOKUP(A9,'пр.взв.'!B9:C72,2,FALSE)</f>
        <v>Ахмедьянов Данил Уелович</v>
      </c>
      <c r="C9" s="215" t="str">
        <f>VLOOKUP(A9,'пр.взв.'!B5:G68,3,FALSE)</f>
        <v>22.11.1990, КМС</v>
      </c>
      <c r="D9" s="215" t="str">
        <f>VLOOKUP(A9,'пр.взв.'!B5:G68,4,FALSE)</f>
        <v>УФО, Челябинская обл.</v>
      </c>
      <c r="E9" s="5"/>
      <c r="F9" s="6"/>
      <c r="G9" s="2"/>
      <c r="H9" s="217">
        <v>10</v>
      </c>
      <c r="I9" s="212" t="str">
        <f>VLOOKUP(H9,'пр.взв.'!B11:C74,2,FALSE)</f>
        <v>Ахметвалеев Ильнур Флюрович</v>
      </c>
      <c r="J9" s="212" t="str">
        <f>VLOOKUP(H9,'пр.взв.'!B11:E74,3,FALSE)</f>
        <v>16.02.91, кмс</v>
      </c>
      <c r="K9" s="212" t="str">
        <f>VLOOKUP(H9,'пр.взв.'!B11:E74,4,FALSE)</f>
        <v>ПФО,Башкортостан, Уфа,МО</v>
      </c>
      <c r="L9" s="81"/>
      <c r="M9" s="83"/>
    </row>
    <row r="10" spans="1:13" ht="15.75">
      <c r="A10" s="206"/>
      <c r="B10" s="216"/>
      <c r="C10" s="216"/>
      <c r="D10" s="216"/>
      <c r="E10" s="10"/>
      <c r="F10" s="7"/>
      <c r="G10" s="2"/>
      <c r="H10" s="218"/>
      <c r="I10" s="213"/>
      <c r="J10" s="213"/>
      <c r="K10" s="213"/>
      <c r="L10" s="79"/>
      <c r="M10" s="84"/>
    </row>
    <row r="11" spans="1:13" ht="15.75">
      <c r="A11" s="206">
        <v>25</v>
      </c>
      <c r="B11" s="208">
        <f>VLOOKUP(A11,'пр.взв.'!B11:C74,2,FALSE)</f>
        <v>0</v>
      </c>
      <c r="C11" s="208">
        <f>VLOOKUP(A11,'пр.взв.'!B5:G68,3,FALSE)</f>
        <v>0</v>
      </c>
      <c r="D11" s="208">
        <f>VLOOKUP(A11,'пр.взв.'!B5:G68,4,FALSE)</f>
        <v>0</v>
      </c>
      <c r="E11" s="3"/>
      <c r="F11" s="7"/>
      <c r="G11" s="2"/>
      <c r="H11" s="210">
        <v>26</v>
      </c>
      <c r="I11" s="204">
        <f>VLOOKUP(H11,'пр.взв.'!B13:C76,2,FALSE)</f>
        <v>0</v>
      </c>
      <c r="J11" s="204">
        <f>VLOOKUP(H11,'пр.взв.'!B13:E76,3,FALSE)</f>
        <v>0</v>
      </c>
      <c r="K11" s="204">
        <f>VLOOKUP(H11,'пр.взв.'!B13:E76,4,FALSE)</f>
        <v>0</v>
      </c>
      <c r="M11" s="85"/>
    </row>
    <row r="12" spans="1:13" ht="16.5" thickBot="1">
      <c r="A12" s="207"/>
      <c r="B12" s="221"/>
      <c r="C12" s="221"/>
      <c r="D12" s="221"/>
      <c r="E12" s="2"/>
      <c r="F12" s="7"/>
      <c r="G12" s="9"/>
      <c r="H12" s="218"/>
      <c r="I12" s="205"/>
      <c r="J12" s="205"/>
      <c r="K12" s="205"/>
      <c r="M12" s="85"/>
    </row>
    <row r="13" spans="1:14" ht="15.75">
      <c r="A13" s="214">
        <v>5</v>
      </c>
      <c r="B13" s="215" t="str">
        <f>VLOOKUP(A13,'пр.взв.'!B13:C76,2,FALSE)</f>
        <v>Шагдуров Александр Жимбеевич</v>
      </c>
      <c r="C13" s="215" t="str">
        <f>VLOOKUP(A13,'пр.взв.'!B5:G68,3,FALSE)</f>
        <v>16.01.88, КМС</v>
      </c>
      <c r="D13" s="215" t="str">
        <f>VLOOKUP(A13,'пр.взв.'!B5:G68,4,FALSE)</f>
        <v>СФО, Р.Бурятия, Улан-Удэ, Д</v>
      </c>
      <c r="E13" s="2"/>
      <c r="F13" s="7"/>
      <c r="G13" s="13"/>
      <c r="H13" s="217">
        <v>6</v>
      </c>
      <c r="I13" s="212" t="str">
        <f>VLOOKUP(H13,'пр.взв.'!B15:C78,2,FALSE)</f>
        <v>Агларов Курбанали Ширванович</v>
      </c>
      <c r="J13" s="212" t="str">
        <f>VLOOKUP(H13,'пр.взв.'!B15:E78,3,FALSE)</f>
        <v>04.06.92. кмс</v>
      </c>
      <c r="K13" s="212" t="str">
        <f>VLOOKUP(H13,'пр.взв.'!B15:E78,4,FALSE)</f>
        <v>СКФО, Дагестан, Махачкала, ПР</v>
      </c>
      <c r="M13" s="85"/>
      <c r="N13" s="87"/>
    </row>
    <row r="14" spans="1:14" ht="15.75">
      <c r="A14" s="206"/>
      <c r="B14" s="216"/>
      <c r="C14" s="216"/>
      <c r="D14" s="216"/>
      <c r="E14" s="8"/>
      <c r="F14" s="7"/>
      <c r="G14" s="2"/>
      <c r="H14" s="218"/>
      <c r="I14" s="213"/>
      <c r="J14" s="213"/>
      <c r="K14" s="213"/>
      <c r="L14" s="80"/>
      <c r="M14" s="84"/>
      <c r="N14" s="85"/>
    </row>
    <row r="15" spans="1:14" ht="15.75">
      <c r="A15" s="206">
        <v>21</v>
      </c>
      <c r="B15" s="213" t="str">
        <f>VLOOKUP(A15,'пр.взв.'!B15:C78,2,FALSE)</f>
        <v>Якинов Расул Александрович</v>
      </c>
      <c r="C15" s="213" t="str">
        <f>VLOOKUP(A15,'пр.взв.'!B5:G68,3,FALSE)</f>
        <v>12.01.88 кмс</v>
      </c>
      <c r="D15" s="213" t="str">
        <f>VLOOKUP(A15,'пр.взв.'!B5:G68,4,FALSE)</f>
        <v>СФО, Р.Алтай, Д</v>
      </c>
      <c r="E15" s="4"/>
      <c r="F15" s="7"/>
      <c r="G15" s="2"/>
      <c r="H15" s="210">
        <v>22</v>
      </c>
      <c r="I15" s="219" t="str">
        <f>VLOOKUP(H15,'пр.взв.'!B17:C80,2,FALSE)</f>
        <v>Кузнецов Дмитрий Андреевич</v>
      </c>
      <c r="J15" s="219" t="str">
        <f>VLOOKUP(H15,'пр.взв.'!B17:E80,3,FALSE)</f>
        <v>08.11.9 1кмс</v>
      </c>
      <c r="K15" s="219" t="str">
        <f>VLOOKUP(H15,'пр.взв.'!B17:E80,4,FALSE)</f>
        <v>С-Петербург, ВС</v>
      </c>
      <c r="L15" s="81"/>
      <c r="M15" s="84"/>
      <c r="N15" s="85"/>
    </row>
    <row r="16" spans="1:14" ht="16.5" thickBot="1">
      <c r="A16" s="207"/>
      <c r="B16" s="216"/>
      <c r="C16" s="216"/>
      <c r="D16" s="216"/>
      <c r="E16" s="5"/>
      <c r="F16" s="11"/>
      <c r="G16" s="2"/>
      <c r="H16" s="218"/>
      <c r="I16" s="220"/>
      <c r="J16" s="220"/>
      <c r="K16" s="220"/>
      <c r="L16" s="81"/>
      <c r="M16" s="86"/>
      <c r="N16" s="85"/>
    </row>
    <row r="17" spans="1:14" ht="15.75">
      <c r="A17" s="214">
        <v>13</v>
      </c>
      <c r="B17" s="215" t="str">
        <f>VLOOKUP(A17,'пр.взв.'!B17:C80,2,FALSE)</f>
        <v>Рахимов Эрадж Назриходжаевич</v>
      </c>
      <c r="C17" s="215" t="str">
        <f>VLOOKUP(A17,'пр.взв.'!B5:G68,3,FALSE)</f>
        <v>1981, кмс</v>
      </c>
      <c r="D17" s="215" t="str">
        <f>VLOOKUP(A17,'пр.взв.'!B5:G68,4,FALSE)</f>
        <v>ЦФО, Ярославская </v>
      </c>
      <c r="E17" s="5"/>
      <c r="F17" s="2"/>
      <c r="G17" s="2"/>
      <c r="H17" s="217">
        <v>14</v>
      </c>
      <c r="I17" s="212" t="str">
        <f>VLOOKUP(H17,'пр.взв.'!B19:C82,2,FALSE)</f>
        <v>Бахышов Киняз Шахзадаевич</v>
      </c>
      <c r="J17" s="212" t="str">
        <f>VLOOKUP(H17,'пр.взв.'!B19:E82,3,FALSE)</f>
        <v>1992 кмс</v>
      </c>
      <c r="K17" s="212" t="str">
        <f>VLOOKUP(H17,'пр.взв.'!B19:E82,4,FALSE)</f>
        <v>ЮФО, Ростовская , Ростов</v>
      </c>
      <c r="L17" s="81"/>
      <c r="M17" s="82"/>
      <c r="N17" s="85"/>
    </row>
    <row r="18" spans="1:14" ht="15.75">
      <c r="A18" s="206"/>
      <c r="B18" s="216"/>
      <c r="C18" s="216"/>
      <c r="D18" s="216"/>
      <c r="E18" s="10"/>
      <c r="F18" s="2"/>
      <c r="G18" s="2"/>
      <c r="H18" s="218"/>
      <c r="I18" s="213"/>
      <c r="J18" s="213"/>
      <c r="K18" s="213"/>
      <c r="L18" s="79"/>
      <c r="M18" s="82"/>
      <c r="N18" s="85"/>
    </row>
    <row r="19" spans="1:14" ht="15.75">
      <c r="A19" s="206">
        <v>29</v>
      </c>
      <c r="B19" s="208">
        <f>VLOOKUP(A19,'пр.взв.'!B19:C82,2,FALSE)</f>
        <v>0</v>
      </c>
      <c r="C19" s="208">
        <f>VLOOKUP(A19,'пр.взв.'!B5:G68,3,FALSE)</f>
        <v>0</v>
      </c>
      <c r="D19" s="208">
        <f>VLOOKUP(A19,'пр.взв.'!B5:G68,4,FALSE)</f>
        <v>0</v>
      </c>
      <c r="E19" s="3"/>
      <c r="F19" s="2"/>
      <c r="G19" s="2"/>
      <c r="H19" s="210">
        <v>30</v>
      </c>
      <c r="I19" s="204">
        <f>VLOOKUP(H19,'пр.взв.'!B21:C84,2,FALSE)</f>
        <v>0</v>
      </c>
      <c r="J19" s="204">
        <f>VLOOKUP(H19,'пр.взв.'!B21:E84,3,FALSE)</f>
        <v>0</v>
      </c>
      <c r="K19" s="204">
        <f>VLOOKUP(H19,'пр.взв.'!B21:E84,4,FALSE)</f>
        <v>0</v>
      </c>
      <c r="N19" s="85"/>
    </row>
    <row r="20" spans="1:14" ht="16.5" thickBot="1">
      <c r="A20" s="207"/>
      <c r="B20" s="221"/>
      <c r="C20" s="221"/>
      <c r="D20" s="221"/>
      <c r="E20" s="2"/>
      <c r="F20" s="2"/>
      <c r="G20" s="45"/>
      <c r="H20" s="218"/>
      <c r="I20" s="205"/>
      <c r="J20" s="205"/>
      <c r="K20" s="205"/>
      <c r="N20" s="88"/>
    </row>
    <row r="21" spans="1:14" ht="15.75">
      <c r="A21" s="214">
        <v>3</v>
      </c>
      <c r="B21" s="215" t="str">
        <f>VLOOKUP(A21,'пр.взв.'!B5:C68,2,FALSE)</f>
        <v>Шевхужев Мухамед Султанович</v>
      </c>
      <c r="C21" s="215" t="str">
        <f>VLOOKUP(A21,'пр.взв.'!B5:G68,3,FALSE)</f>
        <v>23.05.91. кмс</v>
      </c>
      <c r="D21" s="215" t="str">
        <f>VLOOKUP(A21,'пр.взв.'!B5:G68,4,FALSE)</f>
        <v>ЮФО, Краснодарский </v>
      </c>
      <c r="E21" s="2"/>
      <c r="F21" s="2"/>
      <c r="G21" s="2"/>
      <c r="H21" s="217">
        <v>4</v>
      </c>
      <c r="I21" s="212" t="str">
        <f>VLOOKUP(H21,'пр.взв.'!B7:C70,2,FALSE)</f>
        <v>Стишак Анатолий Александрович</v>
      </c>
      <c r="J21" s="212" t="str">
        <f>VLOOKUP(H21,'пр.взв.'!B7:E70,3,FALSE)</f>
        <v>02.08.86,мс</v>
      </c>
      <c r="K21" s="212" t="str">
        <f>VLOOKUP(H21,'пр.взв.'!B7:E70,4,FALSE)</f>
        <v>С-Петербург. Д</v>
      </c>
      <c r="N21" s="85"/>
    </row>
    <row r="22" spans="1:14" ht="15.75">
      <c r="A22" s="206"/>
      <c r="B22" s="216"/>
      <c r="C22" s="216"/>
      <c r="D22" s="216"/>
      <c r="E22" s="8"/>
      <c r="F22" s="2"/>
      <c r="G22" s="2"/>
      <c r="H22" s="218"/>
      <c r="I22" s="213"/>
      <c r="J22" s="213"/>
      <c r="K22" s="213"/>
      <c r="N22" s="85"/>
    </row>
    <row r="23" spans="1:14" ht="15.75">
      <c r="A23" s="206">
        <v>19</v>
      </c>
      <c r="B23" s="213" t="str">
        <f>VLOOKUP(A23,'пр.взв.'!B23:C86,2,FALSE)</f>
        <v>Бакрасов Амыр Михайлович</v>
      </c>
      <c r="C23" s="213" t="str">
        <f>VLOOKUP(A23,'пр.взв.'!B5:G68,3,FALSE)</f>
        <v>01.10.1984, мсмк</v>
      </c>
      <c r="D23" s="213" t="str">
        <f>VLOOKUP(A23,'пр.взв.'!B5:G68,4,FALSE)</f>
        <v>СФО, Р.Алтай, Д</v>
      </c>
      <c r="E23" s="4"/>
      <c r="F23" s="2"/>
      <c r="G23" s="2"/>
      <c r="H23" s="210">
        <v>20</v>
      </c>
      <c r="I23" s="219" t="str">
        <f>VLOOKUP(H23,'пр.взв.'!B25:C88,2,FALSE)</f>
        <v>Тайпинов Семен Аскерович</v>
      </c>
      <c r="J23" s="219" t="str">
        <f>VLOOKUP(H23,'пр.взв.'!B25:E88,3,FALSE)</f>
        <v>22.12.1990, КМС</v>
      </c>
      <c r="K23" s="219" t="str">
        <f>VLOOKUP(H23,'пр.взв.'!B25:E88,4,FALSE)</f>
        <v>СФО, Р.Алтай, Д</v>
      </c>
      <c r="L23" s="80"/>
      <c r="M23" s="82"/>
      <c r="N23" s="85"/>
    </row>
    <row r="24" spans="1:14" ht="16.5" thickBot="1">
      <c r="A24" s="207"/>
      <c r="B24" s="216"/>
      <c r="C24" s="216"/>
      <c r="D24" s="216"/>
      <c r="E24" s="5"/>
      <c r="F24" s="9"/>
      <c r="G24" s="2"/>
      <c r="H24" s="218"/>
      <c r="I24" s="220"/>
      <c r="J24" s="220"/>
      <c r="K24" s="220"/>
      <c r="L24" s="81"/>
      <c r="M24" s="82"/>
      <c r="N24" s="85"/>
    </row>
    <row r="25" spans="1:14" ht="15.75">
      <c r="A25" s="214">
        <v>11</v>
      </c>
      <c r="B25" s="215" t="str">
        <f>VLOOKUP(A25,'пр.взв.'!B25:C88,2,FALSE)</f>
        <v>Федореев Денис Александрович</v>
      </c>
      <c r="C25" s="215" t="str">
        <f>VLOOKUP(A25,'пр.взв.'!B5:G68,3,FALSE)</f>
        <v>04.06.86 мс</v>
      </c>
      <c r="D25" s="215" t="str">
        <f>VLOOKUP(A25,'пр.взв.'!B5:G68,4,FALSE)</f>
        <v>СФО, Иркутская,   Д</v>
      </c>
      <c r="E25" s="5"/>
      <c r="F25" s="6"/>
      <c r="G25" s="2"/>
      <c r="H25" s="217">
        <v>12</v>
      </c>
      <c r="I25" s="212" t="str">
        <f>VLOOKUP(H25,'пр.взв.'!B27:C90,2,FALSE)</f>
        <v>Юсуфов Камиль Юсувович</v>
      </c>
      <c r="J25" s="212" t="str">
        <f>VLOOKUP(H25,'пр.взв.'!B27:E90,3,FALSE)</f>
        <v>16.10.90 кмс</v>
      </c>
      <c r="K25" s="212" t="str">
        <f>VLOOKUP(H25,'пр.взв.'!B27:E90,4,FALSE)</f>
        <v>СКФО, Р. Дагестан ПР</v>
      </c>
      <c r="L25" s="81"/>
      <c r="M25" s="83"/>
      <c r="N25" s="85"/>
    </row>
    <row r="26" spans="1:14" ht="15.75">
      <c r="A26" s="206"/>
      <c r="B26" s="216"/>
      <c r="C26" s="216"/>
      <c r="D26" s="216"/>
      <c r="E26" s="10"/>
      <c r="F26" s="7"/>
      <c r="G26" s="2"/>
      <c r="H26" s="218"/>
      <c r="I26" s="213"/>
      <c r="J26" s="213"/>
      <c r="K26" s="213"/>
      <c r="L26" s="79"/>
      <c r="M26" s="84"/>
      <c r="N26" s="85"/>
    </row>
    <row r="27" spans="1:14" ht="15.75">
      <c r="A27" s="206">
        <v>27</v>
      </c>
      <c r="B27" s="208">
        <f>VLOOKUP(A27,'пр.взв.'!B27:C90,2,FALSE)</f>
        <v>0</v>
      </c>
      <c r="C27" s="208">
        <f>VLOOKUP(A27,'пр.взв.'!B5:G68,3,FALSE)</f>
        <v>0</v>
      </c>
      <c r="D27" s="208">
        <f>VLOOKUP(A27,'пр.взв.'!B5:G68,4,FALSE)</f>
        <v>0</v>
      </c>
      <c r="E27" s="3"/>
      <c r="F27" s="7"/>
      <c r="G27" s="2"/>
      <c r="H27" s="210">
        <v>28</v>
      </c>
      <c r="I27" s="204">
        <f>VLOOKUP(H27,'пр.взв.'!B29:C92,2,FALSE)</f>
        <v>0</v>
      </c>
      <c r="J27" s="204">
        <f>VLOOKUP(H27,'пр.взв.'!B29:E92,3,FALSE)</f>
        <v>0</v>
      </c>
      <c r="K27" s="204">
        <f>VLOOKUP(H27,'пр.взв.'!B29:E92,4,FALSE)</f>
        <v>0</v>
      </c>
      <c r="M27" s="85"/>
      <c r="N27" s="85"/>
    </row>
    <row r="28" spans="1:14" ht="16.5" thickBot="1">
      <c r="A28" s="207"/>
      <c r="B28" s="221"/>
      <c r="C28" s="221"/>
      <c r="D28" s="221"/>
      <c r="E28" s="2"/>
      <c r="F28" s="7"/>
      <c r="G28" s="2"/>
      <c r="H28" s="218"/>
      <c r="I28" s="205"/>
      <c r="J28" s="205"/>
      <c r="K28" s="205"/>
      <c r="M28" s="85"/>
      <c r="N28" s="85"/>
    </row>
    <row r="29" spans="1:14" ht="15.75">
      <c r="A29" s="214">
        <v>7</v>
      </c>
      <c r="B29" s="215" t="str">
        <f>VLOOKUP(A29,'пр.взв.'!B5:C68,2,FALSE)</f>
        <v>Манухин Владимир Валерьевич</v>
      </c>
      <c r="C29" s="215" t="str">
        <f>VLOOKUP(A29,'пр.взв.'!B5:G68,3,FALSE)</f>
        <v>15.05.87 кмс</v>
      </c>
      <c r="D29" s="215" t="str">
        <f>VLOOKUP(A29,'пр.взв.'!B5:G68,4,FALSE)</f>
        <v>Москва Д</v>
      </c>
      <c r="E29" s="2"/>
      <c r="F29" s="7"/>
      <c r="G29" s="89"/>
      <c r="H29" s="217">
        <v>8</v>
      </c>
      <c r="I29" s="212" t="str">
        <f>VLOOKUP(H29,'пр.взв.'!B7:C70,2,FALSE)</f>
        <v>Михалевич Алексей Юрьевич</v>
      </c>
      <c r="J29" s="212" t="str">
        <f>VLOOKUP(H29,'пр.взв.'!B7:E70,3,FALSE)</f>
        <v>16.11.1986 мс</v>
      </c>
      <c r="K29" s="212" t="str">
        <f>VLOOKUP(H29,'пр.взв.'!B7:E70,4,FALSE)</f>
        <v>СФО, Новосибирская</v>
      </c>
      <c r="M29" s="85"/>
      <c r="N29" s="88"/>
    </row>
    <row r="30" spans="1:13" ht="15.75">
      <c r="A30" s="206"/>
      <c r="B30" s="216"/>
      <c r="C30" s="216"/>
      <c r="D30" s="216"/>
      <c r="E30" s="8"/>
      <c r="F30" s="7"/>
      <c r="G30" s="2"/>
      <c r="H30" s="218"/>
      <c r="I30" s="213"/>
      <c r="J30" s="213"/>
      <c r="K30" s="213"/>
      <c r="M30" s="85"/>
    </row>
    <row r="31" spans="1:13" ht="15.75">
      <c r="A31" s="206">
        <v>23</v>
      </c>
      <c r="B31" s="213" t="str">
        <f>VLOOKUP(A31,'пр.взв.'!B31:C94,2,FALSE)</f>
        <v>Алякин Дмитрий Александрович</v>
      </c>
      <c r="C31" s="213" t="str">
        <f>VLOOKUP(A31,'пр.взв.'!B5:G68,3,FALSE)</f>
        <v>27.04.89, кмс</v>
      </c>
      <c r="D31" s="213" t="str">
        <f>VLOOKUP(A31,'пр.взв.'!B5:G68,4,FALSE)</f>
        <v>ПФО,Самарская, Самара</v>
      </c>
      <c r="E31" s="4"/>
      <c r="F31" s="7"/>
      <c r="G31" s="2"/>
      <c r="H31" s="210">
        <v>24</v>
      </c>
      <c r="I31" s="219" t="str">
        <f>VLOOKUP(H31,'пр.взв.'!B33:C96,2,FALSE)</f>
        <v>Тагиев Рашид    Рашидович</v>
      </c>
      <c r="J31" s="219" t="str">
        <f>VLOOKUP(H31,'пр.взв.'!B33:E96,3,FALSE)</f>
        <v>01.05.1992 кмс</v>
      </c>
      <c r="K31" s="219" t="str">
        <f>VLOOKUP(H31,'пр.взв.'!B33:E96,4,FALSE)</f>
        <v>СЗФО, Псковская  МО                       </v>
      </c>
      <c r="L31" s="80"/>
      <c r="M31" s="84"/>
    </row>
    <row r="32" spans="1:13" ht="16.5" thickBot="1">
      <c r="A32" s="207"/>
      <c r="B32" s="216"/>
      <c r="C32" s="216"/>
      <c r="D32" s="216"/>
      <c r="E32" s="5"/>
      <c r="F32" s="11"/>
      <c r="G32" s="2"/>
      <c r="H32" s="218"/>
      <c r="I32" s="220"/>
      <c r="J32" s="220"/>
      <c r="K32" s="220"/>
      <c r="L32" s="81"/>
      <c r="M32" s="86"/>
    </row>
    <row r="33" spans="1:13" ht="15.75">
      <c r="A33" s="214">
        <v>15</v>
      </c>
      <c r="B33" s="215" t="str">
        <f>VLOOKUP(A33,'пр.взв.'!B33:C96,2,FALSE)</f>
        <v>Дождев Николай Николаевич</v>
      </c>
      <c r="C33" s="215" t="str">
        <f>VLOOKUP(A33,'пр.взв.'!B5:G68,3,FALSE)</f>
        <v>15.12.92 кмс</v>
      </c>
      <c r="D33" s="215" t="str">
        <f>VLOOKUP(A33,'пр.взв.'!B5:G68,4,FALSE)</f>
        <v>С-Петербург, Д</v>
      </c>
      <c r="E33" s="5"/>
      <c r="F33" s="2"/>
      <c r="G33" s="2"/>
      <c r="H33" s="217">
        <v>16</v>
      </c>
      <c r="I33" s="212" t="str">
        <f>VLOOKUP(H33,'пр.взв.'!B35:C98,2,FALSE)</f>
        <v>Фирсов Петр Михайлович</v>
      </c>
      <c r="J33" s="212" t="str">
        <f>VLOOKUP(H33,'пр.взв.'!B35:E98,3,FALSE)</f>
        <v>21.11.86,кмс</v>
      </c>
      <c r="K33" s="212" t="str">
        <f>VLOOKUP(H33,'пр.взв.'!B35:E98,4,FALSE)</f>
        <v>ПФО,Пермский, Кудымкар</v>
      </c>
      <c r="L33" s="81"/>
      <c r="M33" s="82"/>
    </row>
    <row r="34" spans="1:13" ht="15.75">
      <c r="A34" s="206"/>
      <c r="B34" s="216"/>
      <c r="C34" s="216"/>
      <c r="D34" s="216"/>
      <c r="E34" s="10"/>
      <c r="F34" s="2"/>
      <c r="G34" s="2"/>
      <c r="H34" s="218"/>
      <c r="I34" s="213"/>
      <c r="J34" s="213"/>
      <c r="K34" s="213"/>
      <c r="L34" s="79"/>
      <c r="M34" s="82"/>
    </row>
    <row r="35" spans="1:11" ht="15.75">
      <c r="A35" s="206">
        <v>31</v>
      </c>
      <c r="B35" s="208">
        <f>VLOOKUP(A35,'пр.взв.'!B35:C98,2,FALSE)</f>
        <v>0</v>
      </c>
      <c r="C35" s="208">
        <f>VLOOKUP(A35,'пр.взв.'!B5:G68,3,FALSE)</f>
        <v>0</v>
      </c>
      <c r="D35" s="208">
        <f>VLOOKUP(A35,'пр.взв.'!B5:G68,4,FALSE)</f>
        <v>0</v>
      </c>
      <c r="E35" s="3"/>
      <c r="F35" s="2"/>
      <c r="G35" s="2"/>
      <c r="H35" s="210">
        <v>32</v>
      </c>
      <c r="I35" s="204">
        <f>VLOOKUP(H35,'пр.взв.'!B37:C100,2,FALSE)</f>
        <v>0</v>
      </c>
      <c r="J35" s="204">
        <f>VLOOKUP(H35,'пр.взв.'!B37:E100,3,FALSE)</f>
        <v>0</v>
      </c>
      <c r="K35" s="204">
        <f>VLOOKUP(H35,'пр.взв.'!B37:E100,4,FALSE)</f>
        <v>0</v>
      </c>
    </row>
    <row r="36" spans="1:11" ht="13.5" customHeight="1" thickBot="1">
      <c r="A36" s="207"/>
      <c r="B36" s="209"/>
      <c r="C36" s="209"/>
      <c r="D36" s="209"/>
      <c r="H36" s="211"/>
      <c r="I36" s="205"/>
      <c r="J36" s="205"/>
      <c r="K36" s="205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97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33" sqref="A1:H3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4" t="str">
        <f>HYPERLINK('[1]реквизиты'!$A$2)</f>
        <v>Чемпионат России по боевому самбо  </v>
      </c>
      <c r="B1" s="175"/>
      <c r="C1" s="175"/>
      <c r="D1" s="175"/>
      <c r="E1" s="175"/>
      <c r="F1" s="175"/>
      <c r="G1" s="175"/>
      <c r="H1" s="176"/>
    </row>
    <row r="2" spans="1:8" ht="12.75" customHeight="1">
      <c r="A2" s="242" t="str">
        <f>HYPERLINK('[1]реквизиты'!$A$3)</f>
        <v>25-28  февраля  2011 г.  г. Санкт-Петербург</v>
      </c>
      <c r="B2" s="242"/>
      <c r="C2" s="242"/>
      <c r="D2" s="242"/>
      <c r="E2" s="242"/>
      <c r="F2" s="242"/>
      <c r="G2" s="242"/>
      <c r="H2" s="242"/>
    </row>
    <row r="3" spans="1:8" ht="18.75" thickBot="1">
      <c r="A3" s="243" t="s">
        <v>65</v>
      </c>
      <c r="B3" s="243"/>
      <c r="C3" s="243"/>
      <c r="D3" s="243"/>
      <c r="E3" s="243"/>
      <c r="F3" s="243"/>
      <c r="G3" s="243"/>
      <c r="H3" s="243"/>
    </row>
    <row r="4" spans="2:8" ht="18.75" thickBot="1">
      <c r="B4" s="151"/>
      <c r="C4" s="152"/>
      <c r="D4" s="244" t="str">
        <f>'пр.взв.'!D4</f>
        <v>в.к. 52  кг.</v>
      </c>
      <c r="E4" s="245"/>
      <c r="F4" s="246"/>
      <c r="G4" s="152"/>
      <c r="H4" s="152"/>
    </row>
    <row r="5" spans="1:8" ht="18.75" thickBot="1">
      <c r="A5" s="152"/>
      <c r="B5" s="152"/>
      <c r="C5" s="152"/>
      <c r="D5" s="152"/>
      <c r="E5" s="152"/>
      <c r="F5" s="152"/>
      <c r="G5" s="152"/>
      <c r="H5" s="152"/>
    </row>
    <row r="6" spans="1:10" ht="12.75" customHeight="1">
      <c r="A6" s="247" t="s">
        <v>66</v>
      </c>
      <c r="B6" s="237" t="str">
        <f>VLOOKUP(J6,'пр.взв.'!B6:G133,2,FALSE)</f>
        <v>Стишак Анатолий Александрович</v>
      </c>
      <c r="C6" s="237"/>
      <c r="D6" s="237"/>
      <c r="E6" s="237"/>
      <c r="F6" s="237"/>
      <c r="G6" s="237"/>
      <c r="H6" s="224" t="str">
        <f>VLOOKUP(J6,'пр.взв.'!B6:G133,3,FALSE)</f>
        <v>02.08.86,мс</v>
      </c>
      <c r="I6" s="152"/>
      <c r="J6" s="156">
        <v>4</v>
      </c>
    </row>
    <row r="7" spans="1:10" ht="12.75" customHeight="1">
      <c r="A7" s="248"/>
      <c r="B7" s="238"/>
      <c r="C7" s="238"/>
      <c r="D7" s="238"/>
      <c r="E7" s="238"/>
      <c r="F7" s="238"/>
      <c r="G7" s="238"/>
      <c r="H7" s="225"/>
      <c r="I7" s="152"/>
      <c r="J7" s="156"/>
    </row>
    <row r="8" spans="1:10" ht="12.75" customHeight="1">
      <c r="A8" s="248"/>
      <c r="B8" s="226" t="str">
        <f>VLOOKUP(J6,'пр.взв.'!B6:G133,4,FALSE)</f>
        <v>С-Петербург. Д</v>
      </c>
      <c r="C8" s="226"/>
      <c r="D8" s="226"/>
      <c r="E8" s="226"/>
      <c r="F8" s="226"/>
      <c r="G8" s="226"/>
      <c r="H8" s="227"/>
      <c r="I8" s="152"/>
      <c r="J8" s="156"/>
    </row>
    <row r="9" spans="1:10" ht="13.5" customHeight="1" thickBot="1">
      <c r="A9" s="249"/>
      <c r="B9" s="228"/>
      <c r="C9" s="228"/>
      <c r="D9" s="228"/>
      <c r="E9" s="228"/>
      <c r="F9" s="228"/>
      <c r="G9" s="228"/>
      <c r="H9" s="229"/>
      <c r="I9" s="152"/>
      <c r="J9" s="156"/>
    </row>
    <row r="10" spans="1:10" ht="18.75" thickBot="1">
      <c r="A10" s="152"/>
      <c r="B10" s="152"/>
      <c r="C10" s="152"/>
      <c r="D10" s="152"/>
      <c r="E10" s="152"/>
      <c r="F10" s="152"/>
      <c r="G10" s="152"/>
      <c r="H10" s="152"/>
      <c r="I10" s="152"/>
      <c r="J10" s="156"/>
    </row>
    <row r="11" spans="1:10" ht="12.75" customHeight="1">
      <c r="A11" s="239" t="s">
        <v>67</v>
      </c>
      <c r="B11" s="237" t="str">
        <f>VLOOKUP(J11,'пр.взв.'!B6:G133,2,FALSE)</f>
        <v>Бакрасов Амыр Михайлович</v>
      </c>
      <c r="C11" s="237"/>
      <c r="D11" s="237"/>
      <c r="E11" s="237"/>
      <c r="F11" s="237"/>
      <c r="G11" s="237"/>
      <c r="H11" s="224" t="str">
        <f>VLOOKUP(J11,'пр.взв.'!B6:G133,3,FALSE)</f>
        <v>01.10.1984, мсмк</v>
      </c>
      <c r="I11" s="152"/>
      <c r="J11" s="156">
        <v>19</v>
      </c>
    </row>
    <row r="12" spans="1:10" ht="12.75" customHeight="1">
      <c r="A12" s="240"/>
      <c r="B12" s="238"/>
      <c r="C12" s="238"/>
      <c r="D12" s="238"/>
      <c r="E12" s="238"/>
      <c r="F12" s="238"/>
      <c r="G12" s="238"/>
      <c r="H12" s="225"/>
      <c r="I12" s="152"/>
      <c r="J12" s="156"/>
    </row>
    <row r="13" spans="1:10" ht="12.75" customHeight="1">
      <c r="A13" s="240"/>
      <c r="B13" s="226" t="str">
        <f>VLOOKUP(J11,'пр.взв.'!B6:G133,4,FALSE)</f>
        <v>СФО, Р.Алтай, Д</v>
      </c>
      <c r="C13" s="226"/>
      <c r="D13" s="226"/>
      <c r="E13" s="226"/>
      <c r="F13" s="226"/>
      <c r="G13" s="226"/>
      <c r="H13" s="227"/>
      <c r="I13" s="152"/>
      <c r="J13" s="156"/>
    </row>
    <row r="14" spans="1:10" ht="13.5" customHeight="1" thickBot="1">
      <c r="A14" s="241"/>
      <c r="B14" s="228"/>
      <c r="C14" s="228"/>
      <c r="D14" s="228"/>
      <c r="E14" s="228"/>
      <c r="F14" s="228"/>
      <c r="G14" s="228"/>
      <c r="H14" s="229"/>
      <c r="I14" s="152"/>
      <c r="J14" s="156"/>
    </row>
    <row r="15" spans="1:10" ht="18.75" thickBot="1">
      <c r="A15" s="152"/>
      <c r="B15" s="152"/>
      <c r="C15" s="152"/>
      <c r="D15" s="152"/>
      <c r="E15" s="152"/>
      <c r="F15" s="152"/>
      <c r="G15" s="152"/>
      <c r="H15" s="152"/>
      <c r="I15" s="152"/>
      <c r="J15" s="156"/>
    </row>
    <row r="16" spans="1:10" ht="12.75" customHeight="1">
      <c r="A16" s="234" t="s">
        <v>68</v>
      </c>
      <c r="B16" s="237" t="str">
        <f>VLOOKUP(J16,'пр.взв.'!B6:G133,2,FALSE)</f>
        <v>Сульянов Владимир Евгеньевич</v>
      </c>
      <c r="C16" s="237"/>
      <c r="D16" s="237"/>
      <c r="E16" s="237"/>
      <c r="F16" s="237"/>
      <c r="G16" s="237"/>
      <c r="H16" s="224" t="str">
        <f>VLOOKUP(J16,'пр.взв.'!B6:G133,3,FALSE)</f>
        <v>06.11.1985, мсмк</v>
      </c>
      <c r="I16" s="152"/>
      <c r="J16" s="156">
        <v>2</v>
      </c>
    </row>
    <row r="17" spans="1:10" ht="12.75" customHeight="1">
      <c r="A17" s="235"/>
      <c r="B17" s="238"/>
      <c r="C17" s="238"/>
      <c r="D17" s="238"/>
      <c r="E17" s="238"/>
      <c r="F17" s="238"/>
      <c r="G17" s="238"/>
      <c r="H17" s="225"/>
      <c r="I17" s="152"/>
      <c r="J17" s="156"/>
    </row>
    <row r="18" spans="1:10" ht="12.75" customHeight="1">
      <c r="A18" s="235"/>
      <c r="B18" s="226" t="str">
        <f>VLOOKUP(J16,'пр.взв.'!B6:G133,4,FALSE)</f>
        <v>СФО, Р.Алтай, Д</v>
      </c>
      <c r="C18" s="226"/>
      <c r="D18" s="226"/>
      <c r="E18" s="226"/>
      <c r="F18" s="226"/>
      <c r="G18" s="226"/>
      <c r="H18" s="227"/>
      <c r="I18" s="152"/>
      <c r="J18" s="156"/>
    </row>
    <row r="19" spans="1:10" ht="13.5" customHeight="1" thickBot="1">
      <c r="A19" s="236"/>
      <c r="B19" s="228"/>
      <c r="C19" s="228"/>
      <c r="D19" s="228"/>
      <c r="E19" s="228"/>
      <c r="F19" s="228"/>
      <c r="G19" s="228"/>
      <c r="H19" s="229"/>
      <c r="I19" s="152"/>
      <c r="J19" s="156"/>
    </row>
    <row r="20" spans="1:10" ht="18.75" thickBot="1">
      <c r="A20" s="152"/>
      <c r="B20" s="152"/>
      <c r="C20" s="152"/>
      <c r="D20" s="152"/>
      <c r="E20" s="152"/>
      <c r="F20" s="152"/>
      <c r="G20" s="152"/>
      <c r="H20" s="152"/>
      <c r="I20" s="152"/>
      <c r="J20" s="156"/>
    </row>
    <row r="21" spans="1:10" ht="12.75" customHeight="1">
      <c r="A21" s="234" t="s">
        <v>68</v>
      </c>
      <c r="B21" s="237" t="str">
        <f>VLOOKUP(J21,'пр.взв.'!B6:G133,2,FALSE)</f>
        <v>Рахимов Эрадж Назриходжаевич</v>
      </c>
      <c r="C21" s="237"/>
      <c r="D21" s="237"/>
      <c r="E21" s="237"/>
      <c r="F21" s="237"/>
      <c r="G21" s="237"/>
      <c r="H21" s="224" t="str">
        <f>VLOOKUP(J21,'пр.взв.'!B7:G138,3,FALSE)</f>
        <v>1981, кмс</v>
      </c>
      <c r="I21" s="152"/>
      <c r="J21" s="156">
        <v>13</v>
      </c>
    </row>
    <row r="22" spans="1:10" ht="12.75" customHeight="1">
      <c r="A22" s="235"/>
      <c r="B22" s="238"/>
      <c r="C22" s="238"/>
      <c r="D22" s="238"/>
      <c r="E22" s="238"/>
      <c r="F22" s="238"/>
      <c r="G22" s="238"/>
      <c r="H22" s="225"/>
      <c r="I22" s="152"/>
      <c r="J22" s="156"/>
    </row>
    <row r="23" spans="1:9" ht="12.75" customHeight="1">
      <c r="A23" s="235"/>
      <c r="B23" s="226" t="str">
        <f>VLOOKUP(J21,'пр.взв.'!B6:G133,4,FALSE)</f>
        <v>ЦФО, Ярославская </v>
      </c>
      <c r="C23" s="226"/>
      <c r="D23" s="226"/>
      <c r="E23" s="226"/>
      <c r="F23" s="226"/>
      <c r="G23" s="226"/>
      <c r="H23" s="227"/>
      <c r="I23" s="152"/>
    </row>
    <row r="24" spans="1:9" ht="13.5" customHeight="1" thickBot="1">
      <c r="A24" s="236"/>
      <c r="B24" s="228"/>
      <c r="C24" s="228"/>
      <c r="D24" s="228"/>
      <c r="E24" s="228"/>
      <c r="F24" s="228"/>
      <c r="G24" s="228"/>
      <c r="H24" s="229"/>
      <c r="I24" s="152"/>
    </row>
    <row r="25" spans="1:8" ht="18">
      <c r="A25" s="152"/>
      <c r="B25" s="152"/>
      <c r="C25" s="152"/>
      <c r="D25" s="152"/>
      <c r="E25" s="152"/>
      <c r="F25" s="152"/>
      <c r="G25" s="152"/>
      <c r="H25" s="152"/>
    </row>
    <row r="26" spans="1:8" ht="18">
      <c r="A26" s="152" t="s">
        <v>70</v>
      </c>
      <c r="B26" s="152"/>
      <c r="C26" s="152"/>
      <c r="D26" s="152"/>
      <c r="E26" s="152"/>
      <c r="F26" s="152"/>
      <c r="G26" s="152"/>
      <c r="H26" s="152"/>
    </row>
    <row r="27" ht="13.5" thickBot="1"/>
    <row r="28" spans="1:10" ht="12.75" customHeight="1">
      <c r="A28" s="230" t="str">
        <f>VLOOKUP(J28,'пр.взв.'!B7:G133,6,FALSE)</f>
        <v>Костин АВ </v>
      </c>
      <c r="B28" s="231"/>
      <c r="C28" s="231"/>
      <c r="D28" s="231"/>
      <c r="E28" s="231"/>
      <c r="F28" s="231"/>
      <c r="G28" s="231"/>
      <c r="H28" s="232"/>
      <c r="J28">
        <v>4</v>
      </c>
    </row>
    <row r="29" spans="1:8" ht="13.5" customHeight="1" thickBot="1">
      <c r="A29" s="233"/>
      <c r="B29" s="228"/>
      <c r="C29" s="228"/>
      <c r="D29" s="228"/>
      <c r="E29" s="228"/>
      <c r="F29" s="228"/>
      <c r="G29" s="228"/>
      <c r="H29" s="229"/>
    </row>
    <row r="32" spans="1:8" ht="18">
      <c r="A32" s="152" t="s">
        <v>69</v>
      </c>
      <c r="B32" s="152"/>
      <c r="C32" s="152"/>
      <c r="D32" s="152"/>
      <c r="E32" s="152"/>
      <c r="F32" s="152"/>
      <c r="G32" s="152"/>
      <c r="H32" s="152"/>
    </row>
    <row r="33" spans="1:8" ht="18">
      <c r="A33" s="152"/>
      <c r="B33" s="152"/>
      <c r="C33" s="152"/>
      <c r="D33" s="152"/>
      <c r="E33" s="152"/>
      <c r="F33" s="152"/>
      <c r="G33" s="152"/>
      <c r="H33" s="152"/>
    </row>
    <row r="34" spans="1:8" ht="18">
      <c r="A34" s="152"/>
      <c r="B34" s="152"/>
      <c r="C34" s="152"/>
      <c r="D34" s="152"/>
      <c r="E34" s="152"/>
      <c r="F34" s="152"/>
      <c r="G34" s="152"/>
      <c r="H34" s="152"/>
    </row>
    <row r="35" spans="1:8" ht="18">
      <c r="A35" s="153"/>
      <c r="B35" s="153"/>
      <c r="C35" s="153"/>
      <c r="D35" s="153"/>
      <c r="E35" s="153"/>
      <c r="F35" s="153"/>
      <c r="G35" s="153"/>
      <c r="H35" s="153"/>
    </row>
    <row r="36" spans="1:8" ht="18">
      <c r="A36" s="154"/>
      <c r="B36" s="154"/>
      <c r="C36" s="154"/>
      <c r="D36" s="154"/>
      <c r="E36" s="154"/>
      <c r="F36" s="154"/>
      <c r="G36" s="154"/>
      <c r="H36" s="154"/>
    </row>
    <row r="37" spans="1:8" ht="18">
      <c r="A37" s="153"/>
      <c r="B37" s="153"/>
      <c r="C37" s="153"/>
      <c r="D37" s="153"/>
      <c r="E37" s="153"/>
      <c r="F37" s="153"/>
      <c r="G37" s="153"/>
      <c r="H37" s="153"/>
    </row>
    <row r="38" spans="1:8" ht="18">
      <c r="A38" s="155"/>
      <c r="B38" s="155"/>
      <c r="C38" s="155"/>
      <c r="D38" s="155"/>
      <c r="E38" s="155"/>
      <c r="F38" s="155"/>
      <c r="G38" s="155"/>
      <c r="H38" s="155"/>
    </row>
    <row r="39" spans="1:8" ht="18">
      <c r="A39" s="153"/>
      <c r="B39" s="153"/>
      <c r="C39" s="153"/>
      <c r="D39" s="153"/>
      <c r="E39" s="153"/>
      <c r="F39" s="153"/>
      <c r="G39" s="153"/>
      <c r="H39" s="153"/>
    </row>
    <row r="40" spans="1:8" ht="18">
      <c r="A40" s="155"/>
      <c r="B40" s="155"/>
      <c r="C40" s="155"/>
      <c r="D40" s="155"/>
      <c r="E40" s="155"/>
      <c r="F40" s="155"/>
      <c r="G40" s="155"/>
      <c r="H40" s="155"/>
    </row>
    <row r="41" spans="1:8" ht="18">
      <c r="A41" s="153"/>
      <c r="B41" s="153"/>
      <c r="C41" s="153"/>
      <c r="D41" s="153"/>
      <c r="E41" s="153"/>
      <c r="F41" s="153"/>
      <c r="G41" s="153"/>
      <c r="H41" s="153"/>
    </row>
    <row r="42" spans="1:8" ht="18">
      <c r="A42" s="155"/>
      <c r="B42" s="155"/>
      <c r="C42" s="155"/>
      <c r="D42" s="155"/>
      <c r="E42" s="155"/>
      <c r="F42" s="155"/>
      <c r="G42" s="155"/>
      <c r="H42" s="155"/>
    </row>
    <row r="43" spans="1:8" ht="18">
      <c r="A43" s="153"/>
      <c r="B43" s="153"/>
      <c r="C43" s="153"/>
      <c r="D43" s="153"/>
      <c r="E43" s="153"/>
      <c r="F43" s="153"/>
      <c r="G43" s="153"/>
      <c r="H43" s="153"/>
    </row>
    <row r="44" spans="1:8" ht="18">
      <c r="A44" s="155"/>
      <c r="B44" s="155"/>
      <c r="C44" s="155"/>
      <c r="D44" s="155"/>
      <c r="E44" s="155"/>
      <c r="F44" s="155"/>
      <c r="G44" s="155"/>
      <c r="H44" s="155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3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.75">
      <c r="A1" s="170" t="s">
        <v>56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1:24" ht="13.5" customHeight="1" thickBot="1">
      <c r="A2" s="173" t="s">
        <v>57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4:19" ht="27.75" customHeight="1" thickBot="1">
      <c r="D3" s="145"/>
      <c r="E3" s="145"/>
      <c r="F3" s="274" t="str">
        <f>HYPERLINK('[1]реквизиты'!$A$2)</f>
        <v>Чемпионат России по боевому самбо  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6"/>
    </row>
    <row r="4" spans="1:23" ht="15" customHeight="1" thickBot="1">
      <c r="A4" s="126"/>
      <c r="B4" s="126"/>
      <c r="F4" s="242" t="str">
        <f>HYPERLINK('[1]реквизиты'!$A$3)</f>
        <v>25-28  февраля  2011 г.  г. Санкт-Петербург</v>
      </c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147"/>
      <c r="U4" s="147"/>
      <c r="V4" s="270" t="str">
        <f>HYPERLINK('пр.взв.'!D4)</f>
        <v>в.к. 52  кг.</v>
      </c>
      <c r="W4" s="271"/>
    </row>
    <row r="5" spans="1:24" ht="14.25" customHeight="1" thickBot="1">
      <c r="A5" s="172" t="s">
        <v>0</v>
      </c>
      <c r="H5" s="78"/>
      <c r="I5" s="172" t="s">
        <v>2</v>
      </c>
      <c r="P5" s="250" t="str">
        <f>VLOOKUP(O6,'пр.взв.'!B7:E70,2,FALSE)</f>
        <v>Сульянов Владимир Евгеньевич</v>
      </c>
      <c r="Q5" s="251"/>
      <c r="R5" s="251"/>
      <c r="S5" s="252"/>
      <c r="V5" s="272"/>
      <c r="W5" s="273"/>
      <c r="X5" s="172" t="s">
        <v>1</v>
      </c>
    </row>
    <row r="6" spans="1:26" ht="14.25" customHeight="1" thickBot="1">
      <c r="A6" s="277"/>
      <c r="B6" s="105"/>
      <c r="E6" s="30"/>
      <c r="F6" s="30"/>
      <c r="G6" s="30"/>
      <c r="H6" s="30"/>
      <c r="I6" s="172"/>
      <c r="J6" s="15"/>
      <c r="K6" s="119"/>
      <c r="L6" s="98">
        <v>21</v>
      </c>
      <c r="M6" s="15"/>
      <c r="N6" s="111"/>
      <c r="O6" s="113">
        <v>2</v>
      </c>
      <c r="P6" s="253"/>
      <c r="Q6" s="254"/>
      <c r="R6" s="254"/>
      <c r="S6" s="255"/>
      <c r="X6" s="277"/>
      <c r="Z6" s="39"/>
    </row>
    <row r="7" spans="1:24" ht="12.75" customHeight="1" thickBot="1">
      <c r="A7" s="214">
        <v>1</v>
      </c>
      <c r="B7" s="215" t="str">
        <f>VLOOKUP(A7,'пр.взв.'!B7:C70,2,FALSE)</f>
        <v>Рамазанов  Тимур Рамазанович</v>
      </c>
      <c r="C7" s="215" t="str">
        <f>VLOOKUP(A7,'пр.взв.'!B7:G70,3,FALSE)</f>
        <v>12.02.91 кмс</v>
      </c>
      <c r="D7" s="215" t="str">
        <f>VLOOKUP(A7,'пр.взв.'!B7:G70,4,FALSE)</f>
        <v>С-Петербург, Д</v>
      </c>
      <c r="E7" s="30"/>
      <c r="F7" s="30"/>
      <c r="G7" s="48"/>
      <c r="I7" s="100"/>
      <c r="J7" s="15"/>
      <c r="K7" s="18"/>
      <c r="L7" s="119"/>
      <c r="M7" s="98">
        <v>21</v>
      </c>
      <c r="N7" s="117"/>
      <c r="O7" s="118"/>
      <c r="P7" s="53"/>
      <c r="Q7" s="56" t="s">
        <v>24</v>
      </c>
      <c r="R7" s="30"/>
      <c r="S7" s="30"/>
      <c r="T7" s="30"/>
      <c r="U7" s="215" t="str">
        <f>VLOOKUP(X7,'пр.взв.'!B7:G70,2,FALSE)</f>
        <v>Сульянов Владимир Евгеньевич</v>
      </c>
      <c r="V7" s="215" t="str">
        <f>VLOOKUP(X7,'пр.взв.'!B7:G70,3,FALSE)</f>
        <v>06.11.1985, мсмк</v>
      </c>
      <c r="W7" s="215" t="str">
        <f>VLOOKUP(X7,'пр.взв.'!B7:G70,4,FALSE)</f>
        <v>СФО, Р.Алтай, Д</v>
      </c>
      <c r="X7" s="217">
        <v>2</v>
      </c>
    </row>
    <row r="8" spans="1:24" ht="12.75" customHeight="1">
      <c r="A8" s="206"/>
      <c r="B8" s="216"/>
      <c r="C8" s="216"/>
      <c r="D8" s="216"/>
      <c r="E8" s="46" t="s">
        <v>25</v>
      </c>
      <c r="F8" s="41"/>
      <c r="G8" s="51"/>
      <c r="H8" s="52"/>
      <c r="I8" s="53"/>
      <c r="J8" s="15"/>
      <c r="K8" s="116"/>
      <c r="L8" s="23">
        <v>9</v>
      </c>
      <c r="M8" s="119"/>
      <c r="N8" s="26"/>
      <c r="O8" s="56"/>
      <c r="P8" s="56"/>
      <c r="R8" s="30"/>
      <c r="S8" s="30"/>
      <c r="T8" s="46" t="s">
        <v>26</v>
      </c>
      <c r="U8" s="216"/>
      <c r="V8" s="216"/>
      <c r="W8" s="216"/>
      <c r="X8" s="218"/>
    </row>
    <row r="9" spans="1:24" ht="12.75" customHeight="1" thickBot="1">
      <c r="A9" s="206">
        <v>17</v>
      </c>
      <c r="B9" s="213" t="str">
        <f>VLOOKUP(A9,'пр.взв.'!B9:C72,2,FALSE)</f>
        <v>Арсланбеков Марат Мукаилович</v>
      </c>
      <c r="C9" s="213" t="str">
        <f>VLOOKUP(A9,'пр.взв.'!B7:G70,3,FALSE)</f>
        <v>16.11.89 кмс</v>
      </c>
      <c r="D9" s="213" t="str">
        <f>VLOOKUP(A9,'пр.взв.'!B7:G70,4,FALSE)</f>
        <v>СКФО, Р. Дагестан ПР</v>
      </c>
      <c r="E9" s="47"/>
      <c r="F9" s="57"/>
      <c r="G9" s="41"/>
      <c r="H9" s="58"/>
      <c r="I9" s="55"/>
      <c r="J9" s="15"/>
      <c r="K9" s="98">
        <v>3</v>
      </c>
      <c r="L9" s="116"/>
      <c r="M9" s="25"/>
      <c r="N9" s="98">
        <v>21</v>
      </c>
      <c r="O9" s="56"/>
      <c r="P9" s="56"/>
      <c r="Q9" s="56"/>
      <c r="R9" s="74"/>
      <c r="S9" s="72"/>
      <c r="T9" s="47"/>
      <c r="U9" s="213" t="str">
        <f>VLOOKUP(X9,'пр.взв.'!B7:G70,2,FALSE)</f>
        <v>Мирзаханян Артур Сергеевич</v>
      </c>
      <c r="V9" s="213" t="str">
        <f>VLOOKUP(X9,'пр.взв.'!B7:G70,3,FALSE)</f>
        <v>16.09.84. кмс</v>
      </c>
      <c r="W9" s="213" t="str">
        <f>VLOOKUP(X9,'пр.взв.'!B7:G70,4,FALSE)</f>
        <v>Москва </v>
      </c>
      <c r="X9" s="218">
        <v>18</v>
      </c>
    </row>
    <row r="10" spans="1:24" ht="12.75" customHeight="1" thickBot="1">
      <c r="A10" s="207"/>
      <c r="B10" s="216"/>
      <c r="C10" s="216"/>
      <c r="D10" s="216"/>
      <c r="E10" s="41"/>
      <c r="F10" s="42"/>
      <c r="G10" s="46" t="s">
        <v>37</v>
      </c>
      <c r="H10" s="54"/>
      <c r="I10" s="53"/>
      <c r="J10" s="15"/>
      <c r="K10" s="119"/>
      <c r="L10" s="98">
        <v>11</v>
      </c>
      <c r="M10" s="85"/>
      <c r="N10" s="119"/>
      <c r="O10" s="15"/>
      <c r="P10" s="15"/>
      <c r="Q10" s="15"/>
      <c r="R10" s="46" t="s">
        <v>26</v>
      </c>
      <c r="S10" s="43"/>
      <c r="T10" s="41"/>
      <c r="U10" s="216"/>
      <c r="V10" s="216"/>
      <c r="W10" s="216"/>
      <c r="X10" s="211"/>
    </row>
    <row r="11" spans="1:24" ht="12.75" customHeight="1" thickBot="1">
      <c r="A11" s="214">
        <v>9</v>
      </c>
      <c r="B11" s="215" t="str">
        <f>VLOOKUP(A11,'пр.взв.'!B11:C74,2,FALSE)</f>
        <v>Ахмедьянов Данил Уелович</v>
      </c>
      <c r="C11" s="215" t="str">
        <f>VLOOKUP(A11,'пр.взв.'!B7:G70,3,FALSE)</f>
        <v>22.11.1990, КМС</v>
      </c>
      <c r="D11" s="215" t="str">
        <f>VLOOKUP(A11,'пр.взв.'!B7:G70,4,FALSE)</f>
        <v>УФО, Челябинская обл.</v>
      </c>
      <c r="E11" s="30"/>
      <c r="F11" s="41"/>
      <c r="G11" s="47"/>
      <c r="H11" s="106"/>
      <c r="I11" s="107"/>
      <c r="J11" s="15"/>
      <c r="K11" s="18">
        <v>11</v>
      </c>
      <c r="L11" s="119"/>
      <c r="M11" s="18">
        <v>11</v>
      </c>
      <c r="N11" s="85"/>
      <c r="O11" s="122">
        <v>2</v>
      </c>
      <c r="P11" s="15"/>
      <c r="Q11" s="103"/>
      <c r="R11" s="47"/>
      <c r="S11" s="43"/>
      <c r="T11" s="30"/>
      <c r="U11" s="215" t="str">
        <f>VLOOKUP(X11,'пр.взв.'!B7:G70,2,FALSE)</f>
        <v>Ахметвалеев Ильнур Флюрович</v>
      </c>
      <c r="V11" s="215" t="str">
        <f>VLOOKUP(X11,'пр.взв.'!B7:G70,3,FALSE)</f>
        <v>16.02.91, кмс</v>
      </c>
      <c r="W11" s="215" t="str">
        <f>VLOOKUP(X11,'пр.взв.'!B7:G70,4,FALSE)</f>
        <v>ПФО,Башкортостан, Уфа,МО</v>
      </c>
      <c r="X11" s="217">
        <v>10</v>
      </c>
    </row>
    <row r="12" spans="1:24" ht="12.75" customHeight="1">
      <c r="A12" s="206"/>
      <c r="B12" s="216"/>
      <c r="C12" s="216"/>
      <c r="D12" s="216"/>
      <c r="E12" s="46" t="s">
        <v>37</v>
      </c>
      <c r="F12" s="59"/>
      <c r="G12" s="41"/>
      <c r="H12" s="52"/>
      <c r="I12" s="108"/>
      <c r="J12" s="26"/>
      <c r="K12" s="116"/>
      <c r="L12" s="18">
        <v>23</v>
      </c>
      <c r="M12" s="58"/>
      <c r="N12" s="99"/>
      <c r="O12" s="58"/>
      <c r="P12" s="56"/>
      <c r="Q12" s="76"/>
      <c r="R12" s="75"/>
      <c r="S12" s="44"/>
      <c r="T12" s="46" t="s">
        <v>38</v>
      </c>
      <c r="U12" s="216"/>
      <c r="V12" s="216"/>
      <c r="W12" s="216"/>
      <c r="X12" s="218"/>
    </row>
    <row r="13" spans="1:24" ht="12.75" customHeight="1" thickBot="1">
      <c r="A13" s="206">
        <v>25</v>
      </c>
      <c r="B13" s="208">
        <f>VLOOKUP(A13,'пр.взв.'!B13:C76,2,FALSE)</f>
        <v>0</v>
      </c>
      <c r="C13" s="208">
        <f>VLOOKUP(A13,'пр.взв.'!B7:G70,3,FALSE)</f>
        <v>0</v>
      </c>
      <c r="D13" s="208">
        <f>VLOOKUP(A13,'пр.взв.'!B7:G70,4,FALSE)</f>
        <v>0</v>
      </c>
      <c r="E13" s="115"/>
      <c r="F13" s="41"/>
      <c r="G13" s="41"/>
      <c r="H13" s="58"/>
      <c r="I13" s="108"/>
      <c r="J13" s="26"/>
      <c r="K13" s="98"/>
      <c r="L13" s="116"/>
      <c r="M13" s="98"/>
      <c r="N13" s="23">
        <v>2</v>
      </c>
      <c r="O13" s="15"/>
      <c r="P13" s="56"/>
      <c r="Q13" s="101"/>
      <c r="R13" s="30"/>
      <c r="S13" s="30"/>
      <c r="T13" s="123"/>
      <c r="U13" s="208">
        <f>VLOOKUP(X13,'пр.взв.'!B7:G70,2,FALSE)</f>
        <v>0</v>
      </c>
      <c r="V13" s="208">
        <f>VLOOKUP(X13,'пр.взв.'!B7:G70,3,FALSE)</f>
        <v>0</v>
      </c>
      <c r="W13" s="208">
        <f>VLOOKUP(X13,'пр.взв.'!B7:G70,4,FALSE)</f>
        <v>0</v>
      </c>
      <c r="X13" s="218">
        <v>26</v>
      </c>
    </row>
    <row r="14" spans="1:24" ht="12.75" customHeight="1" thickBot="1">
      <c r="A14" s="207"/>
      <c r="B14" s="221"/>
      <c r="C14" s="221"/>
      <c r="D14" s="221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21"/>
      <c r="V14" s="221"/>
      <c r="W14" s="221"/>
      <c r="X14" s="211"/>
    </row>
    <row r="15" spans="1:24" ht="12.75" customHeight="1" thickBot="1">
      <c r="A15" s="214">
        <v>5</v>
      </c>
      <c r="B15" s="215" t="str">
        <f>VLOOKUP(A15,'пр.взв.'!B15:C78,2,FALSE)</f>
        <v>Шагдуров Александр Жимбеевич</v>
      </c>
      <c r="C15" s="215" t="str">
        <f>VLOOKUP(A15,'пр.взв.'!B7:G70,3,FALSE)</f>
        <v>16.01.88, КМС</v>
      </c>
      <c r="D15" s="215" t="str">
        <f>VLOOKUP(A15,'пр.взв.'!B7:G70,4,FALSE)</f>
        <v>СФО, Р.Бурятия, Улан-Удэ, Д</v>
      </c>
      <c r="E15" s="30"/>
      <c r="F15" s="30"/>
      <c r="G15" s="41"/>
      <c r="H15" s="53"/>
      <c r="I15" s="46" t="s">
        <v>41</v>
      </c>
      <c r="J15" s="79"/>
      <c r="K15" s="98"/>
      <c r="L15" s="15"/>
      <c r="M15" s="15"/>
      <c r="N15" s="15"/>
      <c r="O15" s="14"/>
      <c r="P15" s="46" t="s">
        <v>26</v>
      </c>
      <c r="Q15" s="102"/>
      <c r="R15" s="30"/>
      <c r="S15" s="30"/>
      <c r="T15" s="30"/>
      <c r="U15" s="215" t="str">
        <f>VLOOKUP(X15,'пр.взв.'!B7:G70,2,FALSE)</f>
        <v>Агларов Курбанали Ширванович</v>
      </c>
      <c r="V15" s="215" t="str">
        <f>VLOOKUP(X15,'пр.взв.'!B7:G70,3,FALSE)</f>
        <v>04.06.92. кмс</v>
      </c>
      <c r="W15" s="215" t="str">
        <f>VLOOKUP(X15,'пр.взв.'!B7:G70,4,FALSE)</f>
        <v>СКФО, Дагестан, Махачкала, ПР</v>
      </c>
      <c r="X15" s="217">
        <v>6</v>
      </c>
    </row>
    <row r="16" spans="1:24" ht="12.75" customHeight="1" thickBot="1">
      <c r="A16" s="206"/>
      <c r="B16" s="216"/>
      <c r="C16" s="216"/>
      <c r="D16" s="216"/>
      <c r="E16" s="46" t="s">
        <v>27</v>
      </c>
      <c r="F16" s="41"/>
      <c r="G16" s="41"/>
      <c r="H16" s="66"/>
      <c r="I16" s="115"/>
      <c r="J16" s="15"/>
      <c r="K16" s="82"/>
      <c r="L16" s="262" t="s">
        <v>59</v>
      </c>
      <c r="M16" s="262"/>
      <c r="N16" s="15"/>
      <c r="O16" s="102"/>
      <c r="P16" s="47"/>
      <c r="Q16" s="82"/>
      <c r="R16" s="30"/>
      <c r="S16" s="30"/>
      <c r="T16" s="46" t="s">
        <v>48</v>
      </c>
      <c r="U16" s="216"/>
      <c r="V16" s="216"/>
      <c r="W16" s="216"/>
      <c r="X16" s="218"/>
    </row>
    <row r="17" spans="1:24" ht="12.75" customHeight="1" thickBot="1">
      <c r="A17" s="206">
        <v>21</v>
      </c>
      <c r="B17" s="213" t="str">
        <f>VLOOKUP(A17,'пр.взв.'!B17:C80,2,FALSE)</f>
        <v>Якинов Расул Александрович</v>
      </c>
      <c r="C17" s="213" t="str">
        <f>VLOOKUP(A17,'пр.взв.'!B7:G70,3,FALSE)</f>
        <v>12.01.88 кмс</v>
      </c>
      <c r="D17" s="213" t="str">
        <f>VLOOKUP(A17,'пр.взв.'!B7:G70,4,FALSE)</f>
        <v>СФО, Р.Алтай, Д</v>
      </c>
      <c r="E17" s="115"/>
      <c r="F17" s="57"/>
      <c r="G17" s="41"/>
      <c r="H17" s="65"/>
      <c r="I17" s="43"/>
      <c r="J17" s="43"/>
      <c r="K17" s="146">
        <v>4</v>
      </c>
      <c r="L17" s="111"/>
      <c r="M17" s="111"/>
      <c r="N17" s="112"/>
      <c r="O17" s="43"/>
      <c r="P17" s="43"/>
      <c r="Q17" s="82"/>
      <c r="R17" s="74"/>
      <c r="S17" s="72"/>
      <c r="T17" s="47"/>
      <c r="U17" s="213" t="str">
        <f>VLOOKUP(X17,'пр.взв.'!B7:G70,2,FALSE)</f>
        <v>Кузнецов Дмитрий Андреевич</v>
      </c>
      <c r="V17" s="213" t="str">
        <f>VLOOKUP(X17,'пр.взв.'!B7:G70,3,FALSE)</f>
        <v>08.11.9 1кмс</v>
      </c>
      <c r="W17" s="213" t="str">
        <f>VLOOKUP(X17,'пр.взв.'!B7:G70,4,FALSE)</f>
        <v>С-Петербург, ВС</v>
      </c>
      <c r="X17" s="218">
        <v>22</v>
      </c>
    </row>
    <row r="18" spans="1:24" ht="12.75" customHeight="1" thickBot="1">
      <c r="A18" s="207"/>
      <c r="B18" s="216"/>
      <c r="C18" s="216"/>
      <c r="D18" s="216"/>
      <c r="E18" s="41"/>
      <c r="F18" s="42"/>
      <c r="G18" s="46" t="s">
        <v>41</v>
      </c>
      <c r="H18" s="67"/>
      <c r="I18" s="43"/>
      <c r="J18" s="43"/>
      <c r="K18" s="256" t="str">
        <f>VLOOKUP(K17,'пр.взв.'!B7:D70,2,FALSE)</f>
        <v>Стишак Анатолий Александрович</v>
      </c>
      <c r="L18" s="257"/>
      <c r="M18" s="257"/>
      <c r="N18" s="258"/>
      <c r="O18" s="56"/>
      <c r="P18" s="43"/>
      <c r="Q18" s="104"/>
      <c r="R18" s="46" t="s">
        <v>42</v>
      </c>
      <c r="S18" s="43"/>
      <c r="T18" s="41"/>
      <c r="U18" s="216"/>
      <c r="V18" s="216"/>
      <c r="W18" s="216"/>
      <c r="X18" s="211"/>
    </row>
    <row r="19" spans="1:24" ht="12.75" customHeight="1" thickBot="1">
      <c r="A19" s="214">
        <v>13</v>
      </c>
      <c r="B19" s="215" t="str">
        <f>VLOOKUP(A19,'пр.взв.'!B19:C82,2,FALSE)</f>
        <v>Рахимов Эрадж Назриходжаевич</v>
      </c>
      <c r="C19" s="215" t="str">
        <f>VLOOKUP(A19,'пр.взв.'!B7:G70,3,FALSE)</f>
        <v>1981, кмс</v>
      </c>
      <c r="D19" s="215" t="str">
        <f>VLOOKUP(A19,'пр.взв.'!B7:G70,4,FALSE)</f>
        <v>ЦФО, Ярославская </v>
      </c>
      <c r="E19" s="30"/>
      <c r="F19" s="41"/>
      <c r="G19" s="47"/>
      <c r="H19" s="58"/>
      <c r="I19" s="43"/>
      <c r="J19" s="43"/>
      <c r="K19" s="259"/>
      <c r="L19" s="260"/>
      <c r="M19" s="260"/>
      <c r="N19" s="261"/>
      <c r="O19" s="56"/>
      <c r="P19" s="43"/>
      <c r="Q19" s="43"/>
      <c r="R19" s="47" t="s">
        <v>163</v>
      </c>
      <c r="S19" s="43"/>
      <c r="T19" s="30"/>
      <c r="U19" s="215" t="str">
        <f>VLOOKUP(X19,'пр.взв.'!B7:G70,2,FALSE)</f>
        <v>Бахышов Киняз Шахзадаевич</v>
      </c>
      <c r="V19" s="215" t="str">
        <f>VLOOKUP(X19,'пр.взв.'!B7:G70,3,FALSE)</f>
        <v>1992 кмс</v>
      </c>
      <c r="W19" s="215" t="str">
        <f>VLOOKUP(X19,'пр.взв.'!B7:G70,4,FALSE)</f>
        <v>ЮФО, Ростовская , Ростов</v>
      </c>
      <c r="X19" s="217">
        <v>14</v>
      </c>
    </row>
    <row r="20" spans="1:24" ht="12.75" customHeight="1">
      <c r="A20" s="206"/>
      <c r="B20" s="216"/>
      <c r="C20" s="216"/>
      <c r="D20" s="216"/>
      <c r="E20" s="46" t="s">
        <v>41</v>
      </c>
      <c r="F20" s="59"/>
      <c r="G20" s="41"/>
      <c r="H20" s="52"/>
      <c r="I20" s="43"/>
      <c r="J20" s="43"/>
      <c r="K20" s="70"/>
      <c r="L20" s="263"/>
      <c r="M20" s="263"/>
      <c r="N20" s="56"/>
      <c r="O20" s="76"/>
      <c r="P20" s="43"/>
      <c r="Q20" s="30"/>
      <c r="R20" s="75"/>
      <c r="S20" s="44"/>
      <c r="T20" s="46" t="s">
        <v>42</v>
      </c>
      <c r="U20" s="216"/>
      <c r="V20" s="216"/>
      <c r="W20" s="216"/>
      <c r="X20" s="218"/>
    </row>
    <row r="21" spans="1:24" ht="12.75" customHeight="1" thickBot="1">
      <c r="A21" s="206">
        <v>29</v>
      </c>
      <c r="B21" s="208">
        <f>VLOOKUP(A21,'пр.взв.'!B21:C84,2,FALSE)</f>
        <v>0</v>
      </c>
      <c r="C21" s="208">
        <f>VLOOKUP(A21,'пр.взв.'!B7:G70,3,FALSE)</f>
        <v>0</v>
      </c>
      <c r="D21" s="208">
        <f>VLOOKUP(A21,'пр.взв.'!B7:G70,4,FALSE)</f>
        <v>0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08">
        <f>VLOOKUP(X21,'пр.взв.'!B7:G70,2,FALSE)</f>
        <v>0</v>
      </c>
      <c r="V21" s="208">
        <f>VLOOKUP(X21,'пр.взв.'!B7:G70,3,FALSE)</f>
        <v>0</v>
      </c>
      <c r="W21" s="208">
        <f>VLOOKUP(X21,'пр.взв.'!B7:G70,4,FALSE)</f>
        <v>0</v>
      </c>
      <c r="X21" s="218">
        <v>30</v>
      </c>
    </row>
    <row r="22" spans="1:24" ht="12.75" customHeight="1" thickBot="1">
      <c r="A22" s="207"/>
      <c r="B22" s="221"/>
      <c r="C22" s="221"/>
      <c r="D22" s="221"/>
      <c r="E22" s="41"/>
      <c r="F22" s="41"/>
      <c r="G22" s="41"/>
      <c r="H22" s="52"/>
      <c r="I22" s="43"/>
      <c r="J22" s="43"/>
      <c r="K22" s="46" t="s">
        <v>62</v>
      </c>
      <c r="L22" s="43"/>
      <c r="M22" s="56"/>
      <c r="N22" s="46" t="s">
        <v>30</v>
      </c>
      <c r="O22" s="76"/>
      <c r="P22" s="43"/>
      <c r="Q22" s="30"/>
      <c r="R22" s="30"/>
      <c r="S22" s="30"/>
      <c r="T22" s="41"/>
      <c r="U22" s="221"/>
      <c r="V22" s="221"/>
      <c r="W22" s="221"/>
      <c r="X22" s="211"/>
    </row>
    <row r="23" spans="1:24" ht="12.75" customHeight="1" thickBot="1">
      <c r="A23" s="214">
        <v>3</v>
      </c>
      <c r="B23" s="215" t="str">
        <f>VLOOKUP(A23,'пр.взв.'!B7:C70,2,FALSE)</f>
        <v>Шевхужев Мухамед Султанович</v>
      </c>
      <c r="C23" s="215" t="str">
        <f>VLOOKUP(A23,'пр.взв.'!B7:G70,3,FALSE)</f>
        <v>23.05.91. кмс</v>
      </c>
      <c r="D23" s="215" t="str">
        <f>VLOOKUP(A23,'пр.взв.'!B7:G70,4,FALSE)</f>
        <v>ЮФО, Краснодарский </v>
      </c>
      <c r="E23" s="30"/>
      <c r="F23" s="30"/>
      <c r="G23" s="48"/>
      <c r="H23" s="48"/>
      <c r="I23" s="49"/>
      <c r="J23" s="50"/>
      <c r="K23" s="47"/>
      <c r="L23" s="60"/>
      <c r="M23" s="56"/>
      <c r="N23" s="47"/>
      <c r="O23" s="76"/>
      <c r="P23" s="43"/>
      <c r="Q23" s="30"/>
      <c r="R23" s="30"/>
      <c r="S23" s="30"/>
      <c r="T23" s="30"/>
      <c r="U23" s="215" t="str">
        <f>VLOOKUP(X23,'пр.взв.'!B7:G70,2,FALSE)</f>
        <v>Стишак Анатолий Александрович</v>
      </c>
      <c r="V23" s="215" t="str">
        <f>VLOOKUP(X23,'пр.взв.'!B7:G70,3,FALSE)</f>
        <v>02.08.86,мс</v>
      </c>
      <c r="W23" s="215" t="str">
        <f>VLOOKUP(X23,'пр.взв.'!B7:G70,4,FALSE)</f>
        <v>С-Петербург. Д</v>
      </c>
      <c r="X23" s="217">
        <v>4</v>
      </c>
    </row>
    <row r="24" spans="1:24" ht="12.75" customHeight="1">
      <c r="A24" s="206"/>
      <c r="B24" s="216"/>
      <c r="C24" s="216"/>
      <c r="D24" s="216"/>
      <c r="E24" s="46" t="s">
        <v>62</v>
      </c>
      <c r="F24" s="41"/>
      <c r="G24" s="51"/>
      <c r="H24" s="52"/>
      <c r="I24" s="53"/>
      <c r="J24" s="54"/>
      <c r="K24" s="69"/>
      <c r="L24" s="262" t="s">
        <v>60</v>
      </c>
      <c r="M24" s="262"/>
      <c r="N24" s="56"/>
      <c r="O24" s="76"/>
      <c r="P24" s="43"/>
      <c r="Q24" s="30"/>
      <c r="R24" s="30"/>
      <c r="S24" s="30"/>
      <c r="T24" s="46" t="s">
        <v>30</v>
      </c>
      <c r="U24" s="216"/>
      <c r="V24" s="216"/>
      <c r="W24" s="216"/>
      <c r="X24" s="218"/>
    </row>
    <row r="25" spans="1:24" ht="12.75" customHeight="1" thickBot="1">
      <c r="A25" s="206">
        <v>19</v>
      </c>
      <c r="B25" s="213" t="str">
        <f>VLOOKUP(A25,'пр.взв.'!B25:C88,2,FALSE)</f>
        <v>Бакрасов Амыр Михайлович</v>
      </c>
      <c r="C25" s="213" t="str">
        <f>VLOOKUP(A25,'пр.взв.'!B7:G70,3,FALSE)</f>
        <v>01.10.1984, мсмк</v>
      </c>
      <c r="D25" s="213" t="str">
        <f>VLOOKUP(A25,'пр.взв.'!B7:G70,4,FALSE)</f>
        <v>СФО, Р.Алтай, Д</v>
      </c>
      <c r="E25" s="115"/>
      <c r="F25" s="57"/>
      <c r="G25" s="41"/>
      <c r="H25" s="58"/>
      <c r="I25" s="55"/>
      <c r="J25" s="53"/>
      <c r="K25" s="146">
        <v>19</v>
      </c>
      <c r="L25" s="111"/>
      <c r="M25" s="111"/>
      <c r="N25" s="112"/>
      <c r="O25" s="76"/>
      <c r="P25" s="43"/>
      <c r="Q25" s="30"/>
      <c r="R25" s="74"/>
      <c r="S25" s="72"/>
      <c r="T25" s="47"/>
      <c r="U25" s="213" t="str">
        <f>VLOOKUP(X25,'пр.взв.'!B7:G70,2,FALSE)</f>
        <v>Тайпинов Семен Аскерович</v>
      </c>
      <c r="V25" s="213" t="str">
        <f>VLOOKUP(X25,'пр.взв.'!B7:G70,3,FALSE)</f>
        <v>22.12.1990, КМС</v>
      </c>
      <c r="W25" s="213" t="str">
        <f>VLOOKUP(X25,'пр.взв.'!B7:G70,4,FALSE)</f>
        <v>СФО, Р.Алтай, Д</v>
      </c>
      <c r="X25" s="218">
        <v>20</v>
      </c>
    </row>
    <row r="26" spans="1:24" ht="12.75" customHeight="1" thickBot="1">
      <c r="A26" s="207"/>
      <c r="B26" s="216"/>
      <c r="C26" s="216"/>
      <c r="D26" s="216"/>
      <c r="E26" s="41"/>
      <c r="F26" s="42"/>
      <c r="G26" s="46" t="s">
        <v>62</v>
      </c>
      <c r="H26" s="54"/>
      <c r="I26" s="53"/>
      <c r="J26" s="149"/>
      <c r="K26" s="264" t="str">
        <f>VLOOKUP(K25,'пр.взв.'!B7:D78,2,FALSE)</f>
        <v>Бакрасов Амыр Михайлович</v>
      </c>
      <c r="L26" s="265"/>
      <c r="M26" s="265"/>
      <c r="N26" s="266"/>
      <c r="O26" s="56"/>
      <c r="P26" s="43"/>
      <c r="Q26" s="30"/>
      <c r="R26" s="46" t="s">
        <v>30</v>
      </c>
      <c r="S26" s="43"/>
      <c r="T26" s="41"/>
      <c r="U26" s="216"/>
      <c r="V26" s="216"/>
      <c r="W26" s="216"/>
      <c r="X26" s="211"/>
    </row>
    <row r="27" spans="1:24" ht="12.75" customHeight="1" thickBot="1">
      <c r="A27" s="214">
        <v>11</v>
      </c>
      <c r="B27" s="215" t="str">
        <f>VLOOKUP(A27,'пр.взв.'!B27:C90,2,FALSE)</f>
        <v>Федореев Денис Александрович</v>
      </c>
      <c r="C27" s="215" t="str">
        <f>VLOOKUP(A27,'пр.взв.'!B7:G70,3,FALSE)</f>
        <v>04.06.86 мс</v>
      </c>
      <c r="D27" s="215" t="str">
        <f>VLOOKUP(A27,'пр.взв.'!B7:G70,4,FALSE)</f>
        <v>СФО, Иркутская,   Д</v>
      </c>
      <c r="E27" s="30"/>
      <c r="F27" s="41"/>
      <c r="G27" s="47"/>
      <c r="H27" s="63"/>
      <c r="I27" s="54"/>
      <c r="J27" s="149"/>
      <c r="K27" s="267"/>
      <c r="L27" s="268"/>
      <c r="M27" s="268"/>
      <c r="N27" s="269"/>
      <c r="O27" s="56"/>
      <c r="P27" s="73"/>
      <c r="Q27" s="72"/>
      <c r="R27" s="47"/>
      <c r="S27" s="43"/>
      <c r="T27" s="30"/>
      <c r="U27" s="215" t="str">
        <f>VLOOKUP(X27,'пр.взв.'!B7:G70,2,FALSE)</f>
        <v>Юсуфов Камиль Юсувович</v>
      </c>
      <c r="V27" s="215" t="str">
        <f>VLOOKUP(X27,'пр.взв.'!B7:G70,3,FALSE)</f>
        <v>16.10.90 кмс</v>
      </c>
      <c r="W27" s="215" t="str">
        <f>VLOOKUP(X27,'пр.взв.'!B7:G70,4,FALSE)</f>
        <v>СКФО, Р. Дагестан ПР</v>
      </c>
      <c r="X27" s="217">
        <v>12</v>
      </c>
    </row>
    <row r="28" spans="1:24" ht="12.75" customHeight="1">
      <c r="A28" s="206"/>
      <c r="B28" s="216"/>
      <c r="C28" s="216"/>
      <c r="D28" s="216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16"/>
      <c r="V28" s="216"/>
      <c r="W28" s="216"/>
      <c r="X28" s="218"/>
    </row>
    <row r="29" spans="1:24" ht="12.75" customHeight="1" thickBot="1">
      <c r="A29" s="206">
        <v>27</v>
      </c>
      <c r="B29" s="208">
        <f>VLOOKUP(A29,'пр.взв.'!B29:C92,2,FALSE)</f>
        <v>0</v>
      </c>
      <c r="C29" s="208">
        <f>VLOOKUP(A29,'пр.взв.'!B7:G70,3,FALSE)</f>
        <v>0</v>
      </c>
      <c r="D29" s="208">
        <f>VLOOKUP(A29,'пр.взв.'!B7:G70,4,FALSE)</f>
        <v>0</v>
      </c>
      <c r="E29" s="115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08">
        <f>VLOOKUP(X29,'пр.взв.'!B7:G70,2,FALSE)</f>
        <v>0</v>
      </c>
      <c r="V29" s="208">
        <f>VLOOKUP(X29,'пр.взв.'!B7:G70,3,FALSE)</f>
        <v>0</v>
      </c>
      <c r="W29" s="208">
        <f>VLOOKUP(X29,'пр.взв.'!B7:G70,4,FALSE)</f>
        <v>0</v>
      </c>
      <c r="X29" s="218">
        <v>28</v>
      </c>
    </row>
    <row r="30" spans="1:24" ht="12.75" customHeight="1" thickBot="1">
      <c r="A30" s="207"/>
      <c r="B30" s="221"/>
      <c r="C30" s="221"/>
      <c r="D30" s="221"/>
      <c r="E30" s="41"/>
      <c r="F30" s="41"/>
      <c r="G30" s="42"/>
      <c r="H30" s="55"/>
      <c r="I30" s="46" t="s">
        <v>62</v>
      </c>
      <c r="J30" s="68"/>
      <c r="K30" s="70"/>
      <c r="L30" s="43"/>
      <c r="M30" s="56"/>
      <c r="N30" s="56"/>
      <c r="O30" s="77"/>
      <c r="P30" s="46" t="s">
        <v>30</v>
      </c>
      <c r="Q30" s="43"/>
      <c r="R30" s="30"/>
      <c r="S30" s="30"/>
      <c r="T30" s="41"/>
      <c r="U30" s="221"/>
      <c r="V30" s="221"/>
      <c r="W30" s="221"/>
      <c r="X30" s="211"/>
    </row>
    <row r="31" spans="1:24" ht="12.75" customHeight="1" thickBot="1">
      <c r="A31" s="214">
        <v>7</v>
      </c>
      <c r="B31" s="215" t="str">
        <f>VLOOKUP(A31,'пр.взв.'!B7:C70,2,FALSE)</f>
        <v>Манухин Владимир Валерьевич</v>
      </c>
      <c r="C31" s="215" t="str">
        <f>VLOOKUP(A31,'пр.взв.'!B7:G70,3,FALSE)</f>
        <v>15.05.87 кмс</v>
      </c>
      <c r="D31" s="215" t="str">
        <f>VLOOKUP(A31,'пр.взв.'!B7:G70,4,FALSE)</f>
        <v>Москва Д</v>
      </c>
      <c r="E31" s="30"/>
      <c r="F31" s="30"/>
      <c r="G31" s="41"/>
      <c r="H31" s="53"/>
      <c r="I31" s="47"/>
      <c r="J31" s="55"/>
      <c r="K31" s="43"/>
      <c r="L31" s="43"/>
      <c r="M31" s="56"/>
      <c r="N31" s="56"/>
      <c r="O31" s="56"/>
      <c r="P31" s="47"/>
      <c r="Q31" s="43"/>
      <c r="R31" s="30"/>
      <c r="S31" s="30"/>
      <c r="T31" s="30"/>
      <c r="U31" s="215" t="str">
        <f>VLOOKUP(X31,'пр.взв.'!B7:G70,2,FALSE)</f>
        <v>Михалевич Алексей Юрьевич</v>
      </c>
      <c r="V31" s="215" t="str">
        <f>VLOOKUP(X31,'пр.взв.'!B7:G70,3,FALSE)</f>
        <v>16.11.1986 мс</v>
      </c>
      <c r="W31" s="215" t="str">
        <f>VLOOKUP(X31,'пр.взв.'!B7:G70,4,FALSE)</f>
        <v>СФО, Новосибирская</v>
      </c>
      <c r="X31" s="217">
        <v>8</v>
      </c>
    </row>
    <row r="32" spans="1:24" ht="12.75" customHeight="1">
      <c r="A32" s="206"/>
      <c r="B32" s="216"/>
      <c r="C32" s="216"/>
      <c r="D32" s="216"/>
      <c r="E32" s="46" t="s">
        <v>49</v>
      </c>
      <c r="F32" s="41"/>
      <c r="G32" s="41"/>
      <c r="H32" s="66"/>
      <c r="I32" s="43"/>
      <c r="J32" s="172" t="s">
        <v>3</v>
      </c>
      <c r="P32" s="43"/>
      <c r="Q32" s="70"/>
      <c r="R32" s="30"/>
      <c r="S32" s="30"/>
      <c r="T32" s="46" t="s">
        <v>36</v>
      </c>
      <c r="U32" s="216"/>
      <c r="V32" s="216"/>
      <c r="W32" s="216"/>
      <c r="X32" s="218"/>
    </row>
    <row r="33" spans="1:24" ht="12.75" customHeight="1" thickBot="1">
      <c r="A33" s="206">
        <v>23</v>
      </c>
      <c r="B33" s="213" t="str">
        <f>VLOOKUP(A33,'пр.взв.'!B33:C96,2,FALSE)</f>
        <v>Алякин Дмитрий Александрович</v>
      </c>
      <c r="C33" s="213" t="str">
        <f>VLOOKUP(A33,'пр.взв.'!B7:G70,3,FALSE)</f>
        <v>27.04.89, кмс</v>
      </c>
      <c r="D33" s="213" t="str">
        <f>VLOOKUP(A33,'пр.взв.'!B7:G70,4,FALSE)</f>
        <v>ПФО,Самарская, Самара</v>
      </c>
      <c r="E33" s="115"/>
      <c r="F33" s="57"/>
      <c r="G33" s="41"/>
      <c r="H33" s="65"/>
      <c r="I33" s="43"/>
      <c r="J33" s="172"/>
      <c r="K33" s="114" t="s">
        <v>162</v>
      </c>
      <c r="L33" s="121"/>
      <c r="M33" s="121"/>
      <c r="N33" s="121"/>
      <c r="O33" s="121"/>
      <c r="Q33" s="70"/>
      <c r="R33" s="74"/>
      <c r="S33" s="72"/>
      <c r="T33" s="47"/>
      <c r="U33" s="213" t="str">
        <f>VLOOKUP(X33,'пр.взв.'!B7:G70,2,FALSE)</f>
        <v>Тагиев Рашид    Рашидович</v>
      </c>
      <c r="V33" s="213" t="str">
        <f>VLOOKUP(X33,'пр.взв.'!B7:G70,3,FALSE)</f>
        <v>01.05.1992 кмс</v>
      </c>
      <c r="W33" s="213" t="str">
        <f>VLOOKUP(X33,'пр.взв.'!B7:G70,4,FALSE)</f>
        <v>СЗФО, Псковская  МО                       </v>
      </c>
      <c r="X33" s="218">
        <v>24</v>
      </c>
    </row>
    <row r="34" spans="1:24" ht="12.75" customHeight="1" thickBot="1">
      <c r="A34" s="207"/>
      <c r="B34" s="216"/>
      <c r="C34" s="216"/>
      <c r="D34" s="216"/>
      <c r="E34" s="41"/>
      <c r="F34" s="42"/>
      <c r="G34" s="46" t="s">
        <v>49</v>
      </c>
      <c r="H34" s="67"/>
      <c r="I34" s="43"/>
      <c r="J34" s="43"/>
      <c r="K34" s="120"/>
      <c r="L34" s="98">
        <v>18</v>
      </c>
      <c r="M34" s="15"/>
      <c r="N34" s="111"/>
      <c r="O34" s="113"/>
      <c r="Q34" s="77"/>
      <c r="R34" s="46" t="s">
        <v>36</v>
      </c>
      <c r="S34" s="43"/>
      <c r="T34" s="41"/>
      <c r="U34" s="216"/>
      <c r="V34" s="216"/>
      <c r="W34" s="216"/>
      <c r="X34" s="211"/>
    </row>
    <row r="35" spans="1:24" ht="12.75" customHeight="1" thickBot="1">
      <c r="A35" s="214">
        <v>15</v>
      </c>
      <c r="B35" s="215" t="str">
        <f>VLOOKUP(A35,'пр.взв.'!B35:C98,2,FALSE)</f>
        <v>Дождев Николай Николаевич</v>
      </c>
      <c r="C35" s="215" t="str">
        <f>VLOOKUP(A35,'пр.взв.'!B7:G70,3,FALSE)</f>
        <v>15.12.92 кмс</v>
      </c>
      <c r="D35" s="215" t="str">
        <f>VLOOKUP(A35,'пр.взв.'!B7:G70,4,FALSE)</f>
        <v>С-Петербург, Д</v>
      </c>
      <c r="E35" s="30"/>
      <c r="F35" s="41"/>
      <c r="G35" s="47"/>
      <c r="H35" s="58"/>
      <c r="I35" s="43"/>
      <c r="J35" s="43"/>
      <c r="K35" s="18" t="s">
        <v>162</v>
      </c>
      <c r="L35" s="119"/>
      <c r="M35" s="98">
        <v>10</v>
      </c>
      <c r="N35" s="117"/>
      <c r="O35" s="118"/>
      <c r="Q35" s="56"/>
      <c r="R35" s="47"/>
      <c r="S35" s="43"/>
      <c r="T35" s="30"/>
      <c r="U35" s="215" t="str">
        <f>VLOOKUP(X35,'пр.взв.'!B7:G70,2,FALSE)</f>
        <v>Фирсов Петр Михайлович</v>
      </c>
      <c r="V35" s="215" t="str">
        <f>VLOOKUP(X35,'пр.взв.'!B7:G70,3,FALSE)</f>
        <v>21.11.86,кмс</v>
      </c>
      <c r="W35" s="215" t="str">
        <f>VLOOKUP(X35,'пр.взв.'!B7:G70,4,FALSE)</f>
        <v>ПФО,Пермский, Кудымкар</v>
      </c>
      <c r="X35" s="217">
        <v>16</v>
      </c>
    </row>
    <row r="36" spans="1:24" ht="12.75" customHeight="1">
      <c r="A36" s="206"/>
      <c r="B36" s="216"/>
      <c r="C36" s="216"/>
      <c r="D36" s="216"/>
      <c r="E36" s="46" t="s">
        <v>43</v>
      </c>
      <c r="F36" s="59"/>
      <c r="G36" s="41"/>
      <c r="H36" s="52"/>
      <c r="I36" s="43"/>
      <c r="J36" s="43"/>
      <c r="K36" s="116"/>
      <c r="L36" s="23">
        <v>10</v>
      </c>
      <c r="M36" s="119"/>
      <c r="N36" s="26"/>
      <c r="O36" s="56"/>
      <c r="Q36" s="56"/>
      <c r="R36" s="75"/>
      <c r="S36" s="44"/>
      <c r="T36" s="46" t="s">
        <v>44</v>
      </c>
      <c r="U36" s="216"/>
      <c r="V36" s="216"/>
      <c r="W36" s="216"/>
      <c r="X36" s="218"/>
    </row>
    <row r="37" spans="1:24" ht="12.75" customHeight="1" thickBot="1">
      <c r="A37" s="206">
        <v>31</v>
      </c>
      <c r="B37" s="208">
        <f>VLOOKUP(A37,'пр.взв.'!B37:C100,2,FALSE)</f>
        <v>0</v>
      </c>
      <c r="C37" s="208">
        <f>VLOOKUP(A37,'пр.взв.'!B7:G70,3,FALSE)</f>
        <v>0</v>
      </c>
      <c r="D37" s="208">
        <f>VLOOKUP(A37,'пр.взв.'!B7:G70,4,FALSE)</f>
        <v>0</v>
      </c>
      <c r="E37" s="115"/>
      <c r="F37" s="41"/>
      <c r="G37" s="41"/>
      <c r="H37" s="58"/>
      <c r="I37" s="43"/>
      <c r="J37" s="43"/>
      <c r="K37" s="98">
        <v>20</v>
      </c>
      <c r="L37" s="116"/>
      <c r="M37" s="25"/>
      <c r="N37" s="98">
        <v>8</v>
      </c>
      <c r="O37" s="56"/>
      <c r="R37" s="30"/>
      <c r="S37" s="30"/>
      <c r="T37" s="47"/>
      <c r="U37" s="208">
        <f>VLOOKUP(X37,'пр.взв.'!B7:G70,2,FALSE)</f>
        <v>0</v>
      </c>
      <c r="V37" s="208">
        <f>VLOOKUP(X37,'пр.взв.'!B7:G70,3,FALSE)</f>
        <v>0</v>
      </c>
      <c r="W37" s="208">
        <f>VLOOKUP(X37,'пр.взв.'!B7:G70,4,FALSE)</f>
        <v>0</v>
      </c>
      <c r="X37" s="218">
        <v>32</v>
      </c>
    </row>
    <row r="38" spans="1:24" ht="12.75" customHeight="1" thickBot="1">
      <c r="A38" s="207"/>
      <c r="B38" s="209"/>
      <c r="C38" s="209"/>
      <c r="D38" s="209"/>
      <c r="E38" s="41"/>
      <c r="F38" s="41"/>
      <c r="G38" s="41"/>
      <c r="H38" s="52"/>
      <c r="I38" s="43"/>
      <c r="J38" s="43"/>
      <c r="K38" s="119"/>
      <c r="L38" s="98">
        <v>20</v>
      </c>
      <c r="M38" s="85"/>
      <c r="N38" s="119"/>
      <c r="O38" s="15"/>
      <c r="Q38" s="42"/>
      <c r="R38" s="30"/>
      <c r="S38" s="30"/>
      <c r="T38" s="41"/>
      <c r="U38" s="209"/>
      <c r="V38" s="209"/>
      <c r="W38" s="209"/>
      <c r="X38" s="211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>
        <v>12</v>
      </c>
      <c r="L39" s="119"/>
      <c r="M39" s="18">
        <v>8</v>
      </c>
      <c r="N39" s="85"/>
      <c r="O39" s="122">
        <v>13</v>
      </c>
      <c r="P39" s="124">
        <v>13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МК</v>
      </c>
      <c r="B40" s="135"/>
      <c r="C40" s="140"/>
      <c r="D40" s="128"/>
      <c r="F40" s="137" t="str">
        <f>HYPERLINK('[1]реквизиты'!$G$6)</f>
        <v>А.А. Лебедев</v>
      </c>
      <c r="G40" s="32"/>
      <c r="I40" s="32"/>
      <c r="J40" s="53"/>
      <c r="K40" s="116"/>
      <c r="L40" s="18">
        <v>8</v>
      </c>
      <c r="M40" s="58"/>
      <c r="N40" s="99"/>
      <c r="O40" s="58"/>
      <c r="P40" s="15"/>
      <c r="Q40" s="250" t="str">
        <f>VLOOKUP(P39,'пр.взв.'!B7:E70,2,FALSE)</f>
        <v>Рахимов Эрадж Назриходжаевич</v>
      </c>
      <c r="R40" s="251"/>
      <c r="S40" s="251"/>
      <c r="T40" s="252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 г. Москва /</v>
      </c>
      <c r="H41" s="32"/>
      <c r="I41" s="32"/>
      <c r="J41" s="139"/>
      <c r="K41" s="98"/>
      <c r="L41" s="116"/>
      <c r="M41" s="98"/>
      <c r="N41" s="23">
        <v>13</v>
      </c>
      <c r="O41" s="15"/>
      <c r="P41" s="15"/>
      <c r="Q41" s="253"/>
      <c r="R41" s="254"/>
      <c r="S41" s="254"/>
      <c r="T41" s="255"/>
    </row>
    <row r="42" spans="1:43" ht="12.75" customHeight="1">
      <c r="A42" s="134" t="str">
        <f>HYPERLINK('[1]реквизиты'!$A$8)</f>
        <v>Гл. секретарь, судья МК</v>
      </c>
      <c r="B42" s="32"/>
      <c r="C42" s="143"/>
      <c r="D42" s="127"/>
      <c r="E42" s="14"/>
      <c r="F42" s="137" t="str">
        <f>HYPERLINK('[1]реквизиты'!$G$8)</f>
        <v>Р.М. Закиров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  г. Пермь 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K26:N27"/>
    <mergeCell ref="L24:M24"/>
    <mergeCell ref="U19:U20"/>
    <mergeCell ref="U17:U18"/>
    <mergeCell ref="U15:U16"/>
    <mergeCell ref="U27:U28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X37:X38"/>
    <mergeCell ref="W37:W38"/>
    <mergeCell ref="X21:X22"/>
    <mergeCell ref="X33:X34"/>
    <mergeCell ref="X27:X28"/>
    <mergeCell ref="X29:X30"/>
    <mergeCell ref="X35:X36"/>
    <mergeCell ref="X23:X24"/>
    <mergeCell ref="W23:W24"/>
    <mergeCell ref="X25:X26"/>
    <mergeCell ref="U7:U8"/>
    <mergeCell ref="W11:W12"/>
    <mergeCell ref="C15:C16"/>
    <mergeCell ref="D11:D12"/>
    <mergeCell ref="D13:D14"/>
    <mergeCell ref="C11:C12"/>
    <mergeCell ref="C13:C14"/>
    <mergeCell ref="D15:D16"/>
    <mergeCell ref="W15:W16"/>
    <mergeCell ref="L16:M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33:A34"/>
    <mergeCell ref="A21:A22"/>
    <mergeCell ref="B21:B22"/>
    <mergeCell ref="C21:C22"/>
    <mergeCell ref="A23:A24"/>
    <mergeCell ref="B23:B24"/>
    <mergeCell ref="C23:C24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V31:V32"/>
    <mergeCell ref="U33:U34"/>
    <mergeCell ref="C35:C36"/>
    <mergeCell ref="W35:W36"/>
    <mergeCell ref="W33:W34"/>
    <mergeCell ref="W25:W26"/>
    <mergeCell ref="W31:W32"/>
    <mergeCell ref="D27:D28"/>
    <mergeCell ref="D29:D30"/>
    <mergeCell ref="J32:J33"/>
    <mergeCell ref="D33:D34"/>
    <mergeCell ref="D25:D26"/>
    <mergeCell ref="D37:D38"/>
    <mergeCell ref="U37:U38"/>
    <mergeCell ref="U25:U26"/>
    <mergeCell ref="V37:V38"/>
    <mergeCell ref="D35:D36"/>
    <mergeCell ref="U35:U36"/>
    <mergeCell ref="V35:V36"/>
    <mergeCell ref="V25:V26"/>
    <mergeCell ref="V27:V28"/>
    <mergeCell ref="U29:U30"/>
    <mergeCell ref="V29:V30"/>
    <mergeCell ref="V13:V14"/>
    <mergeCell ref="D17:D18"/>
    <mergeCell ref="D19:D20"/>
    <mergeCell ref="D21:D22"/>
    <mergeCell ref="D23:D24"/>
    <mergeCell ref="K18:N19"/>
    <mergeCell ref="U13:U1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3:V34"/>
    <mergeCell ref="W21:W22"/>
    <mergeCell ref="W19:W20"/>
    <mergeCell ref="X7:X8"/>
    <mergeCell ref="W17:W18"/>
    <mergeCell ref="V15:V16"/>
    <mergeCell ref="V17:V18"/>
    <mergeCell ref="W13:W14"/>
    <mergeCell ref="X17:X18"/>
    <mergeCell ref="W7:W8"/>
    <mergeCell ref="W9:W1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2011-02-27T06:04:45Z</cp:lastPrinted>
  <dcterms:created xsi:type="dcterms:W3CDTF">1996-10-08T23:32:33Z</dcterms:created>
  <dcterms:modified xsi:type="dcterms:W3CDTF">2011-02-27T08:05:21Z</dcterms:modified>
  <cp:category/>
  <cp:version/>
  <cp:contentType/>
  <cp:contentStatus/>
</cp:coreProperties>
</file>