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<sst xmlns="http://schemas.openxmlformats.org/spreadsheetml/2006/main" count="343" uniqueCount="133">
  <si>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</si>
  <si>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</si>
  <si>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</si>
  <si>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</si>
  <si>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</si>
  <si>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</si>
  <si>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</si>
  <si>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</si>
  <si>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</si>
  <si>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</si>
  <si>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</si>
  <si>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</si>
  <si>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</si>
  <si>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</si>
  <si>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</si>
  <si>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</si>
  <si>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</si>
  <si>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</si>
  <si>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</si>
  <si>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</si>
  <si>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</si>
  <si>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</si>
  <si>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</si>
  <si>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</si>
  <si>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</si>
  <si>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</si>
  <si>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</si>
  <si>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</si>
  <si>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</si>
  <si>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</si>
  <si>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</si>
  <si>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</si>
  <si>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</si>
  <si>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</si>
  <si>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</si>
  <si>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</si>
  <si>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</si>
  <si>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</si>
  <si>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</si>
  <si>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</si>
  <si>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</si>
  <si>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</si>
  <si>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</si>
  <si>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</si>
  <si>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</si>
  <si>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</si>
  <si>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</si>
  <si>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</si>
  <si>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8</t>
  </si>
  <si>
    <t>3</t>
  </si>
  <si>
    <t>4</t>
  </si>
  <si>
    <t>5</t>
  </si>
  <si>
    <t>12</t>
  </si>
  <si>
    <t>13</t>
  </si>
  <si>
    <t>14</t>
  </si>
  <si>
    <t>18</t>
  </si>
  <si>
    <t>24</t>
  </si>
  <si>
    <t>26</t>
  </si>
  <si>
    <t>29</t>
  </si>
  <si>
    <t>30</t>
  </si>
  <si>
    <t>44</t>
  </si>
  <si>
    <t>ASENOV Georgi</t>
  </si>
  <si>
    <t>BGR</t>
  </si>
  <si>
    <t>Асенов Георгий</t>
  </si>
  <si>
    <t>БОЛ</t>
  </si>
  <si>
    <t>POPOV Rostislav</t>
  </si>
  <si>
    <t>EST</t>
  </si>
  <si>
    <t>Попов Ростислав</t>
  </si>
  <si>
    <t>ЭСТ</t>
  </si>
  <si>
    <t>KARPENKO Arturs</t>
  </si>
  <si>
    <t>LAT</t>
  </si>
  <si>
    <t>Карпенко Артур</t>
  </si>
  <si>
    <t>ЛАТ</t>
  </si>
  <si>
    <t>HAIEK Yan</t>
  </si>
  <si>
    <t>CZE</t>
  </si>
  <si>
    <t>Хаек Ян</t>
  </si>
  <si>
    <t>ЧЕХ</t>
  </si>
  <si>
    <t>SOKOLOVAS Manvidas</t>
  </si>
  <si>
    <t>LTU</t>
  </si>
  <si>
    <t>Соколов Мапнвидас</t>
  </si>
  <si>
    <t>ЛИТ</t>
  </si>
  <si>
    <t>ALKHAZUROV Sultan</t>
  </si>
  <si>
    <t>1993 cms</t>
  </si>
  <si>
    <t>RUS</t>
  </si>
  <si>
    <t>Алхазуров Султан</t>
  </si>
  <si>
    <t>РОС</t>
  </si>
  <si>
    <t>DICK Altxandr</t>
  </si>
  <si>
    <t>GER</t>
  </si>
  <si>
    <t>SITNIKAU Yauheni</t>
  </si>
  <si>
    <t>BLR</t>
  </si>
  <si>
    <t>Ситников Евгений</t>
  </si>
  <si>
    <t>БЛР</t>
  </si>
  <si>
    <t>HUMBATLI FARID</t>
  </si>
  <si>
    <t>AZE</t>
  </si>
  <si>
    <t>Хумбатли Фарид</t>
  </si>
  <si>
    <t>АЗЕ</t>
  </si>
  <si>
    <t>Дик Александр</t>
  </si>
  <si>
    <t>ГЕР</t>
  </si>
  <si>
    <t>HARUTYUNAN Rafik</t>
  </si>
  <si>
    <t>ARM</t>
  </si>
  <si>
    <t>Харутюнян Рафик</t>
  </si>
  <si>
    <t>АРМ</t>
  </si>
  <si>
    <t>DUQUESNOY Tom</t>
  </si>
  <si>
    <t>FRA</t>
  </si>
  <si>
    <t>Дукинуа Том</t>
  </si>
  <si>
    <t>ФРА</t>
  </si>
  <si>
    <t>MEZURNISHVILI  MikhailL</t>
  </si>
  <si>
    <t>1994 cms</t>
  </si>
  <si>
    <t>GEO</t>
  </si>
  <si>
    <t>Мезурнишвили Михаил</t>
  </si>
  <si>
    <t>ГРУ</t>
  </si>
  <si>
    <t>SARKISIAN Artur</t>
  </si>
  <si>
    <t>UKR</t>
  </si>
  <si>
    <t>Саркисян Артур</t>
  </si>
  <si>
    <t>УКР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</si>
  <si>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</si>
  <si>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</si>
  <si>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</si>
  <si>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</si>
  <si>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</si>
  <si>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</si>
  <si>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</si>
  <si>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</si>
  <si>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</si>
  <si>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</si>
  <si>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</si>
  <si>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</si>
  <si>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</si>
  <si>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Weight category  70M кg.</t>
  </si>
  <si>
    <t>7</t>
  </si>
  <si>
    <t>8-9</t>
  </si>
  <si>
    <t>10-13</t>
  </si>
  <si>
    <t>1013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</si>
</sst>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sz val="14"/>
      <color indexed="9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2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78" fontId="20" fillId="0" borderId="0" xfId="16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8" fontId="19" fillId="0" borderId="0" xfId="16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5" fillId="0" borderId="0" xfId="15" applyFont="1" applyBorder="1" applyAlignment="1">
      <alignment horizontal="left"/>
    </xf>
    <xf numFmtId="0" fontId="13" fillId="0" borderId="0" xfId="0" applyFont="1" applyAlignment="1">
      <alignment/>
    </xf>
    <xf numFmtId="0" fontId="10" fillId="0" borderId="0" xfId="15" applyFont="1" applyAlignment="1">
      <alignment/>
    </xf>
    <xf numFmtId="0" fontId="13" fillId="0" borderId="0" xfId="15" applyFont="1" applyBorder="1" applyAlignment="1">
      <alignment/>
    </xf>
    <xf numFmtId="0" fontId="6" fillId="0" borderId="18" xfId="15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7" fillId="0" borderId="4" xfId="15" applyFont="1" applyBorder="1" applyAlignment="1">
      <alignment horizontal="left" vertical="center" wrapText="1"/>
    </xf>
    <xf numFmtId="0" fontId="7" fillId="0" borderId="19" xfId="15" applyFont="1" applyBorder="1" applyAlignment="1">
      <alignment horizontal="left" vertical="center" wrapText="1"/>
    </xf>
    <xf numFmtId="0" fontId="12" fillId="0" borderId="20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9" xfId="15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1" fillId="0" borderId="19" xfId="15" applyFont="1" applyBorder="1" applyAlignment="1">
      <alignment horizontal="left" vertical="center" wrapText="1"/>
    </xf>
    <xf numFmtId="0" fontId="32" fillId="0" borderId="19" xfId="15" applyFont="1" applyBorder="1" applyAlignment="1">
      <alignment horizontal="center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49" fontId="0" fillId="2" borderId="21" xfId="0" applyNumberFormat="1" applyFont="1" applyFill="1" applyBorder="1" applyAlignment="1">
      <alignment vertical="center" wrapText="1"/>
    </xf>
    <xf numFmtId="49" fontId="0" fillId="2" borderId="20" xfId="0" applyNumberFormat="1" applyFont="1" applyFill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6" fillId="0" borderId="4" xfId="15" applyFont="1" applyBorder="1" applyAlignment="1">
      <alignment horizontal="left" vertical="center" wrapText="1"/>
    </xf>
    <xf numFmtId="0" fontId="16" fillId="0" borderId="19" xfId="15" applyFont="1" applyBorder="1" applyAlignment="1">
      <alignment horizontal="left" vertical="center" wrapText="1"/>
    </xf>
    <xf numFmtId="0" fontId="26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49" fontId="6" fillId="0" borderId="4" xfId="15" applyNumberFormat="1" applyFont="1" applyFill="1" applyBorder="1" applyAlignment="1">
      <alignment horizontal="center" vertical="center" wrapText="1"/>
    </xf>
    <xf numFmtId="0" fontId="7" fillId="0" borderId="4" xfId="15" applyFont="1" applyFill="1" applyBorder="1" applyAlignment="1">
      <alignment horizontal="left" vertical="center" wrapText="1"/>
    </xf>
    <xf numFmtId="0" fontId="6" fillId="0" borderId="4" xfId="15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vertical="center" wrapText="1"/>
    </xf>
    <xf numFmtId="0" fontId="7" fillId="0" borderId="19" xfId="15" applyFont="1" applyFill="1" applyBorder="1" applyAlignment="1">
      <alignment horizontal="left" vertical="center" wrapText="1"/>
    </xf>
    <xf numFmtId="0" fontId="6" fillId="0" borderId="19" xfId="15" applyFont="1" applyFill="1" applyBorder="1" applyAlignment="1">
      <alignment vertical="center" wrapText="1"/>
    </xf>
    <xf numFmtId="0" fontId="6" fillId="0" borderId="19" xfId="15" applyFont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1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1" fillId="0" borderId="19" xfId="15" applyFont="1" applyFill="1" applyBorder="1" applyAlignment="1">
      <alignment horizontal="left" vertical="center" wrapText="1"/>
    </xf>
    <xf numFmtId="0" fontId="16" fillId="0" borderId="19" xfId="15" applyFont="1" applyFill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0" xfId="15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1" fillId="0" borderId="27" xfId="15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0" fillId="0" borderId="20" xfId="15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0" fillId="0" borderId="24" xfId="15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0" fillId="0" borderId="24" xfId="15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27" xfId="15" applyFont="1" applyBorder="1" applyAlignment="1">
      <alignment horizontal="left" vertical="center" wrapText="1"/>
    </xf>
    <xf numFmtId="0" fontId="0" fillId="0" borderId="27" xfId="15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33" fillId="0" borderId="24" xfId="15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 wrapText="1"/>
    </xf>
    <xf numFmtId="0" fontId="33" fillId="0" borderId="24" xfId="15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31" fillId="0" borderId="24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78" fontId="19" fillId="0" borderId="16" xfId="16" applyFont="1" applyBorder="1" applyAlignment="1">
      <alignment horizontal="center" vertical="center" wrapText="1"/>
    </xf>
    <xf numFmtId="178" fontId="19" fillId="0" borderId="37" xfId="16" applyFont="1" applyBorder="1" applyAlignment="1">
      <alignment horizontal="center" vertical="center" wrapText="1"/>
    </xf>
    <xf numFmtId="49" fontId="19" fillId="0" borderId="38" xfId="16" applyNumberFormat="1" applyFont="1" applyBorder="1" applyAlignment="1">
      <alignment horizontal="center" vertical="center" wrapText="1"/>
    </xf>
    <xf numFmtId="0" fontId="19" fillId="0" borderId="39" xfId="16" applyNumberFormat="1" applyFont="1" applyBorder="1" applyAlignment="1">
      <alignment horizontal="center" vertical="center" wrapText="1"/>
    </xf>
    <xf numFmtId="178" fontId="20" fillId="3" borderId="18" xfId="16" applyFont="1" applyFill="1" applyBorder="1" applyAlignment="1">
      <alignment horizontal="center" vertical="center" wrapText="1"/>
    </xf>
    <xf numFmtId="178" fontId="20" fillId="3" borderId="37" xfId="16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19" fillId="0" borderId="1" xfId="16" applyFont="1" applyBorder="1" applyAlignment="1">
      <alignment horizontal="center" vertical="center" wrapText="1"/>
    </xf>
    <xf numFmtId="178" fontId="19" fillId="0" borderId="40" xfId="16" applyFont="1" applyBorder="1" applyAlignment="1">
      <alignment horizontal="center" vertical="center" wrapText="1"/>
    </xf>
    <xf numFmtId="178" fontId="19" fillId="0" borderId="41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178" fontId="20" fillId="4" borderId="16" xfId="16" applyFont="1" applyFill="1" applyBorder="1" applyAlignment="1">
      <alignment horizontal="center" vertical="center" wrapText="1"/>
    </xf>
    <xf numFmtId="178" fontId="20" fillId="4" borderId="37" xfId="16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4" fillId="0" borderId="0" xfId="15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15" applyNumberFormat="1" applyFont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16" xfId="15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4" xfId="15" applyFont="1" applyBorder="1" applyAlignment="1">
      <alignment horizontal="center" vertical="center" wrapText="1"/>
    </xf>
    <xf numFmtId="0" fontId="6" fillId="0" borderId="18" xfId="15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18" xfId="15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5" fillId="5" borderId="43" xfId="15" applyFont="1" applyFill="1" applyBorder="1" applyAlignment="1" applyProtection="1">
      <alignment horizontal="center" vertical="center" wrapText="1"/>
      <protection/>
    </xf>
    <xf numFmtId="0" fontId="35" fillId="5" borderId="13" xfId="15" applyFont="1" applyFill="1" applyBorder="1" applyAlignment="1" applyProtection="1">
      <alignment horizontal="center" vertical="center" wrapText="1"/>
      <protection/>
    </xf>
    <xf numFmtId="0" fontId="35" fillId="5" borderId="44" xfId="15" applyFont="1" applyFill="1" applyBorder="1" applyAlignment="1" applyProtection="1">
      <alignment horizontal="center" vertical="center" wrapText="1"/>
      <protection/>
    </xf>
    <xf numFmtId="0" fontId="23" fillId="0" borderId="45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3" borderId="0" xfId="15" applyFont="1" applyFill="1" applyBorder="1" applyAlignment="1">
      <alignment horizontal="center" vertical="center"/>
    </xf>
    <xf numFmtId="0" fontId="28" fillId="4" borderId="12" xfId="0" applyFont="1" applyFill="1" applyBorder="1" applyAlignment="1">
      <alignment horizontal="center" vertical="center"/>
    </xf>
    <xf numFmtId="0" fontId="28" fillId="4" borderId="46" xfId="0" applyFont="1" applyFill="1" applyBorder="1" applyAlignment="1">
      <alignment horizontal="center" vertical="center"/>
    </xf>
    <xf numFmtId="0" fontId="28" fillId="4" borderId="47" xfId="0" applyFont="1" applyFill="1" applyBorder="1" applyAlignment="1">
      <alignment horizontal="center" vertical="center"/>
    </xf>
    <xf numFmtId="0" fontId="26" fillId="0" borderId="48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28" fillId="3" borderId="12" xfId="0" applyFont="1" applyFill="1" applyBorder="1" applyAlignment="1">
      <alignment horizontal="center" vertical="center"/>
    </xf>
    <xf numFmtId="0" fontId="28" fillId="3" borderId="46" xfId="0" applyFont="1" applyFill="1" applyBorder="1" applyAlignment="1">
      <alignment horizontal="center" vertical="center"/>
    </xf>
    <xf numFmtId="0" fontId="28" fillId="3" borderId="47" xfId="0" applyFont="1" applyFill="1" applyBorder="1" applyAlignment="1">
      <alignment horizontal="center" vertical="center"/>
    </xf>
    <xf numFmtId="0" fontId="26" fillId="0" borderId="47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8" fillId="6" borderId="12" xfId="0" applyFont="1" applyFill="1" applyBorder="1" applyAlignment="1">
      <alignment horizontal="center" vertical="center"/>
    </xf>
    <xf numFmtId="0" fontId="28" fillId="6" borderId="46" xfId="0" applyFont="1" applyFill="1" applyBorder="1" applyAlignment="1">
      <alignment horizontal="center" vertical="center"/>
    </xf>
    <xf numFmtId="0" fontId="28" fillId="6" borderId="47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 wrapText="1"/>
    </xf>
    <xf numFmtId="0" fontId="3" fillId="7" borderId="39" xfId="0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32" fillId="0" borderId="18" xfId="15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7" fillId="0" borderId="42" xfId="0" applyNumberFormat="1" applyFont="1" applyBorder="1" applyAlignment="1">
      <alignment horizontal="center" vertical="center" wrapText="1"/>
    </xf>
    <xf numFmtId="49" fontId="17" fillId="0" borderId="42" xfId="0" applyNumberFormat="1" applyFont="1" applyFill="1" applyBorder="1" applyAlignment="1">
      <alignment horizontal="center" vertical="center" wrapText="1"/>
    </xf>
    <xf numFmtId="49" fontId="17" fillId="0" borderId="39" xfId="0" applyNumberFormat="1" applyFont="1" applyFill="1" applyBorder="1" applyAlignment="1">
      <alignment horizontal="center" vertical="center" wrapText="1"/>
    </xf>
    <xf numFmtId="0" fontId="2" fillId="7" borderId="4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0" fontId="3" fillId="7" borderId="12" xfId="0" applyNumberFormat="1" applyFont="1" applyFill="1" applyBorder="1" applyAlignment="1">
      <alignment horizontal="center" vertical="center"/>
    </xf>
    <xf numFmtId="0" fontId="3" fillId="7" borderId="48" xfId="0" applyNumberFormat="1" applyFont="1" applyFill="1" applyBorder="1" applyAlignment="1">
      <alignment horizontal="center" vertical="center"/>
    </xf>
    <xf numFmtId="0" fontId="3" fillId="7" borderId="47" xfId="0" applyNumberFormat="1" applyFont="1" applyFill="1" applyBorder="1" applyAlignment="1">
      <alignment horizontal="center" vertical="center"/>
    </xf>
    <xf numFmtId="0" fontId="3" fillId="7" borderId="23" xfId="0" applyNumberFormat="1" applyFont="1" applyFill="1" applyBorder="1" applyAlignment="1">
      <alignment horizontal="center" vertical="center"/>
    </xf>
    <xf numFmtId="0" fontId="2" fillId="8" borderId="4" xfId="0" applyNumberFormat="1" applyFont="1" applyFill="1" applyBorder="1" applyAlignment="1">
      <alignment horizontal="center" vertical="center" wrapText="1"/>
    </xf>
    <xf numFmtId="49" fontId="2" fillId="8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4" fillId="0" borderId="43" xfId="15" applyNumberFormat="1" applyFont="1" applyFill="1" applyBorder="1" applyAlignment="1">
      <alignment horizontal="center" vertical="center" wrapText="1"/>
    </xf>
    <xf numFmtId="0" fontId="34" fillId="0" borderId="13" xfId="15" applyNumberFormat="1" applyFont="1" applyFill="1" applyBorder="1" applyAlignment="1">
      <alignment horizontal="center" vertical="center" wrapText="1"/>
    </xf>
    <xf numFmtId="0" fontId="34" fillId="0" borderId="44" xfId="15" applyNumberFormat="1" applyFont="1" applyFill="1" applyBorder="1" applyAlignment="1">
      <alignment horizontal="center" vertical="center" wrapText="1"/>
    </xf>
    <xf numFmtId="0" fontId="6" fillId="0" borderId="43" xfId="15" applyNumberFormat="1" applyFont="1" applyBorder="1" applyAlignment="1">
      <alignment horizontal="center" vertical="center" wrapText="1"/>
    </xf>
    <xf numFmtId="0" fontId="6" fillId="0" borderId="13" xfId="15" applyNumberFormat="1" applyFont="1" applyBorder="1" applyAlignment="1">
      <alignment horizontal="center" vertical="center" wrapText="1"/>
    </xf>
    <xf numFmtId="0" fontId="6" fillId="0" borderId="44" xfId="15" applyNumberFormat="1" applyFont="1" applyBorder="1" applyAlignment="1">
      <alignment horizontal="center" vertical="center" wrapText="1"/>
    </xf>
    <xf numFmtId="0" fontId="3" fillId="8" borderId="43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44" xfId="0" applyFont="1" applyFill="1" applyBorder="1" applyAlignment="1">
      <alignment horizontal="center" vertical="center" wrapText="1"/>
    </xf>
    <xf numFmtId="0" fontId="5" fillId="9" borderId="43" xfId="15" applyNumberFormat="1" applyFont="1" applyFill="1" applyBorder="1" applyAlignment="1">
      <alignment horizontal="center" vertical="center" wrapText="1"/>
    </xf>
    <xf numFmtId="0" fontId="5" fillId="9" borderId="13" xfId="15" applyNumberFormat="1" applyFont="1" applyFill="1" applyBorder="1" applyAlignment="1">
      <alignment horizontal="center" vertical="center" wrapText="1"/>
    </xf>
    <xf numFmtId="0" fontId="5" fillId="9" borderId="44" xfId="15" applyNumberFormat="1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2" fillId="8" borderId="42" xfId="0" applyFont="1" applyFill="1" applyBorder="1" applyAlignment="1">
      <alignment horizontal="center" vertical="center" wrapText="1"/>
    </xf>
    <xf numFmtId="0" fontId="6" fillId="0" borderId="4" xfId="15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23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62977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63930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23925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21067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420975" y="75247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885825</xdr:colOff>
      <xdr:row>0</xdr:row>
      <xdr:rowOff>676275</xdr:rowOff>
    </xdr:to>
    <xdr:grpSp>
      <xdr:nvGrpSpPr>
        <xdr:cNvPr id="7" name="Group 63"/>
        <xdr:cNvGrpSpPr>
          <a:grpSpLocks/>
        </xdr:cNvGrpSpPr>
      </xdr:nvGrpSpPr>
      <xdr:grpSpPr>
        <a:xfrm>
          <a:off x="0" y="0"/>
          <a:ext cx="1343025" cy="676275"/>
          <a:chOff x="9" y="4"/>
          <a:chExt cx="141" cy="71"/>
        </a:xfrm>
        <a:solidFill>
          <a:srgbClr val="FFFFFF"/>
        </a:solidFill>
      </xdr:grpSpPr>
      <xdr:pic>
        <xdr:nvPicPr>
          <xdr:cNvPr id="8" name="Picture 64"/>
          <xdr:cNvPicPr preferRelativeResize="1">
            <a:picLocks noChangeAspect="1"/>
          </xdr:cNvPicPr>
        </xdr:nvPicPr>
        <xdr:blipFill>
          <a:blip r:embed="rId1"/>
          <a:srcRect l="14768" r="11384"/>
          <a:stretch>
            <a:fillRect/>
          </a:stretch>
        </xdr:blipFill>
        <xdr:spPr>
          <a:xfrm>
            <a:off x="70" y="4"/>
            <a:ext cx="8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6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" y="9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5;&#1077;&#1088;&#1074;&#1077;&#1085;&#1089;&#1090;&#1074;&#1086;%20&#1045;&#1074;&#1088;&#1086;&#1087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Young  /1993-94/   on SAMBO                                       Первенство Европы по САМБО среди юношей и девушек 1993-1994гг.р.</v>
          </cell>
        </row>
        <row r="3">
          <cell r="A3" t="str">
            <v>April, 14-17      Prague (Czechia)                                                        14-17апреля 2011г.        Прага (Чехия)</v>
          </cell>
        </row>
        <row r="8">
          <cell r="A8" t="str">
            <v>Chiaf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I51" sqref="A1:I52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75" t="s">
        <v>27</v>
      </c>
      <c r="C1" s="175"/>
      <c r="D1" s="175"/>
      <c r="E1" s="175"/>
      <c r="F1" s="175"/>
      <c r="G1" s="175"/>
      <c r="H1" s="175"/>
      <c r="I1" s="175"/>
      <c r="J1" s="92"/>
      <c r="K1" s="175" t="s">
        <v>27</v>
      </c>
      <c r="L1" s="175"/>
      <c r="M1" s="175"/>
      <c r="N1" s="175"/>
      <c r="O1" s="175"/>
      <c r="P1" s="175"/>
      <c r="Q1" s="175"/>
      <c r="R1" s="175"/>
    </row>
    <row r="2" spans="2:18" ht="15.75">
      <c r="B2" s="176" t="str">
        <f>'пр.взв.'!A4</f>
        <v>Weight category  70M кg.</v>
      </c>
      <c r="C2" s="177"/>
      <c r="D2" s="177"/>
      <c r="E2" s="177"/>
      <c r="F2" s="177"/>
      <c r="G2" s="177"/>
      <c r="H2" s="177"/>
      <c r="I2" s="177"/>
      <c r="J2" s="93"/>
      <c r="K2" s="176" t="str">
        <f>'пр.взв.'!A4</f>
        <v>Weight category  70M кg.</v>
      </c>
      <c r="L2" s="177"/>
      <c r="M2" s="177"/>
      <c r="N2" s="177"/>
      <c r="O2" s="177"/>
      <c r="P2" s="177"/>
      <c r="Q2" s="177"/>
      <c r="R2" s="177"/>
    </row>
    <row r="3" spans="2:18" ht="16.5" hidden="1" thickBot="1">
      <c r="B3" s="94" t="s">
        <v>22</v>
      </c>
      <c r="C3" s="95" t="s">
        <v>34</v>
      </c>
      <c r="D3" s="96" t="s">
        <v>30</v>
      </c>
      <c r="E3" s="97"/>
      <c r="F3" s="94"/>
      <c r="G3" s="97"/>
      <c r="H3" s="97"/>
      <c r="I3" s="97"/>
      <c r="J3" s="97"/>
      <c r="K3" s="94" t="s">
        <v>29</v>
      </c>
      <c r="L3" s="95" t="s">
        <v>34</v>
      </c>
      <c r="M3" s="96" t="s">
        <v>30</v>
      </c>
      <c r="N3" s="97"/>
      <c r="O3" s="94"/>
      <c r="P3" s="97"/>
      <c r="Q3" s="97"/>
      <c r="R3" s="97"/>
    </row>
    <row r="4" spans="1:18" ht="12.75" customHeight="1" hidden="1">
      <c r="A4" s="229" t="s">
        <v>31</v>
      </c>
      <c r="B4" s="178" t="s">
        <v>4</v>
      </c>
      <c r="C4" s="180" t="s">
        <v>5</v>
      </c>
      <c r="D4" s="180" t="s">
        <v>6</v>
      </c>
      <c r="E4" s="180" t="s">
        <v>14</v>
      </c>
      <c r="F4" s="182" t="s">
        <v>15</v>
      </c>
      <c r="G4" s="183" t="s">
        <v>17</v>
      </c>
      <c r="H4" s="185" t="s">
        <v>18</v>
      </c>
      <c r="I4" s="187" t="s">
        <v>16</v>
      </c>
      <c r="J4" s="229" t="s">
        <v>31</v>
      </c>
      <c r="K4" s="189" t="s">
        <v>4</v>
      </c>
      <c r="L4" s="180" t="s">
        <v>5</v>
      </c>
      <c r="M4" s="180" t="s">
        <v>6</v>
      </c>
      <c r="N4" s="180" t="s">
        <v>14</v>
      </c>
      <c r="O4" s="182" t="s">
        <v>15</v>
      </c>
      <c r="P4" s="183" t="s">
        <v>17</v>
      </c>
      <c r="Q4" s="185" t="s">
        <v>18</v>
      </c>
      <c r="R4" s="187" t="s">
        <v>16</v>
      </c>
    </row>
    <row r="5" spans="1:18" ht="13.5" customHeight="1" hidden="1" thickBot="1">
      <c r="A5" s="230"/>
      <c r="B5" s="179" t="s">
        <v>4</v>
      </c>
      <c r="C5" s="181" t="s">
        <v>5</v>
      </c>
      <c r="D5" s="181" t="s">
        <v>6</v>
      </c>
      <c r="E5" s="181" t="s">
        <v>14</v>
      </c>
      <c r="F5" s="181" t="s">
        <v>15</v>
      </c>
      <c r="G5" s="184"/>
      <c r="H5" s="186"/>
      <c r="I5" s="188" t="s">
        <v>16</v>
      </c>
      <c r="J5" s="230"/>
      <c r="K5" s="190" t="s">
        <v>4</v>
      </c>
      <c r="L5" s="181" t="s">
        <v>5</v>
      </c>
      <c r="M5" s="181" t="s">
        <v>6</v>
      </c>
      <c r="N5" s="181" t="s">
        <v>14</v>
      </c>
      <c r="O5" s="181" t="s">
        <v>15</v>
      </c>
      <c r="P5" s="184"/>
      <c r="Q5" s="186"/>
      <c r="R5" s="188" t="s">
        <v>16</v>
      </c>
    </row>
    <row r="6" spans="1:18" ht="12.75" customHeight="1" hidden="1">
      <c r="A6" s="231">
        <v>1</v>
      </c>
      <c r="B6" s="191">
        <v>1</v>
      </c>
      <c r="C6" s="193" t="str">
        <f>VLOOKUP(B6,'пр.взв.'!B7:E38,2,FALSE)</f>
        <v>ASENOV Georgi</v>
      </c>
      <c r="D6" s="169">
        <f>VLOOKUP(B6,'пр.взв.'!B7:F38,3,FALSE)</f>
        <v>1993</v>
      </c>
      <c r="E6" s="169" t="str">
        <f>VLOOKUP(B6,'пр.взв.'!B7:G38,4,FALSE)</f>
        <v>BGR</v>
      </c>
      <c r="F6" s="171"/>
      <c r="G6" s="172"/>
      <c r="H6" s="173"/>
      <c r="I6" s="168"/>
      <c r="J6" s="236">
        <v>5</v>
      </c>
      <c r="K6" s="191">
        <v>2</v>
      </c>
      <c r="L6" s="193" t="str">
        <f>VLOOKUP(K6,'пр.взв.'!B7:E38,2,FALSE)</f>
        <v>POPOV Rostislav</v>
      </c>
      <c r="M6" s="169">
        <f>VLOOKUP(K6,'пр.взв.'!B7:F38,3,FALSE)</f>
        <v>1994</v>
      </c>
      <c r="N6" s="169" t="str">
        <f>VLOOKUP(K6,'пр.взв.'!B7:G38,4,FALSE)</f>
        <v>EST</v>
      </c>
      <c r="O6" s="171"/>
      <c r="P6" s="172"/>
      <c r="Q6" s="173"/>
      <c r="R6" s="168"/>
    </row>
    <row r="7" spans="1:18" ht="12.75" customHeight="1" hidden="1">
      <c r="A7" s="232"/>
      <c r="B7" s="192"/>
      <c r="C7" s="174"/>
      <c r="D7" s="170"/>
      <c r="E7" s="170"/>
      <c r="F7" s="170"/>
      <c r="G7" s="170"/>
      <c r="H7" s="167"/>
      <c r="I7" s="194"/>
      <c r="J7" s="237"/>
      <c r="K7" s="192"/>
      <c r="L7" s="174"/>
      <c r="M7" s="170"/>
      <c r="N7" s="170"/>
      <c r="O7" s="170"/>
      <c r="P7" s="170"/>
      <c r="Q7" s="167"/>
      <c r="R7" s="194"/>
    </row>
    <row r="8" spans="1:18" ht="12.75" customHeight="1" hidden="1">
      <c r="A8" s="232"/>
      <c r="B8" s="192">
        <v>9</v>
      </c>
      <c r="C8" s="196" t="str">
        <f>VLOOKUP(B8,'пр.взв.'!B7:E38,2,FALSE)</f>
        <v>HUMBATLI FARID</v>
      </c>
      <c r="D8" s="198">
        <f>VLOOKUP(B8,'пр.взв.'!B7:F38,3,FALSE)</f>
        <v>1994</v>
      </c>
      <c r="E8" s="198" t="str">
        <f>VLOOKUP(B8,'пр.взв.'!B7:G38,4,FALSE)</f>
        <v>AZE</v>
      </c>
      <c r="F8" s="200"/>
      <c r="G8" s="200"/>
      <c r="H8" s="202"/>
      <c r="I8" s="202"/>
      <c r="J8" s="237"/>
      <c r="K8" s="192">
        <v>10</v>
      </c>
      <c r="L8" s="196" t="str">
        <f>VLOOKUP(K8,'пр.взв.'!B7:E38,2,FALSE)</f>
        <v>HARUTYUNAN Rafik</v>
      </c>
      <c r="M8" s="198">
        <f>VLOOKUP(K8,'пр.взв.'!B7:F38,3,FALSE)</f>
        <v>1993</v>
      </c>
      <c r="N8" s="169" t="str">
        <f>VLOOKUP(K8,'пр.взв.'!B7:G40,4,FALSE)</f>
        <v>ARM</v>
      </c>
      <c r="O8" s="200"/>
      <c r="P8" s="200"/>
      <c r="Q8" s="202"/>
      <c r="R8" s="202"/>
    </row>
    <row r="9" spans="1:18" ht="13.5" customHeight="1" hidden="1" thickBot="1">
      <c r="A9" s="233"/>
      <c r="B9" s="195"/>
      <c r="C9" s="197"/>
      <c r="D9" s="199"/>
      <c r="E9" s="199"/>
      <c r="F9" s="201"/>
      <c r="G9" s="201"/>
      <c r="H9" s="203"/>
      <c r="I9" s="203"/>
      <c r="J9" s="238"/>
      <c r="K9" s="195"/>
      <c r="L9" s="197"/>
      <c r="M9" s="199"/>
      <c r="N9" s="170"/>
      <c r="O9" s="201"/>
      <c r="P9" s="201"/>
      <c r="Q9" s="203"/>
      <c r="R9" s="203"/>
    </row>
    <row r="10" spans="1:18" ht="12.75" customHeight="1" hidden="1">
      <c r="A10" s="231">
        <v>2</v>
      </c>
      <c r="B10" s="191">
        <v>5</v>
      </c>
      <c r="C10" s="204" t="str">
        <f>VLOOKUP(B10,'пр.взв.'!B7:E38,2,FALSE)</f>
        <v>SOKOLOVAS Manvidas</v>
      </c>
      <c r="D10" s="205">
        <f>VLOOKUP(B10,'пр.взв.'!B7:F38,3,FALSE)</f>
        <v>1995</v>
      </c>
      <c r="E10" s="205" t="str">
        <f>VLOOKUP(B10,'пр.взв.'!B7:G38,4,FALSE)</f>
        <v>LTU</v>
      </c>
      <c r="F10" s="206"/>
      <c r="G10" s="207"/>
      <c r="H10" s="208"/>
      <c r="I10" s="205"/>
      <c r="J10" s="236">
        <v>6</v>
      </c>
      <c r="K10" s="191">
        <v>6</v>
      </c>
      <c r="L10" s="204" t="str">
        <f>VLOOKUP(K10,'пр.взв.'!B7:E38,2,FALSE)</f>
        <v>ALKHAZUROV Sultan</v>
      </c>
      <c r="M10" s="205" t="str">
        <f>VLOOKUP(K10,'пр.взв.'!B7:F38,3,FALSE)</f>
        <v>1993 cms</v>
      </c>
      <c r="N10" s="205" t="str">
        <f>VLOOKUP(K10,'пр.взв.'!B7:G42,4,FALSE)</f>
        <v>RUS</v>
      </c>
      <c r="O10" s="206"/>
      <c r="P10" s="207"/>
      <c r="Q10" s="208"/>
      <c r="R10" s="205"/>
    </row>
    <row r="11" spans="1:18" ht="12.75" customHeight="1" hidden="1">
      <c r="A11" s="232"/>
      <c r="B11" s="192"/>
      <c r="C11" s="174"/>
      <c r="D11" s="170"/>
      <c r="E11" s="170"/>
      <c r="F11" s="170"/>
      <c r="G11" s="170"/>
      <c r="H11" s="167"/>
      <c r="I11" s="194"/>
      <c r="J11" s="237"/>
      <c r="K11" s="192"/>
      <c r="L11" s="174"/>
      <c r="M11" s="170"/>
      <c r="N11" s="170"/>
      <c r="O11" s="170"/>
      <c r="P11" s="170"/>
      <c r="Q11" s="167"/>
      <c r="R11" s="194"/>
    </row>
    <row r="12" spans="1:18" ht="12.75" customHeight="1" hidden="1">
      <c r="A12" s="232"/>
      <c r="B12" s="192">
        <v>13</v>
      </c>
      <c r="C12" s="196" t="str">
        <f>VLOOKUP(B12,'пр.взв.'!B7:E38,2,FALSE)</f>
        <v>SARKISIAN Artur</v>
      </c>
      <c r="D12" s="198">
        <f>VLOOKUP(B12,'пр.взв.'!B7:F38,3,FALSE)</f>
        <v>1993</v>
      </c>
      <c r="E12" s="198" t="str">
        <f>VLOOKUP(B12,'пр.взв.'!B7:G38,4,FALSE)</f>
        <v>UKR</v>
      </c>
      <c r="F12" s="200"/>
      <c r="G12" s="200"/>
      <c r="H12" s="202"/>
      <c r="I12" s="202"/>
      <c r="J12" s="237"/>
      <c r="K12" s="192">
        <v>14</v>
      </c>
      <c r="L12" s="209">
        <f>VLOOKUP(K12,'пр.взв.'!B7:E38,2,FALSE)</f>
        <v>0</v>
      </c>
      <c r="M12" s="211">
        <f>VLOOKUP(K12,'пр.взв.'!B7:F38,3,FALSE)</f>
        <v>0</v>
      </c>
      <c r="N12" s="211">
        <f>VLOOKUP(K12,'пр.взв.'!B7:G44,4,FALSE)</f>
        <v>0</v>
      </c>
      <c r="O12" s="213"/>
      <c r="P12" s="213"/>
      <c r="Q12" s="215"/>
      <c r="R12" s="215"/>
    </row>
    <row r="13" spans="1:18" ht="12.75" customHeight="1" hidden="1" thickBot="1">
      <c r="A13" s="233"/>
      <c r="B13" s="195"/>
      <c r="C13" s="197"/>
      <c r="D13" s="199"/>
      <c r="E13" s="199"/>
      <c r="F13" s="201"/>
      <c r="G13" s="201"/>
      <c r="H13" s="203"/>
      <c r="I13" s="203"/>
      <c r="J13" s="238"/>
      <c r="K13" s="195"/>
      <c r="L13" s="210"/>
      <c r="M13" s="212"/>
      <c r="N13" s="212"/>
      <c r="O13" s="214"/>
      <c r="P13" s="214"/>
      <c r="Q13" s="216"/>
      <c r="R13" s="216"/>
    </row>
    <row r="14" spans="1:18" ht="12.75" customHeight="1" hidden="1">
      <c r="A14" s="231">
        <v>3</v>
      </c>
      <c r="B14" s="191">
        <v>3</v>
      </c>
      <c r="C14" s="193" t="str">
        <f>VLOOKUP(B14,'пр.взв.'!B7:E38,2,FALSE)</f>
        <v>KARPENKO Arturs</v>
      </c>
      <c r="D14" s="169">
        <f>VLOOKUP(B14,'пр.взв.'!B7:F38,3,FALSE)</f>
        <v>1994</v>
      </c>
      <c r="E14" s="169" t="str">
        <f>VLOOKUP(B14,'пр.взв.'!B7:G38,4,FALSE)</f>
        <v>LAT</v>
      </c>
      <c r="F14" s="171"/>
      <c r="G14" s="172"/>
      <c r="H14" s="173"/>
      <c r="I14" s="168"/>
      <c r="J14" s="236">
        <v>7</v>
      </c>
      <c r="K14" s="191">
        <v>4</v>
      </c>
      <c r="L14" s="193" t="str">
        <f>VLOOKUP(K14,'пр.взв.'!B7:E38,2,FALSE)</f>
        <v>HAIEK Yan</v>
      </c>
      <c r="M14" s="169">
        <f>VLOOKUP(K14,'пр.взв.'!B7:F38,3,FALSE)</f>
        <v>1994</v>
      </c>
      <c r="N14" s="205" t="str">
        <f>VLOOKUP(K14,'пр.взв.'!B7:G46,4,FALSE)</f>
        <v>CZE</v>
      </c>
      <c r="O14" s="171"/>
      <c r="P14" s="172"/>
      <c r="Q14" s="173"/>
      <c r="R14" s="168"/>
    </row>
    <row r="15" spans="1:18" ht="12.75" customHeight="1" hidden="1">
      <c r="A15" s="232"/>
      <c r="B15" s="192"/>
      <c r="C15" s="174"/>
      <c r="D15" s="170"/>
      <c r="E15" s="170"/>
      <c r="F15" s="170"/>
      <c r="G15" s="170"/>
      <c r="H15" s="167"/>
      <c r="I15" s="194"/>
      <c r="J15" s="237"/>
      <c r="K15" s="192"/>
      <c r="L15" s="174"/>
      <c r="M15" s="170"/>
      <c r="N15" s="170"/>
      <c r="O15" s="170"/>
      <c r="P15" s="170"/>
      <c r="Q15" s="167"/>
      <c r="R15" s="194"/>
    </row>
    <row r="16" spans="1:18" ht="12.75" customHeight="1" hidden="1">
      <c r="A16" s="232"/>
      <c r="B16" s="192">
        <v>11</v>
      </c>
      <c r="C16" s="196" t="str">
        <f>VLOOKUP(B16,'пр.взв.'!B15:E30,2,FALSE)</f>
        <v>DUQUESNOY Tom</v>
      </c>
      <c r="D16" s="198">
        <f>VLOOKUP(B16,'пр.взв.'!B15:F30,3,FALSE)</f>
        <v>1993</v>
      </c>
      <c r="E16" s="198" t="str">
        <f>VLOOKUP(B16,'пр.взв.'!B15:G30,4,FALSE)</f>
        <v>FRA</v>
      </c>
      <c r="F16" s="200"/>
      <c r="G16" s="200"/>
      <c r="H16" s="202"/>
      <c r="I16" s="202"/>
      <c r="J16" s="237"/>
      <c r="K16" s="192">
        <v>12</v>
      </c>
      <c r="L16" s="196" t="str">
        <f>VLOOKUP(K16,'пр.взв.'!B7:E38,2,FALSE)</f>
        <v>MEZURNISHVILI  MikhailL</v>
      </c>
      <c r="M16" s="198" t="str">
        <f>VLOOKUP(K16,'пр.взв.'!B7:F38,3,FALSE)</f>
        <v>1994 cms</v>
      </c>
      <c r="N16" s="198" t="str">
        <f>VLOOKUP(K16,'пр.взв.'!B7:G48,4,FALSE)</f>
        <v>GEO</v>
      </c>
      <c r="O16" s="200"/>
      <c r="P16" s="200"/>
      <c r="Q16" s="202"/>
      <c r="R16" s="202"/>
    </row>
    <row r="17" spans="1:18" ht="13.5" customHeight="1" hidden="1" thickBot="1">
      <c r="A17" s="233"/>
      <c r="B17" s="195"/>
      <c r="C17" s="197"/>
      <c r="D17" s="199"/>
      <c r="E17" s="199"/>
      <c r="F17" s="201"/>
      <c r="G17" s="201"/>
      <c r="H17" s="203"/>
      <c r="I17" s="203"/>
      <c r="J17" s="238"/>
      <c r="K17" s="195"/>
      <c r="L17" s="197"/>
      <c r="M17" s="199"/>
      <c r="N17" s="199"/>
      <c r="O17" s="201"/>
      <c r="P17" s="201"/>
      <c r="Q17" s="203"/>
      <c r="R17" s="203"/>
    </row>
    <row r="18" spans="1:18" ht="12.75" customHeight="1" hidden="1">
      <c r="A18" s="231">
        <v>4</v>
      </c>
      <c r="B18" s="191">
        <v>7</v>
      </c>
      <c r="C18" s="193" t="str">
        <f>VLOOKUP(B18,'пр.взв.'!B15:E30,2,FALSE)</f>
        <v>DICK Altxandr</v>
      </c>
      <c r="D18" s="169">
        <f>VLOOKUP(B18,'пр.взв.'!B15:F30,3,FALSE)</f>
        <v>1995</v>
      </c>
      <c r="E18" s="169" t="str">
        <f>VLOOKUP(B18,'пр.взв.'!B15:G30,4,FALSE)</f>
        <v>GER</v>
      </c>
      <c r="F18" s="170"/>
      <c r="G18" s="217"/>
      <c r="H18" s="167"/>
      <c r="I18" s="198"/>
      <c r="J18" s="236">
        <v>8</v>
      </c>
      <c r="K18" s="191">
        <v>8</v>
      </c>
      <c r="L18" s="193" t="str">
        <f>VLOOKUP(K18,'пр.взв.'!B7:E38,2,FALSE)</f>
        <v>SITNIKAU Yauheni</v>
      </c>
      <c r="M18" s="169" t="str">
        <f>VLOOKUP(K18,'пр.взв.'!B7:F38,3,FALSE)</f>
        <v>1993 cms</v>
      </c>
      <c r="N18" s="205" t="str">
        <f>VLOOKUP(K18,'пр.взв.'!B7:G50,4,FALSE)</f>
        <v>BLR</v>
      </c>
      <c r="O18" s="170"/>
      <c r="P18" s="217"/>
      <c r="Q18" s="167"/>
      <c r="R18" s="198"/>
    </row>
    <row r="19" spans="1:18" ht="12.75" customHeight="1" hidden="1">
      <c r="A19" s="232"/>
      <c r="B19" s="192"/>
      <c r="C19" s="174"/>
      <c r="D19" s="170"/>
      <c r="E19" s="170"/>
      <c r="F19" s="170"/>
      <c r="G19" s="170"/>
      <c r="H19" s="167"/>
      <c r="I19" s="194"/>
      <c r="J19" s="237"/>
      <c r="K19" s="192"/>
      <c r="L19" s="174"/>
      <c r="M19" s="170"/>
      <c r="N19" s="170"/>
      <c r="O19" s="170"/>
      <c r="P19" s="170"/>
      <c r="Q19" s="167"/>
      <c r="R19" s="194"/>
    </row>
    <row r="20" spans="1:18" ht="12.75" customHeight="1" hidden="1">
      <c r="A20" s="232"/>
      <c r="B20" s="192">
        <v>15</v>
      </c>
      <c r="C20" s="209">
        <f>VLOOKUP(B20,'пр.взв.'!B7:E38,2,FALSE)</f>
        <v>0</v>
      </c>
      <c r="D20" s="211">
        <f>VLOOKUP(B20,'пр.взв.'!B7:F38,3,FALSE)</f>
        <v>0</v>
      </c>
      <c r="E20" s="211">
        <f>VLOOKUP(B20,'пр.взв.'!B7:G38,4,FALSE)</f>
        <v>0</v>
      </c>
      <c r="F20" s="213"/>
      <c r="G20" s="200"/>
      <c r="H20" s="202"/>
      <c r="I20" s="202"/>
      <c r="J20" s="237"/>
      <c r="K20" s="192">
        <v>16</v>
      </c>
      <c r="L20" s="209">
        <f>VLOOKUP(K20,'пр.взв.'!B7:E38,2,FALSE)</f>
        <v>0</v>
      </c>
      <c r="M20" s="211">
        <f>VLOOKUP(K20,'пр.взв.'!B7:F38,3,FALSE)</f>
        <v>0</v>
      </c>
      <c r="N20" s="211">
        <f>VLOOKUP(K20,'пр.взв.'!B7:G52,4,FALSE)</f>
        <v>0</v>
      </c>
      <c r="O20" s="213"/>
      <c r="P20" s="213"/>
      <c r="Q20" s="215"/>
      <c r="R20" s="215"/>
    </row>
    <row r="21" spans="1:18" ht="12.75" customHeight="1" hidden="1">
      <c r="A21" s="240"/>
      <c r="B21" s="192"/>
      <c r="C21" s="218"/>
      <c r="D21" s="219"/>
      <c r="E21" s="219"/>
      <c r="F21" s="220"/>
      <c r="G21" s="171"/>
      <c r="H21" s="168"/>
      <c r="I21" s="168"/>
      <c r="J21" s="239"/>
      <c r="K21" s="192"/>
      <c r="L21" s="218"/>
      <c r="M21" s="219"/>
      <c r="N21" s="219"/>
      <c r="O21" s="220"/>
      <c r="P21" s="220"/>
      <c r="Q21" s="221"/>
      <c r="R21" s="221"/>
    </row>
    <row r="23" spans="2:18" ht="16.5" hidden="1" thickBot="1">
      <c r="B23" s="94" t="s">
        <v>22</v>
      </c>
      <c r="C23" s="95" t="s">
        <v>34</v>
      </c>
      <c r="D23" s="96" t="s">
        <v>28</v>
      </c>
      <c r="E23" s="97"/>
      <c r="F23" s="94"/>
      <c r="G23" s="97"/>
      <c r="H23" s="97"/>
      <c r="I23" s="97"/>
      <c r="K23" s="94" t="s">
        <v>29</v>
      </c>
      <c r="L23" s="95" t="s">
        <v>34</v>
      </c>
      <c r="M23" s="96" t="s">
        <v>28</v>
      </c>
      <c r="N23" s="97"/>
      <c r="O23" s="94"/>
      <c r="P23" s="97"/>
      <c r="Q23" s="97"/>
      <c r="R23" s="97"/>
    </row>
    <row r="24" spans="1:18" ht="12.75" customHeight="1" hidden="1">
      <c r="A24" s="229" t="s">
        <v>31</v>
      </c>
      <c r="B24" s="178" t="s">
        <v>4</v>
      </c>
      <c r="C24" s="180" t="s">
        <v>5</v>
      </c>
      <c r="D24" s="180" t="s">
        <v>6</v>
      </c>
      <c r="E24" s="180" t="s">
        <v>14</v>
      </c>
      <c r="F24" s="182" t="s">
        <v>15</v>
      </c>
      <c r="G24" s="183" t="s">
        <v>17</v>
      </c>
      <c r="H24" s="185" t="s">
        <v>18</v>
      </c>
      <c r="I24" s="187" t="s">
        <v>16</v>
      </c>
      <c r="J24" s="229" t="s">
        <v>31</v>
      </c>
      <c r="K24" s="178" t="s">
        <v>4</v>
      </c>
      <c r="L24" s="180" t="s">
        <v>5</v>
      </c>
      <c r="M24" s="180" t="s">
        <v>6</v>
      </c>
      <c r="N24" s="180" t="s">
        <v>14</v>
      </c>
      <c r="O24" s="182" t="s">
        <v>15</v>
      </c>
      <c r="P24" s="183" t="s">
        <v>17</v>
      </c>
      <c r="Q24" s="185" t="s">
        <v>18</v>
      </c>
      <c r="R24" s="187" t="s">
        <v>16</v>
      </c>
    </row>
    <row r="25" spans="1:18" ht="13.5" customHeight="1" hidden="1" thickBot="1">
      <c r="A25" s="230"/>
      <c r="B25" s="179" t="s">
        <v>4</v>
      </c>
      <c r="C25" s="181" t="s">
        <v>5</v>
      </c>
      <c r="D25" s="181" t="s">
        <v>6</v>
      </c>
      <c r="E25" s="181" t="s">
        <v>14</v>
      </c>
      <c r="F25" s="181" t="s">
        <v>15</v>
      </c>
      <c r="G25" s="184"/>
      <c r="H25" s="186"/>
      <c r="I25" s="188" t="s">
        <v>16</v>
      </c>
      <c r="J25" s="230"/>
      <c r="K25" s="179" t="s">
        <v>4</v>
      </c>
      <c r="L25" s="181" t="s">
        <v>5</v>
      </c>
      <c r="M25" s="181" t="s">
        <v>6</v>
      </c>
      <c r="N25" s="181" t="s">
        <v>14</v>
      </c>
      <c r="O25" s="181" t="s">
        <v>15</v>
      </c>
      <c r="P25" s="184"/>
      <c r="Q25" s="186"/>
      <c r="R25" s="188" t="s">
        <v>16</v>
      </c>
    </row>
    <row r="26" spans="1:18" ht="12.75" customHeight="1" hidden="1">
      <c r="A26" s="236">
        <v>1</v>
      </c>
      <c r="B26" s="222">
        <v>9</v>
      </c>
      <c r="C26" s="193" t="str">
        <f>VLOOKUP(B26,'пр.взв.'!B7:E38,2,FALSE)</f>
        <v>HUMBATLI FARID</v>
      </c>
      <c r="D26" s="169">
        <f>VLOOKUP(B26,'пр.взв.'!B7:F50,3,FALSE)</f>
        <v>1994</v>
      </c>
      <c r="E26" s="169" t="str">
        <f>VLOOKUP(B26,'пр.взв.'!B7:G50,4,FALSE)</f>
        <v>AZE</v>
      </c>
      <c r="F26" s="171"/>
      <c r="G26" s="172"/>
      <c r="H26" s="173"/>
      <c r="I26" s="168"/>
      <c r="J26" s="236">
        <v>3</v>
      </c>
      <c r="K26" s="222">
        <v>10</v>
      </c>
      <c r="L26" s="193" t="str">
        <f>VLOOKUP(K26,'пр.взв.'!B7:E50,2,FALSE)</f>
        <v>HARUTYUNAN Rafik</v>
      </c>
      <c r="M26" s="169">
        <f>VLOOKUP(K26,'пр.взв.'!B7:F50,3,FALSE)</f>
        <v>1993</v>
      </c>
      <c r="N26" s="205" t="str">
        <f>VLOOKUP(K26,'пр.взв.'!B7:G58,4,FALSE)</f>
        <v>ARM</v>
      </c>
      <c r="O26" s="171"/>
      <c r="P26" s="172"/>
      <c r="Q26" s="173"/>
      <c r="R26" s="168"/>
    </row>
    <row r="27" spans="1:18" ht="12.75" customHeight="1" hidden="1">
      <c r="A27" s="237"/>
      <c r="B27" s="223"/>
      <c r="C27" s="174"/>
      <c r="D27" s="170"/>
      <c r="E27" s="170"/>
      <c r="F27" s="170"/>
      <c r="G27" s="170"/>
      <c r="H27" s="167"/>
      <c r="I27" s="194"/>
      <c r="J27" s="237"/>
      <c r="K27" s="223"/>
      <c r="L27" s="174"/>
      <c r="M27" s="170"/>
      <c r="N27" s="170"/>
      <c r="O27" s="170"/>
      <c r="P27" s="170"/>
      <c r="Q27" s="167"/>
      <c r="R27" s="194"/>
    </row>
    <row r="28" spans="1:18" ht="12.75" customHeight="1" hidden="1">
      <c r="A28" s="237"/>
      <c r="B28" s="224">
        <v>13</v>
      </c>
      <c r="C28" s="196" t="str">
        <f>VLOOKUP(B28,'пр.взв.'!B7:E38,2,FALSE)</f>
        <v>SARKISIAN Artur</v>
      </c>
      <c r="D28" s="198">
        <f>VLOOKUP(B28,'пр.взв.'!B7:F42,3,FALSE)</f>
        <v>1993</v>
      </c>
      <c r="E28" s="198" t="str">
        <f>VLOOKUP(B28,'пр.взв.'!B7:G42,4,FALSE)</f>
        <v>UKR</v>
      </c>
      <c r="F28" s="200"/>
      <c r="G28" s="200"/>
      <c r="H28" s="202"/>
      <c r="I28" s="202"/>
      <c r="J28" s="237"/>
      <c r="K28" s="224">
        <v>6</v>
      </c>
      <c r="L28" s="196" t="str">
        <f>VLOOKUP(K28,'пр.взв.'!B7:E50,2,FALSE)</f>
        <v>ALKHAZUROV Sultan</v>
      </c>
      <c r="M28" s="198" t="str">
        <f>VLOOKUP(K28,'пр.взв.'!B7:F50,3,FALSE)</f>
        <v>1993 cms</v>
      </c>
      <c r="N28" s="198" t="str">
        <f>VLOOKUP(K28,'пр.взв.'!B7:G60,4,FALSE)</f>
        <v>RUS</v>
      </c>
      <c r="O28" s="200"/>
      <c r="P28" s="200"/>
      <c r="Q28" s="202"/>
      <c r="R28" s="202"/>
    </row>
    <row r="29" spans="1:18" ht="13.5" customHeight="1" hidden="1" thickBot="1">
      <c r="A29" s="238"/>
      <c r="B29" s="225"/>
      <c r="C29" s="197"/>
      <c r="D29" s="199"/>
      <c r="E29" s="199"/>
      <c r="F29" s="201"/>
      <c r="G29" s="201"/>
      <c r="H29" s="203"/>
      <c r="I29" s="203"/>
      <c r="J29" s="238"/>
      <c r="K29" s="225"/>
      <c r="L29" s="197"/>
      <c r="M29" s="199"/>
      <c r="N29" s="199"/>
      <c r="O29" s="201"/>
      <c r="P29" s="201"/>
      <c r="Q29" s="203"/>
      <c r="R29" s="203"/>
    </row>
    <row r="30" spans="1:18" ht="12.75" customHeight="1" hidden="1">
      <c r="A30" s="236">
        <v>2</v>
      </c>
      <c r="B30" s="226">
        <v>3</v>
      </c>
      <c r="C30" s="193" t="str">
        <f>VLOOKUP(B30,'пр.взв.'!B7:E38,2,FALSE)</f>
        <v>KARPENKO Arturs</v>
      </c>
      <c r="D30" s="169">
        <f>VLOOKUP(B30,'пр.взв.'!B7:F42,3,FALSE)</f>
        <v>1994</v>
      </c>
      <c r="E30" s="169" t="str">
        <f>VLOOKUP(B30,'пр.взв.'!B7:G42,4,FALSE)</f>
        <v>LAT</v>
      </c>
      <c r="F30" s="206"/>
      <c r="G30" s="207"/>
      <c r="H30" s="208"/>
      <c r="I30" s="205"/>
      <c r="J30" s="236">
        <v>4</v>
      </c>
      <c r="K30" s="226">
        <v>12</v>
      </c>
      <c r="L30" s="193" t="str">
        <f>VLOOKUP(K30,'пр.взв.'!B7:E50,2,FALSE)</f>
        <v>MEZURNISHVILI  MikhailL</v>
      </c>
      <c r="M30" s="169" t="str">
        <f>VLOOKUP(K30,'пр.взв.'!B7:F50,3,FALSE)</f>
        <v>1994 cms</v>
      </c>
      <c r="N30" s="205" t="str">
        <f>VLOOKUP(K30,'пр.взв.'!B7:G62,4,FALSE)</f>
        <v>GEO</v>
      </c>
      <c r="O30" s="206"/>
      <c r="P30" s="207"/>
      <c r="Q30" s="208"/>
      <c r="R30" s="205"/>
    </row>
    <row r="31" spans="1:18" ht="12.75" customHeight="1" hidden="1">
      <c r="A31" s="237"/>
      <c r="B31" s="227"/>
      <c r="C31" s="174"/>
      <c r="D31" s="170"/>
      <c r="E31" s="170"/>
      <c r="F31" s="170"/>
      <c r="G31" s="170"/>
      <c r="H31" s="167"/>
      <c r="I31" s="194"/>
      <c r="J31" s="237"/>
      <c r="K31" s="227"/>
      <c r="L31" s="174"/>
      <c r="M31" s="170"/>
      <c r="N31" s="170"/>
      <c r="O31" s="170"/>
      <c r="P31" s="170"/>
      <c r="Q31" s="167"/>
      <c r="R31" s="194"/>
    </row>
    <row r="32" spans="1:18" ht="12.75" customHeight="1" hidden="1">
      <c r="A32" s="237"/>
      <c r="B32" s="224">
        <v>7</v>
      </c>
      <c r="C32" s="196" t="str">
        <f>VLOOKUP(B32,'пр.взв.'!B7:E38,2,FALSE)</f>
        <v>DICK Altxandr</v>
      </c>
      <c r="D32" s="198">
        <f>VLOOKUP(B32,'пр.взв.'!B7:F50,3,FALSE)</f>
        <v>1995</v>
      </c>
      <c r="E32" s="198" t="str">
        <f>VLOOKUP(B32,'пр.взв.'!B7:G50,4,FALSE)</f>
        <v>GER</v>
      </c>
      <c r="F32" s="200"/>
      <c r="G32" s="200"/>
      <c r="H32" s="202"/>
      <c r="I32" s="202"/>
      <c r="J32" s="237"/>
      <c r="K32" s="224">
        <v>8</v>
      </c>
      <c r="L32" s="196" t="str">
        <f>VLOOKUP(K32,'пр.взв.'!B7:E50,2,FALSE)</f>
        <v>SITNIKAU Yauheni</v>
      </c>
      <c r="M32" s="198" t="str">
        <f>VLOOKUP(K32,'пр.взв.'!B7:F50,3,FALSE)</f>
        <v>1993 cms</v>
      </c>
      <c r="N32" s="198" t="str">
        <f>VLOOKUP(K32,'пр.взв.'!B7:G64,4,FALSE)</f>
        <v>BLR</v>
      </c>
      <c r="O32" s="200"/>
      <c r="P32" s="200"/>
      <c r="Q32" s="202"/>
      <c r="R32" s="202"/>
    </row>
    <row r="33" spans="1:18" ht="12.75" customHeight="1" hidden="1">
      <c r="A33" s="239"/>
      <c r="B33" s="228"/>
      <c r="C33" s="174"/>
      <c r="D33" s="170"/>
      <c r="E33" s="170"/>
      <c r="F33" s="171"/>
      <c r="G33" s="171"/>
      <c r="H33" s="168"/>
      <c r="I33" s="168"/>
      <c r="J33" s="239"/>
      <c r="K33" s="228"/>
      <c r="L33" s="174"/>
      <c r="M33" s="170"/>
      <c r="N33" s="170"/>
      <c r="O33" s="171"/>
      <c r="P33" s="171"/>
      <c r="Q33" s="168"/>
      <c r="R33" s="168"/>
    </row>
    <row r="35" spans="3:18" ht="15" hidden="1">
      <c r="C35" s="234" t="s">
        <v>33</v>
      </c>
      <c r="D35" s="234"/>
      <c r="E35" s="234"/>
      <c r="F35" s="234"/>
      <c r="G35" s="234"/>
      <c r="H35" s="234"/>
      <c r="I35" s="234"/>
      <c r="L35" s="234" t="s">
        <v>33</v>
      </c>
      <c r="M35" s="234"/>
      <c r="N35" s="234"/>
      <c r="O35" s="234"/>
      <c r="P35" s="234"/>
      <c r="Q35" s="234"/>
      <c r="R35" s="234"/>
    </row>
    <row r="36" spans="2:18" ht="16.5" hidden="1" thickBot="1">
      <c r="B36" s="94" t="s">
        <v>22</v>
      </c>
      <c r="C36" s="98"/>
      <c r="D36" s="98"/>
      <c r="E36" s="98"/>
      <c r="F36" s="98"/>
      <c r="G36" s="98"/>
      <c r="H36" s="98"/>
      <c r="I36" s="98"/>
      <c r="K36" s="94" t="s">
        <v>29</v>
      </c>
      <c r="L36" s="98"/>
      <c r="M36" s="98"/>
      <c r="N36" s="98"/>
      <c r="O36" s="98"/>
      <c r="P36" s="98"/>
      <c r="Q36" s="98"/>
      <c r="R36" s="98"/>
    </row>
    <row r="37" spans="1:18" ht="12.75" customHeight="1" hidden="1">
      <c r="A37" s="229" t="s">
        <v>31</v>
      </c>
      <c r="B37" s="226" t="s">
        <v>4</v>
      </c>
      <c r="C37" s="180" t="s">
        <v>5</v>
      </c>
      <c r="D37" s="180" t="s">
        <v>6</v>
      </c>
      <c r="E37" s="180" t="s">
        <v>14</v>
      </c>
      <c r="F37" s="182" t="s">
        <v>15</v>
      </c>
      <c r="G37" s="183" t="s">
        <v>17</v>
      </c>
      <c r="H37" s="185" t="s">
        <v>18</v>
      </c>
      <c r="I37" s="187" t="s">
        <v>16</v>
      </c>
      <c r="J37" s="229" t="s">
        <v>31</v>
      </c>
      <c r="K37" s="226" t="s">
        <v>4</v>
      </c>
      <c r="L37" s="180" t="s">
        <v>5</v>
      </c>
      <c r="M37" s="180" t="s">
        <v>6</v>
      </c>
      <c r="N37" s="180" t="s">
        <v>14</v>
      </c>
      <c r="O37" s="182" t="s">
        <v>15</v>
      </c>
      <c r="P37" s="183" t="s">
        <v>17</v>
      </c>
      <c r="Q37" s="185" t="s">
        <v>18</v>
      </c>
      <c r="R37" s="187" t="s">
        <v>16</v>
      </c>
    </row>
    <row r="38" spans="1:18" ht="13.5" customHeight="1" hidden="1" thickBot="1">
      <c r="A38" s="230"/>
      <c r="B38" s="235" t="s">
        <v>4</v>
      </c>
      <c r="C38" s="181" t="s">
        <v>5</v>
      </c>
      <c r="D38" s="181" t="s">
        <v>6</v>
      </c>
      <c r="E38" s="181" t="s">
        <v>14</v>
      </c>
      <c r="F38" s="181" t="s">
        <v>15</v>
      </c>
      <c r="G38" s="184"/>
      <c r="H38" s="186"/>
      <c r="I38" s="188" t="s">
        <v>16</v>
      </c>
      <c r="J38" s="230"/>
      <c r="K38" s="235" t="s">
        <v>4</v>
      </c>
      <c r="L38" s="181" t="s">
        <v>5</v>
      </c>
      <c r="M38" s="181" t="s">
        <v>6</v>
      </c>
      <c r="N38" s="181" t="s">
        <v>14</v>
      </c>
      <c r="O38" s="181" t="s">
        <v>15</v>
      </c>
      <c r="P38" s="184"/>
      <c r="Q38" s="186"/>
      <c r="R38" s="188" t="s">
        <v>16</v>
      </c>
    </row>
    <row r="39" spans="1:18" ht="12.75" customHeight="1" hidden="1">
      <c r="A39" s="236">
        <v>1</v>
      </c>
      <c r="B39" s="222">
        <v>13</v>
      </c>
      <c r="C39" s="193" t="str">
        <f>VLOOKUP(B39,'пр.взв.'!B7:E38,2,FALSE)</f>
        <v>SARKISIAN Artur</v>
      </c>
      <c r="D39" s="169">
        <f>VLOOKUP(B39,'пр.взв.'!B7:F51,3,FALSE)</f>
        <v>1993</v>
      </c>
      <c r="E39" s="169" t="str">
        <f>VLOOKUP(B39,'пр.взв.'!B7:G51,4,FALSE)</f>
        <v>UKR</v>
      </c>
      <c r="F39" s="171"/>
      <c r="G39" s="172"/>
      <c r="H39" s="173"/>
      <c r="I39" s="168"/>
      <c r="J39" s="236">
        <v>2</v>
      </c>
      <c r="K39" s="222">
        <v>6</v>
      </c>
      <c r="L39" s="193" t="str">
        <f>VLOOKUP(K39,'пр.взв.'!B7:E38,2,FALSE)</f>
        <v>ALKHAZUROV Sultan</v>
      </c>
      <c r="M39" s="169" t="str">
        <f>VLOOKUP(K39,'пр.взв.'!B7:F59,3,FALSE)</f>
        <v>1993 cms</v>
      </c>
      <c r="N39" s="205" t="str">
        <f>VLOOKUP(K39,'пр.взв.'!B7:G71,4,FALSE)</f>
        <v>RUS</v>
      </c>
      <c r="O39" s="171"/>
      <c r="P39" s="172"/>
      <c r="Q39" s="173"/>
      <c r="R39" s="168"/>
    </row>
    <row r="40" spans="1:18" ht="12.75" customHeight="1" hidden="1">
      <c r="A40" s="237"/>
      <c r="B40" s="223"/>
      <c r="C40" s="174"/>
      <c r="D40" s="170"/>
      <c r="E40" s="170"/>
      <c r="F40" s="170"/>
      <c r="G40" s="170"/>
      <c r="H40" s="167"/>
      <c r="I40" s="194"/>
      <c r="J40" s="237"/>
      <c r="K40" s="223"/>
      <c r="L40" s="174"/>
      <c r="M40" s="170"/>
      <c r="N40" s="170"/>
      <c r="O40" s="170"/>
      <c r="P40" s="170"/>
      <c r="Q40" s="167"/>
      <c r="R40" s="194"/>
    </row>
    <row r="41" spans="1:18" ht="12.75" customHeight="1" hidden="1">
      <c r="A41" s="237"/>
      <c r="B41" s="224">
        <v>3</v>
      </c>
      <c r="C41" s="196" t="str">
        <f>VLOOKUP(B41,'пр.взв.'!B7:E38,2,FALSE)</f>
        <v>KARPENKO Arturs</v>
      </c>
      <c r="D41" s="198">
        <f>VLOOKUP(B41,'пр.взв.'!B7:F59,3,FALSE)</f>
        <v>1994</v>
      </c>
      <c r="E41" s="198" t="str">
        <f>VLOOKUP(B41,'пр.взв.'!B7:G59,4,FALSE)</f>
        <v>LAT</v>
      </c>
      <c r="F41" s="200"/>
      <c r="G41" s="200"/>
      <c r="H41" s="202"/>
      <c r="I41" s="202"/>
      <c r="J41" s="237"/>
      <c r="K41" s="224">
        <v>12</v>
      </c>
      <c r="L41" s="196" t="str">
        <f>VLOOKUP(K41,'пр.взв.'!B7:E38,2,FALSE)</f>
        <v>MEZURNISHVILI  MikhailL</v>
      </c>
      <c r="M41" s="198" t="str">
        <f>VLOOKUP(K41,'пр.взв.'!B7:F59,3,FALSE)</f>
        <v>1994 cms</v>
      </c>
      <c r="N41" s="198" t="str">
        <f>VLOOKUP(K41,'пр.взв.'!B7:G73,4,FALSE)</f>
        <v>GEO</v>
      </c>
      <c r="O41" s="200"/>
      <c r="P41" s="200"/>
      <c r="Q41" s="202"/>
      <c r="R41" s="202"/>
    </row>
    <row r="42" spans="1:18" ht="12.75" customHeight="1" hidden="1">
      <c r="A42" s="239"/>
      <c r="B42" s="228"/>
      <c r="C42" s="174"/>
      <c r="D42" s="170"/>
      <c r="E42" s="170"/>
      <c r="F42" s="171"/>
      <c r="G42" s="171"/>
      <c r="H42" s="168"/>
      <c r="I42" s="168"/>
      <c r="J42" s="239"/>
      <c r="K42" s="228"/>
      <c r="L42" s="174"/>
      <c r="M42" s="170"/>
      <c r="N42" s="170"/>
      <c r="O42" s="171"/>
      <c r="P42" s="171"/>
      <c r="Q42" s="168"/>
      <c r="R42" s="168"/>
    </row>
    <row r="43" ht="12.75" hidden="1"/>
    <row r="45" spans="1:18" ht="15">
      <c r="A45" s="241" t="s">
        <v>32</v>
      </c>
      <c r="B45" s="241"/>
      <c r="C45" s="241"/>
      <c r="D45" s="241"/>
      <c r="E45" s="241"/>
      <c r="F45" s="241"/>
      <c r="G45" s="241"/>
      <c r="H45" s="241"/>
      <c r="I45" s="241"/>
      <c r="J45" s="241" t="s">
        <v>32</v>
      </c>
      <c r="K45" s="241"/>
      <c r="L45" s="241"/>
      <c r="M45" s="241"/>
      <c r="N45" s="241"/>
      <c r="O45" s="241"/>
      <c r="P45" s="241"/>
      <c r="Q45" s="241"/>
      <c r="R45" s="241"/>
    </row>
    <row r="46" spans="2:18" ht="16.5" thickBot="1">
      <c r="B46" s="94" t="s">
        <v>22</v>
      </c>
      <c r="C46" s="98"/>
      <c r="D46" s="98"/>
      <c r="E46" s="98"/>
      <c r="F46" s="98"/>
      <c r="G46" s="98"/>
      <c r="H46" s="98"/>
      <c r="I46" s="98"/>
      <c r="K46" s="94" t="s">
        <v>29</v>
      </c>
      <c r="L46" s="98"/>
      <c r="M46" s="98"/>
      <c r="N46" s="98"/>
      <c r="O46" s="98"/>
      <c r="P46" s="98"/>
      <c r="Q46" s="98"/>
      <c r="R46" s="98"/>
    </row>
    <row r="47" spans="1:18" ht="12.75">
      <c r="A47" s="229" t="s">
        <v>31</v>
      </c>
      <c r="B47" s="226" t="s">
        <v>4</v>
      </c>
      <c r="C47" s="180" t="s">
        <v>5</v>
      </c>
      <c r="D47" s="180" t="s">
        <v>6</v>
      </c>
      <c r="E47" s="180" t="s">
        <v>14</v>
      </c>
      <c r="F47" s="182" t="s">
        <v>15</v>
      </c>
      <c r="G47" s="183" t="s">
        <v>17</v>
      </c>
      <c r="H47" s="185" t="s">
        <v>18</v>
      </c>
      <c r="I47" s="187" t="s">
        <v>16</v>
      </c>
      <c r="J47" s="229" t="s">
        <v>31</v>
      </c>
      <c r="K47" s="226" t="s">
        <v>4</v>
      </c>
      <c r="L47" s="180" t="s">
        <v>5</v>
      </c>
      <c r="M47" s="180" t="s">
        <v>6</v>
      </c>
      <c r="N47" s="180" t="s">
        <v>14</v>
      </c>
      <c r="O47" s="182" t="s">
        <v>15</v>
      </c>
      <c r="P47" s="183" t="s">
        <v>17</v>
      </c>
      <c r="Q47" s="185" t="s">
        <v>18</v>
      </c>
      <c r="R47" s="187" t="s">
        <v>16</v>
      </c>
    </row>
    <row r="48" spans="1:18" ht="13.5" thickBot="1">
      <c r="A48" s="230"/>
      <c r="B48" s="235" t="s">
        <v>4</v>
      </c>
      <c r="C48" s="181" t="s">
        <v>5</v>
      </c>
      <c r="D48" s="181" t="s">
        <v>6</v>
      </c>
      <c r="E48" s="181" t="s">
        <v>14</v>
      </c>
      <c r="F48" s="181" t="s">
        <v>15</v>
      </c>
      <c r="G48" s="184"/>
      <c r="H48" s="186"/>
      <c r="I48" s="188" t="s">
        <v>16</v>
      </c>
      <c r="J48" s="230"/>
      <c r="K48" s="235" t="s">
        <v>4</v>
      </c>
      <c r="L48" s="181" t="s">
        <v>5</v>
      </c>
      <c r="M48" s="181" t="s">
        <v>6</v>
      </c>
      <c r="N48" s="181" t="s">
        <v>14</v>
      </c>
      <c r="O48" s="181" t="s">
        <v>15</v>
      </c>
      <c r="P48" s="184"/>
      <c r="Q48" s="186"/>
      <c r="R48" s="188" t="s">
        <v>16</v>
      </c>
    </row>
    <row r="49" spans="1:18" ht="12.75">
      <c r="A49" s="236">
        <v>1</v>
      </c>
      <c r="B49" s="222">
        <v>5</v>
      </c>
      <c r="C49" s="193" t="str">
        <f>VLOOKUP(B49,'пр.взв.'!B7:E38,2,FALSE)</f>
        <v>SOKOLOVAS Manvidas</v>
      </c>
      <c r="D49" s="169">
        <f>VLOOKUP(B49,'пр.взв.'!B7:F61,3,FALSE)</f>
        <v>1995</v>
      </c>
      <c r="E49" s="169" t="str">
        <f>VLOOKUP(B49,'пр.взв.'!B7:G61,4,FALSE)</f>
        <v>LTU</v>
      </c>
      <c r="F49" s="171"/>
      <c r="G49" s="172"/>
      <c r="H49" s="173"/>
      <c r="I49" s="168"/>
      <c r="J49" s="236">
        <v>2</v>
      </c>
      <c r="K49" s="222"/>
      <c r="L49" s="193" t="e">
        <f>VLOOKUP(K49,'пр.взв.'!B7:E38,2,FALSE)</f>
        <v>#N/A</v>
      </c>
      <c r="M49" s="169" t="e">
        <f>VLOOKUP(K49,'пр.взв.'!B7:F69,3,FALSE)</f>
        <v>#N/A</v>
      </c>
      <c r="N49" s="205" t="e">
        <f>VLOOKUP(K49,'пр.взв.'!B7:G81,4,FALSE)</f>
        <v>#N/A</v>
      </c>
      <c r="O49" s="171"/>
      <c r="P49" s="172"/>
      <c r="Q49" s="173"/>
      <c r="R49" s="168"/>
    </row>
    <row r="50" spans="1:18" ht="12.75">
      <c r="A50" s="237"/>
      <c r="B50" s="223"/>
      <c r="C50" s="174"/>
      <c r="D50" s="170"/>
      <c r="E50" s="170"/>
      <c r="F50" s="170"/>
      <c r="G50" s="170"/>
      <c r="H50" s="167"/>
      <c r="I50" s="194"/>
      <c r="J50" s="237"/>
      <c r="K50" s="223"/>
      <c r="L50" s="174"/>
      <c r="M50" s="170"/>
      <c r="N50" s="170"/>
      <c r="O50" s="170"/>
      <c r="P50" s="170"/>
      <c r="Q50" s="167"/>
      <c r="R50" s="194"/>
    </row>
    <row r="51" spans="1:18" ht="12.75">
      <c r="A51" s="237"/>
      <c r="B51" s="224">
        <v>9</v>
      </c>
      <c r="C51" s="196" t="str">
        <f>VLOOKUP(B51,'пр.взв.'!B7:E38,2,FALSE)</f>
        <v>HUMBATLI FARID</v>
      </c>
      <c r="D51" s="198">
        <f>VLOOKUP(B51,'пр.взв.'!B7:F69,3,FALSE)</f>
        <v>1994</v>
      </c>
      <c r="E51" s="198" t="str">
        <f>VLOOKUP(B51,'пр.взв.'!B7:G69,4,FALSE)</f>
        <v>AZE</v>
      </c>
      <c r="F51" s="200"/>
      <c r="G51" s="200"/>
      <c r="H51" s="202"/>
      <c r="I51" s="202"/>
      <c r="J51" s="237"/>
      <c r="K51" s="224"/>
      <c r="L51" s="196" t="e">
        <f>VLOOKUP(K51,'пр.взв.'!B7:E38,2,FALSE)</f>
        <v>#N/A</v>
      </c>
      <c r="M51" s="198" t="e">
        <f>VLOOKUP(K51,'пр.взв.'!B7:F69,3,FALSE)</f>
        <v>#N/A</v>
      </c>
      <c r="N51" s="198" t="e">
        <f>VLOOKUP(K51,'пр.взв.'!B7:G83,4,FALSE)</f>
        <v>#N/A</v>
      </c>
      <c r="O51" s="200"/>
      <c r="P51" s="200"/>
      <c r="Q51" s="202"/>
      <c r="R51" s="202"/>
    </row>
    <row r="52" spans="1:18" ht="12.75">
      <c r="A52" s="239"/>
      <c r="B52" s="228"/>
      <c r="C52" s="174"/>
      <c r="D52" s="170"/>
      <c r="E52" s="170"/>
      <c r="F52" s="171"/>
      <c r="G52" s="171"/>
      <c r="H52" s="168"/>
      <c r="I52" s="168"/>
      <c r="J52" s="239"/>
      <c r="K52" s="228"/>
      <c r="L52" s="174"/>
      <c r="M52" s="170"/>
      <c r="N52" s="170"/>
      <c r="O52" s="171"/>
      <c r="P52" s="171"/>
      <c r="Q52" s="168"/>
      <c r="R52" s="168"/>
    </row>
  </sheetData>
  <mergeCells count="352">
    <mergeCell ref="R51:R52"/>
    <mergeCell ref="N51:N52"/>
    <mergeCell ref="O51:O52"/>
    <mergeCell ref="P51:P52"/>
    <mergeCell ref="Q51:Q52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N49:N50"/>
    <mergeCell ref="O49:O50"/>
    <mergeCell ref="P49:P50"/>
    <mergeCell ref="Q49:Q50"/>
    <mergeCell ref="J49:J52"/>
    <mergeCell ref="K49:K50"/>
    <mergeCell ref="L49:L50"/>
    <mergeCell ref="M49:M5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E47:E48"/>
    <mergeCell ref="F47:F48"/>
    <mergeCell ref="G47:G48"/>
    <mergeCell ref="N47:N48"/>
    <mergeCell ref="H47:H48"/>
    <mergeCell ref="I47:I48"/>
    <mergeCell ref="J47:J48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K28:K29"/>
    <mergeCell ref="K24:K25"/>
    <mergeCell ref="L37:L38"/>
    <mergeCell ref="L32:L33"/>
    <mergeCell ref="L28:L29"/>
    <mergeCell ref="L24:L25"/>
    <mergeCell ref="A10:A13"/>
    <mergeCell ref="A14:A17"/>
    <mergeCell ref="A18:A21"/>
    <mergeCell ref="A26:A29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N41:N42"/>
    <mergeCell ref="O39:O40"/>
    <mergeCell ref="P39:P40"/>
    <mergeCell ref="Q39:Q40"/>
    <mergeCell ref="O41:O42"/>
    <mergeCell ref="P41:P42"/>
    <mergeCell ref="Q41:Q42"/>
    <mergeCell ref="R39:R40"/>
    <mergeCell ref="K39:K40"/>
    <mergeCell ref="L39:L40"/>
    <mergeCell ref="M39:M40"/>
    <mergeCell ref="N39:N40"/>
    <mergeCell ref="M37:M38"/>
    <mergeCell ref="N37:N38"/>
    <mergeCell ref="O37:O38"/>
    <mergeCell ref="P37:P38"/>
    <mergeCell ref="Q37:Q38"/>
    <mergeCell ref="R37:R38"/>
    <mergeCell ref="O32:O33"/>
    <mergeCell ref="P32:P33"/>
    <mergeCell ref="Q32:Q33"/>
    <mergeCell ref="R32:R33"/>
    <mergeCell ref="M32:M33"/>
    <mergeCell ref="N32:N33"/>
    <mergeCell ref="O30:O31"/>
    <mergeCell ref="K30:K31"/>
    <mergeCell ref="L30:L31"/>
    <mergeCell ref="M30:M31"/>
    <mergeCell ref="N30:N31"/>
    <mergeCell ref="K32:K33"/>
    <mergeCell ref="P28:P29"/>
    <mergeCell ref="Q28:Q29"/>
    <mergeCell ref="R28:R29"/>
    <mergeCell ref="P30:P31"/>
    <mergeCell ref="Q30:Q31"/>
    <mergeCell ref="R30:R31"/>
    <mergeCell ref="M28:M29"/>
    <mergeCell ref="N28:N29"/>
    <mergeCell ref="O26:O27"/>
    <mergeCell ref="O28:O29"/>
    <mergeCell ref="P26:P27"/>
    <mergeCell ref="Q26:Q27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G37:G38"/>
    <mergeCell ref="H37:H38"/>
    <mergeCell ref="I37:I38"/>
    <mergeCell ref="F30:F31"/>
    <mergeCell ref="G30:G31"/>
    <mergeCell ref="H30:H31"/>
    <mergeCell ref="I30:I31"/>
    <mergeCell ref="F28:F29"/>
    <mergeCell ref="G28:G29"/>
    <mergeCell ref="H28:H29"/>
    <mergeCell ref="I28:I29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O4:O5"/>
    <mergeCell ref="P4:P5"/>
    <mergeCell ref="Q4:Q5"/>
    <mergeCell ref="R4:R5"/>
    <mergeCell ref="K4:K5"/>
    <mergeCell ref="L4:L5"/>
    <mergeCell ref="M4:M5"/>
    <mergeCell ref="N4:N5"/>
    <mergeCell ref="F4:F5"/>
    <mergeCell ref="G4:G5"/>
    <mergeCell ref="H4:H5"/>
    <mergeCell ref="I4:I5"/>
    <mergeCell ref="B4:B5"/>
    <mergeCell ref="C4:C5"/>
    <mergeCell ref="D4:D5"/>
    <mergeCell ref="E4:E5"/>
    <mergeCell ref="B1:I1"/>
    <mergeCell ref="K1:R1"/>
    <mergeCell ref="B2:I2"/>
    <mergeCell ref="K2:R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K26" sqref="A1:K26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64" t="s">
        <v>26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24.75" customHeight="1">
      <c r="A2" s="264" t="str">
        <f>HYPERLINK('[1]реквизиты'!$A$2)</f>
        <v>Europe Championship Young  /1993-94/   on SAMBO                                       Первенство Европы по САМБО среди юношей и девушек 1993-1994гг.р.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27.75" customHeight="1">
      <c r="A3" s="266" t="str">
        <f>'пр.взв.'!A4</f>
        <v>Weight category  70M кg.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27.75" customHeight="1" hidden="1" thickBot="1">
      <c r="A4" s="268" t="s">
        <v>41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</row>
    <row r="5" spans="1:11" ht="26.25" hidden="1" thickBot="1">
      <c r="A5" s="73" t="s">
        <v>12</v>
      </c>
      <c r="B5" s="74" t="s">
        <v>4</v>
      </c>
      <c r="C5" s="75" t="s">
        <v>13</v>
      </c>
      <c r="D5" s="74" t="s">
        <v>5</v>
      </c>
      <c r="E5" s="76" t="s">
        <v>6</v>
      </c>
      <c r="F5" s="70" t="s">
        <v>14</v>
      </c>
      <c r="G5" s="77" t="s">
        <v>42</v>
      </c>
      <c r="H5" s="77" t="s">
        <v>17</v>
      </c>
      <c r="I5" s="77" t="s">
        <v>18</v>
      </c>
      <c r="J5" s="75" t="s">
        <v>43</v>
      </c>
      <c r="K5" s="77" t="s">
        <v>19</v>
      </c>
    </row>
    <row r="6" spans="1:11" ht="19.5" customHeight="1" hidden="1">
      <c r="A6" s="257">
        <v>1</v>
      </c>
      <c r="B6" s="245">
        <f>'пр.хода'!$C$42</f>
        <v>9</v>
      </c>
      <c r="C6" s="260" t="s">
        <v>20</v>
      </c>
      <c r="D6" s="249" t="str">
        <f>VLOOKUP(B6,'пр.взв.'!B7:E38,2,FALSE)</f>
        <v>HUMBATLI FARID</v>
      </c>
      <c r="E6" s="251">
        <f>VLOOKUP(B6,'пр.взв.'!B7:E38,3,FALSE)</f>
        <v>1994</v>
      </c>
      <c r="F6" s="229" t="str">
        <f>VLOOKUP(B6,'пр.взв.'!B7:E38,4,FALSE)</f>
        <v>AZE</v>
      </c>
      <c r="G6" s="255"/>
      <c r="H6" s="243"/>
      <c r="I6" s="255"/>
      <c r="J6" s="243"/>
      <c r="K6" s="78" t="s">
        <v>21</v>
      </c>
    </row>
    <row r="7" spans="1:11" ht="19.5" customHeight="1" hidden="1" thickBot="1">
      <c r="A7" s="258"/>
      <c r="B7" s="246"/>
      <c r="C7" s="261"/>
      <c r="D7" s="250"/>
      <c r="E7" s="252"/>
      <c r="F7" s="230"/>
      <c r="G7" s="254"/>
      <c r="H7" s="244"/>
      <c r="I7" s="254"/>
      <c r="J7" s="244"/>
      <c r="K7" s="79" t="s">
        <v>22</v>
      </c>
    </row>
    <row r="8" spans="1:11" ht="19.5" customHeight="1" hidden="1">
      <c r="A8" s="258"/>
      <c r="B8" s="245">
        <f>'пр.хода'!$C$46</f>
        <v>3</v>
      </c>
      <c r="C8" s="247" t="s">
        <v>23</v>
      </c>
      <c r="D8" s="262" t="str">
        <f>VLOOKUP(B8,'пр.взв.'!B7:E38,2,FALSE)</f>
        <v>KARPENKO Arturs</v>
      </c>
      <c r="E8" s="251">
        <f>VLOOKUP(B8,'пр.взв.'!B7:E38,3,FALSE)</f>
        <v>1994</v>
      </c>
      <c r="F8" s="251" t="str">
        <f>VLOOKUP(B8,'пр.взв.'!B7:F38,4,FALSE)</f>
        <v>LAT</v>
      </c>
      <c r="G8" s="253"/>
      <c r="H8" s="243"/>
      <c r="I8" s="255"/>
      <c r="J8" s="243"/>
      <c r="K8" s="79" t="s">
        <v>24</v>
      </c>
    </row>
    <row r="9" spans="1:11" ht="19.5" customHeight="1" hidden="1" thickBot="1">
      <c r="A9" s="259"/>
      <c r="B9" s="246"/>
      <c r="C9" s="248"/>
      <c r="D9" s="263"/>
      <c r="E9" s="252"/>
      <c r="F9" s="252"/>
      <c r="G9" s="254"/>
      <c r="H9" s="244"/>
      <c r="I9" s="254"/>
      <c r="J9" s="244"/>
      <c r="K9" s="80"/>
    </row>
    <row r="10" spans="1:11" ht="13.5" hidden="1" thickBot="1">
      <c r="A10" s="81"/>
      <c r="B10" s="81"/>
      <c r="C10" s="82"/>
      <c r="D10" s="81"/>
      <c r="E10" s="83"/>
      <c r="F10" s="81"/>
      <c r="G10" s="81"/>
      <c r="H10" s="81"/>
      <c r="I10" s="81"/>
      <c r="J10" s="81"/>
      <c r="K10" s="81"/>
    </row>
    <row r="11" spans="1:11" ht="26.25" hidden="1" thickBot="1">
      <c r="A11" s="84" t="s">
        <v>12</v>
      </c>
      <c r="B11" s="74" t="s">
        <v>4</v>
      </c>
      <c r="C11" s="75" t="s">
        <v>13</v>
      </c>
      <c r="D11" s="74" t="s">
        <v>5</v>
      </c>
      <c r="E11" s="76" t="s">
        <v>6</v>
      </c>
      <c r="F11" s="70" t="s">
        <v>14</v>
      </c>
      <c r="G11" s="77" t="s">
        <v>42</v>
      </c>
      <c r="H11" s="77" t="s">
        <v>17</v>
      </c>
      <c r="I11" s="77" t="s">
        <v>18</v>
      </c>
      <c r="J11" s="75" t="s">
        <v>43</v>
      </c>
      <c r="K11" s="77" t="s">
        <v>19</v>
      </c>
    </row>
    <row r="12" spans="1:11" ht="19.5" customHeight="1" hidden="1">
      <c r="A12" s="257">
        <v>2</v>
      </c>
      <c r="B12" s="245">
        <f>'пр.хода'!$C$51</f>
        <v>10</v>
      </c>
      <c r="C12" s="260" t="s">
        <v>20</v>
      </c>
      <c r="D12" s="249" t="str">
        <f>VLOOKUP(B12,'пр.взв.'!B13:E44,2,FALSE)</f>
        <v>HARUTYUNAN Rafik</v>
      </c>
      <c r="E12" s="251">
        <f>VLOOKUP(B12,'пр.взв.'!B13:E44,3,FALSE)</f>
        <v>1993</v>
      </c>
      <c r="F12" s="229" t="str">
        <f>VLOOKUP(B12,'пр.взв.'!B13:E44,4,FALSE)</f>
        <v>ARM</v>
      </c>
      <c r="G12" s="255"/>
      <c r="H12" s="243"/>
      <c r="I12" s="255"/>
      <c r="J12" s="243"/>
      <c r="K12" s="78" t="s">
        <v>21</v>
      </c>
    </row>
    <row r="13" spans="1:11" ht="19.5" customHeight="1" hidden="1" thickBot="1">
      <c r="A13" s="258"/>
      <c r="B13" s="246"/>
      <c r="C13" s="261"/>
      <c r="D13" s="250"/>
      <c r="E13" s="252"/>
      <c r="F13" s="230"/>
      <c r="G13" s="254"/>
      <c r="H13" s="244"/>
      <c r="I13" s="254"/>
      <c r="J13" s="244"/>
      <c r="K13" s="79" t="s">
        <v>22</v>
      </c>
    </row>
    <row r="14" spans="1:11" ht="19.5" customHeight="1" hidden="1">
      <c r="A14" s="258"/>
      <c r="B14" s="245">
        <f>'пр.хода'!$C$55</f>
        <v>12</v>
      </c>
      <c r="C14" s="247" t="s">
        <v>23</v>
      </c>
      <c r="D14" s="262" t="str">
        <f>VLOOKUP(B14,'пр.взв.'!B13:E44,2,FALSE)</f>
        <v>MEZURNISHVILI  MikhailL</v>
      </c>
      <c r="E14" s="251" t="str">
        <f>VLOOKUP(B14,'пр.взв.'!B13:E44,3,FALSE)</f>
        <v>1994 cms</v>
      </c>
      <c r="F14" s="251" t="str">
        <f>VLOOKUP(B14,'пр.взв.'!B13:F44,4,FALSE)</f>
        <v>GEO</v>
      </c>
      <c r="G14" s="253"/>
      <c r="H14" s="243"/>
      <c r="I14" s="255"/>
      <c r="J14" s="243"/>
      <c r="K14" s="79" t="s">
        <v>24</v>
      </c>
    </row>
    <row r="15" spans="1:11" ht="19.5" customHeight="1" hidden="1" thickBot="1">
      <c r="A15" s="259"/>
      <c r="B15" s="246"/>
      <c r="C15" s="248"/>
      <c r="D15" s="263"/>
      <c r="E15" s="252"/>
      <c r="F15" s="252"/>
      <c r="G15" s="254"/>
      <c r="H15" s="244"/>
      <c r="I15" s="254"/>
      <c r="J15" s="244"/>
      <c r="K15" s="80"/>
    </row>
    <row r="16" spans="1:11" ht="15.75" hidden="1">
      <c r="A16" s="85"/>
      <c r="B16" s="86"/>
      <c r="C16" s="87"/>
      <c r="D16" s="87"/>
      <c r="E16" s="87"/>
      <c r="F16" s="88"/>
      <c r="G16" s="86"/>
      <c r="H16" s="86"/>
      <c r="I16" s="89"/>
      <c r="J16" s="90"/>
      <c r="K16" s="81"/>
    </row>
    <row r="17" spans="1:11" ht="16.5" thickBot="1">
      <c r="A17" s="256" t="s">
        <v>25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</row>
    <row r="18" spans="1:11" ht="26.25" thickBot="1">
      <c r="A18" s="84" t="s">
        <v>12</v>
      </c>
      <c r="B18" s="74" t="s">
        <v>4</v>
      </c>
      <c r="C18" s="75" t="s">
        <v>13</v>
      </c>
      <c r="D18" s="74" t="s">
        <v>5</v>
      </c>
      <c r="E18" s="76" t="s">
        <v>6</v>
      </c>
      <c r="F18" s="70" t="s">
        <v>14</v>
      </c>
      <c r="G18" s="77" t="s">
        <v>42</v>
      </c>
      <c r="H18" s="77" t="s">
        <v>17</v>
      </c>
      <c r="I18" s="77" t="s">
        <v>18</v>
      </c>
      <c r="J18" s="75" t="s">
        <v>43</v>
      </c>
      <c r="K18" s="77" t="s">
        <v>19</v>
      </c>
    </row>
    <row r="19" spans="1:11" ht="19.5" customHeight="1">
      <c r="A19" s="257"/>
      <c r="B19" s="245">
        <f>'пр.хода'!$I$12</f>
        <v>13</v>
      </c>
      <c r="C19" s="260" t="s">
        <v>20</v>
      </c>
      <c r="D19" s="249" t="str">
        <f>VLOOKUP(B19,'пр.взв.'!B7:E38,2,FALSE)</f>
        <v>SARKISIAN Artur</v>
      </c>
      <c r="E19" s="251">
        <f>VLOOKUP(B19,'пр.взв.'!B7:E38,3,FALSE)</f>
        <v>1993</v>
      </c>
      <c r="F19" s="229" t="str">
        <f>VLOOKUP(B19,'пр.взв.'!B7:E38,4,FALSE)</f>
        <v>UKR</v>
      </c>
      <c r="G19" s="255"/>
      <c r="H19" s="243"/>
      <c r="I19" s="255"/>
      <c r="J19" s="243"/>
      <c r="K19" s="78" t="s">
        <v>21</v>
      </c>
    </row>
    <row r="20" spans="1:11" ht="19.5" customHeight="1" thickBot="1">
      <c r="A20" s="258"/>
      <c r="B20" s="246"/>
      <c r="C20" s="261"/>
      <c r="D20" s="250"/>
      <c r="E20" s="252"/>
      <c r="F20" s="230"/>
      <c r="G20" s="254"/>
      <c r="H20" s="244"/>
      <c r="I20" s="254"/>
      <c r="J20" s="244"/>
      <c r="K20" s="79" t="s">
        <v>22</v>
      </c>
    </row>
    <row r="21" spans="1:11" ht="19.5" customHeight="1">
      <c r="A21" s="258"/>
      <c r="B21" s="245">
        <f>'пр.хода'!$I$30</f>
        <v>6</v>
      </c>
      <c r="C21" s="247" t="s">
        <v>23</v>
      </c>
      <c r="D21" s="249" t="str">
        <f>VLOOKUP(B21,'пр.взв.'!B7:E38,2,FALSE)</f>
        <v>ALKHAZUROV Sultan</v>
      </c>
      <c r="E21" s="229" t="str">
        <f>VLOOKUP(B21,'пр.взв.'!B7:E38,3,FALSE)</f>
        <v>1993 cms</v>
      </c>
      <c r="F21" s="251" t="str">
        <f>VLOOKUP(B21,'пр.взв.'!B7:E38,4,FALSE)</f>
        <v>RUS</v>
      </c>
      <c r="G21" s="253"/>
      <c r="H21" s="243"/>
      <c r="I21" s="255"/>
      <c r="J21" s="243"/>
      <c r="K21" s="79" t="s">
        <v>24</v>
      </c>
    </row>
    <row r="22" spans="1:11" ht="19.5" customHeight="1" thickBot="1">
      <c r="A22" s="259"/>
      <c r="B22" s="246"/>
      <c r="C22" s="248"/>
      <c r="D22" s="250"/>
      <c r="E22" s="230"/>
      <c r="F22" s="252"/>
      <c r="G22" s="254"/>
      <c r="H22" s="244"/>
      <c r="I22" s="254"/>
      <c r="J22" s="244"/>
      <c r="K22" s="80"/>
    </row>
    <row r="23" ht="24" customHeight="1"/>
    <row r="24" spans="1:11" ht="15">
      <c r="A24" s="47" t="str">
        <f>'[1]реквизиты'!$A$8</f>
        <v>Chiaf referee</v>
      </c>
      <c r="B24" s="48"/>
      <c r="C24" s="48"/>
      <c r="D24" s="48"/>
      <c r="E24" s="3"/>
      <c r="F24" s="112"/>
      <c r="H24" s="242" t="str">
        <f>'[1]реквизиты'!$G$8</f>
        <v>V. Bukhval</v>
      </c>
      <c r="I24" s="242"/>
      <c r="J24" s="242"/>
      <c r="K24" t="str">
        <f>'[1]реквизиты'!$G$9</f>
        <v>/BLR/</v>
      </c>
    </row>
    <row r="25" spans="1:8" ht="15">
      <c r="A25" s="48"/>
      <c r="B25" s="48"/>
      <c r="C25" s="48"/>
      <c r="D25" s="48"/>
      <c r="E25" s="3"/>
      <c r="F25" s="10"/>
      <c r="G25" s="3"/>
      <c r="H25" s="113"/>
    </row>
    <row r="26" spans="1:11" ht="27.75" customHeight="1">
      <c r="A26" s="47" t="str">
        <f>'[1]реквизиты'!$A$10</f>
        <v>Chiaf  secretary</v>
      </c>
      <c r="C26" s="3"/>
      <c r="D26" s="3"/>
      <c r="E26" s="3"/>
      <c r="F26" s="3"/>
      <c r="H26" s="242" t="str">
        <f>'[1]реквизиты'!$G$10</f>
        <v>N. Glushkova</v>
      </c>
      <c r="I26" s="242"/>
      <c r="J26" s="242"/>
      <c r="K26" t="str">
        <f>'[1]реквизиты'!$G$11</f>
        <v>/RUS/</v>
      </c>
    </row>
  </sheetData>
  <mergeCells count="64">
    <mergeCell ref="A1:K1"/>
    <mergeCell ref="A2:K2"/>
    <mergeCell ref="A3:K3"/>
    <mergeCell ref="A4:K4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A12:A15"/>
    <mergeCell ref="B12:B13"/>
    <mergeCell ref="C12:C13"/>
    <mergeCell ref="D12:D13"/>
    <mergeCell ref="B14:B15"/>
    <mergeCell ref="C14:C15"/>
    <mergeCell ref="D14:D15"/>
    <mergeCell ref="E12:E13"/>
    <mergeCell ref="F12:F13"/>
    <mergeCell ref="G12:G13"/>
    <mergeCell ref="H12:H13"/>
    <mergeCell ref="E14:E15"/>
    <mergeCell ref="F14:F15"/>
    <mergeCell ref="G14:G15"/>
    <mergeCell ref="H14:H15"/>
    <mergeCell ref="H19:H20"/>
    <mergeCell ref="I19:I20"/>
    <mergeCell ref="I12:I13"/>
    <mergeCell ref="J12:J13"/>
    <mergeCell ref="I14:I15"/>
    <mergeCell ref="J14:J15"/>
    <mergeCell ref="I21:I22"/>
    <mergeCell ref="J21:J22"/>
    <mergeCell ref="A17:K17"/>
    <mergeCell ref="A19:A22"/>
    <mergeCell ref="B19:B20"/>
    <mergeCell ref="C19:C20"/>
    <mergeCell ref="D19:D20"/>
    <mergeCell ref="E19:E20"/>
    <mergeCell ref="F19:F20"/>
    <mergeCell ref="G19:G20"/>
    <mergeCell ref="H24:J24"/>
    <mergeCell ref="H26:J26"/>
    <mergeCell ref="J19:J20"/>
    <mergeCell ref="B21:B22"/>
    <mergeCell ref="C21:C22"/>
    <mergeCell ref="D21:D22"/>
    <mergeCell ref="E21:E22"/>
    <mergeCell ref="F21:F22"/>
    <mergeCell ref="G21:G22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1">
      <selection activeCell="E7" sqref="E7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76" t="s">
        <v>11</v>
      </c>
      <c r="B1" s="276"/>
      <c r="C1" s="276"/>
      <c r="D1" s="276"/>
      <c r="E1" s="276"/>
      <c r="F1" s="276"/>
    </row>
    <row r="2" spans="1:6" ht="35.25" customHeight="1">
      <c r="A2" s="275" t="str">
        <f>HYPERLINK('[1]реквизиты'!$A$2)</f>
        <v>Europe Championship Young  /1993-94/   on SAMBO                                       Первенство Европы по САМБО среди юношей и девушек 1993-1994гг.р.</v>
      </c>
      <c r="B2" s="275"/>
      <c r="C2" s="275"/>
      <c r="D2" s="275"/>
      <c r="E2" s="275"/>
      <c r="F2" s="275"/>
    </row>
    <row r="3" spans="1:6" ht="23.25" customHeight="1">
      <c r="A3" s="277" t="str">
        <f>HYPERLINK('[1]реквизиты'!$A$3)</f>
        <v>April, 14-17      Prague (Czechia)                                                        14-17апреля 2011г.        Прага (Чехия)</v>
      </c>
      <c r="B3" s="277"/>
      <c r="C3" s="277"/>
      <c r="D3" s="277"/>
      <c r="E3" s="277"/>
      <c r="F3" s="277"/>
    </row>
    <row r="4" spans="1:6" ht="27.75" customHeight="1" thickBot="1">
      <c r="A4" s="274" t="s">
        <v>128</v>
      </c>
      <c r="B4" s="274"/>
      <c r="C4" s="274"/>
      <c r="D4" s="274"/>
      <c r="E4" s="274"/>
      <c r="F4" s="274"/>
    </row>
    <row r="5" spans="1:6" ht="12.75" customHeight="1">
      <c r="A5" s="269" t="s">
        <v>10</v>
      </c>
      <c r="B5" s="271" t="s">
        <v>4</v>
      </c>
      <c r="C5" s="269" t="s">
        <v>5</v>
      </c>
      <c r="D5" s="269" t="s">
        <v>37</v>
      </c>
      <c r="E5" s="269" t="s">
        <v>7</v>
      </c>
      <c r="F5" s="269" t="s">
        <v>8</v>
      </c>
    </row>
    <row r="6" spans="1:6" ht="12.75" customHeight="1" thickBot="1">
      <c r="A6" s="270" t="s">
        <v>10</v>
      </c>
      <c r="B6" s="272"/>
      <c r="C6" s="270" t="s">
        <v>5</v>
      </c>
      <c r="D6" s="270" t="s">
        <v>6</v>
      </c>
      <c r="E6" s="270" t="s">
        <v>7</v>
      </c>
      <c r="F6" s="270" t="s">
        <v>8</v>
      </c>
    </row>
    <row r="7" spans="1:6" ht="12.75" customHeight="1">
      <c r="A7" s="141" t="s">
        <v>49</v>
      </c>
      <c r="B7" s="143">
        <v>1</v>
      </c>
      <c r="C7" s="132" t="s">
        <v>61</v>
      </c>
      <c r="D7" s="133">
        <v>1993</v>
      </c>
      <c r="E7" s="125" t="s">
        <v>62</v>
      </c>
      <c r="F7" s="167"/>
    </row>
    <row r="8" spans="1:6" ht="12.75" customHeight="1" thickBot="1">
      <c r="A8" s="142" t="s">
        <v>49</v>
      </c>
      <c r="B8" s="144" t="s">
        <v>115</v>
      </c>
      <c r="C8" s="126" t="s">
        <v>63</v>
      </c>
      <c r="D8" s="134"/>
      <c r="E8" s="126" t="s">
        <v>64</v>
      </c>
      <c r="F8" s="167"/>
    </row>
    <row r="9" spans="1:6" ht="12.75" customHeight="1">
      <c r="A9" s="141" t="s">
        <v>50</v>
      </c>
      <c r="B9" s="145">
        <v>2</v>
      </c>
      <c r="C9" s="132" t="s">
        <v>65</v>
      </c>
      <c r="D9" s="133">
        <v>1994</v>
      </c>
      <c r="E9" s="125" t="s">
        <v>66</v>
      </c>
      <c r="F9" s="167"/>
    </row>
    <row r="10" spans="1:6" ht="12.75" customHeight="1" thickBot="1">
      <c r="A10" s="142" t="s">
        <v>50</v>
      </c>
      <c r="B10" s="144" t="s">
        <v>116</v>
      </c>
      <c r="C10" s="126" t="s">
        <v>67</v>
      </c>
      <c r="D10" s="134"/>
      <c r="E10" s="126" t="s">
        <v>68</v>
      </c>
      <c r="F10" s="167"/>
    </row>
    <row r="11" spans="1:6" ht="15" customHeight="1">
      <c r="A11" s="141" t="s">
        <v>51</v>
      </c>
      <c r="B11" s="145">
        <v>3</v>
      </c>
      <c r="C11" s="132" t="s">
        <v>69</v>
      </c>
      <c r="D11" s="133">
        <v>1994</v>
      </c>
      <c r="E11" s="125" t="s">
        <v>70</v>
      </c>
      <c r="F11" s="167"/>
    </row>
    <row r="12" spans="1:6" ht="12.75" customHeight="1" thickBot="1">
      <c r="A12" s="142" t="s">
        <v>51</v>
      </c>
      <c r="B12" s="144" t="s">
        <v>117</v>
      </c>
      <c r="C12" s="126" t="s">
        <v>71</v>
      </c>
      <c r="D12" s="134"/>
      <c r="E12" s="126" t="s">
        <v>72</v>
      </c>
      <c r="F12" s="167"/>
    </row>
    <row r="13" spans="1:6" ht="15" customHeight="1">
      <c r="A13" s="141" t="s">
        <v>48</v>
      </c>
      <c r="B13" s="145">
        <v>4</v>
      </c>
      <c r="C13" s="132" t="s">
        <v>73</v>
      </c>
      <c r="D13" s="133">
        <v>1994</v>
      </c>
      <c r="E13" s="125" t="s">
        <v>74</v>
      </c>
      <c r="F13" s="167"/>
    </row>
    <row r="14" spans="1:6" ht="15" customHeight="1" thickBot="1">
      <c r="A14" s="142" t="s">
        <v>48</v>
      </c>
      <c r="B14" s="144" t="s">
        <v>118</v>
      </c>
      <c r="C14" s="126" t="s">
        <v>75</v>
      </c>
      <c r="D14" s="134"/>
      <c r="E14" s="126" t="s">
        <v>76</v>
      </c>
      <c r="F14" s="167"/>
    </row>
    <row r="15" spans="1:6" ht="15.75" customHeight="1">
      <c r="A15" s="141" t="s">
        <v>52</v>
      </c>
      <c r="B15" s="145">
        <v>5</v>
      </c>
      <c r="C15" s="132" t="s">
        <v>77</v>
      </c>
      <c r="D15" s="133">
        <v>1995</v>
      </c>
      <c r="E15" s="125" t="s">
        <v>78</v>
      </c>
      <c r="F15" s="167"/>
    </row>
    <row r="16" spans="1:6" ht="12.75" customHeight="1" thickBot="1">
      <c r="A16" s="142" t="s">
        <v>52</v>
      </c>
      <c r="B16" s="144" t="s">
        <v>119</v>
      </c>
      <c r="C16" s="126" t="s">
        <v>79</v>
      </c>
      <c r="D16" s="134"/>
      <c r="E16" s="126" t="s">
        <v>80</v>
      </c>
      <c r="F16" s="167"/>
    </row>
    <row r="17" spans="1:6" ht="15" customHeight="1">
      <c r="A17" s="141" t="s">
        <v>53</v>
      </c>
      <c r="B17" s="145">
        <v>6</v>
      </c>
      <c r="C17" s="132" t="s">
        <v>81</v>
      </c>
      <c r="D17" s="133" t="s">
        <v>82</v>
      </c>
      <c r="E17" s="125" t="s">
        <v>83</v>
      </c>
      <c r="F17" s="167"/>
    </row>
    <row r="18" spans="1:6" ht="12.75" customHeight="1" thickBot="1">
      <c r="A18" s="142" t="s">
        <v>53</v>
      </c>
      <c r="B18" s="144" t="s">
        <v>120</v>
      </c>
      <c r="C18" s="126" t="s">
        <v>84</v>
      </c>
      <c r="D18" s="134"/>
      <c r="E18" s="126" t="s">
        <v>85</v>
      </c>
      <c r="F18" s="167"/>
    </row>
    <row r="19" spans="1:6" ht="15" customHeight="1">
      <c r="A19" s="141" t="s">
        <v>54</v>
      </c>
      <c r="B19" s="145">
        <v>7</v>
      </c>
      <c r="C19" s="132" t="s">
        <v>86</v>
      </c>
      <c r="D19" s="133">
        <v>1995</v>
      </c>
      <c r="E19" s="125" t="s">
        <v>87</v>
      </c>
      <c r="F19" s="167"/>
    </row>
    <row r="20" spans="1:6" ht="12.75" customHeight="1" thickBot="1">
      <c r="A20" s="142" t="s">
        <v>54</v>
      </c>
      <c r="B20" s="144" t="s">
        <v>121</v>
      </c>
      <c r="C20" s="126" t="s">
        <v>96</v>
      </c>
      <c r="D20" s="134"/>
      <c r="E20" s="126" t="s">
        <v>97</v>
      </c>
      <c r="F20" s="167"/>
    </row>
    <row r="21" spans="1:6" ht="15" customHeight="1">
      <c r="A21" s="141" t="s">
        <v>55</v>
      </c>
      <c r="B21" s="145">
        <v>8</v>
      </c>
      <c r="C21" s="132" t="s">
        <v>88</v>
      </c>
      <c r="D21" s="133" t="s">
        <v>82</v>
      </c>
      <c r="E21" s="125" t="s">
        <v>89</v>
      </c>
      <c r="F21" s="167"/>
    </row>
    <row r="22" spans="1:6" ht="12.75" customHeight="1" thickBot="1">
      <c r="A22" s="142" t="s">
        <v>55</v>
      </c>
      <c r="B22" s="144" t="s">
        <v>122</v>
      </c>
      <c r="C22" s="126" t="s">
        <v>90</v>
      </c>
      <c r="D22" s="134"/>
      <c r="E22" s="126" t="s">
        <v>91</v>
      </c>
      <c r="F22" s="167"/>
    </row>
    <row r="23" spans="1:6" ht="15" customHeight="1">
      <c r="A23" s="141" t="s">
        <v>56</v>
      </c>
      <c r="B23" s="145">
        <v>9</v>
      </c>
      <c r="C23" s="132" t="s">
        <v>92</v>
      </c>
      <c r="D23" s="133">
        <v>1994</v>
      </c>
      <c r="E23" s="125" t="s">
        <v>93</v>
      </c>
      <c r="F23" s="167"/>
    </row>
    <row r="24" spans="1:6" ht="12.75" customHeight="1" thickBot="1">
      <c r="A24" s="142" t="s">
        <v>56</v>
      </c>
      <c r="B24" s="144" t="s">
        <v>123</v>
      </c>
      <c r="C24" s="126" t="s">
        <v>94</v>
      </c>
      <c r="D24" s="134"/>
      <c r="E24" s="126" t="s">
        <v>95</v>
      </c>
      <c r="F24" s="167"/>
    </row>
    <row r="25" spans="1:6" ht="15" customHeight="1">
      <c r="A25" s="141" t="s">
        <v>57</v>
      </c>
      <c r="B25" s="145">
        <v>10</v>
      </c>
      <c r="C25" s="132" t="s">
        <v>98</v>
      </c>
      <c r="D25" s="133">
        <v>1993</v>
      </c>
      <c r="E25" s="125" t="s">
        <v>99</v>
      </c>
      <c r="F25" s="167"/>
    </row>
    <row r="26" spans="1:6" ht="12.75" customHeight="1" thickBot="1">
      <c r="A26" s="142" t="s">
        <v>57</v>
      </c>
      <c r="B26" s="144" t="s">
        <v>124</v>
      </c>
      <c r="C26" s="126" t="s">
        <v>100</v>
      </c>
      <c r="D26" s="134"/>
      <c r="E26" s="126" t="s">
        <v>101</v>
      </c>
      <c r="F26" s="167"/>
    </row>
    <row r="27" spans="1:6" ht="15" customHeight="1">
      <c r="A27" s="141" t="s">
        <v>58</v>
      </c>
      <c r="B27" s="145">
        <v>11</v>
      </c>
      <c r="C27" s="132" t="s">
        <v>102</v>
      </c>
      <c r="D27" s="133">
        <v>1993</v>
      </c>
      <c r="E27" s="125" t="s">
        <v>103</v>
      </c>
      <c r="F27" s="167"/>
    </row>
    <row r="28" spans="1:6" ht="12.75" customHeight="1" thickBot="1">
      <c r="A28" s="142" t="s">
        <v>58</v>
      </c>
      <c r="B28" s="144" t="s">
        <v>125</v>
      </c>
      <c r="C28" s="126" t="s">
        <v>104</v>
      </c>
      <c r="D28" s="134"/>
      <c r="E28" s="126" t="s">
        <v>105</v>
      </c>
      <c r="F28" s="167"/>
    </row>
    <row r="29" spans="1:6" ht="15" customHeight="1">
      <c r="A29" s="141" t="s">
        <v>59</v>
      </c>
      <c r="B29" s="145">
        <v>12</v>
      </c>
      <c r="C29" s="132" t="s">
        <v>106</v>
      </c>
      <c r="D29" s="133" t="s">
        <v>107</v>
      </c>
      <c r="E29" s="125" t="s">
        <v>108</v>
      </c>
      <c r="F29" s="167"/>
    </row>
    <row r="30" spans="1:6" ht="12.75" customHeight="1" thickBot="1">
      <c r="A30" s="142" t="s">
        <v>59</v>
      </c>
      <c r="B30" s="144" t="s">
        <v>126</v>
      </c>
      <c r="C30" s="126" t="s">
        <v>109</v>
      </c>
      <c r="D30" s="134"/>
      <c r="E30" s="126" t="s">
        <v>110</v>
      </c>
      <c r="F30" s="167"/>
    </row>
    <row r="31" spans="1:6" ht="15" customHeight="1">
      <c r="A31" s="141" t="s">
        <v>60</v>
      </c>
      <c r="B31" s="145">
        <v>13</v>
      </c>
      <c r="C31" s="132" t="s">
        <v>111</v>
      </c>
      <c r="D31" s="133">
        <v>1993</v>
      </c>
      <c r="E31" s="125" t="s">
        <v>112</v>
      </c>
      <c r="F31" s="167"/>
    </row>
    <row r="32" spans="1:6" ht="15.75" customHeight="1">
      <c r="A32" s="142" t="s">
        <v>60</v>
      </c>
      <c r="B32" s="144" t="s">
        <v>127</v>
      </c>
      <c r="C32" s="126" t="s">
        <v>113</v>
      </c>
      <c r="D32" s="134"/>
      <c r="E32" s="126" t="s">
        <v>114</v>
      </c>
      <c r="F32" s="167"/>
    </row>
    <row r="33" spans="1:6" ht="15" customHeight="1">
      <c r="A33" s="194"/>
      <c r="B33" s="122">
        <v>14</v>
      </c>
      <c r="C33" s="123"/>
      <c r="D33" s="273"/>
      <c r="E33" s="125"/>
      <c r="F33" s="167"/>
    </row>
    <row r="34" spans="1:6" ht="12.75" customHeight="1">
      <c r="A34" s="194"/>
      <c r="B34" s="121"/>
      <c r="C34" s="124"/>
      <c r="D34" s="273"/>
      <c r="E34" s="126"/>
      <c r="F34" s="167"/>
    </row>
    <row r="35" spans="1:6" ht="15" customHeight="1">
      <c r="A35" s="194"/>
      <c r="B35" s="122">
        <v>15</v>
      </c>
      <c r="C35" s="123"/>
      <c r="D35" s="273"/>
      <c r="E35" s="125"/>
      <c r="F35" s="167"/>
    </row>
    <row r="36" spans="1:6" ht="12.75" customHeight="1">
      <c r="A36" s="194"/>
      <c r="B36" s="121"/>
      <c r="C36" s="124"/>
      <c r="D36" s="273"/>
      <c r="E36" s="126"/>
      <c r="F36" s="167"/>
    </row>
    <row r="37" spans="1:6" ht="15" customHeight="1">
      <c r="A37" s="194"/>
      <c r="B37" s="122">
        <v>16</v>
      </c>
      <c r="C37" s="123"/>
      <c r="D37" s="273"/>
      <c r="E37" s="125"/>
      <c r="F37" s="167"/>
    </row>
    <row r="38" spans="1:6" ht="12.75" customHeight="1">
      <c r="A38" s="194"/>
      <c r="B38" s="121"/>
      <c r="C38" s="124"/>
      <c r="D38" s="273"/>
      <c r="E38" s="126"/>
      <c r="F38" s="167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1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32"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F27:F28"/>
    <mergeCell ref="F29:F30"/>
    <mergeCell ref="F31:F32"/>
    <mergeCell ref="F9:F10"/>
    <mergeCell ref="F13:F14"/>
    <mergeCell ref="F21:F22"/>
    <mergeCell ref="F23:F24"/>
    <mergeCell ref="F25:F26"/>
    <mergeCell ref="F11:F12"/>
    <mergeCell ref="F15:F16"/>
    <mergeCell ref="A5:A6"/>
    <mergeCell ref="B5:B6"/>
    <mergeCell ref="C5:C6"/>
    <mergeCell ref="D5:D6"/>
    <mergeCell ref="F19:F20"/>
    <mergeCell ref="F17:F18"/>
    <mergeCell ref="E5:E6"/>
    <mergeCell ref="F5:F6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workbookViewId="0" topLeftCell="A1">
      <selection activeCell="K9" sqref="K9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75" t="str">
        <f>HYPERLINK('[1]реквизиты'!$A$2)</f>
        <v>Europe Championship Young  /1993-94/   on SAMBO                                       Первенство Европы по САМБО среди юношей и девушек 1993-1994гг.р.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44"/>
      <c r="M1" s="44"/>
      <c r="N1" s="44"/>
      <c r="O1" s="44"/>
      <c r="P1" s="44"/>
    </row>
    <row r="2" spans="1:19" ht="12.75" customHeight="1">
      <c r="A2" s="279" t="str">
        <f>HYPERLINK('[1]реквизиты'!$A$3)</f>
        <v>April, 14-17      Prague (Czechia)                                                        14-17апреля 2011г.        Прага (Чехия)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45"/>
      <c r="M2" s="45"/>
      <c r="N2" s="45"/>
      <c r="O2" s="45"/>
      <c r="P2" s="45"/>
      <c r="S2" s="8"/>
    </row>
    <row r="3" spans="1:12" ht="15.75">
      <c r="A3" s="280" t="str">
        <f>HYPERLINK('пр.взв.'!A4)</f>
        <v>Weight category  70M кg.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46"/>
    </row>
    <row r="4" spans="1:3" ht="16.5" thickBot="1">
      <c r="A4" s="278" t="s">
        <v>0</v>
      </c>
      <c r="B4" s="278"/>
      <c r="C4" s="4"/>
    </row>
    <row r="5" spans="1:13" ht="12.75" customHeight="1" thickBot="1">
      <c r="A5" s="282">
        <v>1</v>
      </c>
      <c r="B5" s="284" t="str">
        <f>VLOOKUP(A5,'пр.взв.'!B6:F37,2,FALSE)</f>
        <v>ASENOV Georgi</v>
      </c>
      <c r="C5" s="286">
        <f>VLOOKUP(A5,'пр.взв.'!B6:F37,3,FALSE)</f>
        <v>1993</v>
      </c>
      <c r="D5" s="286" t="str">
        <f>VLOOKUP(A5,'пр.взв.'!B6:F37,4,FALSE)</f>
        <v>BGR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83"/>
      <c r="B6" s="285"/>
      <c r="C6" s="287"/>
      <c r="D6" s="287"/>
      <c r="E6" s="292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83">
        <v>9</v>
      </c>
      <c r="B7" s="289" t="str">
        <f>VLOOKUP(A7,'пр.взв.'!B6:F37,2,FALSE)</f>
        <v>HUMBATLI FARID</v>
      </c>
      <c r="C7" s="287">
        <f>VLOOKUP(A7,'пр.взв.'!B6:F37,3,FALSE)</f>
        <v>1994</v>
      </c>
      <c r="D7" s="287" t="str">
        <f>VLOOKUP(A7,'пр.взв.'!B6:F37,4,FALSE)</f>
        <v>AZE</v>
      </c>
      <c r="E7" s="293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88"/>
      <c r="B8" s="290"/>
      <c r="C8" s="291"/>
      <c r="D8" s="291"/>
      <c r="E8" s="16"/>
      <c r="F8" s="20"/>
      <c r="G8" s="292"/>
      <c r="H8" s="12"/>
      <c r="I8" s="12"/>
      <c r="J8" s="43"/>
      <c r="K8" s="43"/>
      <c r="L8" s="43"/>
      <c r="M8" s="13"/>
    </row>
    <row r="9" spans="1:13" ht="12.75" customHeight="1" thickBot="1">
      <c r="A9" s="282">
        <v>5</v>
      </c>
      <c r="B9" s="284" t="str">
        <f>VLOOKUP(A9,'пр.взв.'!B6:F37,2,FALSE)</f>
        <v>SOKOLOVAS Manvidas</v>
      </c>
      <c r="C9" s="294">
        <f>VLOOKUP(A9,'пр.взв.'!B6:F37,3,FALSE)</f>
        <v>1995</v>
      </c>
      <c r="D9" s="294" t="str">
        <f>VLOOKUP(A9,'пр.взв.'!B6:F37,4,FALSE)</f>
        <v>LTU</v>
      </c>
      <c r="E9" s="11"/>
      <c r="F9" s="20"/>
      <c r="G9" s="293"/>
      <c r="H9" s="25"/>
      <c r="I9" s="12"/>
      <c r="J9" s="43"/>
      <c r="K9" s="43"/>
      <c r="L9" s="43"/>
      <c r="M9" s="13"/>
    </row>
    <row r="10" spans="1:13" ht="12.75" customHeight="1">
      <c r="A10" s="283"/>
      <c r="B10" s="285"/>
      <c r="C10" s="295"/>
      <c r="D10" s="295"/>
      <c r="E10" s="292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83">
        <v>13</v>
      </c>
      <c r="B11" s="289" t="str">
        <f>VLOOKUP(A11,'пр.взв.'!B6:F37,2,FALSE)</f>
        <v>SARKISIAN Artur</v>
      </c>
      <c r="C11" s="287">
        <f>VLOOKUP(A11,'пр.взв.'!B6:F37,3,FALSE)</f>
        <v>1993</v>
      </c>
      <c r="D11" s="287" t="str">
        <f>VLOOKUP(A11,'пр.взв.'!B6:F37,4,FALSE)</f>
        <v>UKR</v>
      </c>
      <c r="E11" s="293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88"/>
      <c r="B12" s="290"/>
      <c r="C12" s="291"/>
      <c r="D12" s="291"/>
      <c r="E12" s="16"/>
      <c r="F12" s="296"/>
      <c r="G12" s="296"/>
      <c r="H12" s="24"/>
      <c r="I12" s="292"/>
      <c r="J12" s="12"/>
      <c r="K12" s="12"/>
      <c r="L12" s="12"/>
    </row>
    <row r="13" spans="1:12" ht="12.75" customHeight="1" thickBot="1">
      <c r="A13" s="282">
        <v>3</v>
      </c>
      <c r="B13" s="284" t="str">
        <f>VLOOKUP(A13,'пр.взв.'!B6:F37,2,FALSE)</f>
        <v>KARPENKO Arturs</v>
      </c>
      <c r="C13" s="294">
        <f>VLOOKUP(A13,'пр.взв.'!B6:F37,3,FALSE)</f>
        <v>1994</v>
      </c>
      <c r="D13" s="294" t="str">
        <f>VLOOKUP(A13,'пр.взв.'!B6:F37,4,FALSE)</f>
        <v>LAT</v>
      </c>
      <c r="E13" s="11"/>
      <c r="F13" s="14"/>
      <c r="G13" s="14"/>
      <c r="H13" s="24"/>
      <c r="I13" s="293"/>
      <c r="J13" s="42"/>
      <c r="K13" s="25"/>
      <c r="L13" s="12"/>
    </row>
    <row r="14" spans="1:13" ht="12.75" customHeight="1">
      <c r="A14" s="283"/>
      <c r="B14" s="285"/>
      <c r="C14" s="295"/>
      <c r="D14" s="295"/>
      <c r="E14" s="292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83">
        <v>11</v>
      </c>
      <c r="B15" s="289" t="str">
        <f>VLOOKUP(A15,'пр.взв.'!B6:F37,2,FALSE)</f>
        <v>DUQUESNOY Tom</v>
      </c>
      <c r="C15" s="287">
        <f>VLOOKUP(A15,'пр.взв.'!B6:F37,3,FALSE)</f>
        <v>1993</v>
      </c>
      <c r="D15" s="287" t="str">
        <f>VLOOKUP(A15,'пр.взв.'!B6:F37,4,FALSE)</f>
        <v>FRA</v>
      </c>
      <c r="E15" s="293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88"/>
      <c r="B16" s="290"/>
      <c r="C16" s="291"/>
      <c r="D16" s="291"/>
      <c r="E16" s="16"/>
      <c r="F16" s="20"/>
      <c r="G16" s="292"/>
      <c r="H16" s="26"/>
      <c r="I16" s="12"/>
      <c r="J16" s="12"/>
      <c r="K16" s="24"/>
      <c r="L16" s="12"/>
      <c r="M16" s="13"/>
    </row>
    <row r="17" spans="1:13" ht="12.75" customHeight="1" thickBot="1">
      <c r="A17" s="282">
        <v>7</v>
      </c>
      <c r="B17" s="284" t="str">
        <f>VLOOKUP(A17,'пр.взв.'!B6:F37,2,FALSE)</f>
        <v>DICK Altxandr</v>
      </c>
      <c r="C17" s="294">
        <f>VLOOKUP(A17,'пр.взв.'!B6:F37,3,FALSE)</f>
        <v>1995</v>
      </c>
      <c r="D17" s="294" t="str">
        <f>VLOOKUP(A17,'пр.взв.'!B6:F37,4,FALSE)</f>
        <v>GER</v>
      </c>
      <c r="E17" s="11"/>
      <c r="F17" s="21"/>
      <c r="G17" s="293"/>
      <c r="H17" s="9"/>
      <c r="I17" s="9"/>
      <c r="J17" s="9"/>
      <c r="K17" s="41"/>
      <c r="L17" s="9"/>
      <c r="M17" s="13"/>
    </row>
    <row r="18" spans="1:13" ht="12.75" customHeight="1">
      <c r="A18" s="283"/>
      <c r="B18" s="285"/>
      <c r="C18" s="295"/>
      <c r="D18" s="295"/>
      <c r="E18" s="292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83">
        <v>15</v>
      </c>
      <c r="B19" s="289">
        <f>VLOOKUP(A19,'пр.взв.'!B6:F37,2,FALSE)</f>
        <v>0</v>
      </c>
      <c r="C19" s="287">
        <f>VLOOKUP(A19,'пр.взв.'!B6:F37,3,FALSE)</f>
        <v>0</v>
      </c>
      <c r="D19" s="287">
        <f>VLOOKUP(A19,'пр.взв.'!B6:F37,4,FALSE)</f>
        <v>0</v>
      </c>
      <c r="E19" s="293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88"/>
      <c r="B20" s="290"/>
      <c r="C20" s="291"/>
      <c r="D20" s="291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105"/>
      <c r="E21" s="3"/>
      <c r="F21" s="3"/>
      <c r="G21" s="3"/>
      <c r="J21" s="3"/>
      <c r="K21" s="292"/>
      <c r="M21" s="10"/>
    </row>
    <row r="22" spans="1:11" ht="16.5" thickBot="1">
      <c r="A22" s="282">
        <v>2</v>
      </c>
      <c r="B22" s="284" t="str">
        <f>VLOOKUP(A22,'пр.взв.'!B5:F36,2,FALSE)</f>
        <v>POPOV Rostislav</v>
      </c>
      <c r="C22" s="286">
        <f>VLOOKUP(A22,'пр.взв.'!B5:F36,3,FALSE)</f>
        <v>1994</v>
      </c>
      <c r="D22" s="286" t="str">
        <f>VLOOKUP(A22,'пр.взв.'!B5:F36,4,FALSE)</f>
        <v>EST</v>
      </c>
      <c r="E22" s="11"/>
      <c r="F22" s="12"/>
      <c r="G22" s="12"/>
      <c r="H22" s="12"/>
      <c r="I22" s="12"/>
      <c r="J22" s="3"/>
      <c r="K22" s="293"/>
    </row>
    <row r="23" spans="1:11" ht="12.75">
      <c r="A23" s="283"/>
      <c r="B23" s="285"/>
      <c r="C23" s="287"/>
      <c r="D23" s="287"/>
      <c r="E23" s="292"/>
      <c r="F23" s="14"/>
      <c r="G23" s="14"/>
      <c r="H23" s="12"/>
      <c r="I23" s="12"/>
      <c r="J23" s="3"/>
      <c r="K23" s="31"/>
    </row>
    <row r="24" spans="1:11" ht="13.5" thickBot="1">
      <c r="A24" s="283">
        <v>10</v>
      </c>
      <c r="B24" s="289" t="str">
        <f>VLOOKUP(A24,'пр.взв.'!B5:F36,2,FALSE)</f>
        <v>HARUTYUNAN Rafik</v>
      </c>
      <c r="C24" s="287">
        <f>VLOOKUP(A24,'пр.взв.'!B5:F36,3,FALSE)</f>
        <v>1993</v>
      </c>
      <c r="D24" s="287" t="str">
        <f>VLOOKUP(A24,'пр.взв.'!B5:F36,4,FALSE)</f>
        <v>ARM</v>
      </c>
      <c r="E24" s="293"/>
      <c r="F24" s="19"/>
      <c r="G24" s="14"/>
      <c r="H24" s="12"/>
      <c r="I24" s="12"/>
      <c r="J24" s="3"/>
      <c r="K24" s="31"/>
    </row>
    <row r="25" spans="1:11" ht="16.5" thickBot="1">
      <c r="A25" s="288"/>
      <c r="B25" s="290"/>
      <c r="C25" s="291"/>
      <c r="D25" s="291"/>
      <c r="E25" s="16"/>
      <c r="F25" s="20"/>
      <c r="G25" s="292"/>
      <c r="H25" s="12"/>
      <c r="I25" s="12"/>
      <c r="J25" s="3"/>
      <c r="K25" s="31"/>
    </row>
    <row r="26" spans="1:11" ht="16.5" thickBot="1">
      <c r="A26" s="282">
        <v>6</v>
      </c>
      <c r="B26" s="284" t="str">
        <f>VLOOKUP(A26,'пр.взв.'!B5:F36,2,FALSE)</f>
        <v>ALKHAZUROV Sultan</v>
      </c>
      <c r="C26" s="294" t="str">
        <f>VLOOKUP(A26,'пр.взв.'!B5:F36,3,FALSE)</f>
        <v>1993 cms</v>
      </c>
      <c r="D26" s="294" t="str">
        <f>VLOOKUP(A26,'пр.взв.'!B5:F36,4,FALSE)</f>
        <v>RUS</v>
      </c>
      <c r="E26" s="11"/>
      <c r="F26" s="20"/>
      <c r="G26" s="293"/>
      <c r="H26" s="25"/>
      <c r="I26" s="12"/>
      <c r="J26" s="3"/>
      <c r="K26" s="31"/>
    </row>
    <row r="27" spans="1:11" ht="12.75">
      <c r="A27" s="283"/>
      <c r="B27" s="285"/>
      <c r="C27" s="295"/>
      <c r="D27" s="295"/>
      <c r="E27" s="292"/>
      <c r="F27" s="23"/>
      <c r="G27" s="14"/>
      <c r="H27" s="24"/>
      <c r="I27" s="12"/>
      <c r="J27" s="3"/>
      <c r="K27" s="31"/>
    </row>
    <row r="28" spans="1:11" ht="13.5" thickBot="1">
      <c r="A28" s="283">
        <v>14</v>
      </c>
      <c r="B28" s="289">
        <f>VLOOKUP(A28,'пр.взв.'!B5:F36,2,FALSE)</f>
        <v>0</v>
      </c>
      <c r="C28" s="287">
        <f>VLOOKUP(A28,'пр.взв.'!B5:F36,3,FALSE)</f>
        <v>0</v>
      </c>
      <c r="D28" s="287">
        <f>VLOOKUP(A28,'пр.взв.'!B5:F36,4,FALSE)</f>
        <v>0</v>
      </c>
      <c r="E28" s="293"/>
      <c r="F28" s="14"/>
      <c r="G28" s="14"/>
      <c r="H28" s="24"/>
      <c r="I28" s="27"/>
      <c r="J28" s="3"/>
      <c r="K28" s="31"/>
    </row>
    <row r="29" spans="1:11" ht="16.5" thickBot="1">
      <c r="A29" s="288"/>
      <c r="B29" s="290"/>
      <c r="C29" s="291"/>
      <c r="D29" s="291"/>
      <c r="E29" s="16"/>
      <c r="F29" s="296"/>
      <c r="G29" s="296"/>
      <c r="H29" s="24"/>
      <c r="I29" s="292"/>
      <c r="J29" s="2"/>
      <c r="K29" s="30"/>
    </row>
    <row r="30" spans="1:9" ht="16.5" thickBot="1">
      <c r="A30" s="282">
        <v>4</v>
      </c>
      <c r="B30" s="284" t="str">
        <f>VLOOKUP(A30,'пр.взв.'!B5:F36,2,FALSE)</f>
        <v>HAIEK Yan</v>
      </c>
      <c r="C30" s="294">
        <f>VLOOKUP(A30,'пр.взв.'!B5:F36,3,FALSE)</f>
        <v>1994</v>
      </c>
      <c r="D30" s="294" t="str">
        <f>VLOOKUP(A30,'пр.взв.'!B5:F36,4,FALSE)</f>
        <v>CZE</v>
      </c>
      <c r="E30" s="11"/>
      <c r="F30" s="14"/>
      <c r="G30" s="14"/>
      <c r="H30" s="24"/>
      <c r="I30" s="293"/>
    </row>
    <row r="31" spans="1:9" ht="12.75">
      <c r="A31" s="283"/>
      <c r="B31" s="285"/>
      <c r="C31" s="295"/>
      <c r="D31" s="295"/>
      <c r="E31" s="292"/>
      <c r="F31" s="14"/>
      <c r="G31" s="14"/>
      <c r="H31" s="24"/>
      <c r="I31" s="12"/>
    </row>
    <row r="32" spans="1:9" ht="13.5" thickBot="1">
      <c r="A32" s="283">
        <v>12</v>
      </c>
      <c r="B32" s="289" t="str">
        <f>VLOOKUP(A32,'пр.взв.'!B5:F36,2,FALSE)</f>
        <v>MEZURNISHVILI  MikhailL</v>
      </c>
      <c r="C32" s="287" t="str">
        <f>VLOOKUP(A32,'пр.взв.'!B5:F36,3,FALSE)</f>
        <v>1994 cms</v>
      </c>
      <c r="D32" s="287" t="str">
        <f>VLOOKUP(A32,'пр.взв.'!B5:F36,4,FALSE)</f>
        <v>GEO</v>
      </c>
      <c r="E32" s="293"/>
      <c r="F32" s="19"/>
      <c r="G32" s="14"/>
      <c r="H32" s="24"/>
      <c r="I32" s="12"/>
    </row>
    <row r="33" spans="1:9" ht="16.5" thickBot="1">
      <c r="A33" s="288"/>
      <c r="B33" s="290"/>
      <c r="C33" s="291"/>
      <c r="D33" s="291"/>
      <c r="E33" s="16"/>
      <c r="F33" s="20"/>
      <c r="G33" s="292"/>
      <c r="H33" s="26"/>
      <c r="I33" s="12"/>
    </row>
    <row r="34" spans="1:9" ht="16.5" thickBot="1">
      <c r="A34" s="282">
        <v>8</v>
      </c>
      <c r="B34" s="284" t="str">
        <f>VLOOKUP(A34,'пр.взв.'!B5:F36,2,FALSE)</f>
        <v>SITNIKAU Yauheni</v>
      </c>
      <c r="C34" s="294" t="str">
        <f>VLOOKUP(A34,'пр.взв.'!B5:F36,3,FALSE)</f>
        <v>1993 cms</v>
      </c>
      <c r="D34" s="294" t="str">
        <f>VLOOKUP(A34,'пр.взв.'!B5:F36,4,FALSE)</f>
        <v>BLR</v>
      </c>
      <c r="E34" s="11"/>
      <c r="F34" s="21"/>
      <c r="G34" s="293"/>
      <c r="H34" s="9"/>
      <c r="I34" s="9"/>
    </row>
    <row r="35" spans="1:9" ht="15.75">
      <c r="A35" s="283"/>
      <c r="B35" s="285"/>
      <c r="C35" s="295"/>
      <c r="D35" s="295"/>
      <c r="E35" s="292"/>
      <c r="F35" s="22"/>
      <c r="G35" s="16"/>
      <c r="H35" s="17"/>
      <c r="I35" s="17"/>
    </row>
    <row r="36" spans="1:9" ht="16.5" thickBot="1">
      <c r="A36" s="283">
        <v>16</v>
      </c>
      <c r="B36" s="289" t="e">
        <f>VLOOKUP(A36,'пр.взв.'!B5:F36,2,FALSE)</f>
        <v>#N/A</v>
      </c>
      <c r="C36" s="287" t="e">
        <f>VLOOKUP(A36,'пр.взв.'!B5:F36,3,FALSE)</f>
        <v>#N/A</v>
      </c>
      <c r="D36" s="287" t="e">
        <f>VLOOKUP(A36,'пр.взв.'!B5:F36,4,FALSE)</f>
        <v>#N/A</v>
      </c>
      <c r="E36" s="293"/>
      <c r="F36" s="16"/>
      <c r="G36" s="16"/>
      <c r="H36" s="17"/>
      <c r="I36" s="17"/>
    </row>
    <row r="37" spans="1:9" ht="16.5" thickBot="1">
      <c r="A37" s="288"/>
      <c r="B37" s="290"/>
      <c r="C37" s="291"/>
      <c r="D37" s="291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04"/>
      <c r="C40" s="34"/>
      <c r="D40" s="297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97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104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104"/>
      <c r="C49" s="32"/>
      <c r="D49" s="298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98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104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mergeCells count="87">
    <mergeCell ref="E35:E36"/>
    <mergeCell ref="G25:G26"/>
    <mergeCell ref="E27:E28"/>
    <mergeCell ref="I29:I30"/>
    <mergeCell ref="E31:E32"/>
    <mergeCell ref="G33:G34"/>
    <mergeCell ref="G16:G17"/>
    <mergeCell ref="E18:E19"/>
    <mergeCell ref="K21:K22"/>
    <mergeCell ref="E23:E24"/>
    <mergeCell ref="E6:E7"/>
    <mergeCell ref="G8:G9"/>
    <mergeCell ref="E10:E11"/>
    <mergeCell ref="I12:I13"/>
    <mergeCell ref="F12:G12"/>
    <mergeCell ref="D40:D41"/>
    <mergeCell ref="D49:D50"/>
    <mergeCell ref="B36:B37"/>
    <mergeCell ref="C36:C37"/>
    <mergeCell ref="D36:D3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B13:B14"/>
    <mergeCell ref="C13:C14"/>
    <mergeCell ref="D13:D14"/>
    <mergeCell ref="A15:A16"/>
    <mergeCell ref="B15:B16"/>
    <mergeCell ref="C15:C16"/>
    <mergeCell ref="D15:D16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A1:K1"/>
    <mergeCell ref="A2:K2"/>
    <mergeCell ref="A3:K3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3">
      <selection activeCell="I37" sqref="A1:I37"/>
    </sheetView>
  </sheetViews>
  <sheetFormatPr defaultColWidth="9.140625" defaultRowHeight="12.75"/>
  <sheetData>
    <row r="1" spans="1:8" ht="42" customHeight="1" thickBot="1">
      <c r="A1" s="299" t="str">
        <f>'[1]реквизиты'!$A$2</f>
        <v>Europe Championship Young  /1993-94/   on SAMBO                                       Первенство Европы по САМБО среди юношей и девушек 1993-1994гг.р.</v>
      </c>
      <c r="B1" s="300"/>
      <c r="C1" s="300"/>
      <c r="D1" s="300"/>
      <c r="E1" s="300"/>
      <c r="F1" s="300"/>
      <c r="G1" s="300"/>
      <c r="H1" s="301"/>
    </row>
    <row r="2" spans="1:8" ht="16.5" customHeight="1">
      <c r="A2" s="302" t="str">
        <f>'[1]реквизиты'!$A$3</f>
        <v>April, 14-17      Prague (Czechia)                                                        14-17апреля 2011г.        Прага (Чехия)</v>
      </c>
      <c r="B2" s="302"/>
      <c r="C2" s="302"/>
      <c r="D2" s="302"/>
      <c r="E2" s="302"/>
      <c r="F2" s="302"/>
      <c r="G2" s="302"/>
      <c r="H2" s="302"/>
    </row>
    <row r="3" spans="1:8" ht="18">
      <c r="A3" s="303" t="s">
        <v>44</v>
      </c>
      <c r="B3" s="303"/>
      <c r="C3" s="303"/>
      <c r="D3" s="303"/>
      <c r="E3" s="303"/>
      <c r="F3" s="303"/>
      <c r="G3" s="303"/>
      <c r="H3" s="303"/>
    </row>
    <row r="4" spans="2:8" ht="18">
      <c r="B4" s="106"/>
      <c r="C4" s="304" t="str">
        <f>'пр.взв.'!A4</f>
        <v>Weight category  70M кg.</v>
      </c>
      <c r="D4" s="304"/>
      <c r="E4" s="304"/>
      <c r="F4" s="304"/>
      <c r="G4" s="304"/>
      <c r="H4" s="107"/>
    </row>
    <row r="5" spans="1:8" ht="18.75" thickBot="1">
      <c r="A5" s="107"/>
      <c r="B5" s="107"/>
      <c r="C5" s="107"/>
      <c r="D5" s="107"/>
      <c r="E5" s="107"/>
      <c r="F5" s="107"/>
      <c r="G5" s="107"/>
      <c r="H5" s="107"/>
    </row>
    <row r="6" spans="1:10" ht="18" customHeight="1" thickBot="1">
      <c r="A6" s="305" t="s">
        <v>38</v>
      </c>
      <c r="B6" s="310" t="str">
        <f>VLOOKUP(J6,'пр.взв.'!B7:F38,2,FALSE)</f>
        <v>SARKISIAN Artur</v>
      </c>
      <c r="C6" s="311"/>
      <c r="D6" s="311"/>
      <c r="E6" s="311"/>
      <c r="F6" s="311"/>
      <c r="G6" s="312"/>
      <c r="H6" s="308" t="e">
        <f>VLOOKUP(J6,'пр.взв.'!B7:F22,3,FALSE)</f>
        <v>#N/A</v>
      </c>
      <c r="I6" s="107"/>
      <c r="J6" s="108">
        <v>13</v>
      </c>
    </row>
    <row r="7" spans="1:10" ht="18" customHeight="1">
      <c r="A7" s="306"/>
      <c r="B7" s="310" t="str">
        <f>VLOOKUP(J7,'пр.взв.'!B8:F39,2,FALSE)</f>
        <v>Саркисян Артур</v>
      </c>
      <c r="C7" s="311"/>
      <c r="D7" s="311"/>
      <c r="E7" s="311"/>
      <c r="F7" s="311"/>
      <c r="G7" s="312"/>
      <c r="H7" s="309"/>
      <c r="I7" s="107"/>
      <c r="J7" s="108" t="s">
        <v>127</v>
      </c>
    </row>
    <row r="8" spans="1:10" ht="18">
      <c r="A8" s="306"/>
      <c r="B8" s="313" t="s">
        <v>62</v>
      </c>
      <c r="C8" s="314"/>
      <c r="D8" s="314"/>
      <c r="E8" s="314"/>
      <c r="F8" s="314"/>
      <c r="G8" s="309"/>
      <c r="H8" s="148"/>
      <c r="I8" s="107"/>
      <c r="J8" s="108"/>
    </row>
    <row r="9" spans="1:10" ht="18.75" thickBot="1">
      <c r="A9" s="307"/>
      <c r="B9" s="315" t="e">
        <f>VLOOKUP(J7,'пр.взв.'!B8:F23,4,FALSE)</f>
        <v>#N/A</v>
      </c>
      <c r="C9" s="316"/>
      <c r="D9" s="316"/>
      <c r="E9" s="316"/>
      <c r="F9" s="316"/>
      <c r="G9" s="317"/>
      <c r="H9" s="149"/>
      <c r="I9" s="107"/>
      <c r="J9" s="108"/>
    </row>
    <row r="10" spans="1:10" ht="18.75" thickBot="1">
      <c r="A10" s="107"/>
      <c r="B10" s="107"/>
      <c r="C10" s="107"/>
      <c r="D10" s="107"/>
      <c r="E10" s="107"/>
      <c r="F10" s="107"/>
      <c r="G10" s="107"/>
      <c r="H10" s="107"/>
      <c r="I10" s="107"/>
      <c r="J10" s="108"/>
    </row>
    <row r="11" spans="1:10" ht="18" customHeight="1" thickBot="1">
      <c r="A11" s="318" t="s">
        <v>39</v>
      </c>
      <c r="B11" s="310" t="str">
        <f>VLOOKUP(J11,'пр.взв.'!B7:F38,2,FALSE)</f>
        <v>ALKHAZUROV Sultan</v>
      </c>
      <c r="C11" s="311"/>
      <c r="D11" s="311"/>
      <c r="E11" s="311"/>
      <c r="F11" s="311"/>
      <c r="G11" s="312"/>
      <c r="H11" s="308" t="str">
        <f>VLOOKUP(J11,'пр.взв.'!B7:F38,3,FALSE)</f>
        <v>1993 cms</v>
      </c>
      <c r="I11" s="107"/>
      <c r="J11" s="108">
        <v>6</v>
      </c>
    </row>
    <row r="12" spans="1:10" ht="18" customHeight="1">
      <c r="A12" s="319"/>
      <c r="B12" s="310" t="str">
        <f>VLOOKUP(J12,'пр.взв.'!B8:F39,2,FALSE)</f>
        <v>Алхазуров Султан</v>
      </c>
      <c r="C12" s="311"/>
      <c r="D12" s="311"/>
      <c r="E12" s="311"/>
      <c r="F12" s="311"/>
      <c r="G12" s="312"/>
      <c r="H12" s="309"/>
      <c r="I12" s="107"/>
      <c r="J12" s="108" t="s">
        <v>120</v>
      </c>
    </row>
    <row r="13" spans="1:10" ht="18">
      <c r="A13" s="319"/>
      <c r="B13" s="313" t="str">
        <f>VLOOKUP(J11,'пр.взв.'!B7:F38,4,FALSE)</f>
        <v>RUS</v>
      </c>
      <c r="C13" s="314"/>
      <c r="D13" s="314"/>
      <c r="E13" s="314"/>
      <c r="F13" s="314"/>
      <c r="G13" s="309"/>
      <c r="H13" s="148"/>
      <c r="I13" s="107"/>
      <c r="J13" s="108"/>
    </row>
    <row r="14" spans="1:10" ht="18.75" thickBot="1">
      <c r="A14" s="320"/>
      <c r="B14" s="321" t="str">
        <f>VLOOKUP(J12,'пр.взв.'!B8:F39,4,FALSE)</f>
        <v>РОС</v>
      </c>
      <c r="C14" s="322"/>
      <c r="D14" s="322"/>
      <c r="E14" s="322"/>
      <c r="F14" s="322"/>
      <c r="G14" s="323"/>
      <c r="H14" s="149"/>
      <c r="I14" s="107"/>
      <c r="J14" s="108"/>
    </row>
    <row r="15" spans="1:10" ht="18.75" thickBot="1">
      <c r="A15" s="107"/>
      <c r="B15" s="107"/>
      <c r="C15" s="107"/>
      <c r="D15" s="107"/>
      <c r="E15" s="107"/>
      <c r="F15" s="107"/>
      <c r="G15" s="107"/>
      <c r="H15" s="107"/>
      <c r="I15" s="107"/>
      <c r="J15" s="108"/>
    </row>
    <row r="16" spans="1:10" ht="18" customHeight="1" thickBot="1">
      <c r="A16" s="324" t="s">
        <v>40</v>
      </c>
      <c r="B16" s="310" t="str">
        <f>VLOOKUP(J16,'пр.взв.'!B2:F43,2,FALSE)</f>
        <v>HUMBATLI FARID</v>
      </c>
      <c r="C16" s="311"/>
      <c r="D16" s="311"/>
      <c r="E16" s="311"/>
      <c r="F16" s="311"/>
      <c r="G16" s="312"/>
      <c r="H16" s="308">
        <f>VLOOKUP(J16,'пр.взв.'!B2:F43,3,FALSE)</f>
        <v>1994</v>
      </c>
      <c r="I16" s="107"/>
      <c r="J16" s="108">
        <f>'пр.хода'!E44</f>
        <v>9</v>
      </c>
    </row>
    <row r="17" spans="1:10" ht="18" customHeight="1">
      <c r="A17" s="325"/>
      <c r="B17" s="310" t="str">
        <f>VLOOKUP(J17,'пр.взв.'!B3:F44,2,FALSE)</f>
        <v>Хумбатли Фарид</v>
      </c>
      <c r="C17" s="311"/>
      <c r="D17" s="311"/>
      <c r="E17" s="311"/>
      <c r="F17" s="311"/>
      <c r="G17" s="312"/>
      <c r="H17" s="309"/>
      <c r="I17" s="107"/>
      <c r="J17" s="108" t="s">
        <v>123</v>
      </c>
    </row>
    <row r="18" spans="1:10" ht="18">
      <c r="A18" s="325"/>
      <c r="B18" s="313" t="str">
        <f>VLOOKUP(J16,'пр.взв.'!B2:F43,4,FALSE)</f>
        <v>AZE</v>
      </c>
      <c r="C18" s="314"/>
      <c r="D18" s="314"/>
      <c r="E18" s="314"/>
      <c r="F18" s="314"/>
      <c r="G18" s="309"/>
      <c r="H18" s="148"/>
      <c r="I18" s="107"/>
      <c r="J18" s="108"/>
    </row>
    <row r="19" spans="1:10" ht="18.75" thickBot="1">
      <c r="A19" s="326"/>
      <c r="B19" s="321" t="str">
        <f>VLOOKUP(J17,'пр.взв.'!B3:F44,4,FALSE)</f>
        <v>АЗЕ</v>
      </c>
      <c r="C19" s="322"/>
      <c r="D19" s="322"/>
      <c r="E19" s="322"/>
      <c r="F19" s="322"/>
      <c r="G19" s="323"/>
      <c r="H19" s="149"/>
      <c r="I19" s="107"/>
      <c r="J19" s="108"/>
    </row>
    <row r="20" spans="1:10" ht="18.75" thickBot="1">
      <c r="A20" s="107"/>
      <c r="B20" s="107"/>
      <c r="C20" s="107"/>
      <c r="D20" s="107"/>
      <c r="E20" s="107"/>
      <c r="F20" s="107"/>
      <c r="G20" s="107"/>
      <c r="H20" s="107"/>
      <c r="I20" s="107"/>
      <c r="J20" s="108"/>
    </row>
    <row r="21" spans="1:10" ht="18" customHeight="1" thickBot="1">
      <c r="A21" s="324" t="s">
        <v>40</v>
      </c>
      <c r="B21" s="310" t="str">
        <f>VLOOKUP(J21,'пр.взв.'!B1:F48,2,FALSE)</f>
        <v>MEZURNISHVILI  MikhailL</v>
      </c>
      <c r="C21" s="311"/>
      <c r="D21" s="311"/>
      <c r="E21" s="311"/>
      <c r="F21" s="311"/>
      <c r="G21" s="312"/>
      <c r="H21" s="308" t="str">
        <f>VLOOKUP(J21,'пр.взв.'!B1:F48,3,FALSE)</f>
        <v>1994 cms</v>
      </c>
      <c r="I21" s="107"/>
      <c r="J21" s="108">
        <f>'пр.хода'!E53</f>
        <v>12</v>
      </c>
    </row>
    <row r="22" spans="1:10" ht="18" customHeight="1">
      <c r="A22" s="325"/>
      <c r="B22" s="310" t="str">
        <f>VLOOKUP(J22,'пр.взв.'!B2:F49,2,FALSE)</f>
        <v>Мезурнишвили Михаил</v>
      </c>
      <c r="C22" s="311"/>
      <c r="D22" s="311"/>
      <c r="E22" s="311"/>
      <c r="F22" s="311"/>
      <c r="G22" s="312"/>
      <c r="H22" s="309"/>
      <c r="I22" s="107"/>
      <c r="J22" s="108" t="s">
        <v>126</v>
      </c>
    </row>
    <row r="23" spans="1:9" ht="18">
      <c r="A23" s="325"/>
      <c r="B23" s="313" t="str">
        <f>VLOOKUP(J21,'пр.взв.'!B1:F48,4,FALSE)</f>
        <v>GEO</v>
      </c>
      <c r="C23" s="314"/>
      <c r="D23" s="314"/>
      <c r="E23" s="314"/>
      <c r="F23" s="314"/>
      <c r="G23" s="309"/>
      <c r="H23" s="148"/>
      <c r="I23" s="107"/>
    </row>
    <row r="24" spans="1:9" ht="18.75" thickBot="1">
      <c r="A24" s="326"/>
      <c r="B24" s="321" t="str">
        <f>VLOOKUP(J22,'пр.взв.'!B2:F49,4,FALSE)</f>
        <v>ГРУ</v>
      </c>
      <c r="C24" s="322"/>
      <c r="D24" s="322"/>
      <c r="E24" s="322"/>
      <c r="F24" s="322"/>
      <c r="G24" s="323"/>
      <c r="H24" s="149"/>
      <c r="I24" s="107"/>
    </row>
    <row r="25" spans="1:8" ht="18">
      <c r="A25" s="107"/>
      <c r="B25" s="107"/>
      <c r="C25" s="107"/>
      <c r="D25" s="107"/>
      <c r="E25" s="107"/>
      <c r="F25" s="107"/>
      <c r="G25" s="107"/>
      <c r="H25" s="107"/>
    </row>
    <row r="26" spans="1:8" ht="18">
      <c r="A26" s="107" t="s">
        <v>45</v>
      </c>
      <c r="B26" s="107"/>
      <c r="C26" s="107"/>
      <c r="D26" s="107"/>
      <c r="E26" s="107"/>
      <c r="F26" s="107"/>
      <c r="G26" s="107"/>
      <c r="H26" s="107"/>
    </row>
    <row r="27" ht="13.5" thickBot="1"/>
    <row r="28" spans="1:8" ht="12.75" customHeight="1">
      <c r="A28" s="327"/>
      <c r="B28" s="328"/>
      <c r="C28" s="328"/>
      <c r="D28" s="328"/>
      <c r="E28" s="328"/>
      <c r="F28" s="328"/>
      <c r="G28" s="328"/>
      <c r="H28" s="308"/>
    </row>
    <row r="29" spans="1:8" ht="13.5" customHeight="1" thickBot="1">
      <c r="A29" s="321"/>
      <c r="B29" s="322"/>
      <c r="C29" s="322"/>
      <c r="D29" s="322"/>
      <c r="E29" s="322"/>
      <c r="F29" s="322"/>
      <c r="G29" s="322"/>
      <c r="H29" s="323"/>
    </row>
    <row r="32" spans="1:8" ht="18">
      <c r="A32" s="107" t="s">
        <v>46</v>
      </c>
      <c r="B32" s="107"/>
      <c r="C32" s="107"/>
      <c r="D32" s="107"/>
      <c r="E32" s="107"/>
      <c r="F32" s="107"/>
      <c r="G32" s="107"/>
      <c r="H32" s="107"/>
    </row>
    <row r="33" spans="1:8" ht="18">
      <c r="A33" s="107"/>
      <c r="B33" s="107"/>
      <c r="C33" s="107"/>
      <c r="D33" s="107"/>
      <c r="E33" s="107"/>
      <c r="F33" s="107"/>
      <c r="G33" s="107"/>
      <c r="H33" s="107"/>
    </row>
    <row r="34" spans="1:8" ht="18">
      <c r="A34" s="107"/>
      <c r="B34" s="107"/>
      <c r="C34" s="107"/>
      <c r="D34" s="107"/>
      <c r="E34" s="107"/>
      <c r="F34" s="107"/>
      <c r="G34" s="107"/>
      <c r="H34" s="107"/>
    </row>
    <row r="35" spans="1:8" ht="18">
      <c r="A35" s="109"/>
      <c r="B35" s="109"/>
      <c r="C35" s="109"/>
      <c r="D35" s="109"/>
      <c r="E35" s="109"/>
      <c r="F35" s="109"/>
      <c r="G35" s="109"/>
      <c r="H35" s="109"/>
    </row>
    <row r="36" spans="1:8" ht="18">
      <c r="A36" s="110"/>
      <c r="B36" s="110"/>
      <c r="C36" s="110"/>
      <c r="D36" s="110"/>
      <c r="E36" s="110"/>
      <c r="F36" s="110"/>
      <c r="G36" s="110"/>
      <c r="H36" s="110"/>
    </row>
    <row r="37" spans="1:8" ht="18">
      <c r="A37" s="109"/>
      <c r="B37" s="109"/>
      <c r="C37" s="109"/>
      <c r="D37" s="109"/>
      <c r="E37" s="109"/>
      <c r="F37" s="109"/>
      <c r="G37" s="109"/>
      <c r="H37" s="109"/>
    </row>
    <row r="38" spans="1:8" ht="18">
      <c r="A38" s="111"/>
      <c r="B38" s="111"/>
      <c r="C38" s="111"/>
      <c r="D38" s="111"/>
      <c r="E38" s="111"/>
      <c r="F38" s="111"/>
      <c r="G38" s="111"/>
      <c r="H38" s="111"/>
    </row>
    <row r="39" spans="1:8" ht="18">
      <c r="A39" s="109"/>
      <c r="B39" s="109"/>
      <c r="C39" s="109"/>
      <c r="D39" s="109"/>
      <c r="E39" s="109"/>
      <c r="F39" s="109"/>
      <c r="G39" s="109"/>
      <c r="H39" s="109"/>
    </row>
    <row r="40" spans="1:8" ht="18">
      <c r="A40" s="111"/>
      <c r="B40" s="111"/>
      <c r="C40" s="111"/>
      <c r="D40" s="111"/>
      <c r="E40" s="111"/>
      <c r="F40" s="111"/>
      <c r="G40" s="111"/>
      <c r="H40" s="111"/>
    </row>
  </sheetData>
  <mergeCells count="29">
    <mergeCell ref="A28:H29"/>
    <mergeCell ref="A21:A24"/>
    <mergeCell ref="H21:H22"/>
    <mergeCell ref="B21:G21"/>
    <mergeCell ref="B22:G22"/>
    <mergeCell ref="B23:G23"/>
    <mergeCell ref="B24:G24"/>
    <mergeCell ref="A16:A19"/>
    <mergeCell ref="H16:H17"/>
    <mergeCell ref="B16:G16"/>
    <mergeCell ref="B17:G17"/>
    <mergeCell ref="B18:G18"/>
    <mergeCell ref="B19:G19"/>
    <mergeCell ref="A11:A14"/>
    <mergeCell ref="H11:H12"/>
    <mergeCell ref="B11:G11"/>
    <mergeCell ref="B12:G12"/>
    <mergeCell ref="B13:G13"/>
    <mergeCell ref="B14:G14"/>
    <mergeCell ref="A6:A9"/>
    <mergeCell ref="H6:H7"/>
    <mergeCell ref="B6:G6"/>
    <mergeCell ref="B7:G7"/>
    <mergeCell ref="B8:G8"/>
    <mergeCell ref="B9:G9"/>
    <mergeCell ref="A1:H1"/>
    <mergeCell ref="A2:H2"/>
    <mergeCell ref="A3:H3"/>
    <mergeCell ref="C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92"/>
  <sheetViews>
    <sheetView tabSelected="1" workbookViewId="0" topLeftCell="A1">
      <selection activeCell="N58" sqref="A1:N58"/>
    </sheetView>
  </sheetViews>
  <sheetFormatPr defaultColWidth="9.140625" defaultRowHeight="12.75"/>
  <cols>
    <col min="1" max="1" width="6.8515625" style="0" customWidth="1"/>
    <col min="2" max="2" width="18.57421875" style="0" customWidth="1"/>
    <col min="3" max="3" width="6.28125" style="0" customWidth="1"/>
    <col min="4" max="4" width="8.710937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7.8515625" style="0" customWidth="1"/>
    <col min="14" max="14" width="7.1406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54" customHeight="1" thickBot="1">
      <c r="B1" s="59"/>
      <c r="C1" s="369" t="s">
        <v>47</v>
      </c>
      <c r="D1" s="370"/>
      <c r="E1" s="370"/>
      <c r="F1" s="370"/>
      <c r="G1" s="370"/>
      <c r="H1" s="371"/>
      <c r="I1" s="363" t="str">
        <f>HYPERLINK('[1]реквизиты'!$A$2)</f>
        <v>Europe Championship Young  /1993-94/   on SAMBO                                       Первенство Европы по САМБО среди юношей и девушек 1993-1994гг.р.</v>
      </c>
      <c r="J1" s="364"/>
      <c r="K1" s="364"/>
      <c r="L1" s="364"/>
      <c r="M1" s="364"/>
      <c r="N1" s="365"/>
      <c r="O1" s="45"/>
      <c r="P1" s="45"/>
      <c r="Q1" s="45"/>
      <c r="R1" s="45"/>
      <c r="S1" s="8"/>
    </row>
    <row r="2" spans="1:20" ht="31.5" customHeight="1" thickBot="1">
      <c r="A2" s="3"/>
      <c r="B2" s="60"/>
      <c r="C2" s="372" t="str">
        <f>'пр.взв.'!A4</f>
        <v>Weight category  70M кg.</v>
      </c>
      <c r="D2" s="373"/>
      <c r="E2" s="373"/>
      <c r="F2" s="373"/>
      <c r="G2" s="373"/>
      <c r="H2" s="374"/>
      <c r="I2" s="366" t="str">
        <f>HYPERLINK('[1]реквизиты'!$A$3)</f>
        <v>April, 14-17      Prague (Czechia)                                                        14-17апреля 2011г.        Прага (Чехия)</v>
      </c>
      <c r="J2" s="367"/>
      <c r="K2" s="367"/>
      <c r="L2" s="367"/>
      <c r="M2" s="367"/>
      <c r="N2" s="368"/>
      <c r="T2" s="118"/>
    </row>
    <row r="3" spans="1:10" ht="19.5" customHeight="1">
      <c r="A3" s="331" t="s">
        <v>35</v>
      </c>
      <c r="D3" s="91"/>
      <c r="E3" s="91"/>
      <c r="F3" s="91"/>
      <c r="G3" s="91"/>
      <c r="H3" s="91"/>
      <c r="I3" s="91"/>
      <c r="J3" s="91"/>
    </row>
    <row r="4" ht="12.75" customHeight="1" thickBot="1">
      <c r="A4" s="330" t="s">
        <v>22</v>
      </c>
    </row>
    <row r="5" spans="1:14" ht="12.75" customHeight="1" thickBot="1">
      <c r="A5" s="282">
        <v>1</v>
      </c>
      <c r="B5" s="119" t="str">
        <f>VLOOKUP(A5,'пр.взв.'!B7:F38,2,FALSE)</f>
        <v>ASENOV Georgi</v>
      </c>
      <c r="C5" s="286">
        <f>VLOOKUP(A5,'пр.взв.'!B7:F38,3,FALSE)</f>
        <v>1993</v>
      </c>
      <c r="D5" s="117" t="str">
        <f>VLOOKUP(A5,'пр.взв.'!B7:F38,4,FALSE)</f>
        <v>BGR</v>
      </c>
      <c r="E5" s="11"/>
      <c r="F5" s="12"/>
      <c r="G5" s="12"/>
      <c r="H5" s="12"/>
      <c r="I5" s="12"/>
      <c r="J5" s="12"/>
      <c r="K5" s="375">
        <v>1</v>
      </c>
      <c r="L5" s="150">
        <f>I21</f>
        <v>13</v>
      </c>
      <c r="M5" s="151" t="str">
        <f>VLOOKUP(L5,'пр.взв.'!B7:E38,2,FALSE)</f>
        <v>SARKISIAN Artur</v>
      </c>
      <c r="N5" s="152" t="str">
        <f>VLOOKUP(L5,'пр.взв.'!B7:F38,4,FALSE)</f>
        <v>UKR</v>
      </c>
    </row>
    <row r="6" spans="1:14" ht="12.75" customHeight="1" thickBot="1">
      <c r="A6" s="283"/>
      <c r="B6" s="127" t="str">
        <f>'пр.взв.'!C8</f>
        <v>Асенов Георгий</v>
      </c>
      <c r="C6" s="287"/>
      <c r="D6" s="116" t="str">
        <f>'пр.взв.'!E8</f>
        <v>БОЛ</v>
      </c>
      <c r="E6" s="350">
        <v>9</v>
      </c>
      <c r="F6" s="14"/>
      <c r="G6" s="14"/>
      <c r="H6" s="53"/>
      <c r="K6" s="376"/>
      <c r="L6" s="139" t="s">
        <v>127</v>
      </c>
      <c r="M6" s="153" t="str">
        <f>VLOOKUP(L6,'пр.взв.'!B7:E38,2,FALSE)</f>
        <v>Саркисян Артур</v>
      </c>
      <c r="N6" s="154" t="str">
        <f>VLOOKUP(L6,'пр.взв.'!B7:E38,4,FALSE)</f>
        <v>УКР</v>
      </c>
    </row>
    <row r="7" spans="1:18" ht="12.75" customHeight="1" thickBot="1">
      <c r="A7" s="332">
        <v>9</v>
      </c>
      <c r="B7" s="120" t="str">
        <f>VLOOKUP(A7,'пр.взв.'!B7:F38,2,FALSE)</f>
        <v>HUMBATLI FARID</v>
      </c>
      <c r="C7" s="287">
        <f>VLOOKUP(A7,'пр.взв.'!B7:F38,3,FALSE)</f>
        <v>1994</v>
      </c>
      <c r="D7" s="129" t="str">
        <f>VLOOKUP(A7,'пр.взв.'!B7:F38,4,FALSE)</f>
        <v>AZE</v>
      </c>
      <c r="E7" s="351"/>
      <c r="F7" s="19"/>
      <c r="G7" s="14"/>
      <c r="H7" s="12"/>
      <c r="K7" s="361">
        <v>2</v>
      </c>
      <c r="L7" s="377">
        <v>6</v>
      </c>
      <c r="M7" s="155" t="str">
        <f>VLOOKUP(L7,'пр.взв.'!B7:E38,2,FALSE)</f>
        <v>ALKHAZUROV Sultan</v>
      </c>
      <c r="N7" s="156" t="str">
        <f>VLOOKUP(L7,'пр.взв.'!B7:E38,4,FALSE)</f>
        <v>RUS</v>
      </c>
      <c r="R7" s="7"/>
    </row>
    <row r="8" spans="1:14" ht="12.75" customHeight="1" thickBot="1">
      <c r="A8" s="333"/>
      <c r="B8" s="128" t="str">
        <f>'пр.взв.'!C24</f>
        <v>Хумбатли Фарид</v>
      </c>
      <c r="C8" s="291"/>
      <c r="D8" s="130" t="str">
        <f>'пр.взв.'!E24</f>
        <v>АЗЕ</v>
      </c>
      <c r="E8" s="16"/>
      <c r="F8" s="20"/>
      <c r="G8" s="359">
        <v>13</v>
      </c>
      <c r="H8" s="12"/>
      <c r="K8" s="361"/>
      <c r="L8" s="139" t="s">
        <v>120</v>
      </c>
      <c r="M8" s="153" t="str">
        <f>VLOOKUP(L8,'пр.взв.'!B1:E40,2,FALSE)</f>
        <v>Алхазуров Султан</v>
      </c>
      <c r="N8" s="154" t="str">
        <f>VLOOKUP(L8,'пр.взв.'!B2:E40,4,FALSE)</f>
        <v>РОС</v>
      </c>
    </row>
    <row r="9" spans="1:14" ht="12.75" customHeight="1" thickBot="1">
      <c r="A9" s="282">
        <v>5</v>
      </c>
      <c r="B9" s="146" t="str">
        <f>VLOOKUP(A9,'пр.взв.'!B7:F38,2,FALSE)</f>
        <v>SOKOLOVAS Manvidas</v>
      </c>
      <c r="C9" s="294">
        <f>VLOOKUP(A9,'пр.взв.'!B7:F38,3,FALSE)</f>
        <v>1995</v>
      </c>
      <c r="D9" s="117" t="str">
        <f>VLOOKUP(A9,'пр.взв.'!B7:F38,4,FALSE)</f>
        <v>LTU</v>
      </c>
      <c r="E9" s="11"/>
      <c r="F9" s="20"/>
      <c r="G9" s="360"/>
      <c r="H9" s="25"/>
      <c r="I9" s="12"/>
      <c r="K9" s="334">
        <v>3</v>
      </c>
      <c r="L9" s="150">
        <f>E44</f>
        <v>9</v>
      </c>
      <c r="M9" s="165" t="str">
        <f>VLOOKUP(L9,'пр.взв.'!B7:E38,2,FALSE)</f>
        <v>HUMBATLI FARID</v>
      </c>
      <c r="N9" s="156" t="str">
        <f>VLOOKUP(L9,'пр.взв.'!B7:E38,4,FALSE)</f>
        <v>AZE</v>
      </c>
    </row>
    <row r="10" spans="1:14" ht="12.75" customHeight="1" thickBot="1">
      <c r="A10" s="283"/>
      <c r="B10" s="127" t="str">
        <f>'пр.взв.'!C16</f>
        <v>Соколов Мапнвидас</v>
      </c>
      <c r="C10" s="295"/>
      <c r="D10" s="131" t="str">
        <f>'пр.взв.'!E16</f>
        <v>ЛИТ</v>
      </c>
      <c r="E10" s="359">
        <v>13</v>
      </c>
      <c r="F10" s="23"/>
      <c r="G10" s="14"/>
      <c r="H10" s="24"/>
      <c r="I10" s="12"/>
      <c r="J10" s="12"/>
      <c r="K10" s="334"/>
      <c r="L10" s="139" t="s">
        <v>123</v>
      </c>
      <c r="M10" s="153" t="str">
        <f>VLOOKUP(L10,'пр.взв.'!B1:E42,2,FALSE)</f>
        <v>Хумбатли Фарид</v>
      </c>
      <c r="N10" s="154" t="str">
        <f>VLOOKUP(L10,'пр.взв.'!B1:E42,4,FALSE)</f>
        <v>АЗЕ</v>
      </c>
    </row>
    <row r="11" spans="1:14" ht="12.75" customHeight="1" thickBot="1">
      <c r="A11" s="283">
        <v>13</v>
      </c>
      <c r="B11" s="120" t="str">
        <f>VLOOKUP(A11,'пр.взв.'!B7:F38,2,FALSE)</f>
        <v>SARKISIAN Artur</v>
      </c>
      <c r="C11" s="287">
        <f>VLOOKUP(A11,'пр.взв.'!B7:F38,3,FALSE)</f>
        <v>1993</v>
      </c>
      <c r="D11" s="129" t="str">
        <f>VLOOKUP(A11,'пр.взв.'!B7:F38,4,FALSE)</f>
        <v>UKR</v>
      </c>
      <c r="E11" s="360"/>
      <c r="F11" s="14"/>
      <c r="G11" s="14"/>
      <c r="H11" s="24"/>
      <c r="I11" s="27"/>
      <c r="J11" s="28"/>
      <c r="K11" s="334">
        <v>3</v>
      </c>
      <c r="L11" s="150">
        <f>E53</f>
        <v>12</v>
      </c>
      <c r="M11" s="166" t="str">
        <f>VLOOKUP(L11,'пр.взв.'!B7:E38,2,FALSE)</f>
        <v>MEZURNISHVILI  MikhailL</v>
      </c>
      <c r="N11" s="156" t="str">
        <f>VLOOKUP(L11,'пр.взв.'!B7:E38,4,FALSE)</f>
        <v>GEO</v>
      </c>
    </row>
    <row r="12" spans="1:14" ht="12.75" customHeight="1" thickBot="1">
      <c r="A12" s="288"/>
      <c r="B12" s="128" t="str">
        <f>'пр.взв.'!C32</f>
        <v>Саркисян Артур</v>
      </c>
      <c r="C12" s="291"/>
      <c r="D12" s="130" t="str">
        <f>'пр.взв.'!E32</f>
        <v>УКР</v>
      </c>
      <c r="E12" s="16"/>
      <c r="F12" s="296"/>
      <c r="G12" s="296"/>
      <c r="H12" s="24"/>
      <c r="I12" s="359">
        <v>13</v>
      </c>
      <c r="J12" s="12"/>
      <c r="K12" s="334"/>
      <c r="L12" s="139" t="s">
        <v>126</v>
      </c>
      <c r="M12" s="153" t="str">
        <f>VLOOKUP(L12,'пр.взв.'!B3:E44,2,FALSE)</f>
        <v>Мезурнишвили Михаил</v>
      </c>
      <c r="N12" s="154" t="str">
        <f>VLOOKUP(L12,'пр.взв.'!B3:E44,4,FALSE)</f>
        <v>ГРУ</v>
      </c>
    </row>
    <row r="13" spans="1:18" ht="12.75" customHeight="1" thickBot="1">
      <c r="A13" s="282">
        <v>3</v>
      </c>
      <c r="B13" s="119" t="str">
        <f>VLOOKUP(A13,'пр.взв.'!B7:F38,2,FALSE)</f>
        <v>KARPENKO Arturs</v>
      </c>
      <c r="C13" s="294">
        <f>VLOOKUP(A13,'пр.взв.'!B7:F38,3,FALSE)</f>
        <v>1994</v>
      </c>
      <c r="D13" s="117" t="str">
        <f>VLOOKUP(A13,'пр.взв.'!B7:F38,4,FALSE)</f>
        <v>LAT</v>
      </c>
      <c r="E13" s="11"/>
      <c r="F13" s="14"/>
      <c r="G13" s="14"/>
      <c r="H13" s="24"/>
      <c r="I13" s="360"/>
      <c r="J13" s="12"/>
      <c r="K13" s="335">
        <v>5</v>
      </c>
      <c r="L13" s="150">
        <v>3</v>
      </c>
      <c r="M13" s="155" t="str">
        <f>VLOOKUP(L13,'пр.взв.'!B7:E38,2,FALSE)</f>
        <v>KARPENKO Arturs</v>
      </c>
      <c r="N13" s="156" t="str">
        <f>VLOOKUP(L13,'пр.взв.'!B7:E38,4,FALSE)</f>
        <v>LAT</v>
      </c>
      <c r="O13" s="99"/>
      <c r="P13" s="99"/>
      <c r="Q13" s="99"/>
      <c r="R13" s="99"/>
    </row>
    <row r="14" spans="1:18" ht="12.75" customHeight="1" thickBot="1">
      <c r="A14" s="283"/>
      <c r="B14" s="127" t="str">
        <f>'пр.взв.'!C12</f>
        <v>Карпенко Артур</v>
      </c>
      <c r="C14" s="295"/>
      <c r="D14" s="131" t="str">
        <f>'пр.взв.'!E12</f>
        <v>ЛАТ</v>
      </c>
      <c r="E14" s="359">
        <v>3</v>
      </c>
      <c r="F14" s="14"/>
      <c r="G14" s="14"/>
      <c r="H14" s="24"/>
      <c r="I14" s="68"/>
      <c r="J14" s="12"/>
      <c r="K14" s="335"/>
      <c r="L14" s="139" t="s">
        <v>117</v>
      </c>
      <c r="M14" s="153" t="str">
        <f>VLOOKUP(L14,'пр.взв.'!B1:E46,2,FALSE)</f>
        <v>Карпенко Артур</v>
      </c>
      <c r="N14" s="154" t="str">
        <f>VLOOKUP(L14,'пр.взв.'!B5:E46,4,FALSE)</f>
        <v>ЛАТ</v>
      </c>
      <c r="O14" s="99"/>
      <c r="P14" s="99"/>
      <c r="Q14" s="99"/>
      <c r="R14" s="99"/>
    </row>
    <row r="15" spans="1:18" ht="12.75" customHeight="1" thickBot="1">
      <c r="A15" s="283">
        <v>11</v>
      </c>
      <c r="B15" s="120" t="str">
        <f>VLOOKUP(A15,'пр.взв.'!B7:F38,2,FALSE)</f>
        <v>DUQUESNOY Tom</v>
      </c>
      <c r="C15" s="287">
        <f>VLOOKUP(A15,'пр.взв.'!B7:F38,3,FALSE)</f>
        <v>1993</v>
      </c>
      <c r="D15" s="129" t="str">
        <f>VLOOKUP(A15,'пр.взв.'!B7:F38,4,FALSE)</f>
        <v>FRA</v>
      </c>
      <c r="E15" s="360"/>
      <c r="F15" s="19"/>
      <c r="G15" s="14"/>
      <c r="H15" s="24"/>
      <c r="I15" s="24"/>
      <c r="J15" s="12"/>
      <c r="K15" s="335">
        <v>5</v>
      </c>
      <c r="L15" s="150">
        <v>10</v>
      </c>
      <c r="M15" s="155" t="str">
        <f>VLOOKUP(L15,'пр.взв.'!B7:E38,2,FALSE)</f>
        <v>HARUTYUNAN Rafik</v>
      </c>
      <c r="N15" s="156" t="str">
        <f>VLOOKUP(L15,'пр.взв.'!B7:E38,4,FALSE)</f>
        <v>ARM</v>
      </c>
      <c r="O15" s="99"/>
      <c r="P15" s="99"/>
      <c r="Q15" s="99"/>
      <c r="R15" s="99"/>
    </row>
    <row r="16" spans="1:18" ht="12.75" customHeight="1" thickBot="1">
      <c r="A16" s="288"/>
      <c r="B16" s="128" t="str">
        <f>'пр.взв.'!C28</f>
        <v>Дукинуа Том</v>
      </c>
      <c r="C16" s="291"/>
      <c r="D16" s="130" t="str">
        <f>'пр.взв.'!E28</f>
        <v>ФРА</v>
      </c>
      <c r="E16" s="16"/>
      <c r="F16" s="20"/>
      <c r="G16" s="359">
        <v>3</v>
      </c>
      <c r="H16" s="26"/>
      <c r="I16" s="24"/>
      <c r="J16" s="12"/>
      <c r="K16" s="335"/>
      <c r="L16" s="139" t="s">
        <v>124</v>
      </c>
      <c r="M16" s="153" t="str">
        <f>VLOOKUP(L16,'пр.взв.'!B1:E48,2,FALSE)</f>
        <v>Харутюнян Рафик</v>
      </c>
      <c r="N16" s="154" t="str">
        <f>VLOOKUP(L16,'пр.взв.'!B7:E48,4,FALSE)</f>
        <v>АРМ</v>
      </c>
      <c r="O16" s="99"/>
      <c r="P16" s="99"/>
      <c r="Q16" s="99"/>
      <c r="R16" s="99"/>
    </row>
    <row r="17" spans="1:18" ht="12.75" customHeight="1" thickBot="1">
      <c r="A17" s="282">
        <v>7</v>
      </c>
      <c r="B17" s="119" t="str">
        <f>VLOOKUP(A17,'пр.взв.'!B7:F38,2,FALSE)</f>
        <v>DICK Altxandr</v>
      </c>
      <c r="C17" s="294">
        <f>VLOOKUP(A17,'пр.взв.'!B7:F38,3,FALSE)</f>
        <v>1995</v>
      </c>
      <c r="D17" s="117" t="str">
        <f>VLOOKUP(A17,'пр.взв.'!B7:F38,4,FALSE)</f>
        <v>GER</v>
      </c>
      <c r="E17" s="11"/>
      <c r="F17" s="21"/>
      <c r="G17" s="360"/>
      <c r="H17" s="9"/>
      <c r="I17" s="41"/>
      <c r="J17" s="9"/>
      <c r="K17" s="338" t="s">
        <v>129</v>
      </c>
      <c r="L17" s="150">
        <v>5</v>
      </c>
      <c r="M17" s="166" t="str">
        <f>VLOOKUP(L17,'пр.взв.'!B7:E38,2,FALSE)</f>
        <v>SOKOLOVAS Manvidas</v>
      </c>
      <c r="N17" s="156" t="str">
        <f>VLOOKUP(L17,'пр.взв.'!B7:E38,4,FALSE)</f>
        <v>LTU</v>
      </c>
      <c r="O17" s="99"/>
      <c r="P17" s="99"/>
      <c r="Q17" s="99"/>
      <c r="R17" s="99"/>
    </row>
    <row r="18" spans="1:18" ht="12.75" customHeight="1" thickBot="1">
      <c r="A18" s="283"/>
      <c r="B18" s="127" t="str">
        <f>'пр.взв.'!C20</f>
        <v>Дик Александр</v>
      </c>
      <c r="C18" s="295"/>
      <c r="D18" s="131" t="str">
        <f>'пр.взв.'!E20</f>
        <v>ГЕР</v>
      </c>
      <c r="E18" s="359">
        <v>7</v>
      </c>
      <c r="F18" s="22"/>
      <c r="G18" s="16"/>
      <c r="H18" s="17"/>
      <c r="I18" s="24"/>
      <c r="J18" s="17"/>
      <c r="K18" s="338"/>
      <c r="L18" s="139" t="s">
        <v>119</v>
      </c>
      <c r="M18" s="153" t="str">
        <f>VLOOKUP(L18,'пр.взв.'!B1:E50,2,FALSE)</f>
        <v>Соколов Мапнвидас</v>
      </c>
      <c r="N18" s="154" t="str">
        <f>VLOOKUP(L18,'пр.взв.'!B1:E50,4,FALSE)</f>
        <v>ЛИТ</v>
      </c>
      <c r="O18" s="99"/>
      <c r="P18" s="99"/>
      <c r="Q18" s="99"/>
      <c r="R18" s="99"/>
    </row>
    <row r="19" spans="1:18" ht="13.5" customHeight="1" thickBot="1">
      <c r="A19" s="283">
        <v>15</v>
      </c>
      <c r="B19" s="135">
        <f>VLOOKUP(A19,'пр.взв.'!B7:F38,2,FALSE)</f>
        <v>0</v>
      </c>
      <c r="C19" s="336">
        <f>VLOOKUP(A19,'пр.взв.'!B7:F38,3,FALSE)</f>
        <v>0</v>
      </c>
      <c r="D19" s="136">
        <f>VLOOKUP(A19,'пр.взв.'!B7:F38,4,FALSE)</f>
        <v>0</v>
      </c>
      <c r="E19" s="360"/>
      <c r="F19" s="16"/>
      <c r="G19" s="16"/>
      <c r="H19" s="17"/>
      <c r="I19" s="24"/>
      <c r="J19" s="17"/>
      <c r="K19" s="338" t="s">
        <v>130</v>
      </c>
      <c r="L19" s="150">
        <v>7</v>
      </c>
      <c r="M19" s="155" t="str">
        <f>VLOOKUP(L19,'пр.взв.'!B7:E38,2,FALSE)</f>
        <v>DICK Altxandr</v>
      </c>
      <c r="N19" s="156" t="str">
        <f>VLOOKUP(L19,'пр.взв.'!B7:E38,4,FALSE)</f>
        <v>GER</v>
      </c>
      <c r="O19" s="99"/>
      <c r="P19" s="99"/>
      <c r="Q19" s="99"/>
      <c r="R19" s="99"/>
    </row>
    <row r="20" spans="1:18" ht="12" customHeight="1" thickBot="1">
      <c r="A20" s="288"/>
      <c r="B20" s="137">
        <f>'пр.взв.'!C36</f>
        <v>0</v>
      </c>
      <c r="C20" s="337"/>
      <c r="D20" s="138">
        <f>'пр.взв.'!E36</f>
        <v>0</v>
      </c>
      <c r="E20" s="16"/>
      <c r="F20" s="11"/>
      <c r="G20" s="11"/>
      <c r="H20" s="17"/>
      <c r="I20" s="24"/>
      <c r="J20" s="17"/>
      <c r="K20" s="338"/>
      <c r="L20" s="139" t="s">
        <v>121</v>
      </c>
      <c r="M20" s="153" t="str">
        <f>VLOOKUP(L20,'пр.взв.'!B2:E52,2,FALSE)</f>
        <v>Дик Александр</v>
      </c>
      <c r="N20" s="154" t="str">
        <f>VLOOKUP(L20,'пр.взв.'!B1:E52,4,FALSE)</f>
        <v>ГЕР</v>
      </c>
      <c r="O20" s="99"/>
      <c r="P20" s="99"/>
      <c r="Q20" s="99"/>
      <c r="R20" s="99"/>
    </row>
    <row r="21" spans="1:18" ht="12" customHeight="1">
      <c r="A21" s="329" t="s">
        <v>36</v>
      </c>
      <c r="B21" s="71"/>
      <c r="C21" s="6"/>
      <c r="D21" s="3"/>
      <c r="E21" s="3"/>
      <c r="F21" s="3"/>
      <c r="G21" s="3"/>
      <c r="I21" s="357">
        <v>13</v>
      </c>
      <c r="K21" s="338" t="s">
        <v>130</v>
      </c>
      <c r="L21" s="150">
        <v>8</v>
      </c>
      <c r="M21" s="155" t="str">
        <f>VLOOKUP(L21,'пр.взв.'!B7:E38,2,FALSE)</f>
        <v>SITNIKAU Yauheni</v>
      </c>
      <c r="N21" s="156" t="str">
        <f>VLOOKUP(L21,'пр.взв.'!B7:E38,4,FALSE)</f>
        <v>BLR</v>
      </c>
      <c r="O21" s="99"/>
      <c r="P21" s="99"/>
      <c r="Q21" s="99"/>
      <c r="R21" s="99"/>
    </row>
    <row r="22" spans="1:18" ht="12" customHeight="1" thickBot="1">
      <c r="A22" s="330"/>
      <c r="B22" s="72"/>
      <c r="E22" s="54"/>
      <c r="F22" s="54"/>
      <c r="G22" s="54"/>
      <c r="H22" s="54"/>
      <c r="I22" s="358"/>
      <c r="J22" s="54"/>
      <c r="K22" s="338"/>
      <c r="L22" s="139" t="s">
        <v>122</v>
      </c>
      <c r="M22" s="153" t="str">
        <f>VLOOKUP(L22,'пр.взв.'!B2:E54,2,FALSE)</f>
        <v>Ситников Евгений</v>
      </c>
      <c r="N22" s="154" t="str">
        <f>VLOOKUP(L22,'пр.взв.'!B3:E54,4,FALSE)</f>
        <v>БЛР</v>
      </c>
      <c r="O22" s="99"/>
      <c r="P22" s="99"/>
      <c r="Q22" s="99"/>
      <c r="R22" s="99"/>
    </row>
    <row r="23" spans="1:14" ht="12" customHeight="1" thickBot="1">
      <c r="A23" s="339">
        <v>2</v>
      </c>
      <c r="B23" s="119" t="str">
        <f>VLOOKUP(A23,'пр.взв.'!B7:F38,2,FALSE)</f>
        <v>POPOV Rostislav</v>
      </c>
      <c r="C23" s="286">
        <f>VLOOKUP(A23,'пр.взв.'!B7:F38,3,FALSE)</f>
        <v>1994</v>
      </c>
      <c r="D23" s="117" t="str">
        <f>VLOOKUP(A23,'пр.взв.'!B7:F38,4,FALSE)</f>
        <v>EST</v>
      </c>
      <c r="E23" s="11"/>
      <c r="F23" s="12"/>
      <c r="G23" s="12"/>
      <c r="H23" s="12"/>
      <c r="I23" s="68"/>
      <c r="K23" s="352" t="s">
        <v>131</v>
      </c>
      <c r="L23" s="150">
        <v>1</v>
      </c>
      <c r="M23" s="120" t="str">
        <f>VLOOKUP(L23,'пр.взв.'!B7:E38,2,FALSE)</f>
        <v>ASENOV Georgi</v>
      </c>
      <c r="N23" s="157" t="str">
        <f>VLOOKUP(L23,'пр.взв.'!B7:E38,4,FALSE)</f>
        <v>BGR</v>
      </c>
    </row>
    <row r="24" spans="1:14" ht="12" customHeight="1" thickBot="1">
      <c r="A24" s="340"/>
      <c r="B24" s="127" t="str">
        <f>'пр.взв.'!C10</f>
        <v>Попов Ростислав</v>
      </c>
      <c r="C24" s="287"/>
      <c r="D24" s="116"/>
      <c r="E24" s="359">
        <v>10</v>
      </c>
      <c r="F24" s="14"/>
      <c r="G24" s="14"/>
      <c r="H24" s="53"/>
      <c r="I24" s="31"/>
      <c r="K24" s="352"/>
      <c r="L24" s="139" t="s">
        <v>115</v>
      </c>
      <c r="M24" s="153" t="str">
        <f>VLOOKUP(L24,'пр.взв.'!B2:E56,2,FALSE)</f>
        <v>Асенов Георгий</v>
      </c>
      <c r="N24" s="154" t="str">
        <f>VLOOKUP(L24,'пр.взв.'!B5:E56,4,FALSE)</f>
        <v>БОЛ</v>
      </c>
    </row>
    <row r="25" spans="1:14" ht="12" customHeight="1" thickBot="1">
      <c r="A25" s="340">
        <v>10</v>
      </c>
      <c r="B25" s="120" t="str">
        <f>VLOOKUP(A25,'пр.взв.'!B7:F38,2,FALSE)</f>
        <v>HARUTYUNAN Rafik</v>
      </c>
      <c r="C25" s="287">
        <f>VLOOKUP(A25,'пр.взв.'!B7:F38,3,FALSE)</f>
        <v>1993</v>
      </c>
      <c r="D25" s="129" t="str">
        <f>VLOOKUP(A25,'пр.взв.'!B7:F38,4,FALSE)</f>
        <v>ARM</v>
      </c>
      <c r="E25" s="360"/>
      <c r="F25" s="19"/>
      <c r="G25" s="14"/>
      <c r="H25" s="12"/>
      <c r="I25" s="31"/>
      <c r="K25" s="347" t="s">
        <v>132</v>
      </c>
      <c r="L25" s="150">
        <v>11</v>
      </c>
      <c r="M25" s="120" t="str">
        <f>VLOOKUP(L25,'пр.взв.'!B7:E38,2,FALSE)</f>
        <v>DUQUESNOY Tom</v>
      </c>
      <c r="N25" s="157" t="str">
        <f>VLOOKUP(L25,'пр.взв.'!B7:E38,4,FALSE)</f>
        <v>FRA</v>
      </c>
    </row>
    <row r="26" spans="1:14" ht="12" customHeight="1" thickBot="1">
      <c r="A26" s="343"/>
      <c r="B26" s="128" t="str">
        <f>'пр.взв.'!C26</f>
        <v>Харутюнян Рафик</v>
      </c>
      <c r="C26" s="291"/>
      <c r="D26" s="130"/>
      <c r="E26" s="16"/>
      <c r="F26" s="20"/>
      <c r="G26" s="359">
        <v>6</v>
      </c>
      <c r="H26" s="12"/>
      <c r="I26" s="31"/>
      <c r="K26" s="347"/>
      <c r="L26" s="139" t="s">
        <v>125</v>
      </c>
      <c r="M26" s="153" t="str">
        <f>VLOOKUP(L26,'пр.взв.'!B2:E58,2,FALSE)</f>
        <v>Дукинуа Том</v>
      </c>
      <c r="N26" s="154" t="str">
        <f>VLOOKUP(L26,'пр.взв.'!B7:E58,4,FALSE)</f>
        <v>ФРА</v>
      </c>
    </row>
    <row r="27" spans="1:14" ht="12" customHeight="1" thickBot="1">
      <c r="A27" s="344">
        <v>6</v>
      </c>
      <c r="B27" s="146" t="str">
        <f>VLOOKUP(A27,'пр.взв.'!B7:F38,2,FALSE)</f>
        <v>ALKHAZUROV Sultan</v>
      </c>
      <c r="C27" s="294" t="str">
        <f>VLOOKUP(A27,'пр.взв.'!B7:F38,3,FALSE)</f>
        <v>1993 cms</v>
      </c>
      <c r="D27" s="117" t="str">
        <f>VLOOKUP(A27,'пр.взв.'!B7:F38,4,FALSE)</f>
        <v>RUS</v>
      </c>
      <c r="E27" s="11"/>
      <c r="F27" s="20"/>
      <c r="G27" s="360"/>
      <c r="H27" s="25"/>
      <c r="I27" s="24"/>
      <c r="K27" s="347" t="s">
        <v>131</v>
      </c>
      <c r="L27" s="150">
        <v>2</v>
      </c>
      <c r="M27" s="120" t="str">
        <f>VLOOKUP(L27,'пр.взв.'!B7:E38,2,FALSE)</f>
        <v>POPOV Rostislav</v>
      </c>
      <c r="N27" s="157" t="str">
        <f>VLOOKUP(L27,'пр.взв.'!B7:E38,4,FALSE)</f>
        <v>EST</v>
      </c>
    </row>
    <row r="28" spans="1:14" ht="12" customHeight="1" thickBot="1">
      <c r="A28" s="340"/>
      <c r="B28" s="127" t="str">
        <f>'пр.взв.'!C18</f>
        <v>Алхазуров Султан</v>
      </c>
      <c r="C28" s="295"/>
      <c r="D28" s="131"/>
      <c r="E28" s="359">
        <v>6</v>
      </c>
      <c r="F28" s="23"/>
      <c r="G28" s="14"/>
      <c r="H28" s="24"/>
      <c r="I28" s="24"/>
      <c r="J28" s="12"/>
      <c r="K28" s="347"/>
      <c r="L28" s="139" t="s">
        <v>116</v>
      </c>
      <c r="M28" s="153" t="str">
        <f>VLOOKUP(L28,'пр.взв.'!B2:E60,2,FALSE)</f>
        <v>Попов Ростислав</v>
      </c>
      <c r="N28" s="154" t="str">
        <f>VLOOKUP(L28,'пр.взв.'!B2:E60,4,FALSE)</f>
        <v>ЭСТ</v>
      </c>
    </row>
    <row r="29" spans="1:16" ht="12" customHeight="1" thickBot="1">
      <c r="A29" s="340">
        <v>14</v>
      </c>
      <c r="B29" s="135">
        <f>VLOOKUP(A29,'пр.взв.'!B7:F38,2,FALSE)</f>
        <v>0</v>
      </c>
      <c r="C29" s="336">
        <f>VLOOKUP(A29,'пр.взв.'!B7:F38,3,FALSE)</f>
        <v>0</v>
      </c>
      <c r="D29" s="136">
        <f>VLOOKUP(A29,'пр.взв.'!B7:F38,4,FALSE)</f>
        <v>0</v>
      </c>
      <c r="E29" s="360"/>
      <c r="F29" s="14"/>
      <c r="G29" s="14"/>
      <c r="H29" s="24"/>
      <c r="I29" s="69"/>
      <c r="J29" s="28"/>
      <c r="K29" s="348" t="s">
        <v>131</v>
      </c>
      <c r="L29" s="150">
        <v>4</v>
      </c>
      <c r="M29" s="155" t="str">
        <f>VLOOKUP(L29,'пр.взв.'!B7:E38,2,FALSE)</f>
        <v>HAIEK Yan</v>
      </c>
      <c r="N29" s="156" t="str">
        <f>VLOOKUP(L29,'пр.взв.'!B7:E38,4,FALSE)</f>
        <v>CZE</v>
      </c>
      <c r="O29" s="99"/>
      <c r="P29" s="99"/>
    </row>
    <row r="30" spans="1:16" ht="12" customHeight="1" thickBot="1">
      <c r="A30" s="345"/>
      <c r="B30" s="137">
        <f>'пр.взв.'!C34</f>
        <v>0</v>
      </c>
      <c r="C30" s="337"/>
      <c r="D30" s="138"/>
      <c r="E30" s="16"/>
      <c r="F30" s="296"/>
      <c r="G30" s="296"/>
      <c r="H30" s="24"/>
      <c r="I30" s="359">
        <v>6</v>
      </c>
      <c r="J30" s="12"/>
      <c r="K30" s="349"/>
      <c r="L30" s="140" t="s">
        <v>118</v>
      </c>
      <c r="M30" s="158" t="str">
        <f>VLOOKUP(L30,'пр.взв.'!B3:E62,2,FALSE)</f>
        <v>Хаек Ян</v>
      </c>
      <c r="N30" s="159" t="str">
        <f>VLOOKUP(L30,'пр.взв.'!B1:E62,4,FALSE)</f>
        <v>ЧЕХ</v>
      </c>
      <c r="O30" s="99"/>
      <c r="P30" s="99"/>
    </row>
    <row r="31" spans="1:16" ht="12" customHeight="1" thickBot="1">
      <c r="A31" s="339">
        <v>4</v>
      </c>
      <c r="B31" s="119" t="str">
        <f>VLOOKUP(A31,'пр.взв.'!B7:F38,2,FALSE)</f>
        <v>HAIEK Yan</v>
      </c>
      <c r="C31" s="294">
        <f>VLOOKUP(A31,'пр.взв.'!B7:F38,3,FALSE)</f>
        <v>1994</v>
      </c>
      <c r="D31" s="117" t="str">
        <f>VLOOKUP(A31,'пр.взв.'!B7:F38,4,FALSE)</f>
        <v>CZE</v>
      </c>
      <c r="E31" s="11"/>
      <c r="F31" s="14"/>
      <c r="G31" s="14"/>
      <c r="H31" s="24"/>
      <c r="I31" s="360"/>
      <c r="J31" s="12"/>
      <c r="K31" s="346"/>
      <c r="L31" s="162"/>
      <c r="M31" s="163"/>
      <c r="N31" s="87"/>
      <c r="O31" s="99"/>
      <c r="P31" s="99"/>
    </row>
    <row r="32" spans="1:16" ht="12" customHeight="1">
      <c r="A32" s="340"/>
      <c r="B32" s="127" t="str">
        <f>'пр.взв.'!C14</f>
        <v>Хаек Ян</v>
      </c>
      <c r="C32" s="295"/>
      <c r="D32" s="131"/>
      <c r="E32" s="350">
        <v>12</v>
      </c>
      <c r="F32" s="14"/>
      <c r="G32" s="14"/>
      <c r="H32" s="24"/>
      <c r="I32" s="12"/>
      <c r="J32" s="12"/>
      <c r="K32" s="346"/>
      <c r="L32" s="82"/>
      <c r="M32" s="164"/>
      <c r="N32" s="86"/>
      <c r="O32" s="99"/>
      <c r="P32" s="99"/>
    </row>
    <row r="33" spans="1:16" ht="12" customHeight="1" thickBot="1">
      <c r="A33" s="341">
        <v>12</v>
      </c>
      <c r="B33" s="147" t="str">
        <f>VLOOKUP(A33,'пр.взв.'!B7:F38,2,FALSE)</f>
        <v>MEZURNISHVILI  MikhailL</v>
      </c>
      <c r="C33" s="287" t="str">
        <f>VLOOKUP(A33,'пр.взв.'!B7:F38,3,FALSE)</f>
        <v>1994 cms</v>
      </c>
      <c r="D33" s="129" t="str">
        <f>VLOOKUP(A33,'пр.взв.'!B7:F38,4,FALSE)</f>
        <v>GEO</v>
      </c>
      <c r="E33" s="351"/>
      <c r="F33" s="19"/>
      <c r="G33" s="14"/>
      <c r="H33" s="24"/>
      <c r="I33" s="12"/>
      <c r="J33" s="12"/>
      <c r="K33" s="346"/>
      <c r="L33" s="162"/>
      <c r="M33" s="163"/>
      <c r="N33" s="87"/>
      <c r="O33" s="99"/>
      <c r="P33" s="99"/>
    </row>
    <row r="34" spans="1:16" ht="12" customHeight="1" thickBot="1">
      <c r="A34" s="342"/>
      <c r="B34" s="128" t="str">
        <f>'пр.взв.'!C30</f>
        <v>Мезурнишвили Михаил</v>
      </c>
      <c r="C34" s="291"/>
      <c r="D34" s="130"/>
      <c r="E34" s="16"/>
      <c r="F34" s="20"/>
      <c r="G34" s="350">
        <v>12</v>
      </c>
      <c r="H34" s="26"/>
      <c r="I34" s="12"/>
      <c r="J34" s="12"/>
      <c r="K34" s="346"/>
      <c r="L34" s="82"/>
      <c r="M34" s="164"/>
      <c r="N34" s="86"/>
      <c r="O34" s="99"/>
      <c r="P34" s="99"/>
    </row>
    <row r="35" spans="1:16" ht="12" customHeight="1" thickBot="1">
      <c r="A35" s="344">
        <v>8</v>
      </c>
      <c r="B35" s="119" t="str">
        <f>VLOOKUP(A35,'пр.взв.'!B7:F38,2,FALSE)</f>
        <v>SITNIKAU Yauheni</v>
      </c>
      <c r="C35" s="294" t="str">
        <f>VLOOKUP(A35,'пр.взв.'!B7:F38,3,FALSE)</f>
        <v>1993 cms</v>
      </c>
      <c r="D35" s="117" t="str">
        <f>VLOOKUP(A35,'пр.взв.'!B7:F38,4,FALSE)</f>
        <v>BLR</v>
      </c>
      <c r="E35" s="11"/>
      <c r="F35" s="21"/>
      <c r="G35" s="351"/>
      <c r="H35" s="9"/>
      <c r="I35" s="9"/>
      <c r="J35" s="9"/>
      <c r="K35" s="346"/>
      <c r="L35" s="162"/>
      <c r="M35" s="163"/>
      <c r="N35" s="87"/>
      <c r="O35" s="99"/>
      <c r="P35" s="99"/>
    </row>
    <row r="36" spans="1:16" ht="14.25" customHeight="1">
      <c r="A36" s="340"/>
      <c r="B36" s="127" t="str">
        <f>'пр.взв.'!C22</f>
        <v>Ситников Евгений</v>
      </c>
      <c r="C36" s="295"/>
      <c r="D36" s="131"/>
      <c r="E36" s="359">
        <v>8</v>
      </c>
      <c r="F36" s="22"/>
      <c r="G36" s="16"/>
      <c r="H36" s="17"/>
      <c r="I36" s="12"/>
      <c r="J36" s="17"/>
      <c r="K36" s="346"/>
      <c r="L36" s="82"/>
      <c r="M36" s="164"/>
      <c r="N36" s="86"/>
      <c r="O36" s="81"/>
      <c r="P36" s="81"/>
    </row>
    <row r="37" spans="1:16" ht="13.5" customHeight="1" thickBot="1">
      <c r="A37" s="340">
        <v>16</v>
      </c>
      <c r="B37" s="135">
        <f>VLOOKUP(A37,'пр.взв.'!B7:F38,2,FALSE)</f>
        <v>0</v>
      </c>
      <c r="C37" s="336">
        <f>VLOOKUP(A37,'пр.взв.'!B7:F38,3,FALSE)</f>
        <v>0</v>
      </c>
      <c r="D37" s="136">
        <f>VLOOKUP(A37,'пр.взв.'!B7:F38,4,FALSE)</f>
        <v>0</v>
      </c>
      <c r="E37" s="360"/>
      <c r="F37" s="16"/>
      <c r="G37" s="16"/>
      <c r="H37" s="17"/>
      <c r="I37" s="12"/>
      <c r="J37" s="17"/>
      <c r="K37" s="160"/>
      <c r="L37" s="160"/>
      <c r="M37" s="101"/>
      <c r="N37" s="161"/>
      <c r="O37" s="102"/>
      <c r="P37" s="81"/>
    </row>
    <row r="38" spans="1:16" ht="13.5" customHeight="1" thickBot="1">
      <c r="A38" s="343"/>
      <c r="B38" s="137">
        <f>'пр.взв.'!C38</f>
        <v>0</v>
      </c>
      <c r="C38" s="337"/>
      <c r="D38" s="138"/>
      <c r="E38" s="16"/>
      <c r="F38" s="11"/>
      <c r="G38" s="11"/>
      <c r="H38" s="17"/>
      <c r="I38" s="12"/>
      <c r="J38" s="17"/>
      <c r="K38" s="100"/>
      <c r="L38" s="100"/>
      <c r="M38" s="103"/>
      <c r="N38" s="99"/>
      <c r="O38" s="99"/>
      <c r="P38" s="81"/>
    </row>
    <row r="39" spans="1:16" ht="12.75" customHeight="1" thickBot="1">
      <c r="A39" s="52" t="s">
        <v>2</v>
      </c>
      <c r="N39" s="3"/>
      <c r="P39" s="3"/>
    </row>
    <row r="40" spans="1:16" ht="13.5" customHeight="1">
      <c r="A40" s="359">
        <v>5</v>
      </c>
      <c r="B40" s="3"/>
      <c r="C40" s="3"/>
      <c r="D40" s="63" t="s">
        <v>41</v>
      </c>
      <c r="E40" s="3"/>
      <c r="L40" s="56"/>
      <c r="N40" s="3"/>
      <c r="P40" s="57"/>
    </row>
    <row r="41" spans="1:16" ht="12.75" customHeight="1" thickBot="1">
      <c r="A41" s="360"/>
      <c r="B41" s="5"/>
      <c r="C41" s="55"/>
      <c r="D41" s="3"/>
      <c r="E41" s="3"/>
      <c r="P41" s="57"/>
    </row>
    <row r="42" spans="2:17" ht="12.75">
      <c r="B42" s="3"/>
      <c r="C42" s="350">
        <v>9</v>
      </c>
      <c r="D42" s="3"/>
      <c r="E42" s="3"/>
      <c r="Q42" s="50">
        <f>HYPERLINK('[1]реквизиты'!$G$12)</f>
      </c>
    </row>
    <row r="43" spans="2:16" ht="13.5" thickBot="1">
      <c r="B43" s="3"/>
      <c r="C43" s="351"/>
      <c r="D43" s="29"/>
      <c r="E43" s="3"/>
      <c r="O43" s="3"/>
      <c r="P43" s="3"/>
    </row>
    <row r="44" spans="1:16" ht="13.5" customHeight="1">
      <c r="A44" s="350">
        <v>9</v>
      </c>
      <c r="B44" s="2"/>
      <c r="C44" s="55"/>
      <c r="D44" s="31"/>
      <c r="E44" s="353">
        <v>9</v>
      </c>
      <c r="F44" s="354"/>
      <c r="O44" s="61"/>
      <c r="P44" s="62"/>
    </row>
    <row r="45" spans="1:16" ht="16.5" customHeight="1" thickBot="1">
      <c r="A45" s="351"/>
      <c r="B45" s="3"/>
      <c r="C45" s="3"/>
      <c r="D45" s="31"/>
      <c r="E45" s="355"/>
      <c r="F45" s="356"/>
      <c r="J45" s="56">
        <f>HYPERLINK('[1]реквизиты'!$A$20)</f>
      </c>
      <c r="K45" s="56"/>
      <c r="L45" s="56"/>
      <c r="M45" s="3"/>
      <c r="N45" s="3"/>
      <c r="O45" s="61"/>
      <c r="P45" s="62"/>
    </row>
    <row r="46" spans="3:16" ht="12.75" customHeight="1">
      <c r="C46" s="359">
        <v>3</v>
      </c>
      <c r="D46" s="30"/>
      <c r="E46" s="3"/>
      <c r="M46" s="3"/>
      <c r="N46" s="3"/>
      <c r="O46" s="3"/>
      <c r="P46" s="3"/>
    </row>
    <row r="47" spans="1:16" ht="15.75" thickBot="1">
      <c r="A47" s="3"/>
      <c r="C47" s="360"/>
      <c r="D47" s="3"/>
      <c r="E47" s="3"/>
      <c r="G47" s="114"/>
      <c r="H47" s="114"/>
      <c r="I47" s="114"/>
      <c r="J47" s="114"/>
      <c r="M47" s="115"/>
      <c r="N47" s="115"/>
      <c r="O47" s="3"/>
      <c r="P47" s="3"/>
    </row>
    <row r="48" spans="1:16" ht="15.75" thickBot="1">
      <c r="A48" s="52" t="s">
        <v>9</v>
      </c>
      <c r="G48" s="65"/>
      <c r="H48" s="65"/>
      <c r="I48" s="65"/>
      <c r="J48" s="65"/>
      <c r="N48" s="67">
        <f>HYPERLINK('[1]реквизиты'!$G$12)</f>
      </c>
      <c r="O48" s="3"/>
      <c r="P48" s="3"/>
    </row>
    <row r="49" spans="1:16" ht="15">
      <c r="A49" s="362"/>
      <c r="B49" s="3"/>
      <c r="C49" s="3"/>
      <c r="D49" s="3"/>
      <c r="E49" s="3"/>
      <c r="G49" s="65"/>
      <c r="H49" s="65"/>
      <c r="I49" s="47" t="str">
        <f>'[1]реквизиты'!$A$8</f>
        <v>Chiaf referee</v>
      </c>
      <c r="J49" s="48"/>
      <c r="K49" s="48"/>
      <c r="L49" s="48"/>
      <c r="M49" s="3"/>
      <c r="N49" s="112"/>
      <c r="O49" s="3"/>
      <c r="P49" s="3"/>
    </row>
    <row r="50" spans="1:16" ht="15.75" thickBot="1">
      <c r="A50" s="360"/>
      <c r="B50" s="5"/>
      <c r="C50" s="55"/>
      <c r="D50" s="3"/>
      <c r="E50" s="3"/>
      <c r="G50" s="114">
        <f>HYPERLINK('[1]реквизиты'!$A$13)</f>
      </c>
      <c r="H50" s="114"/>
      <c r="O50" s="3"/>
      <c r="P50" s="3"/>
    </row>
    <row r="51" spans="2:16" ht="15">
      <c r="B51" s="3"/>
      <c r="C51" s="359">
        <v>10</v>
      </c>
      <c r="D51" s="3"/>
      <c r="E51" s="3"/>
      <c r="G51" s="66"/>
      <c r="H51" s="66"/>
      <c r="M51" s="113" t="str">
        <f>'[1]реквизиты'!$G$8</f>
        <v>V. Bukhval</v>
      </c>
      <c r="N51" t="str">
        <f>'[1]реквизиты'!$G$9</f>
        <v>/BLR/</v>
      </c>
      <c r="O51" s="3"/>
      <c r="P51" s="3"/>
    </row>
    <row r="52" spans="2:16" ht="13.5" thickBot="1">
      <c r="B52" s="3"/>
      <c r="C52" s="360"/>
      <c r="D52" s="29"/>
      <c r="E52" s="3"/>
      <c r="M52" s="3"/>
      <c r="N52" s="3"/>
      <c r="O52" s="61"/>
      <c r="P52" s="3"/>
    </row>
    <row r="53" spans="1:16" ht="12.75">
      <c r="A53" s="362"/>
      <c r="B53" s="2"/>
      <c r="C53" s="55"/>
      <c r="D53" s="31"/>
      <c r="E53" s="353">
        <v>12</v>
      </c>
      <c r="F53" s="354"/>
      <c r="I53" s="47" t="str">
        <f>'[1]реквизиты'!$A$10</f>
        <v>Chiaf  secretary</v>
      </c>
      <c r="J53" s="64"/>
      <c r="K53" s="56"/>
      <c r="L53" s="56"/>
      <c r="M53" s="3"/>
      <c r="N53" s="3"/>
      <c r="O53" s="61"/>
      <c r="P53" s="3"/>
    </row>
    <row r="54" spans="1:16" ht="13.5" thickBot="1">
      <c r="A54" s="360"/>
      <c r="B54" s="3"/>
      <c r="C54" s="3"/>
      <c r="D54" s="31"/>
      <c r="E54" s="355"/>
      <c r="F54" s="356"/>
      <c r="M54" s="3"/>
      <c r="N54" s="3"/>
      <c r="O54" s="3"/>
      <c r="P54" s="3"/>
    </row>
    <row r="55" spans="3:16" ht="15">
      <c r="C55" s="350">
        <v>12</v>
      </c>
      <c r="D55" s="30"/>
      <c r="E55" s="3"/>
      <c r="M55" s="113" t="str">
        <f>'[1]реквизиты'!$G$10</f>
        <v>N. Glushkova</v>
      </c>
      <c r="N55" t="str">
        <f>'[1]реквизиты'!$G$11</f>
        <v>/RUS/</v>
      </c>
      <c r="O55" s="3"/>
      <c r="P55" s="3"/>
    </row>
    <row r="56" spans="1:16" ht="13.5" thickBot="1">
      <c r="A56" s="3"/>
      <c r="C56" s="351"/>
      <c r="D56" s="3"/>
      <c r="E56" s="3"/>
      <c r="N56" s="58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81">
    <mergeCell ref="C55:C56"/>
    <mergeCell ref="E53:F54"/>
    <mergeCell ref="I1:N1"/>
    <mergeCell ref="I2:N2"/>
    <mergeCell ref="C1:H1"/>
    <mergeCell ref="C2:H2"/>
    <mergeCell ref="C46:C47"/>
    <mergeCell ref="G34:G35"/>
    <mergeCell ref="E36:E37"/>
    <mergeCell ref="K5:K6"/>
    <mergeCell ref="A49:A50"/>
    <mergeCell ref="A53:A54"/>
    <mergeCell ref="C51:C52"/>
    <mergeCell ref="C31:C32"/>
    <mergeCell ref="C42:C43"/>
    <mergeCell ref="A44:A45"/>
    <mergeCell ref="A40:A41"/>
    <mergeCell ref="C37:C38"/>
    <mergeCell ref="A35:A36"/>
    <mergeCell ref="A37:A38"/>
    <mergeCell ref="K7:K8"/>
    <mergeCell ref="K19:K20"/>
    <mergeCell ref="E6:E7"/>
    <mergeCell ref="G8:G9"/>
    <mergeCell ref="E10:E11"/>
    <mergeCell ref="I12:I13"/>
    <mergeCell ref="E14:E15"/>
    <mergeCell ref="G16:G17"/>
    <mergeCell ref="E18:E19"/>
    <mergeCell ref="K9:K10"/>
    <mergeCell ref="K23:K24"/>
    <mergeCell ref="K25:K26"/>
    <mergeCell ref="E44:F45"/>
    <mergeCell ref="K21:K22"/>
    <mergeCell ref="F30:G30"/>
    <mergeCell ref="I21:I22"/>
    <mergeCell ref="E24:E25"/>
    <mergeCell ref="G26:G27"/>
    <mergeCell ref="E28:E29"/>
    <mergeCell ref="I30:I31"/>
    <mergeCell ref="K33:K34"/>
    <mergeCell ref="C35:C36"/>
    <mergeCell ref="C27:C28"/>
    <mergeCell ref="C29:C30"/>
    <mergeCell ref="C33:C34"/>
    <mergeCell ref="K31:K32"/>
    <mergeCell ref="K27:K28"/>
    <mergeCell ref="K29:K30"/>
    <mergeCell ref="E32:E33"/>
    <mergeCell ref="K35:K36"/>
    <mergeCell ref="C23:C24"/>
    <mergeCell ref="C25:C26"/>
    <mergeCell ref="A31:A32"/>
    <mergeCell ref="A33:A34"/>
    <mergeCell ref="A23:A24"/>
    <mergeCell ref="A25:A26"/>
    <mergeCell ref="A27:A28"/>
    <mergeCell ref="A29:A30"/>
    <mergeCell ref="K15:K16"/>
    <mergeCell ref="A19:A20"/>
    <mergeCell ref="C19:C20"/>
    <mergeCell ref="A15:A16"/>
    <mergeCell ref="C15:C16"/>
    <mergeCell ref="C17:C18"/>
    <mergeCell ref="A17:A18"/>
    <mergeCell ref="K17:K18"/>
    <mergeCell ref="C13:C14"/>
    <mergeCell ref="A9:A10"/>
    <mergeCell ref="K11:K12"/>
    <mergeCell ref="K13:K14"/>
    <mergeCell ref="F12:G12"/>
    <mergeCell ref="A21:A22"/>
    <mergeCell ref="A3:A4"/>
    <mergeCell ref="C5:C6"/>
    <mergeCell ref="A5:A6"/>
    <mergeCell ref="A7:A8"/>
    <mergeCell ref="C7:C8"/>
    <mergeCell ref="C9:C10"/>
    <mergeCell ref="A11:A12"/>
    <mergeCell ref="C11:C12"/>
    <mergeCell ref="A13:A14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2011-04-17T12:30:31Z</cp:lastPrinted>
  <dcterms:created xsi:type="dcterms:W3CDTF">1996-10-08T23:32:33Z</dcterms:created>
  <dcterms:modified xsi:type="dcterms:W3CDTF">2011-04-17T12:35:25Z</dcterms:modified>
  <cp:category/>
  <cp:version/>
  <cp:contentType/>
  <cp:contentStatus/>
</cp:coreProperties>
</file>