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<sst xmlns="http://schemas.openxmlformats.org/spreadsheetml/2006/main" count="109" uniqueCount="64">
  <si>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</si>
  <si>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</si>
  <si>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</si>
  <si>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</si>
  <si>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</si>
  <si>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</si>
  <si>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</si>
  <si>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</si>
  <si>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</si>
  <si>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</si>
  <si>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</si>
  <si>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</si>
  <si>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</si>
  <si>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</si>
  <si>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</si>
  <si>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</si>
  <si>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</si>
  <si>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</si>
  <si>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</si>
  <si>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</si>
  <si>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</si>
  <si>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</si>
  <si>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</si>
  <si>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</si>
  <si>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</si>
  <si>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</si>
  <si>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</si>
  <si>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</si>
  <si>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</si>
  <si>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</si>
  <si>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</si>
  <si>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</si>
  <si>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</si>
  <si>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</si>
  <si>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</si>
  <si>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</si>
  <si>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</si>
  <si>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</si>
  <si>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</si>
  <si>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</si>
  <si>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</si>
  <si>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</si>
  <si>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</si>
  <si>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r>
      <t>BORISOVA</t>
    </r>
    <r>
      <rPr>
        <sz val="10"/>
        <rFont val="a_FuturicaBook"/>
        <family val="2"/>
      </rPr>
      <t xml:space="preserve"> Zinaida</t>
    </r>
  </si>
  <si>
    <t>1982 msic</t>
  </si>
  <si>
    <t>RUS</t>
  </si>
  <si>
    <t>ABBASAVA Leila</t>
  </si>
  <si>
    <t>1990 ms</t>
  </si>
  <si>
    <t>BLR</t>
  </si>
  <si>
    <r>
      <t>BONDAREVA</t>
    </r>
    <r>
      <rPr>
        <sz val="10"/>
        <rFont val="a_FuturicaBook"/>
        <family val="2"/>
      </rPr>
      <t xml:space="preserve"> Elena</t>
    </r>
  </si>
  <si>
    <t>1985 msic</t>
  </si>
  <si>
    <t>STSIASHENKA Yuliya</t>
  </si>
  <si>
    <t>1988 ms</t>
  </si>
  <si>
    <t>SHAYDUROVA Olesya</t>
  </si>
  <si>
    <t>1989 ms</t>
  </si>
  <si>
    <t>FILIPPOVA Margarita</t>
  </si>
  <si>
    <t>1988 msic</t>
  </si>
  <si>
    <t>TKM</t>
  </si>
  <si>
    <r>
      <t>KHMELEVA</t>
    </r>
    <r>
      <rPr>
        <sz val="10"/>
        <rFont val="a_FuturicaBook"/>
        <family val="2"/>
      </rPr>
      <t xml:space="preserve"> Evgenia</t>
    </r>
  </si>
  <si>
    <t>1986 ms</t>
  </si>
  <si>
    <t xml:space="preserve">Weight category 48 kg  </t>
  </si>
  <si>
    <t>5-7</t>
  </si>
  <si>
    <t>АB</t>
  </si>
  <si>
    <t>Time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</si>
</sst>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name val="a_FuturicaBook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4" fillId="36" borderId="24" xfId="42" applyFont="1" applyFill="1" applyBorder="1" applyAlignment="1" applyProtection="1">
      <alignment horizontal="center" vertical="center" wrapText="1"/>
      <protection/>
    </xf>
    <xf numFmtId="0" fontId="24" fillId="36" borderId="25" xfId="42" applyFont="1" applyFill="1" applyBorder="1" applyAlignment="1" applyProtection="1">
      <alignment horizontal="center" vertical="center" wrapText="1"/>
      <protection/>
    </xf>
    <xf numFmtId="0" fontId="24" fillId="36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35" borderId="13" xfId="0" applyNumberFormat="1" applyFont="1" applyFill="1" applyBorder="1" applyAlignment="1">
      <alignment horizontal="center"/>
    </xf>
    <xf numFmtId="0" fontId="30" fillId="35" borderId="12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1" fillId="33" borderId="28" xfId="0" applyFont="1" applyFill="1" applyBorder="1" applyAlignment="1">
      <alignment horizontal="center" vertical="center" wrapText="1"/>
    </xf>
    <xf numFmtId="0" fontId="32" fillId="33" borderId="44" xfId="0" applyFont="1" applyFill="1" applyBorder="1" applyAlignment="1">
      <alignment horizontal="center" vertical="center"/>
    </xf>
    <xf numFmtId="0" fontId="76" fillId="0" borderId="36" xfId="42" applyFont="1" applyBorder="1" applyAlignment="1" applyProtection="1">
      <alignment horizontal="center" vertical="center" wrapText="1"/>
      <protection/>
    </xf>
    <xf numFmtId="0" fontId="77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/>
    </xf>
    <xf numFmtId="0" fontId="78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34" fillId="0" borderId="50" xfId="0" applyFont="1" applyBorder="1" applyAlignment="1">
      <alignment horizontal="left" vertical="center"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2" xfId="0" applyNumberFormat="1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77" fillId="0" borderId="5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1" t="e">
        <f>HYPERLINK('[2]реквизиты'!#REF!)</f>
        <v>#REF!</v>
      </c>
      <c r="B1" s="92"/>
      <c r="C1" s="92"/>
      <c r="D1" s="92"/>
      <c r="E1" s="92"/>
      <c r="F1" s="92"/>
      <c r="G1" s="93"/>
    </row>
    <row r="2" spans="1:7" ht="21.75" customHeight="1">
      <c r="A2" s="89" t="str">
        <f>HYPERLINK('[2]реквизиты'!$A$3)</f>
        <v>September 30 - October 02, 2011      Moscow /Russia/</v>
      </c>
      <c r="B2" s="89"/>
      <c r="C2" s="89"/>
      <c r="D2" s="89"/>
      <c r="E2" s="89"/>
      <c r="F2" s="89"/>
      <c r="G2" s="89"/>
    </row>
    <row r="3" spans="4:5" ht="20.25" customHeight="1">
      <c r="D3" s="90" t="s">
        <v>8</v>
      </c>
      <c r="E3" s="90"/>
    </row>
    <row r="4" spans="1:7" ht="12.75" customHeight="1">
      <c r="A4" s="87" t="s">
        <v>7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6</v>
      </c>
      <c r="G4" s="87" t="s">
        <v>5</v>
      </c>
    </row>
    <row r="5" spans="1:7" ht="12.75">
      <c r="A5" s="88"/>
      <c r="B5" s="88"/>
      <c r="C5" s="88"/>
      <c r="D5" s="88"/>
      <c r="E5" s="88"/>
      <c r="F5" s="88"/>
      <c r="G5" s="88"/>
    </row>
    <row r="6" spans="1:7" ht="12.75" customHeight="1">
      <c r="A6" s="82"/>
      <c r="B6" s="83">
        <v>1</v>
      </c>
      <c r="C6" s="84"/>
      <c r="D6" s="85"/>
      <c r="E6" s="85"/>
      <c r="F6" s="86"/>
      <c r="G6" s="85"/>
    </row>
    <row r="7" spans="1:7" ht="12.75">
      <c r="A7" s="82"/>
      <c r="B7" s="83"/>
      <c r="C7" s="84"/>
      <c r="D7" s="85"/>
      <c r="E7" s="85"/>
      <c r="F7" s="86"/>
      <c r="G7" s="85"/>
    </row>
    <row r="8" spans="1:7" ht="12.75" customHeight="1">
      <c r="A8" s="82"/>
      <c r="B8" s="83">
        <v>2</v>
      </c>
      <c r="C8" s="84"/>
      <c r="D8" s="85"/>
      <c r="E8" s="85"/>
      <c r="F8" s="86"/>
      <c r="G8" s="85"/>
    </row>
    <row r="9" spans="1:7" ht="12.75">
      <c r="A9" s="82"/>
      <c r="B9" s="83"/>
      <c r="C9" s="84"/>
      <c r="D9" s="85"/>
      <c r="E9" s="85"/>
      <c r="F9" s="86"/>
      <c r="G9" s="85"/>
    </row>
    <row r="10" spans="1:7" ht="12.75" customHeight="1">
      <c r="A10" s="82"/>
      <c r="B10" s="83">
        <v>3</v>
      </c>
      <c r="C10" s="84"/>
      <c r="D10" s="85"/>
      <c r="E10" s="85"/>
      <c r="F10" s="86"/>
      <c r="G10" s="85"/>
    </row>
    <row r="11" spans="1:7" ht="12.75">
      <c r="A11" s="82"/>
      <c r="B11" s="83"/>
      <c r="C11" s="84"/>
      <c r="D11" s="85"/>
      <c r="E11" s="85"/>
      <c r="F11" s="86"/>
      <c r="G11" s="85"/>
    </row>
    <row r="12" spans="1:7" ht="12.75" customHeight="1">
      <c r="A12" s="82"/>
      <c r="B12" s="83">
        <v>4</v>
      </c>
      <c r="C12" s="84"/>
      <c r="D12" s="85"/>
      <c r="E12" s="85"/>
      <c r="F12" s="86"/>
      <c r="G12" s="86"/>
    </row>
    <row r="13" spans="1:7" ht="12.75">
      <c r="A13" s="82"/>
      <c r="B13" s="83"/>
      <c r="C13" s="84"/>
      <c r="D13" s="85"/>
      <c r="E13" s="85"/>
      <c r="F13" s="86"/>
      <c r="G13" s="86"/>
    </row>
    <row r="14" spans="1:7" ht="12.75" customHeight="1">
      <c r="A14" s="82"/>
      <c r="B14" s="83">
        <v>5</v>
      </c>
      <c r="C14" s="84"/>
      <c r="D14" s="85"/>
      <c r="E14" s="85"/>
      <c r="F14" s="86"/>
      <c r="G14" s="85"/>
    </row>
    <row r="15" spans="1:7" ht="12.75">
      <c r="A15" s="82"/>
      <c r="B15" s="83"/>
      <c r="C15" s="84"/>
      <c r="D15" s="85"/>
      <c r="E15" s="85"/>
      <c r="F15" s="86"/>
      <c r="G15" s="85"/>
    </row>
    <row r="16" spans="1:7" ht="12.75" customHeight="1">
      <c r="A16" s="82"/>
      <c r="B16" s="83">
        <v>6</v>
      </c>
      <c r="C16" s="84"/>
      <c r="D16" s="85"/>
      <c r="E16" s="85"/>
      <c r="F16" s="86"/>
      <c r="G16" s="85"/>
    </row>
    <row r="17" spans="1:7" ht="12.75">
      <c r="A17" s="82"/>
      <c r="B17" s="83"/>
      <c r="C17" s="84"/>
      <c r="D17" s="85"/>
      <c r="E17" s="85"/>
      <c r="F17" s="86"/>
      <c r="G17" s="85"/>
    </row>
    <row r="18" spans="1:7" ht="12.75" customHeight="1">
      <c r="A18" s="82"/>
      <c r="B18" s="83">
        <v>7</v>
      </c>
      <c r="C18" s="84"/>
      <c r="D18" s="85"/>
      <c r="E18" s="85"/>
      <c r="F18" s="86"/>
      <c r="G18" s="85"/>
    </row>
    <row r="19" spans="1:7" ht="12.75">
      <c r="A19" s="82"/>
      <c r="B19" s="83"/>
      <c r="C19" s="84"/>
      <c r="D19" s="85"/>
      <c r="E19" s="85"/>
      <c r="F19" s="86"/>
      <c r="G19" s="85"/>
    </row>
    <row r="20" spans="1:7" ht="12.75" customHeight="1">
      <c r="A20" s="82"/>
      <c r="B20" s="83">
        <v>8</v>
      </c>
      <c r="C20" s="84"/>
      <c r="D20" s="85"/>
      <c r="E20" s="85"/>
      <c r="F20" s="86"/>
      <c r="G20" s="85"/>
    </row>
    <row r="21" spans="1:7" ht="12.75">
      <c r="A21" s="82"/>
      <c r="B21" s="83"/>
      <c r="C21" s="84"/>
      <c r="D21" s="85"/>
      <c r="E21" s="85"/>
      <c r="F21" s="86"/>
      <c r="G21" s="85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 hidden="1"/>
    <row r="2" spans="1:8" ht="29.25" customHeight="1" hidden="1" thickBot="1">
      <c r="A2" s="107" t="s">
        <v>26</v>
      </c>
      <c r="B2" s="107"/>
      <c r="C2" s="107"/>
      <c r="D2" s="44"/>
      <c r="F2" s="94" t="str">
        <f>HYPERLINK('пр.взв.'!A4)</f>
        <v>Weight category 48 kg  </v>
      </c>
      <c r="G2" s="94"/>
      <c r="H2" s="94"/>
    </row>
    <row r="3" spans="1:10" ht="12.75" customHeight="1" hidden="1">
      <c r="A3" s="103" t="s">
        <v>28</v>
      </c>
      <c r="B3" s="103" t="s">
        <v>12</v>
      </c>
      <c r="C3" s="103" t="s">
        <v>13</v>
      </c>
      <c r="D3" s="103" t="s">
        <v>14</v>
      </c>
      <c r="E3" s="103" t="s">
        <v>29</v>
      </c>
      <c r="F3" s="103" t="s">
        <v>30</v>
      </c>
      <c r="G3" s="103" t="s">
        <v>63</v>
      </c>
      <c r="H3" s="103" t="s">
        <v>32</v>
      </c>
      <c r="I3" s="103" t="s">
        <v>33</v>
      </c>
      <c r="J3" s="103" t="s">
        <v>34</v>
      </c>
    </row>
    <row r="4" spans="1:10" ht="13.5" hidden="1" thickBot="1">
      <c r="A4" s="104" t="s">
        <v>28</v>
      </c>
      <c r="B4" s="104" t="s">
        <v>12</v>
      </c>
      <c r="C4" s="104" t="s">
        <v>13</v>
      </c>
      <c r="D4" s="104" t="s">
        <v>14</v>
      </c>
      <c r="E4" s="104" t="s">
        <v>29</v>
      </c>
      <c r="F4" s="104" t="s">
        <v>30</v>
      </c>
      <c r="G4" s="104" t="s">
        <v>31</v>
      </c>
      <c r="H4" s="104" t="s">
        <v>32</v>
      </c>
      <c r="I4" s="104" t="s">
        <v>33</v>
      </c>
      <c r="J4" s="104" t="s">
        <v>34</v>
      </c>
    </row>
    <row r="5" spans="1:10" ht="19.5" customHeight="1" hidden="1">
      <c r="A5" s="98" t="s">
        <v>36</v>
      </c>
      <c r="B5" s="100">
        <v>1</v>
      </c>
      <c r="C5" s="101" t="str">
        <f>VLOOKUP(B5,'пр.взв.'!B7:E22,2,FALSE)</f>
        <v>BORISOVA Zinaida</v>
      </c>
      <c r="D5" s="101" t="str">
        <f>VLOOKUP(B5,'пр.взв.'!B7:E22,3,FALSE)</f>
        <v>1982 msic</v>
      </c>
      <c r="E5" s="101" t="str">
        <f>VLOOKUP(B5,'пр.взв.'!B7:E22,4,FALSE)</f>
        <v>RUS</v>
      </c>
      <c r="F5" s="96"/>
      <c r="G5" s="86"/>
      <c r="H5" s="97"/>
      <c r="I5" s="108"/>
      <c r="J5" s="109" t="s">
        <v>27</v>
      </c>
    </row>
    <row r="6" spans="1:10" ht="19.5" customHeight="1" hidden="1">
      <c r="A6" s="99"/>
      <c r="B6" s="87"/>
      <c r="C6" s="106"/>
      <c r="D6" s="106"/>
      <c r="E6" s="106"/>
      <c r="F6" s="105"/>
      <c r="G6" s="86"/>
      <c r="H6" s="97"/>
      <c r="I6" s="108"/>
      <c r="J6" s="110"/>
    </row>
    <row r="7" spans="1:10" ht="19.5" customHeight="1" hidden="1">
      <c r="A7" s="102" t="s">
        <v>10</v>
      </c>
      <c r="B7" s="100">
        <v>2</v>
      </c>
      <c r="C7" s="101" t="str">
        <f>VLOOKUP(B7,'пр.взв.'!B7:E22,2,FALSE)</f>
        <v>ABBASAVA Leila</v>
      </c>
      <c r="D7" s="101" t="str">
        <f>VLOOKUP(B7,'пр.взв.'!B7:E22,3,FALSE)</f>
        <v>1990 ms</v>
      </c>
      <c r="E7" s="101" t="str">
        <f>VLOOKUP(B7,'пр.взв.'!B7:E22,4,FALSE)</f>
        <v>BLR</v>
      </c>
      <c r="F7" s="96"/>
      <c r="G7" s="82"/>
      <c r="H7" s="97"/>
      <c r="I7" s="108"/>
      <c r="J7" s="110"/>
    </row>
    <row r="8" spans="1:10" ht="19.5" customHeight="1" hidden="1">
      <c r="A8" s="102"/>
      <c r="B8" s="82"/>
      <c r="C8" s="101"/>
      <c r="D8" s="101"/>
      <c r="E8" s="101"/>
      <c r="F8" s="96"/>
      <c r="G8" s="82"/>
      <c r="H8" s="97"/>
      <c r="I8" s="108"/>
      <c r="J8" s="111"/>
    </row>
    <row r="9" spans="1:10" ht="19.5" customHeight="1" hidden="1">
      <c r="A9" s="67"/>
      <c r="B9" s="64"/>
      <c r="C9" s="63"/>
      <c r="D9" s="63"/>
      <c r="E9" s="63"/>
      <c r="F9" s="13"/>
      <c r="G9" s="64"/>
      <c r="H9" s="64"/>
      <c r="I9" s="65"/>
      <c r="J9" s="66"/>
    </row>
    <row r="10" spans="1:10" ht="19.5" customHeight="1">
      <c r="A10" s="69"/>
      <c r="B10" s="70"/>
      <c r="C10" s="71"/>
      <c r="D10" s="63"/>
      <c r="E10" s="63"/>
      <c r="F10" s="13"/>
      <c r="G10" s="64"/>
      <c r="H10" s="64"/>
      <c r="I10" s="65"/>
      <c r="J10" s="66"/>
    </row>
    <row r="11" spans="1:8" ht="36" customHeight="1" thickBot="1">
      <c r="A11" s="72"/>
      <c r="B11" s="72"/>
      <c r="C11" s="68" t="s">
        <v>35</v>
      </c>
      <c r="E11" s="45"/>
      <c r="F11" s="94" t="str">
        <f>HYPERLINK('пр.взв.'!A4)</f>
        <v>Weight category 48 kg  </v>
      </c>
      <c r="G11" s="94"/>
      <c r="H11" s="94"/>
    </row>
    <row r="12" spans="1:10" ht="12.75" customHeight="1">
      <c r="A12" s="103" t="s">
        <v>28</v>
      </c>
      <c r="B12" s="103" t="s">
        <v>12</v>
      </c>
      <c r="C12" s="103" t="s">
        <v>13</v>
      </c>
      <c r="D12" s="103" t="s">
        <v>14</v>
      </c>
      <c r="E12" s="103" t="s">
        <v>29</v>
      </c>
      <c r="F12" s="103" t="s">
        <v>30</v>
      </c>
      <c r="G12" s="103" t="s">
        <v>63</v>
      </c>
      <c r="H12" s="103" t="s">
        <v>32</v>
      </c>
      <c r="I12" s="103" t="s">
        <v>33</v>
      </c>
      <c r="J12" s="103" t="s">
        <v>34</v>
      </c>
    </row>
    <row r="13" spans="1:10" ht="13.5" thickBot="1">
      <c r="A13" s="104" t="s">
        <v>28</v>
      </c>
      <c r="B13" s="104" t="s">
        <v>12</v>
      </c>
      <c r="C13" s="104" t="s">
        <v>13</v>
      </c>
      <c r="D13" s="104" t="s">
        <v>14</v>
      </c>
      <c r="E13" s="104" t="s">
        <v>29</v>
      </c>
      <c r="F13" s="104" t="s">
        <v>30</v>
      </c>
      <c r="G13" s="104" t="s">
        <v>31</v>
      </c>
      <c r="H13" s="104" t="s">
        <v>32</v>
      </c>
      <c r="I13" s="104" t="s">
        <v>33</v>
      </c>
      <c r="J13" s="104" t="s">
        <v>34</v>
      </c>
    </row>
    <row r="14" spans="1:10" ht="19.5" customHeight="1">
      <c r="A14" s="98" t="s">
        <v>36</v>
      </c>
      <c r="B14" s="100">
        <v>3</v>
      </c>
      <c r="C14" s="101" t="str">
        <f>VLOOKUP(B14,'пр.взв.'!B7:E22,2,FALSE)</f>
        <v>BONDAREVA Elena</v>
      </c>
      <c r="D14" s="95" t="str">
        <f>VLOOKUP(C14,'пр.взв.'!C7:F22,2,FALSE)</f>
        <v>1985 msic</v>
      </c>
      <c r="E14" s="95" t="str">
        <f>VLOOKUP(D14,'пр.взв.'!D7:G22,2,FALSE)</f>
        <v>RUS</v>
      </c>
      <c r="F14" s="96"/>
      <c r="G14" s="86"/>
      <c r="H14" s="82"/>
      <c r="I14" s="108"/>
      <c r="J14" s="109" t="s">
        <v>27</v>
      </c>
    </row>
    <row r="15" spans="1:10" ht="19.5" customHeight="1">
      <c r="A15" s="99"/>
      <c r="B15" s="82"/>
      <c r="C15" s="101"/>
      <c r="D15" s="95"/>
      <c r="E15" s="95"/>
      <c r="F15" s="96"/>
      <c r="G15" s="86"/>
      <c r="H15" s="82"/>
      <c r="I15" s="108"/>
      <c r="J15" s="110"/>
    </row>
    <row r="16" spans="1:10" ht="19.5" customHeight="1">
      <c r="A16" s="102" t="s">
        <v>10</v>
      </c>
      <c r="B16" s="100">
        <v>4</v>
      </c>
      <c r="C16" s="101" t="str">
        <f>VLOOKUP(B16,'пр.взв.'!B7:E22,2,FALSE)</f>
        <v>STSIASHENKA Yuliya</v>
      </c>
      <c r="D16" s="95" t="str">
        <f>VLOOKUP(C16,'пр.взв.'!C7:F22,2,FALSE)</f>
        <v>1988 ms</v>
      </c>
      <c r="E16" s="95" t="str">
        <f>VLOOKUP(D16,'пр.взв.'!D7:G22,2,FALSE)</f>
        <v>BLR</v>
      </c>
      <c r="F16" s="96"/>
      <c r="G16" s="82"/>
      <c r="H16" s="82"/>
      <c r="I16" s="108"/>
      <c r="J16" s="110"/>
    </row>
    <row r="17" spans="1:10" ht="19.5" customHeight="1">
      <c r="A17" s="102"/>
      <c r="B17" s="82"/>
      <c r="C17" s="101"/>
      <c r="D17" s="95"/>
      <c r="E17" s="95"/>
      <c r="F17" s="96"/>
      <c r="G17" s="82"/>
      <c r="H17" s="82"/>
      <c r="I17" s="108"/>
      <c r="J17" s="111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46" t="str">
        <f>HYPERLINK('[2]реквизиты'!$G$8)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J5:J8"/>
    <mergeCell ref="J14:J17"/>
    <mergeCell ref="I12:I13"/>
    <mergeCell ref="J12:J13"/>
    <mergeCell ref="I3:I4"/>
    <mergeCell ref="J3:J4"/>
    <mergeCell ref="I5:I6"/>
    <mergeCell ref="I7:I8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F3:F4"/>
    <mergeCell ref="G7:G8"/>
    <mergeCell ref="B5:B6"/>
    <mergeCell ref="C5:C6"/>
    <mergeCell ref="D5:D6"/>
    <mergeCell ref="E5:E6"/>
    <mergeCell ref="G3:G4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5" t="s">
        <v>17</v>
      </c>
      <c r="B2" s="125"/>
      <c r="C2" s="125"/>
      <c r="D2" s="125"/>
      <c r="E2" s="125"/>
      <c r="F2" s="56"/>
    </row>
    <row r="3" spans="1:9" ht="43.5" customHeight="1">
      <c r="A3" s="126" t="str">
        <f>HYPERLINK('[2]реквизиты'!A2)</f>
        <v>Stage of a cup of the world - X international tournament on sambo /F/ on prizes of general A.A.Aslakhanov</v>
      </c>
      <c r="B3" s="126"/>
      <c r="C3" s="126"/>
      <c r="D3" s="126"/>
      <c r="E3" s="126"/>
      <c r="F3" s="57"/>
      <c r="G3" s="14"/>
      <c r="H3" s="14"/>
      <c r="I3" s="15"/>
    </row>
    <row r="4" spans="1:6" ht="24.75" customHeight="1" thickBot="1">
      <c r="A4" s="124" t="s">
        <v>60</v>
      </c>
      <c r="B4" s="124"/>
      <c r="C4" s="124"/>
      <c r="D4" s="124"/>
      <c r="E4" s="124"/>
      <c r="F4" s="55"/>
    </row>
    <row r="5" spans="1:5" ht="12.75" customHeight="1">
      <c r="A5" s="118" t="s">
        <v>11</v>
      </c>
      <c r="B5" s="120" t="s">
        <v>12</v>
      </c>
      <c r="C5" s="118" t="s">
        <v>13</v>
      </c>
      <c r="D5" s="118" t="s">
        <v>14</v>
      </c>
      <c r="E5" s="118" t="s">
        <v>15</v>
      </c>
    </row>
    <row r="6" spans="1:5" ht="12.75" customHeight="1" thickBot="1">
      <c r="A6" s="119"/>
      <c r="B6" s="121"/>
      <c r="C6" s="119"/>
      <c r="D6" s="119"/>
      <c r="E6" s="119"/>
    </row>
    <row r="7" spans="1:5" ht="12.75" customHeight="1">
      <c r="A7" s="85" t="s">
        <v>20</v>
      </c>
      <c r="B7" s="123">
        <v>1</v>
      </c>
      <c r="C7" s="116" t="s">
        <v>43</v>
      </c>
      <c r="D7" s="117" t="s">
        <v>44</v>
      </c>
      <c r="E7" s="117" t="s">
        <v>45</v>
      </c>
    </row>
    <row r="8" spans="1:5" ht="15" customHeight="1">
      <c r="A8" s="112"/>
      <c r="B8" s="113"/>
      <c r="C8" s="114"/>
      <c r="D8" s="115"/>
      <c r="E8" s="115"/>
    </row>
    <row r="9" spans="1:5" ht="12.75" customHeight="1">
      <c r="A9" s="85" t="s">
        <v>21</v>
      </c>
      <c r="B9" s="113">
        <v>2</v>
      </c>
      <c r="C9" s="114" t="s">
        <v>46</v>
      </c>
      <c r="D9" s="115" t="s">
        <v>47</v>
      </c>
      <c r="E9" s="117" t="s">
        <v>48</v>
      </c>
    </row>
    <row r="10" spans="1:5" ht="15" customHeight="1">
      <c r="A10" s="112"/>
      <c r="B10" s="113"/>
      <c r="C10" s="114"/>
      <c r="D10" s="115"/>
      <c r="E10" s="115"/>
    </row>
    <row r="11" spans="1:5" ht="15" customHeight="1">
      <c r="A11" s="85" t="s">
        <v>19</v>
      </c>
      <c r="B11" s="113">
        <v>3</v>
      </c>
      <c r="C11" s="114" t="s">
        <v>49</v>
      </c>
      <c r="D11" s="115" t="s">
        <v>50</v>
      </c>
      <c r="E11" s="117" t="s">
        <v>45</v>
      </c>
    </row>
    <row r="12" spans="1:5" ht="15.75" customHeight="1">
      <c r="A12" s="112"/>
      <c r="B12" s="113"/>
      <c r="C12" s="114"/>
      <c r="D12" s="115"/>
      <c r="E12" s="115"/>
    </row>
    <row r="13" spans="1:5" ht="12.75" customHeight="1">
      <c r="A13" s="85" t="s">
        <v>18</v>
      </c>
      <c r="B13" s="113">
        <v>4</v>
      </c>
      <c r="C13" s="114" t="s">
        <v>51</v>
      </c>
      <c r="D13" s="115" t="s">
        <v>52</v>
      </c>
      <c r="E13" s="117" t="s">
        <v>48</v>
      </c>
    </row>
    <row r="14" spans="1:5" ht="15" customHeight="1">
      <c r="A14" s="112"/>
      <c r="B14" s="113"/>
      <c r="C14" s="114"/>
      <c r="D14" s="115"/>
      <c r="E14" s="115"/>
    </row>
    <row r="15" spans="1:5" ht="12.75" customHeight="1">
      <c r="A15" s="85" t="s">
        <v>22</v>
      </c>
      <c r="B15" s="113">
        <v>5</v>
      </c>
      <c r="C15" s="114" t="s">
        <v>53</v>
      </c>
      <c r="D15" s="115" t="s">
        <v>54</v>
      </c>
      <c r="E15" s="117" t="s">
        <v>45</v>
      </c>
    </row>
    <row r="16" spans="1:5" ht="15" customHeight="1">
      <c r="A16" s="112"/>
      <c r="B16" s="113"/>
      <c r="C16" s="114"/>
      <c r="D16" s="115"/>
      <c r="E16" s="115"/>
    </row>
    <row r="17" spans="1:5" ht="15" customHeight="1">
      <c r="A17" s="85" t="s">
        <v>23</v>
      </c>
      <c r="B17" s="113">
        <v>6</v>
      </c>
      <c r="C17" s="114" t="s">
        <v>55</v>
      </c>
      <c r="D17" s="115" t="s">
        <v>56</v>
      </c>
      <c r="E17" s="117" t="s">
        <v>57</v>
      </c>
    </row>
    <row r="18" spans="1:5" ht="15" customHeight="1">
      <c r="A18" s="112"/>
      <c r="B18" s="113"/>
      <c r="C18" s="114"/>
      <c r="D18" s="115"/>
      <c r="E18" s="115"/>
    </row>
    <row r="19" spans="1:5" ht="12.75" customHeight="1">
      <c r="A19" s="122" t="s">
        <v>24</v>
      </c>
      <c r="B19" s="113">
        <v>7</v>
      </c>
      <c r="C19" s="114" t="s">
        <v>58</v>
      </c>
      <c r="D19" s="115" t="s">
        <v>59</v>
      </c>
      <c r="E19" s="117" t="s">
        <v>45</v>
      </c>
    </row>
    <row r="20" spans="1:5" ht="15" customHeight="1">
      <c r="A20" s="112"/>
      <c r="B20" s="113"/>
      <c r="C20" s="114"/>
      <c r="D20" s="115"/>
      <c r="E20" s="115"/>
    </row>
    <row r="21" spans="1:5" ht="19.5" customHeight="1">
      <c r="A21" s="85" t="s">
        <v>25</v>
      </c>
      <c r="B21" s="113">
        <v>8</v>
      </c>
      <c r="C21" s="128"/>
      <c r="D21" s="127"/>
      <c r="E21" s="127"/>
    </row>
    <row r="22" spans="1:5" ht="16.5" customHeight="1">
      <c r="A22" s="85"/>
      <c r="B22" s="113"/>
      <c r="C22" s="129"/>
      <c r="D22" s="117"/>
      <c r="E22" s="117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A. Lebedev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A. Drokov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A15:A16"/>
    <mergeCell ref="B15:B16"/>
    <mergeCell ref="D15:D16"/>
    <mergeCell ref="C15:C16"/>
    <mergeCell ref="A17:A18"/>
    <mergeCell ref="B17:B18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C7:C8"/>
    <mergeCell ref="D7:D8"/>
    <mergeCell ref="A5:A6"/>
    <mergeCell ref="B5:B6"/>
    <mergeCell ref="C5:C6"/>
    <mergeCell ref="D5:D6"/>
    <mergeCell ref="A13:A14"/>
    <mergeCell ref="B13:B14"/>
    <mergeCell ref="B11:B12"/>
    <mergeCell ref="C11:C12"/>
    <mergeCell ref="D11:D12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R15">
      <selection activeCell="K1" sqref="A1:K3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1" t="str">
        <f>HYPERLINK('[2]реквизиты'!$A$2)</f>
        <v>Stage of a cup of the world - X international tournament on sambo /F/ on prizes of general A.A.Aslakhanov</v>
      </c>
      <c r="D1" s="131"/>
      <c r="E1" s="131"/>
      <c r="F1" s="131"/>
      <c r="G1" s="131"/>
      <c r="H1" s="131"/>
      <c r="I1" s="131"/>
      <c r="J1" s="132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3" t="str">
        <f>HYPERLINK('[2]реквизиты'!$A$3)</f>
        <v>September 30 - October 02, 2011      Moscow /Russia/</v>
      </c>
      <c r="D2" s="133"/>
      <c r="E2" s="133"/>
      <c r="F2" s="133"/>
      <c r="G2" s="133"/>
      <c r="H2" s="133"/>
      <c r="I2" s="133"/>
      <c r="J2" s="133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9"/>
      <c r="C3" s="134" t="str">
        <f>HYPERLINK('пр.взв.'!$A$4)</f>
        <v>Weight category 48 kg  </v>
      </c>
      <c r="D3" s="134"/>
      <c r="E3" s="134"/>
      <c r="F3" s="134"/>
      <c r="G3" s="134"/>
      <c r="H3" s="134"/>
      <c r="I3" s="134"/>
      <c r="J3" s="134"/>
      <c r="K3" s="59"/>
      <c r="L3" s="59"/>
      <c r="M3" s="59"/>
      <c r="N3" s="59"/>
      <c r="O3" s="59"/>
      <c r="P3" s="59"/>
    </row>
    <row r="4" spans="1:13" ht="16.5" thickBot="1">
      <c r="A4" s="130" t="s">
        <v>0</v>
      </c>
      <c r="B4" s="13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46" t="str">
        <f>VLOOKUP(A5,'пр.взв.'!B5:E22,2,FALSE)</f>
        <v>BORISOVA Zinaida</v>
      </c>
      <c r="C5" s="148" t="str">
        <f>VLOOKUP(A5,'пр.взв.'!B5:E22,3,FALSE)</f>
        <v>1982 msic</v>
      </c>
      <c r="D5" s="135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8"/>
      <c r="B6" s="147"/>
      <c r="C6" s="149"/>
      <c r="D6" s="136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7">
        <v>5</v>
      </c>
      <c r="B7" s="139" t="str">
        <f>VLOOKUP(A7,'пр.взв.'!B5:E22,2,FALSE)</f>
        <v>SHAYDUROVA Olesya</v>
      </c>
      <c r="C7" s="141" t="str">
        <f>VLOOKUP(A7,'пр.взв.'!B5:E22,3,FALSE)</f>
        <v>1989 ms</v>
      </c>
      <c r="D7" s="143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8"/>
      <c r="B8" s="140"/>
      <c r="C8" s="142"/>
      <c r="D8" s="144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46" t="str">
        <f>VLOOKUP(A9,'пр.взв.'!B5:E22,2,FALSE)</f>
        <v>BONDAREVA Elena</v>
      </c>
      <c r="C9" s="148" t="str">
        <f>VLOOKUP(A9,'пр.взв.'!B5:E22,3,FALSE)</f>
        <v>1985 msic</v>
      </c>
      <c r="D9" s="135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8"/>
      <c r="B10" s="147"/>
      <c r="C10" s="149"/>
      <c r="D10" s="136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7">
        <v>7</v>
      </c>
      <c r="B11" s="139" t="str">
        <f>VLOOKUP(A11,'пр.взв.'!B5:E22,2,FALSE)</f>
        <v>KHMELEVA Evgenia</v>
      </c>
      <c r="C11" s="141" t="str">
        <f>VLOOKUP(A11,'пр.взв.'!B5:E22,3,FALSE)</f>
        <v>1986 ms</v>
      </c>
      <c r="D11" s="143" t="str">
        <f>VLOOKUP(A11,'пр.взв.'!B5:E22,4,FALSE)</f>
        <v>RUS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0"/>
      <c r="B12" s="140"/>
      <c r="C12" s="142"/>
      <c r="D12" s="144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0" t="s">
        <v>10</v>
      </c>
      <c r="B15" s="130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46" t="str">
        <f>VLOOKUP(A16,'пр.взв.'!B6:E22,2,FALSE)</f>
        <v>ABBASAVA Leila</v>
      </c>
      <c r="C16" s="148" t="str">
        <f>VLOOKUP(A16,'пр.взв.'!B6:E22,3,FALSE)</f>
        <v>1990 ms</v>
      </c>
      <c r="D16" s="135" t="str">
        <f>VLOOKUP(A16,'пр.взв.'!B6:E22,4,FALSE)</f>
        <v>BLR</v>
      </c>
      <c r="E16" s="22"/>
      <c r="F16" s="22"/>
      <c r="G16" s="22"/>
      <c r="H16" s="22"/>
      <c r="I16" s="35"/>
      <c r="J16" s="3"/>
    </row>
    <row r="17" spans="1:10" ht="12.75">
      <c r="A17" s="138"/>
      <c r="B17" s="147"/>
      <c r="C17" s="149"/>
      <c r="D17" s="136"/>
      <c r="E17" s="24"/>
      <c r="F17" s="22"/>
      <c r="G17" s="29"/>
      <c r="H17" s="26"/>
      <c r="I17" s="35"/>
      <c r="J17" s="3"/>
    </row>
    <row r="18" spans="1:10" ht="13.5" thickBot="1">
      <c r="A18" s="137">
        <v>6</v>
      </c>
      <c r="B18" s="139" t="str">
        <f>VLOOKUP(A18,'пр.взв.'!B6:E22,2,FALSE)</f>
        <v>FILIPPOVA Margarita</v>
      </c>
      <c r="C18" s="141" t="str">
        <f>VLOOKUP(A18,'пр.взв.'!B6:E22,3,FALSE)</f>
        <v>1988 msic</v>
      </c>
      <c r="D18" s="143" t="str">
        <f>VLOOKUP(A18,'пр.взв.'!B6:E22,4,FALSE)</f>
        <v>TKM</v>
      </c>
      <c r="E18" s="23"/>
      <c r="F18" s="25"/>
      <c r="G18" s="28"/>
      <c r="H18" s="26"/>
      <c r="I18" s="35"/>
      <c r="J18" s="3"/>
    </row>
    <row r="19" spans="1:10" ht="13.5" thickBot="1">
      <c r="A19" s="138"/>
      <c r="B19" s="140"/>
      <c r="C19" s="142"/>
      <c r="D19" s="144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6" t="str">
        <f>VLOOKUP(A20,'пр.взв.'!B6:E22,2,FALSE)</f>
        <v>STSIASHENKA Yuliya</v>
      </c>
      <c r="C20" s="148" t="str">
        <f>VLOOKUP(A20,'пр.взв.'!B6:E22,3,FALSE)</f>
        <v>1988 ms</v>
      </c>
      <c r="D20" s="135" t="str">
        <f>VLOOKUP(A20,'пр.взв.'!B6:E22,4,FALSE)</f>
        <v>BLR</v>
      </c>
      <c r="E20" s="22"/>
      <c r="F20" s="26"/>
      <c r="G20" s="23"/>
      <c r="H20" s="3"/>
    </row>
    <row r="21" spans="1:8" ht="12.75">
      <c r="A21" s="138"/>
      <c r="B21" s="147"/>
      <c r="C21" s="149"/>
      <c r="D21" s="136"/>
      <c r="E21" s="24"/>
      <c r="F21" s="27"/>
      <c r="G21" s="28"/>
      <c r="H21" s="26"/>
    </row>
    <row r="22" spans="1:8" ht="13.5" thickBot="1">
      <c r="A22" s="137">
        <v>8</v>
      </c>
      <c r="B22" s="139"/>
      <c r="C22" s="141"/>
      <c r="D22" s="143"/>
      <c r="E22" s="23"/>
      <c r="F22" s="22"/>
      <c r="G22" s="29"/>
      <c r="H22" s="26"/>
    </row>
    <row r="23" spans="1:8" ht="13.5" thickBot="1">
      <c r="A23" s="150"/>
      <c r="B23" s="140"/>
      <c r="C23" s="142"/>
      <c r="D23" s="144"/>
      <c r="E23" s="22"/>
      <c r="F23" s="22"/>
      <c r="G23" s="29"/>
      <c r="H23" s="26"/>
    </row>
    <row r="26" ht="12.75">
      <c r="A26" s="10" t="s">
        <v>62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A. Drokov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O5" sqref="O5"/>
    </sheetView>
  </sheetViews>
  <sheetFormatPr defaultColWidth="9.140625" defaultRowHeight="12.75"/>
  <sheetData>
    <row r="1" spans="1:8" ht="37.5" customHeight="1" thickBot="1">
      <c r="A1" s="167" t="str">
        <f>'[2]реквизиты'!$A$2</f>
        <v>Stage of a cup of the world - X international tournament on sambo /F/ on prizes of general A.A.Aslakhanov</v>
      </c>
      <c r="B1" s="168"/>
      <c r="C1" s="168"/>
      <c r="D1" s="168"/>
      <c r="E1" s="168"/>
      <c r="F1" s="168"/>
      <c r="G1" s="168"/>
      <c r="H1" s="169"/>
    </row>
    <row r="2" spans="1:8" ht="25.5" customHeight="1">
      <c r="A2" s="170" t="str">
        <f>'[2]реквизиты'!$A$3</f>
        <v>September 30 - October 02, 2011      Moscow /Russia/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40</v>
      </c>
      <c r="B3" s="171"/>
      <c r="C3" s="171"/>
      <c r="D3" s="171"/>
      <c r="E3" s="171"/>
      <c r="F3" s="171"/>
      <c r="G3" s="171"/>
      <c r="H3" s="171"/>
    </row>
    <row r="4" spans="2:8" ht="18">
      <c r="B4" s="73"/>
      <c r="C4" s="172" t="str">
        <f>'[3]пр.взв.'!A4</f>
        <v>Weight category кg.</v>
      </c>
      <c r="D4" s="172"/>
      <c r="E4" s="172"/>
      <c r="F4" s="172"/>
      <c r="G4" s="172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3" t="s">
        <v>37</v>
      </c>
      <c r="B6" s="153" t="str">
        <f>'пр.хода'!B10</f>
        <v>BONDAREVA Elena</v>
      </c>
      <c r="C6" s="153"/>
      <c r="D6" s="153"/>
      <c r="E6" s="153"/>
      <c r="F6" s="153"/>
      <c r="G6" s="153"/>
      <c r="H6" s="151" t="str">
        <f>'пр.хода'!C10</f>
        <v>1985 msic</v>
      </c>
      <c r="I6" s="74"/>
      <c r="J6" s="75">
        <v>3</v>
      </c>
    </row>
    <row r="7" spans="1:10" ht="18">
      <c r="A7" s="174"/>
      <c r="B7" s="154"/>
      <c r="C7" s="154"/>
      <c r="D7" s="154"/>
      <c r="E7" s="154"/>
      <c r="F7" s="154"/>
      <c r="G7" s="154"/>
      <c r="H7" s="152"/>
      <c r="I7" s="74"/>
      <c r="J7" s="75"/>
    </row>
    <row r="8" spans="1:10" ht="18">
      <c r="A8" s="174"/>
      <c r="B8" s="155" t="str">
        <f>'пр.хода'!D10</f>
        <v>RUS</v>
      </c>
      <c r="C8" s="155"/>
      <c r="D8" s="155"/>
      <c r="E8" s="155"/>
      <c r="F8" s="155"/>
      <c r="G8" s="155"/>
      <c r="H8" s="152"/>
      <c r="I8" s="74"/>
      <c r="J8" s="75"/>
    </row>
    <row r="9" spans="1:10" ht="18.75" thickBot="1">
      <c r="A9" s="175"/>
      <c r="B9" s="156"/>
      <c r="C9" s="156"/>
      <c r="D9" s="156"/>
      <c r="E9" s="156"/>
      <c r="F9" s="156"/>
      <c r="G9" s="156"/>
      <c r="H9" s="157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64" t="s">
        <v>38</v>
      </c>
      <c r="B11" s="153" t="str">
        <f>'пр.хода'!B20</f>
        <v>STSIASHENKA Yuliya</v>
      </c>
      <c r="C11" s="153"/>
      <c r="D11" s="153"/>
      <c r="E11" s="153"/>
      <c r="F11" s="153"/>
      <c r="G11" s="153"/>
      <c r="H11" s="151" t="str">
        <f>'пр.хода'!C20</f>
        <v>1988 ms</v>
      </c>
      <c r="I11" s="74"/>
      <c r="J11" s="75">
        <v>4</v>
      </c>
    </row>
    <row r="12" spans="1:10" ht="18">
      <c r="A12" s="165"/>
      <c r="B12" s="154"/>
      <c r="C12" s="154"/>
      <c r="D12" s="154"/>
      <c r="E12" s="154"/>
      <c r="F12" s="154"/>
      <c r="G12" s="154"/>
      <c r="H12" s="152"/>
      <c r="I12" s="74"/>
      <c r="J12" s="75"/>
    </row>
    <row r="13" spans="1:10" ht="18">
      <c r="A13" s="165"/>
      <c r="B13" s="155" t="str">
        <f>'пр.хода'!D20</f>
        <v>BLR</v>
      </c>
      <c r="C13" s="155"/>
      <c r="D13" s="155"/>
      <c r="E13" s="155"/>
      <c r="F13" s="155"/>
      <c r="G13" s="155"/>
      <c r="H13" s="152"/>
      <c r="I13" s="74"/>
      <c r="J13" s="75"/>
    </row>
    <row r="14" spans="1:10" ht="18.75" thickBot="1">
      <c r="A14" s="166"/>
      <c r="B14" s="156"/>
      <c r="C14" s="156"/>
      <c r="D14" s="156"/>
      <c r="E14" s="156"/>
      <c r="F14" s="156"/>
      <c r="G14" s="156"/>
      <c r="H14" s="157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61" t="s">
        <v>39</v>
      </c>
      <c r="B16" s="153" t="str">
        <f>'пр.хода'!B6</f>
        <v>BORISOVA Zinaida</v>
      </c>
      <c r="C16" s="153"/>
      <c r="D16" s="153"/>
      <c r="E16" s="153"/>
      <c r="F16" s="153"/>
      <c r="G16" s="153"/>
      <c r="H16" s="151" t="str">
        <f>'пр.хода'!C6</f>
        <v>1982 msic</v>
      </c>
      <c r="I16" s="74"/>
      <c r="J16" s="75">
        <v>1</v>
      </c>
    </row>
    <row r="17" spans="1:10" ht="18">
      <c r="A17" s="162"/>
      <c r="B17" s="154"/>
      <c r="C17" s="154"/>
      <c r="D17" s="154"/>
      <c r="E17" s="154"/>
      <c r="F17" s="154"/>
      <c r="G17" s="154"/>
      <c r="H17" s="152"/>
      <c r="I17" s="74"/>
      <c r="J17" s="75"/>
    </row>
    <row r="18" spans="1:10" ht="18">
      <c r="A18" s="162"/>
      <c r="B18" s="155" t="str">
        <f>'пр.хода'!D6</f>
        <v>RUS</v>
      </c>
      <c r="C18" s="155"/>
      <c r="D18" s="155"/>
      <c r="E18" s="155"/>
      <c r="F18" s="155"/>
      <c r="G18" s="155"/>
      <c r="H18" s="152"/>
      <c r="I18" s="74"/>
      <c r="J18" s="75"/>
    </row>
    <row r="19" spans="1:10" ht="18.75" thickBot="1">
      <c r="A19" s="163"/>
      <c r="B19" s="156"/>
      <c r="C19" s="156"/>
      <c r="D19" s="156"/>
      <c r="E19" s="156"/>
      <c r="F19" s="156"/>
      <c r="G19" s="156"/>
      <c r="H19" s="157"/>
      <c r="I19" s="74"/>
      <c r="J19" s="75"/>
    </row>
    <row r="20" spans="1:10" ht="18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hidden="1">
      <c r="A21" s="161" t="s">
        <v>39</v>
      </c>
      <c r="B21" s="153" t="e">
        <f>VLOOKUP(J21,'[3]пр.взв.'!B2:F85,2,FALSE)</f>
        <v>#N/A</v>
      </c>
      <c r="C21" s="153"/>
      <c r="D21" s="153"/>
      <c r="E21" s="153"/>
      <c r="F21" s="153"/>
      <c r="G21" s="153"/>
      <c r="H21" s="151" t="e">
        <f>VLOOKUP(J21,'[3]пр.взв.'!B2:F85,3,FALSE)</f>
        <v>#N/A</v>
      </c>
      <c r="I21" s="74"/>
      <c r="J21" s="75">
        <v>0</v>
      </c>
    </row>
    <row r="22" spans="1:10" ht="18" hidden="1">
      <c r="A22" s="162"/>
      <c r="B22" s="154"/>
      <c r="C22" s="154"/>
      <c r="D22" s="154"/>
      <c r="E22" s="154"/>
      <c r="F22" s="154"/>
      <c r="G22" s="154"/>
      <c r="H22" s="152"/>
      <c r="I22" s="74"/>
      <c r="J22" s="75"/>
    </row>
    <row r="23" spans="1:9" ht="18" hidden="1">
      <c r="A23" s="162"/>
      <c r="B23" s="155" t="e">
        <f>VLOOKUP(J21,'[3]пр.взв.'!B2:F85,4,FALSE)</f>
        <v>#N/A</v>
      </c>
      <c r="C23" s="155"/>
      <c r="D23" s="155"/>
      <c r="E23" s="155"/>
      <c r="F23" s="155"/>
      <c r="G23" s="155"/>
      <c r="H23" s="152"/>
      <c r="I23" s="74"/>
    </row>
    <row r="24" spans="1:9" ht="18.75" hidden="1" thickBot="1">
      <c r="A24" s="163"/>
      <c r="B24" s="156"/>
      <c r="C24" s="156"/>
      <c r="D24" s="156"/>
      <c r="E24" s="156"/>
      <c r="F24" s="156"/>
      <c r="G24" s="156"/>
      <c r="H24" s="157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58" t="e">
        <f>VLOOKUP(J28,'[3]пр.взв.'!B7:F70,5,FALSE)</f>
        <v>#N/A</v>
      </c>
      <c r="B28" s="159"/>
      <c r="C28" s="159"/>
      <c r="D28" s="159"/>
      <c r="E28" s="159"/>
      <c r="F28" s="159"/>
      <c r="G28" s="159"/>
      <c r="H28" s="151"/>
      <c r="J28">
        <v>0</v>
      </c>
    </row>
    <row r="29" spans="1:8" ht="13.5" thickBot="1">
      <c r="A29" s="160"/>
      <c r="B29" s="156"/>
      <c r="C29" s="156"/>
      <c r="D29" s="156"/>
      <c r="E29" s="156"/>
      <c r="F29" s="156"/>
      <c r="G29" s="156"/>
      <c r="H29" s="157"/>
    </row>
    <row r="32" spans="1:8" ht="18">
      <c r="A32" s="74" t="s">
        <v>42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zoomScalePageLayoutView="0" workbookViewId="0" topLeftCell="A4">
      <selection activeCell="P15" sqref="P15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1" t="s">
        <v>16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2:12" ht="57" customHeight="1" thickBot="1">
      <c r="B2" s="48"/>
      <c r="C2" s="217" t="str">
        <f>HYPERLINK('[2]реквизиты'!$A$2)</f>
        <v>Stage of a cup of the world - X international tournament on sambo /F/ on prizes of general A.A.Aslakhanov</v>
      </c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6.25" customHeight="1" thickBot="1">
      <c r="B3" s="133" t="str">
        <f>HYPERLINK('[2]реквизиты'!$A$3)</f>
        <v>September 30 - October 02, 2011      Moscow /Russia/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4" ht="27.75" customHeight="1" thickBot="1">
      <c r="B4" s="62"/>
      <c r="C4" s="227" t="str">
        <f>HYPERLINK('пр.взв.'!$A$4)</f>
        <v>Weight category 48 kg  </v>
      </c>
      <c r="D4" s="228"/>
      <c r="E4" s="228"/>
      <c r="F4" s="228"/>
      <c r="G4" s="228"/>
      <c r="H4" s="228"/>
      <c r="I4" s="228"/>
      <c r="J4" s="228"/>
      <c r="K4" s="228"/>
      <c r="L4" s="229"/>
      <c r="M4" s="62"/>
      <c r="N4" s="62"/>
    </row>
    <row r="5" spans="1:15" ht="24" customHeight="1" thickBot="1">
      <c r="A5" s="49" t="s">
        <v>9</v>
      </c>
      <c r="N5" s="50"/>
      <c r="O5" s="50"/>
    </row>
    <row r="6" spans="1:15" ht="12.75" customHeight="1" thickBot="1">
      <c r="A6" s="188">
        <v>1</v>
      </c>
      <c r="B6" s="184" t="str">
        <f>VLOOKUP(A6,'пр.взв.'!B7:E22,2,FALSE)</f>
        <v>BORISOVA Zinaida</v>
      </c>
      <c r="C6" s="148" t="str">
        <f>VLOOKUP(A6,'пр.взв.'!B7:E22,3,FALSE)</f>
        <v>1982 msic</v>
      </c>
      <c r="D6" s="135" t="str">
        <f>VLOOKUP(A6,'пр.взв.'!B7:E22,4,FALSE)</f>
        <v>RUS</v>
      </c>
      <c r="K6" s="196">
        <v>1</v>
      </c>
      <c r="L6" s="198">
        <f>I14</f>
        <v>3</v>
      </c>
      <c r="M6" s="200" t="str">
        <f>VLOOKUP(L6,'пр.взв.'!B7:E22,2,FALSE)</f>
        <v>BONDAREVA Elena</v>
      </c>
      <c r="N6" s="202" t="str">
        <f>VLOOKUP(L6,'пр.взв.'!B7:E22,4,FALSE)</f>
        <v>RUS</v>
      </c>
      <c r="O6" s="50"/>
    </row>
    <row r="7" spans="1:15" ht="12.75" customHeight="1">
      <c r="A7" s="189"/>
      <c r="B7" s="185"/>
      <c r="C7" s="149"/>
      <c r="D7" s="136"/>
      <c r="E7" s="220">
        <v>1</v>
      </c>
      <c r="K7" s="197"/>
      <c r="L7" s="199"/>
      <c r="M7" s="201"/>
      <c r="N7" s="203"/>
      <c r="O7" s="50"/>
    </row>
    <row r="8" spans="1:15" ht="12.75" customHeight="1" thickBot="1">
      <c r="A8" s="176">
        <v>5</v>
      </c>
      <c r="B8" s="186" t="str">
        <f>VLOOKUP(A8,'пр.взв.'!B7:E22,2,FALSE)</f>
        <v>SHAYDUROVA Olesya</v>
      </c>
      <c r="C8" s="141" t="str">
        <f>VLOOKUP(A8,'пр.взв.'!B7:E22,3,FALSE)</f>
        <v>1989 ms</v>
      </c>
      <c r="D8" s="143" t="str">
        <f>VLOOKUP(A8,'пр.взв.'!B7:E22,4,FALSE)</f>
        <v>RUS</v>
      </c>
      <c r="E8" s="221"/>
      <c r="F8" s="7"/>
      <c r="G8" s="35"/>
      <c r="K8" s="204">
        <v>2</v>
      </c>
      <c r="L8" s="206">
        <v>4</v>
      </c>
      <c r="M8" s="207" t="str">
        <f>VLOOKUP(L8,'пр.взв.'!B7:E22,2,FALSE)</f>
        <v>STSIASHENKA Yuliya</v>
      </c>
      <c r="N8" s="208" t="str">
        <f>VLOOKUP(L8,'пр.взв.'!B7:E22,4,FALSE)</f>
        <v>BLR</v>
      </c>
      <c r="O8" s="50"/>
    </row>
    <row r="9" spans="1:15" ht="12.75" customHeight="1" thickBot="1">
      <c r="A9" s="177"/>
      <c r="B9" s="187"/>
      <c r="C9" s="142"/>
      <c r="D9" s="144"/>
      <c r="F9" s="3"/>
      <c r="G9" s="222">
        <v>3</v>
      </c>
      <c r="K9" s="205"/>
      <c r="L9" s="230"/>
      <c r="M9" s="201"/>
      <c r="N9" s="203"/>
      <c r="O9" s="50"/>
    </row>
    <row r="10" spans="1:15" ht="12.75" customHeight="1" thickBot="1">
      <c r="A10" s="188">
        <v>3</v>
      </c>
      <c r="B10" s="184" t="str">
        <f>VLOOKUP(A10,'пр.взв.'!B7:E22,2,FALSE)</f>
        <v>BONDAREVA Elena</v>
      </c>
      <c r="C10" s="148" t="str">
        <f>VLOOKUP(A10,'пр.взв.'!B7:E22,3,FALSE)</f>
        <v>1985 msic</v>
      </c>
      <c r="D10" s="135" t="str">
        <f>VLOOKUP(A10,'пр.взв.'!B7:E22,4,FALSE)</f>
        <v>RUS</v>
      </c>
      <c r="F10" s="3"/>
      <c r="G10" s="223"/>
      <c r="H10" s="32"/>
      <c r="K10" s="209">
        <v>3</v>
      </c>
      <c r="L10" s="206">
        <f>C28</f>
        <v>1</v>
      </c>
      <c r="M10" s="207" t="str">
        <f>VLOOKUP(L10,'пр.взв.'!B7:E22,2,FALSE)</f>
        <v>BORISOVA Zinaida</v>
      </c>
      <c r="N10" s="208" t="str">
        <f>VLOOKUP(L10,'пр.взв.'!B7:E22,4,FALSE)</f>
        <v>RUS</v>
      </c>
      <c r="O10" s="50"/>
    </row>
    <row r="11" spans="1:15" ht="12.75" customHeight="1">
      <c r="A11" s="189"/>
      <c r="B11" s="185"/>
      <c r="C11" s="149"/>
      <c r="D11" s="136"/>
      <c r="E11" s="220">
        <v>3</v>
      </c>
      <c r="F11" s="2"/>
      <c r="G11" s="35"/>
      <c r="H11" s="33"/>
      <c r="K11" s="210"/>
      <c r="L11" s="199"/>
      <c r="M11" s="201"/>
      <c r="N11" s="203"/>
      <c r="O11" s="50"/>
    </row>
    <row r="12" spans="1:15" ht="12.75" customHeight="1" thickBot="1">
      <c r="A12" s="176">
        <v>7</v>
      </c>
      <c r="B12" s="186" t="str">
        <f>VLOOKUP(A12,'пр.взв.'!B7:E22,2,FALSE)</f>
        <v>KHMELEVA Evgenia</v>
      </c>
      <c r="C12" s="141" t="str">
        <f>VLOOKUP(A12,'пр.взв.'!B7:E22,3,FALSE)</f>
        <v>1986 ms</v>
      </c>
      <c r="D12" s="143" t="str">
        <f>VLOOKUP(A12,'пр.взв.'!B7:E22,4,FALSE)</f>
        <v>RUS</v>
      </c>
      <c r="E12" s="221"/>
      <c r="G12" s="3"/>
      <c r="H12" s="33"/>
      <c r="K12" s="232">
        <v>4</v>
      </c>
      <c r="L12" s="206">
        <v>2</v>
      </c>
      <c r="M12" s="207" t="str">
        <f>VLOOKUP(L12,'пр.взв.'!B7:E22,2,FALSE)</f>
        <v>ABBASAVA Leila</v>
      </c>
      <c r="N12" s="208" t="str">
        <f>VLOOKUP(L12,'пр.взв.'!B7:E22,4,FALSE)</f>
        <v>BLR</v>
      </c>
      <c r="O12" s="50"/>
    </row>
    <row r="13" spans="1:15" ht="12.75" customHeight="1" thickBot="1">
      <c r="A13" s="177"/>
      <c r="B13" s="187"/>
      <c r="C13" s="142"/>
      <c r="D13" s="144"/>
      <c r="G13" s="3"/>
      <c r="H13" s="33"/>
      <c r="K13" s="233"/>
      <c r="L13" s="199"/>
      <c r="M13" s="201"/>
      <c r="N13" s="203"/>
      <c r="O13" s="50"/>
    </row>
    <row r="14" spans="1:15" ht="12" customHeight="1">
      <c r="A14" s="194" t="s">
        <v>10</v>
      </c>
      <c r="B14" s="58"/>
      <c r="C14" s="61"/>
      <c r="D14" s="61"/>
      <c r="G14" s="3"/>
      <c r="H14" s="33"/>
      <c r="I14" s="224">
        <v>3</v>
      </c>
      <c r="K14" s="213" t="s">
        <v>61</v>
      </c>
      <c r="L14" s="231">
        <v>5</v>
      </c>
      <c r="M14" s="207" t="str">
        <f>VLOOKUP(L14,'пр.взв.'!B7:E22,2,FALSE)</f>
        <v>SHAYDUROVA Olesya</v>
      </c>
      <c r="N14" s="208" t="str">
        <f>VLOOKUP(L14,'пр.взв.'!B7:E22,4,FALSE)</f>
        <v>RUS</v>
      </c>
      <c r="O14" s="50"/>
    </row>
    <row r="15" spans="1:15" ht="12" customHeight="1" thickBot="1">
      <c r="A15" s="195"/>
      <c r="B15" s="58"/>
      <c r="C15" s="61"/>
      <c r="D15" s="61"/>
      <c r="G15" s="3"/>
      <c r="H15" s="33"/>
      <c r="I15" s="225"/>
      <c r="K15" s="226"/>
      <c r="L15" s="199"/>
      <c r="M15" s="201"/>
      <c r="N15" s="203"/>
      <c r="O15" s="50"/>
    </row>
    <row r="16" spans="1:15" ht="12.75" customHeight="1" thickBot="1">
      <c r="A16" s="188">
        <v>2</v>
      </c>
      <c r="B16" s="184" t="str">
        <f>VLOOKUP(A16,'пр.взв.'!B7:E22,2,FALSE)</f>
        <v>ABBASAVA Leila</v>
      </c>
      <c r="C16" s="148" t="str">
        <f>VLOOKUP(A16,'пр.взв.'!B7:E22,3,FALSE)</f>
        <v>1990 ms</v>
      </c>
      <c r="D16" s="135" t="str">
        <f>VLOOKUP(A16,'пр.взв.'!B7:E22,4,FALSE)</f>
        <v>BLR</v>
      </c>
      <c r="G16" s="3"/>
      <c r="H16" s="33"/>
      <c r="K16" s="213" t="s">
        <v>61</v>
      </c>
      <c r="L16" s="206">
        <v>6</v>
      </c>
      <c r="M16" s="207" t="str">
        <f>VLOOKUP(L16,'пр.взв.'!B7:E22,2,FALSE)</f>
        <v>FILIPPOVA Margarita</v>
      </c>
      <c r="N16" s="208" t="str">
        <f>VLOOKUP(L16,'пр.взв.'!B7:E22,4,FALSE)</f>
        <v>TKM</v>
      </c>
      <c r="O16" s="50"/>
    </row>
    <row r="17" spans="1:15" ht="12.75" customHeight="1">
      <c r="A17" s="189"/>
      <c r="B17" s="185"/>
      <c r="C17" s="149"/>
      <c r="D17" s="136"/>
      <c r="E17" s="220">
        <v>2</v>
      </c>
      <c r="G17" s="3"/>
      <c r="H17" s="33"/>
      <c r="K17" s="226"/>
      <c r="L17" s="199"/>
      <c r="M17" s="201"/>
      <c r="N17" s="203"/>
      <c r="O17" s="50"/>
    </row>
    <row r="18" spans="1:15" ht="12.75" customHeight="1" thickBot="1">
      <c r="A18" s="176">
        <v>6</v>
      </c>
      <c r="B18" s="186" t="str">
        <f>VLOOKUP(A18,'пр.взв.'!B7:E22,2,FALSE)</f>
        <v>FILIPPOVA Margarita</v>
      </c>
      <c r="C18" s="141" t="str">
        <f>VLOOKUP(A18,'пр.взв.'!B7:E22,3,FALSE)</f>
        <v>1988 msic</v>
      </c>
      <c r="D18" s="143" t="str">
        <f>VLOOKUP(A18,'пр.взв.'!B7:E22,4,FALSE)</f>
        <v>TKM</v>
      </c>
      <c r="E18" s="221"/>
      <c r="F18" s="7"/>
      <c r="G18" s="35"/>
      <c r="H18" s="33"/>
      <c r="K18" s="213" t="s">
        <v>61</v>
      </c>
      <c r="L18" s="206">
        <v>7</v>
      </c>
      <c r="M18" s="207" t="str">
        <f>VLOOKUP(L18,'пр.взв.'!B7:E22,2,FALSE)</f>
        <v>KHMELEVA Evgenia</v>
      </c>
      <c r="N18" s="208" t="str">
        <f>VLOOKUP(L18,'пр.взв.'!B7:E22,4,FALSE)</f>
        <v>RUS</v>
      </c>
      <c r="O18" s="50"/>
    </row>
    <row r="19" spans="1:15" ht="12.75" customHeight="1" thickBot="1">
      <c r="A19" s="177"/>
      <c r="B19" s="187"/>
      <c r="C19" s="142"/>
      <c r="D19" s="144"/>
      <c r="F19" s="3"/>
      <c r="G19" s="222">
        <v>4</v>
      </c>
      <c r="H19" s="34"/>
      <c r="K19" s="214"/>
      <c r="L19" s="215"/>
      <c r="M19" s="216"/>
      <c r="N19" s="212"/>
      <c r="O19" s="50"/>
    </row>
    <row r="20" spans="1:11" ht="12.75" customHeight="1" thickBot="1">
      <c r="A20" s="188">
        <v>4</v>
      </c>
      <c r="B20" s="184" t="str">
        <f>VLOOKUP(A20,'пр.взв.'!B7:E22,2,FALSE)</f>
        <v>STSIASHENKA Yuliya</v>
      </c>
      <c r="C20" s="148" t="str">
        <f>VLOOKUP(A20,'пр.взв.'!B7:E22,3,FALSE)</f>
        <v>1988 ms</v>
      </c>
      <c r="D20" s="135" t="str">
        <f>VLOOKUP(A20,'пр.взв.'!B7:E22,4,FALSE)</f>
        <v>BLR</v>
      </c>
      <c r="F20" s="3"/>
      <c r="G20" s="223"/>
      <c r="H20" s="3"/>
      <c r="K20" s="50"/>
    </row>
    <row r="21" spans="1:11" ht="13.5" customHeight="1">
      <c r="A21" s="189"/>
      <c r="B21" s="185"/>
      <c r="C21" s="149"/>
      <c r="D21" s="136"/>
      <c r="E21" s="220">
        <v>4</v>
      </c>
      <c r="F21" s="2"/>
      <c r="G21" s="35"/>
      <c r="H21" s="3"/>
      <c r="K21" s="50"/>
    </row>
    <row r="22" spans="1:15" ht="12.75" customHeight="1" thickBot="1">
      <c r="A22" s="176">
        <v>8</v>
      </c>
      <c r="B22" s="178">
        <f>VLOOKUP(A22,'пр.взв.'!B7:E22,2,FALSE)</f>
        <v>0</v>
      </c>
      <c r="C22" s="180">
        <f>VLOOKUP(A22,'пр.взв.'!B7:E22,3,FALSE)</f>
        <v>0</v>
      </c>
      <c r="D22" s="182">
        <f>VLOOKUP(A22,'пр.взв.'!B7:E22,4,FALSE)</f>
        <v>0</v>
      </c>
      <c r="E22" s="221"/>
      <c r="G22" s="3"/>
      <c r="H22" s="3"/>
      <c r="N22" s="50"/>
      <c r="O22" s="50"/>
    </row>
    <row r="23" spans="1:15" ht="13.5" customHeight="1" thickBot="1">
      <c r="A23" s="177"/>
      <c r="B23" s="179"/>
      <c r="C23" s="181"/>
      <c r="D23" s="183"/>
      <c r="E23" s="60"/>
      <c r="G23" s="3"/>
      <c r="H23" s="3"/>
      <c r="N23" s="50"/>
      <c r="O23" s="50"/>
    </row>
    <row r="24" spans="1:11" ht="28.5" customHeight="1">
      <c r="A24" s="52" t="s">
        <v>26</v>
      </c>
      <c r="F24" s="52"/>
      <c r="G24" s="3"/>
      <c r="H24" s="3"/>
      <c r="I24" s="3"/>
      <c r="J24" s="3"/>
      <c r="K24" s="3"/>
    </row>
    <row r="25" spans="1:10" ht="13.5" customHeight="1" thickBot="1">
      <c r="A25" s="80"/>
      <c r="B25" s="80"/>
      <c r="C25" s="80"/>
      <c r="D25" s="80"/>
      <c r="F25" s="81"/>
      <c r="G25" s="81"/>
      <c r="H25" s="81"/>
      <c r="J25" s="81"/>
    </row>
    <row r="26" spans="1:8" ht="13.5" customHeight="1">
      <c r="A26" s="190">
        <v>1</v>
      </c>
      <c r="H26" s="3"/>
    </row>
    <row r="27" spans="1:8" ht="12.75" customHeight="1" thickBot="1">
      <c r="A27" s="191"/>
      <c r="B27" s="32"/>
      <c r="H27" s="3"/>
    </row>
    <row r="28" spans="2:8" ht="12.75" customHeight="1">
      <c r="B28" s="33"/>
      <c r="C28" s="192">
        <v>1</v>
      </c>
      <c r="H28" s="3"/>
    </row>
    <row r="29" spans="2:8" ht="12.75" customHeight="1" thickBot="1">
      <c r="B29" s="33"/>
      <c r="C29" s="193"/>
      <c r="H29" s="3"/>
    </row>
    <row r="30" spans="1:8" ht="13.5" customHeight="1">
      <c r="A30" s="190">
        <v>2</v>
      </c>
      <c r="B30" s="34"/>
      <c r="H30" s="3"/>
    </row>
    <row r="31" spans="1:8" ht="13.5" thickBot="1">
      <c r="A31" s="191"/>
      <c r="H31" s="3"/>
    </row>
    <row r="34" spans="1:9" ht="12.75">
      <c r="A34" s="16" t="str">
        <f>HYPERLINK('[2]реквизиты'!$A$8)</f>
        <v>Chiaf referee</v>
      </c>
      <c r="B34" s="11"/>
      <c r="C34" s="11"/>
      <c r="D34" s="11"/>
      <c r="E34" s="3"/>
      <c r="F34" s="53" t="str">
        <f>HYPERLINK('[2]реквизиты'!$G$8)</f>
        <v>A. Lebedev</v>
      </c>
      <c r="G34" s="54"/>
      <c r="I34" s="19" t="str">
        <f>HYPERLINK('[2]реквизиты'!$G$9)</f>
        <v>/RUS/</v>
      </c>
    </row>
    <row r="35" spans="1:7" ht="12.75">
      <c r="A35" s="11"/>
      <c r="B35" s="11"/>
      <c r="C35" s="11"/>
      <c r="D35" s="11"/>
      <c r="E35" s="3"/>
      <c r="F35" s="79"/>
      <c r="G35" s="54"/>
    </row>
    <row r="36" spans="1:9" ht="12.75">
      <c r="A36" s="17" t="str">
        <f>HYPERLINK('[2]реквизиты'!$A$10)</f>
        <v>Chiaf  secretary</v>
      </c>
      <c r="C36" s="11"/>
      <c r="D36" s="11"/>
      <c r="E36" s="17"/>
      <c r="F36" s="53" t="str">
        <f>HYPERLINK('[2]реквизиты'!$G$10)</f>
        <v>A. Drokov</v>
      </c>
      <c r="G36" s="54"/>
      <c r="I36" s="21" t="str">
        <f>HYPERLINK('[2]реквизиты'!$G$11)</f>
        <v>/RUS/</v>
      </c>
    </row>
  </sheetData>
  <sheetProtection/>
  <mergeCells count="75">
    <mergeCell ref="C4:L4"/>
    <mergeCell ref="E11:E12"/>
    <mergeCell ref="E7:E8"/>
    <mergeCell ref="G9:G10"/>
    <mergeCell ref="E17:E18"/>
    <mergeCell ref="D10:D11"/>
    <mergeCell ref="D8:D9"/>
    <mergeCell ref="L8:L9"/>
    <mergeCell ref="L14:L15"/>
    <mergeCell ref="K12:K13"/>
    <mergeCell ref="E21:E22"/>
    <mergeCell ref="G19:G20"/>
    <mergeCell ref="I14:I15"/>
    <mergeCell ref="N14:N15"/>
    <mergeCell ref="K16:K17"/>
    <mergeCell ref="L16:L17"/>
    <mergeCell ref="M16:M17"/>
    <mergeCell ref="N16:N17"/>
    <mergeCell ref="K14:K15"/>
    <mergeCell ref="M14:M15"/>
    <mergeCell ref="C1:L1"/>
    <mergeCell ref="D12:D13"/>
    <mergeCell ref="N18:N19"/>
    <mergeCell ref="K18:K19"/>
    <mergeCell ref="L18:L19"/>
    <mergeCell ref="M18:M19"/>
    <mergeCell ref="B3:M3"/>
    <mergeCell ref="C2:L2"/>
    <mergeCell ref="D6:D7"/>
    <mergeCell ref="N10:N11"/>
    <mergeCell ref="L12:L13"/>
    <mergeCell ref="M12:M13"/>
    <mergeCell ref="N12:N13"/>
    <mergeCell ref="M8:M9"/>
    <mergeCell ref="N8:N9"/>
    <mergeCell ref="K10:K11"/>
    <mergeCell ref="L10:L11"/>
    <mergeCell ref="M10:M11"/>
    <mergeCell ref="K6:K7"/>
    <mergeCell ref="L6:L7"/>
    <mergeCell ref="M6:M7"/>
    <mergeCell ref="N6:N7"/>
    <mergeCell ref="K8:K9"/>
    <mergeCell ref="A26:A27"/>
    <mergeCell ref="B10:B11"/>
    <mergeCell ref="C10:C11"/>
    <mergeCell ref="B16:B17"/>
    <mergeCell ref="A20:A21"/>
    <mergeCell ref="A30:A31"/>
    <mergeCell ref="C28:C29"/>
    <mergeCell ref="A6:A7"/>
    <mergeCell ref="B6:B7"/>
    <mergeCell ref="C6:C7"/>
    <mergeCell ref="A14:A15"/>
    <mergeCell ref="B8:B9"/>
    <mergeCell ref="C8:C9"/>
    <mergeCell ref="A8:A9"/>
    <mergeCell ref="A10:A11"/>
    <mergeCell ref="A12:A13"/>
    <mergeCell ref="B12:B13"/>
    <mergeCell ref="C12:C13"/>
    <mergeCell ref="A16:A17"/>
    <mergeCell ref="C16:C17"/>
    <mergeCell ref="D20:D21"/>
    <mergeCell ref="D16:D17"/>
    <mergeCell ref="A22:A23"/>
    <mergeCell ref="B22:B23"/>
    <mergeCell ref="C22:C23"/>
    <mergeCell ref="D22:D23"/>
    <mergeCell ref="B20:B21"/>
    <mergeCell ref="A18:A19"/>
    <mergeCell ref="B18:B19"/>
    <mergeCell ref="C18:C19"/>
    <mergeCell ref="D18:D19"/>
    <mergeCell ref="C20:C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2011-10-01T15:01:55Z</cp:lastPrinted>
  <dcterms:created xsi:type="dcterms:W3CDTF">1996-10-08T23:32:33Z</dcterms:created>
  <dcterms:modified xsi:type="dcterms:W3CDTF">2011-10-01T15:01:57Z</dcterms:modified>
  <cp:category/>
  <cp:version/>
  <cp:contentType/>
  <cp:contentStatus/>
</cp:coreProperties>
</file>