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<sst xmlns="http://schemas.openxmlformats.org/spreadsheetml/2006/main" count="210" uniqueCount="119">
  <si>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</si>
  <si>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</si>
  <si>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</si>
  <si>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</si>
  <si>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</si>
  <si>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</si>
  <si>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</si>
  <si>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</si>
  <si>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</si>
  <si>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</si>
  <si>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</si>
  <si>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</si>
  <si>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</si>
  <si>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</si>
  <si>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</si>
  <si>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</si>
  <si>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</si>
  <si>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</si>
  <si>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</si>
  <si>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</si>
  <si>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</si>
  <si>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</si>
  <si>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</si>
  <si>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</si>
  <si>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</si>
  <si>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</si>
  <si>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</si>
  <si>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</si>
  <si>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</si>
  <si>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</si>
  <si>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</si>
  <si>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</si>
  <si>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</si>
  <si>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</si>
  <si>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</si>
  <si>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</si>
  <si>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</si>
  <si>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</si>
  <si>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</si>
  <si>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</si>
  <si>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</si>
  <si>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</si>
  <si>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</si>
  <si>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</si>
  <si>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</si>
  <si>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</si>
  <si>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</si>
  <si>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</si>
  <si>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</si>
  <si>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</si>
  <si>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</si>
  <si>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</si>
  <si>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</si>
  <si>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</si>
  <si>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</si>
  <si>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</si>
  <si>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"A"</t>
  </si>
  <si>
    <t>"B"</t>
  </si>
  <si>
    <t>LEAF FOR THE AWARDТ</t>
  </si>
  <si>
    <t>9-16</t>
  </si>
  <si>
    <t>Struggle for 3 place in the small final</t>
  </si>
  <si>
    <t>A. Lebedev</t>
  </si>
  <si>
    <t>A. Drokov</t>
  </si>
  <si>
    <t>The coach of the winner:</t>
  </si>
  <si>
    <t>Awards hand over:</t>
  </si>
  <si>
    <t>Time</t>
  </si>
  <si>
    <t>BAYALIEV  Movladiy</t>
  </si>
  <si>
    <t>1984, msic</t>
  </si>
  <si>
    <t>RUS</t>
  </si>
  <si>
    <t>STSEPANKOU Aliaksei</t>
  </si>
  <si>
    <t>1986, msic</t>
  </si>
  <si>
    <t>BLR</t>
  </si>
  <si>
    <t>ABAZOV Islam</t>
  </si>
  <si>
    <t>1989, ms</t>
  </si>
  <si>
    <t>ZHURMAGAMBETOV Orynbasar</t>
  </si>
  <si>
    <t>1981, cms</t>
  </si>
  <si>
    <t>KAZ</t>
  </si>
  <si>
    <t>SHAFIGULLIN Dinar</t>
  </si>
  <si>
    <t>1990, ms</t>
  </si>
  <si>
    <t>VASILCHUK Ivan</t>
  </si>
  <si>
    <t>UKR</t>
  </si>
  <si>
    <t>ROSLYAKOV Alexandr</t>
  </si>
  <si>
    <t>1991, ms</t>
  </si>
  <si>
    <t>ANNAGURBANOV Charymyrat</t>
  </si>
  <si>
    <t>SHIKALOV Yuriy</t>
  </si>
  <si>
    <t>1985, ms</t>
  </si>
  <si>
    <t>USMONOV Gulomzhon</t>
  </si>
  <si>
    <t>1982, ms</t>
  </si>
  <si>
    <t>TJK</t>
  </si>
  <si>
    <t>BAKARANDZE Teymuraz</t>
  </si>
  <si>
    <t>1988, msic</t>
  </si>
  <si>
    <t>KAZUSIONAK Andrei</t>
  </si>
  <si>
    <t>KISELEV Ruslan</t>
  </si>
  <si>
    <t>1992, ms</t>
  </si>
  <si>
    <t>KUCHIMOV Sadriddin</t>
  </si>
  <si>
    <t>1983, ms</t>
  </si>
  <si>
    <t>UZB</t>
  </si>
  <si>
    <t>OSIPENKO Viktor</t>
  </si>
  <si>
    <t>SHERALIEV Mansur</t>
  </si>
  <si>
    <t>1983, cms</t>
  </si>
  <si>
    <t>ILJIN Vyacheslav</t>
  </si>
  <si>
    <t>RUMYANTSEV Pavel</t>
  </si>
  <si>
    <t>1987, msic</t>
  </si>
  <si>
    <t>VAKAEV Sheykh-Magomed</t>
  </si>
  <si>
    <t>HANDZHAN Arsen</t>
  </si>
  <si>
    <t>1989, msic</t>
  </si>
  <si>
    <t>DAUDOV Turpal</t>
  </si>
  <si>
    <t>SPIVAK Eduard</t>
  </si>
  <si>
    <t>1987, ms</t>
  </si>
  <si>
    <t>ORLOV Ivan</t>
  </si>
  <si>
    <t xml:space="preserve">Weight category 90 kg </t>
  </si>
  <si>
    <t>TKM</t>
  </si>
  <si>
    <t>17-23</t>
  </si>
  <si>
    <t>A1</t>
  </si>
  <si>
    <t>B1</t>
  </si>
  <si>
    <t>Stage of a cup of the world - X international tournament on sambo /M/ on prizes of general A.A.Aslakhanov</t>
  </si>
  <si>
    <t>September 30 - October 02, 2011                   Moscow /Russia/</t>
  </si>
  <si>
    <t>5-6</t>
  </si>
  <si>
    <t>7-8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</si>
</sst>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b/>
      <sz val="9"/>
      <name val="Arial Narrow"/>
      <family val="2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b/>
      <sz val="8"/>
      <name val="Arial"/>
      <family val="2"/>
    </font>
    <font>
      <sz val="7"/>
      <name val="Arial Narrow"/>
      <family val="2"/>
    </font>
    <font>
      <sz val="7"/>
      <name val="Arial Cyr"/>
      <family val="0"/>
    </font>
    <font>
      <sz val="9"/>
      <name val="Arial Narrow"/>
      <family val="2"/>
    </font>
    <font>
      <sz val="10"/>
      <color indexed="9"/>
      <name val="Arial Narrow"/>
      <family val="2"/>
    </font>
    <font>
      <sz val="7"/>
      <color indexed="9"/>
      <name val="Arial Narrow"/>
      <family val="2"/>
    </font>
    <font>
      <sz val="9"/>
      <color indexed="13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92D050"/>
      <name val="Arial Narrow"/>
      <family val="2"/>
    </font>
    <font>
      <sz val="10"/>
      <color theme="0"/>
      <name val="Arial Narrow"/>
      <family val="2"/>
    </font>
    <font>
      <sz val="7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5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164" fontId="19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4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7" fillId="0" borderId="0" xfId="42" applyFont="1" applyBorder="1" applyAlignment="1" applyProtection="1">
      <alignment vertical="center"/>
      <protection/>
    </xf>
    <xf numFmtId="0" fontId="21" fillId="0" borderId="0" xfId="0" applyNumberFormat="1" applyFont="1" applyAlignment="1">
      <alignment horizontal="left" vertical="center"/>
    </xf>
    <xf numFmtId="0" fontId="7" fillId="0" borderId="0" xfId="4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30" fillId="0" borderId="0" xfId="42" applyFont="1" applyAlignment="1" applyProtection="1">
      <alignment vertical="center"/>
      <protection/>
    </xf>
    <xf numFmtId="0" fontId="30" fillId="0" borderId="0" xfId="42" applyFont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11" fillId="33" borderId="21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/>
    </xf>
    <xf numFmtId="0" fontId="4" fillId="0" borderId="14" xfId="42" applyFont="1" applyBorder="1" applyAlignment="1" applyProtection="1">
      <alignment horizontal="center" vertical="center" wrapText="1"/>
      <protection/>
    </xf>
    <xf numFmtId="164" fontId="19" fillId="34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164" fontId="14" fillId="0" borderId="16" xfId="43" applyFont="1" applyBorder="1" applyAlignment="1">
      <alignment horizontal="center" vertical="center" wrapText="1"/>
    </xf>
    <xf numFmtId="164" fontId="14" fillId="0" borderId="18" xfId="43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8" fillId="0" borderId="16" xfId="0" applyFont="1" applyBorder="1" applyAlignment="1">
      <alignment horizontal="left" vertical="justify" wrapText="1"/>
    </xf>
    <xf numFmtId="0" fontId="2" fillId="0" borderId="17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8" fillId="0" borderId="18" xfId="0" applyFont="1" applyBorder="1" applyAlignment="1">
      <alignment horizontal="center" vertical="center" wrapText="1"/>
    </xf>
    <xf numFmtId="164" fontId="19" fillId="35" borderId="25" xfId="43" applyFont="1" applyFill="1" applyBorder="1" applyAlignment="1">
      <alignment horizontal="center" vertical="center" wrapText="1"/>
    </xf>
    <xf numFmtId="164" fontId="19" fillId="35" borderId="27" xfId="43" applyFont="1" applyFill="1" applyBorder="1" applyAlignment="1">
      <alignment horizontal="center" vertical="center" wrapText="1"/>
    </xf>
    <xf numFmtId="164" fontId="14" fillId="0" borderId="21" xfId="43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7" fillId="36" borderId="40" xfId="0" applyFont="1" applyFill="1" applyBorder="1" applyAlignment="1">
      <alignment horizontal="center" vertical="center"/>
    </xf>
    <xf numFmtId="0" fontId="27" fillId="36" borderId="42" xfId="0" applyFont="1" applyFill="1" applyBorder="1" applyAlignment="1">
      <alignment horizontal="center" vertical="center"/>
    </xf>
    <xf numFmtId="0" fontId="27" fillId="36" borderId="41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37" borderId="43" xfId="42" applyFont="1" applyFill="1" applyBorder="1" applyAlignment="1" applyProtection="1">
      <alignment horizontal="center" vertical="center" wrapText="1"/>
      <protection/>
    </xf>
    <xf numFmtId="0" fontId="23" fillId="37" borderId="44" xfId="42" applyFont="1" applyFill="1" applyBorder="1" applyAlignment="1" applyProtection="1">
      <alignment horizontal="center" vertical="center" wrapText="1"/>
      <protection/>
    </xf>
    <xf numFmtId="0" fontId="23" fillId="37" borderId="45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34" borderId="0" xfId="42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>
      <alignment horizontal="center" vertical="center"/>
    </xf>
    <xf numFmtId="0" fontId="27" fillId="34" borderId="42" xfId="0" applyFont="1" applyFill="1" applyBorder="1" applyAlignment="1">
      <alignment horizontal="center" vertical="center"/>
    </xf>
    <xf numFmtId="0" fontId="27" fillId="34" borderId="41" xfId="0" applyFont="1" applyFill="1" applyBorder="1" applyAlignment="1">
      <alignment horizontal="center" vertical="center"/>
    </xf>
    <xf numFmtId="0" fontId="27" fillId="35" borderId="40" xfId="0" applyFont="1" applyFill="1" applyBorder="1" applyAlignment="1">
      <alignment horizontal="center" vertical="center"/>
    </xf>
    <xf numFmtId="0" fontId="27" fillId="35" borderId="42" xfId="0" applyFont="1" applyFill="1" applyBorder="1" applyAlignment="1">
      <alignment horizontal="center" vertical="center"/>
    </xf>
    <xf numFmtId="0" fontId="27" fillId="35" borderId="41" xfId="0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 wrapText="1"/>
    </xf>
    <xf numFmtId="0" fontId="74" fillId="0" borderId="32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49" fontId="8" fillId="38" borderId="27" xfId="0" applyNumberFormat="1" applyFont="1" applyFill="1" applyBorder="1" applyAlignment="1">
      <alignment horizontal="center" vertical="center" wrapText="1"/>
    </xf>
    <xf numFmtId="49" fontId="8" fillId="38" borderId="23" xfId="0" applyNumberFormat="1" applyFont="1" applyFill="1" applyBorder="1" applyAlignment="1">
      <alignment horizontal="center" vertical="center" wrapText="1"/>
    </xf>
    <xf numFmtId="0" fontId="22" fillId="0" borderId="30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8" fillId="37" borderId="27" xfId="0" applyNumberFormat="1" applyFont="1" applyFill="1" applyBorder="1" applyAlignment="1">
      <alignment horizontal="center" vertical="center" wrapText="1"/>
    </xf>
    <xf numFmtId="49" fontId="8" fillId="37" borderId="35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3" fillId="38" borderId="22" xfId="0" applyNumberFormat="1" applyFont="1" applyFill="1" applyBorder="1" applyAlignment="1">
      <alignment horizontal="center"/>
    </xf>
    <xf numFmtId="0" fontId="3" fillId="38" borderId="23" xfId="0" applyNumberFormat="1" applyFont="1" applyFill="1" applyBorder="1" applyAlignment="1">
      <alignment horizontal="center"/>
    </xf>
    <xf numFmtId="49" fontId="8" fillId="39" borderId="22" xfId="0" applyNumberFormat="1" applyFont="1" applyFill="1" applyBorder="1" applyAlignment="1">
      <alignment horizontal="center" vertical="center" wrapText="1"/>
    </xf>
    <xf numFmtId="49" fontId="8" fillId="39" borderId="35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4" fillId="0" borderId="36" xfId="0" applyNumberFormat="1" applyFont="1" applyBorder="1" applyAlignment="1">
      <alignment horizontal="center" vertical="center" wrapText="1"/>
    </xf>
    <xf numFmtId="0" fontId="35" fillId="0" borderId="28" xfId="0" applyNumberFormat="1" applyFont="1" applyBorder="1" applyAlignment="1">
      <alignment horizontal="center" vertical="center" wrapText="1"/>
    </xf>
    <xf numFmtId="0" fontId="35" fillId="0" borderId="29" xfId="0" applyNumberFormat="1" applyFont="1" applyBorder="1" applyAlignment="1">
      <alignment horizontal="center" vertical="center" wrapText="1"/>
    </xf>
    <xf numFmtId="0" fontId="0" fillId="39" borderId="22" xfId="0" applyNumberFormat="1" applyFill="1" applyBorder="1" applyAlignment="1">
      <alignment horizontal="center" vertical="center" wrapText="1"/>
    </xf>
    <xf numFmtId="0" fontId="0" fillId="39" borderId="23" xfId="0" applyNumberFormat="1" applyFill="1" applyBorder="1" applyAlignment="1">
      <alignment horizontal="center" vertical="center" wrapText="1"/>
    </xf>
    <xf numFmtId="0" fontId="32" fillId="0" borderId="43" xfId="42" applyNumberFormat="1" applyFont="1" applyFill="1" applyBorder="1" applyAlignment="1" applyProtection="1">
      <alignment horizontal="center" vertical="center" wrapText="1"/>
      <protection/>
    </xf>
    <xf numFmtId="0" fontId="18" fillId="0" borderId="44" xfId="42" applyNumberFormat="1" applyFont="1" applyFill="1" applyBorder="1" applyAlignment="1" applyProtection="1">
      <alignment horizontal="center" vertical="center" wrapText="1"/>
      <protection/>
    </xf>
    <xf numFmtId="0" fontId="18" fillId="0" borderId="45" xfId="42" applyNumberFormat="1" applyFont="1" applyFill="1" applyBorder="1" applyAlignment="1" applyProtection="1">
      <alignment horizontal="center" vertical="center" wrapText="1"/>
      <protection/>
    </xf>
    <xf numFmtId="0" fontId="32" fillId="0" borderId="0" xfId="42" applyNumberFormat="1" applyFont="1" applyBorder="1" applyAlignment="1" applyProtection="1">
      <alignment horizontal="center" vertical="center" wrapText="1"/>
      <protection/>
    </xf>
    <xf numFmtId="0" fontId="0" fillId="40" borderId="43" xfId="42" applyFont="1" applyFill="1" applyBorder="1" applyAlignment="1" applyProtection="1">
      <alignment horizontal="center" vertical="center"/>
      <protection/>
    </xf>
    <xf numFmtId="0" fontId="6" fillId="40" borderId="44" xfId="42" applyFont="1" applyFill="1" applyBorder="1" applyAlignment="1" applyProtection="1">
      <alignment horizontal="center" vertical="center"/>
      <protection/>
    </xf>
    <xf numFmtId="0" fontId="6" fillId="40" borderId="45" xfId="42" applyFont="1" applyFill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 wrapText="1"/>
    </xf>
    <xf numFmtId="0" fontId="39" fillId="0" borderId="29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 wrapText="1"/>
    </xf>
    <xf numFmtId="0" fontId="75" fillId="0" borderId="33" xfId="0" applyFont="1" applyBorder="1" applyAlignment="1">
      <alignment horizontal="left" vertical="center" wrapText="1"/>
    </xf>
    <xf numFmtId="0" fontId="75" fillId="0" borderId="29" xfId="0" applyFont="1" applyBorder="1" applyAlignment="1">
      <alignment horizontal="left" vertical="center" wrapText="1"/>
    </xf>
    <xf numFmtId="0" fontId="76" fillId="0" borderId="33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left" vertical="center" wrapText="1"/>
    </xf>
    <xf numFmtId="0" fontId="75" fillId="0" borderId="26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1" fillId="35" borderId="22" xfId="0" applyNumberFormat="1" applyFont="1" applyFill="1" applyBorder="1" applyAlignment="1">
      <alignment horizontal="center" vertical="center" wrapText="1"/>
    </xf>
    <xf numFmtId="0" fontId="31" fillId="35" borderId="35" xfId="0" applyNumberFormat="1" applyFont="1" applyFill="1" applyBorder="1" applyAlignment="1">
      <alignment horizontal="center" vertical="center" wrapText="1"/>
    </xf>
    <xf numFmtId="0" fontId="31" fillId="34" borderId="27" xfId="0" applyNumberFormat="1" applyFont="1" applyFill="1" applyBorder="1" applyAlignment="1">
      <alignment horizontal="center" vertical="center" wrapText="1"/>
    </xf>
    <xf numFmtId="0" fontId="31" fillId="34" borderId="35" xfId="0" applyNumberFormat="1" applyFont="1" applyFill="1" applyBorder="1" applyAlignment="1">
      <alignment horizontal="center" vertical="center" wrapText="1"/>
    </xf>
    <xf numFmtId="0" fontId="31" fillId="36" borderId="27" xfId="0" applyNumberFormat="1" applyFont="1" applyFill="1" applyBorder="1" applyAlignment="1">
      <alignment horizontal="center" vertical="center" wrapText="1"/>
    </xf>
    <xf numFmtId="0" fontId="31" fillId="36" borderId="35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74" fillId="0" borderId="31" xfId="0" applyNumberFormat="1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29" fillId="35" borderId="22" xfId="0" applyNumberFormat="1" applyFont="1" applyFill="1" applyBorder="1" applyAlignment="1">
      <alignment horizontal="center" vertical="center" wrapText="1"/>
    </xf>
    <xf numFmtId="0" fontId="29" fillId="35" borderId="23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4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75</xdr:row>
      <xdr:rowOff>104775</xdr:rowOff>
    </xdr:from>
    <xdr:to>
      <xdr:col>1</xdr:col>
      <xdr:colOff>523875</xdr:colOff>
      <xdr:row>78</xdr:row>
      <xdr:rowOff>0</xdr:rowOff>
    </xdr:to>
    <xdr:sp>
      <xdr:nvSpPr>
        <xdr:cNvPr id="2" name="Rectangle 77"/>
        <xdr:cNvSpPr>
          <a:spLocks/>
        </xdr:cNvSpPr>
      </xdr:nvSpPr>
      <xdr:spPr>
        <a:xfrm>
          <a:off x="552450" y="9153525"/>
          <a:ext cx="295275" cy="2381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23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285750</xdr:colOff>
      <xdr:row>75</xdr:row>
      <xdr:rowOff>0</xdr:rowOff>
    </xdr:to>
    <xdr:sp>
      <xdr:nvSpPr>
        <xdr:cNvPr id="3" name="Line 78"/>
        <xdr:cNvSpPr>
          <a:spLocks/>
        </xdr:cNvSpPr>
      </xdr:nvSpPr>
      <xdr:spPr>
        <a:xfrm>
          <a:off x="323850" y="9048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</xdr:col>
      <xdr:colOff>295275</xdr:colOff>
      <xdr:row>79</xdr:row>
      <xdr:rowOff>0</xdr:rowOff>
    </xdr:to>
    <xdr:sp>
      <xdr:nvSpPr>
        <xdr:cNvPr id="4" name="Line 79"/>
        <xdr:cNvSpPr>
          <a:spLocks/>
        </xdr:cNvSpPr>
      </xdr:nvSpPr>
      <xdr:spPr>
        <a:xfrm>
          <a:off x="333375" y="9505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75</xdr:row>
      <xdr:rowOff>0</xdr:rowOff>
    </xdr:from>
    <xdr:to>
      <xdr:col>1</xdr:col>
      <xdr:colOff>276225</xdr:colOff>
      <xdr:row>75</xdr:row>
      <xdr:rowOff>104775</xdr:rowOff>
    </xdr:to>
    <xdr:sp>
      <xdr:nvSpPr>
        <xdr:cNvPr id="5" name="Line 81"/>
        <xdr:cNvSpPr>
          <a:spLocks/>
        </xdr:cNvSpPr>
      </xdr:nvSpPr>
      <xdr:spPr>
        <a:xfrm>
          <a:off x="600075" y="9048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78</xdr:row>
      <xdr:rowOff>0</xdr:rowOff>
    </xdr:from>
    <xdr:to>
      <xdr:col>1</xdr:col>
      <xdr:colOff>295275</xdr:colOff>
      <xdr:row>78</xdr:row>
      <xdr:rowOff>104775</xdr:rowOff>
    </xdr:to>
    <xdr:sp>
      <xdr:nvSpPr>
        <xdr:cNvPr id="6" name="Line 82"/>
        <xdr:cNvSpPr>
          <a:spLocks/>
        </xdr:cNvSpPr>
      </xdr:nvSpPr>
      <xdr:spPr>
        <a:xfrm>
          <a:off x="619125" y="9391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1066800</xdr:colOff>
      <xdr:row>3</xdr:row>
      <xdr:rowOff>114300</xdr:rowOff>
    </xdr:to>
    <xdr:grpSp>
      <xdr:nvGrpSpPr>
        <xdr:cNvPr id="7" name="Group 83"/>
        <xdr:cNvGrpSpPr>
          <a:grpSpLocks/>
        </xdr:cNvGrpSpPr>
      </xdr:nvGrpSpPr>
      <xdr:grpSpPr>
        <a:xfrm>
          <a:off x="171450" y="200025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8" name="Picture 84" descr="Аслаханов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85" descr="fias"/>
          <xdr:cNvPicPr preferRelativeResize="1">
            <a:picLocks noChangeAspect="1"/>
          </xdr:cNvPicPr>
        </xdr:nvPicPr>
        <xdr:blipFill>
          <a:blip r:embed="rId3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Chiaf referee</v>
          </cell>
        </row>
        <row r="9">
          <cell r="G9" t="str">
            <v>/RUS/</v>
          </cell>
        </row>
        <row r="10">
          <cell r="A10" t="str">
            <v>Chiaf  secretary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/M/ on prizes of general A.A.Aslakhanov</v>
          </cell>
        </row>
        <row r="3">
          <cell r="A3" t="str">
            <v>September 30 - October 02, 2011      Moscow /Russia/</v>
          </cell>
        </row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11">
      <selection activeCell="E23" sqref="E23:E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106"/>
      <c r="B1" s="106"/>
      <c r="C1" s="106"/>
      <c r="D1" s="106"/>
      <c r="E1" s="106"/>
    </row>
    <row r="2" spans="1:6" ht="42.75" customHeight="1">
      <c r="A2" s="107" t="s">
        <v>41</v>
      </c>
      <c r="B2" s="107"/>
      <c r="C2" s="107"/>
      <c r="D2" s="107"/>
      <c r="E2" s="107"/>
      <c r="F2" s="107"/>
    </row>
    <row r="3" spans="1:6" ht="40.5" customHeight="1">
      <c r="A3" s="109"/>
      <c r="B3" s="109"/>
      <c r="C3" s="109"/>
      <c r="D3" s="109"/>
      <c r="E3" s="109"/>
      <c r="F3" s="109"/>
    </row>
    <row r="4" spans="1:6" ht="23.25" customHeight="1" thickBot="1">
      <c r="A4" s="108" t="s">
        <v>110</v>
      </c>
      <c r="B4" s="108"/>
      <c r="C4" s="108"/>
      <c r="D4" s="108"/>
      <c r="E4" s="108"/>
      <c r="F4" s="108"/>
    </row>
    <row r="5" spans="1:6" ht="12.75" customHeight="1">
      <c r="A5" s="91" t="s">
        <v>38</v>
      </c>
      <c r="B5" s="89" t="s">
        <v>33</v>
      </c>
      <c r="C5" s="91" t="s">
        <v>34</v>
      </c>
      <c r="D5" s="91" t="s">
        <v>35</v>
      </c>
      <c r="E5" s="91" t="s">
        <v>36</v>
      </c>
      <c r="F5" s="91" t="s">
        <v>37</v>
      </c>
    </row>
    <row r="6" spans="1:6" ht="12.75" customHeight="1" thickBot="1">
      <c r="A6" s="92" t="s">
        <v>38</v>
      </c>
      <c r="B6" s="90"/>
      <c r="C6" s="92" t="s">
        <v>34</v>
      </c>
      <c r="D6" s="92" t="s">
        <v>35</v>
      </c>
      <c r="E6" s="92" t="s">
        <v>36</v>
      </c>
      <c r="F6" s="92" t="s">
        <v>37</v>
      </c>
    </row>
    <row r="7" spans="1:6" ht="12.75" customHeight="1">
      <c r="A7" s="94" t="s">
        <v>0</v>
      </c>
      <c r="B7" s="95">
        <v>1</v>
      </c>
      <c r="C7" s="96" t="s">
        <v>66</v>
      </c>
      <c r="D7" s="93" t="s">
        <v>67</v>
      </c>
      <c r="E7" s="93" t="s">
        <v>68</v>
      </c>
      <c r="F7" s="86"/>
    </row>
    <row r="8" spans="1:6" ht="12.75" customHeight="1">
      <c r="A8" s="94"/>
      <c r="B8" s="95"/>
      <c r="C8" s="97"/>
      <c r="D8" s="93"/>
      <c r="E8" s="93"/>
      <c r="F8" s="86"/>
    </row>
    <row r="9" spans="1:6" ht="12.75" customHeight="1">
      <c r="A9" s="94" t="s">
        <v>2</v>
      </c>
      <c r="B9" s="95">
        <v>2</v>
      </c>
      <c r="C9" s="96" t="s">
        <v>69</v>
      </c>
      <c r="D9" s="93" t="s">
        <v>70</v>
      </c>
      <c r="E9" s="93" t="s">
        <v>71</v>
      </c>
      <c r="F9" s="86"/>
    </row>
    <row r="10" spans="1:6" ht="12.75" customHeight="1">
      <c r="A10" s="94"/>
      <c r="B10" s="95"/>
      <c r="C10" s="97"/>
      <c r="D10" s="93"/>
      <c r="E10" s="93"/>
      <c r="F10" s="86"/>
    </row>
    <row r="11" spans="1:6" ht="12.75" customHeight="1">
      <c r="A11" s="94" t="s">
        <v>4</v>
      </c>
      <c r="B11" s="95">
        <v>3</v>
      </c>
      <c r="C11" s="110" t="s">
        <v>72</v>
      </c>
      <c r="D11" s="93" t="s">
        <v>73</v>
      </c>
      <c r="E11" s="93" t="s">
        <v>68</v>
      </c>
      <c r="F11" s="86"/>
    </row>
    <row r="12" spans="1:6" ht="15" customHeight="1">
      <c r="A12" s="94"/>
      <c r="B12" s="95"/>
      <c r="C12" s="97"/>
      <c r="D12" s="93"/>
      <c r="E12" s="93"/>
      <c r="F12" s="86"/>
    </row>
    <row r="13" spans="1:6" ht="12.75" customHeight="1">
      <c r="A13" s="94" t="s">
        <v>6</v>
      </c>
      <c r="B13" s="102">
        <v>4</v>
      </c>
      <c r="C13" s="96" t="s">
        <v>74</v>
      </c>
      <c r="D13" s="104" t="s">
        <v>75</v>
      </c>
      <c r="E13" s="104" t="s">
        <v>76</v>
      </c>
      <c r="F13" s="86"/>
    </row>
    <row r="14" spans="1:6" ht="15" customHeight="1">
      <c r="A14" s="94"/>
      <c r="B14" s="103"/>
      <c r="C14" s="101"/>
      <c r="D14" s="105"/>
      <c r="E14" s="105"/>
      <c r="F14" s="86"/>
    </row>
    <row r="15" spans="1:6" ht="15" customHeight="1">
      <c r="A15" s="94" t="s">
        <v>8</v>
      </c>
      <c r="B15" s="95">
        <v>5</v>
      </c>
      <c r="C15" s="100" t="s">
        <v>77</v>
      </c>
      <c r="D15" s="98" t="s">
        <v>78</v>
      </c>
      <c r="E15" s="98" t="s">
        <v>68</v>
      </c>
      <c r="F15" s="86"/>
    </row>
    <row r="16" spans="1:6" ht="15.75" customHeight="1">
      <c r="A16" s="94"/>
      <c r="B16" s="95"/>
      <c r="C16" s="101"/>
      <c r="D16" s="99"/>
      <c r="E16" s="99"/>
      <c r="F16" s="86"/>
    </row>
    <row r="17" spans="1:6" ht="12.75" customHeight="1">
      <c r="A17" s="94" t="s">
        <v>10</v>
      </c>
      <c r="B17" s="95">
        <v>6</v>
      </c>
      <c r="C17" s="118" t="s">
        <v>79</v>
      </c>
      <c r="D17" s="115">
        <v>1984</v>
      </c>
      <c r="E17" s="115" t="s">
        <v>80</v>
      </c>
      <c r="F17" s="87"/>
    </row>
    <row r="18" spans="1:6" ht="15" customHeight="1">
      <c r="A18" s="94"/>
      <c r="B18" s="95"/>
      <c r="C18" s="101"/>
      <c r="D18" s="99"/>
      <c r="E18" s="99"/>
      <c r="F18" s="88"/>
    </row>
    <row r="19" spans="1:6" ht="12.75" customHeight="1">
      <c r="A19" s="94" t="s">
        <v>11</v>
      </c>
      <c r="B19" s="102">
        <v>7</v>
      </c>
      <c r="C19" s="118" t="s">
        <v>81</v>
      </c>
      <c r="D19" s="116" t="s">
        <v>82</v>
      </c>
      <c r="E19" s="116" t="s">
        <v>68</v>
      </c>
      <c r="F19" s="87"/>
    </row>
    <row r="20" spans="1:6" ht="15" customHeight="1">
      <c r="A20" s="94"/>
      <c r="B20" s="102"/>
      <c r="C20" s="101"/>
      <c r="D20" s="117"/>
      <c r="E20" s="117"/>
      <c r="F20" s="88"/>
    </row>
    <row r="21" spans="1:6" ht="12.75" customHeight="1">
      <c r="A21" s="94" t="s">
        <v>12</v>
      </c>
      <c r="B21" s="95">
        <v>8</v>
      </c>
      <c r="C21" s="119" t="s">
        <v>83</v>
      </c>
      <c r="D21" s="115" t="s">
        <v>82</v>
      </c>
      <c r="E21" s="115" t="s">
        <v>111</v>
      </c>
      <c r="F21" s="87"/>
    </row>
    <row r="22" spans="1:6" ht="15" customHeight="1">
      <c r="A22" s="94"/>
      <c r="B22" s="95"/>
      <c r="C22" s="101"/>
      <c r="D22" s="99"/>
      <c r="E22" s="99"/>
      <c r="F22" s="88"/>
    </row>
    <row r="23" spans="1:6" ht="12.75" customHeight="1">
      <c r="A23" s="94" t="s">
        <v>13</v>
      </c>
      <c r="B23" s="102">
        <v>9</v>
      </c>
      <c r="C23" s="118" t="s">
        <v>84</v>
      </c>
      <c r="D23" s="116" t="s">
        <v>85</v>
      </c>
      <c r="E23" s="116" t="s">
        <v>68</v>
      </c>
      <c r="F23" s="87"/>
    </row>
    <row r="24" spans="1:6" ht="15" customHeight="1">
      <c r="A24" s="94"/>
      <c r="B24" s="102"/>
      <c r="C24" s="101"/>
      <c r="D24" s="117"/>
      <c r="E24" s="117"/>
      <c r="F24" s="88"/>
    </row>
    <row r="25" spans="1:6" ht="12.75" customHeight="1">
      <c r="A25" s="94" t="s">
        <v>14</v>
      </c>
      <c r="B25" s="95">
        <v>10</v>
      </c>
      <c r="C25" s="119" t="s">
        <v>86</v>
      </c>
      <c r="D25" s="115" t="s">
        <v>87</v>
      </c>
      <c r="E25" s="115" t="s">
        <v>88</v>
      </c>
      <c r="F25" s="87"/>
    </row>
    <row r="26" spans="1:6" ht="15" customHeight="1">
      <c r="A26" s="94"/>
      <c r="B26" s="95"/>
      <c r="C26" s="101"/>
      <c r="D26" s="99"/>
      <c r="E26" s="99"/>
      <c r="F26" s="88"/>
    </row>
    <row r="27" spans="1:6" ht="12.75" customHeight="1">
      <c r="A27" s="94" t="s">
        <v>15</v>
      </c>
      <c r="B27" s="102">
        <v>11</v>
      </c>
      <c r="C27" s="118" t="s">
        <v>89</v>
      </c>
      <c r="D27" s="116" t="s">
        <v>90</v>
      </c>
      <c r="E27" s="116" t="s">
        <v>68</v>
      </c>
      <c r="F27" s="87"/>
    </row>
    <row r="28" spans="1:6" ht="15" customHeight="1">
      <c r="A28" s="94"/>
      <c r="B28" s="102"/>
      <c r="C28" s="101"/>
      <c r="D28" s="117"/>
      <c r="E28" s="117"/>
      <c r="F28" s="88"/>
    </row>
    <row r="29" spans="1:6" ht="12.75" customHeight="1">
      <c r="A29" s="94" t="s">
        <v>16</v>
      </c>
      <c r="B29" s="95">
        <v>12</v>
      </c>
      <c r="C29" s="118" t="s">
        <v>91</v>
      </c>
      <c r="D29" s="115" t="s">
        <v>67</v>
      </c>
      <c r="E29" s="115" t="s">
        <v>71</v>
      </c>
      <c r="F29" s="87"/>
    </row>
    <row r="30" spans="1:6" ht="15" customHeight="1">
      <c r="A30" s="94"/>
      <c r="B30" s="95"/>
      <c r="C30" s="101"/>
      <c r="D30" s="99"/>
      <c r="E30" s="99"/>
      <c r="F30" s="88"/>
    </row>
    <row r="31" spans="1:6" ht="12.75" customHeight="1">
      <c r="A31" s="94" t="s">
        <v>17</v>
      </c>
      <c r="B31" s="102">
        <v>13</v>
      </c>
      <c r="C31" s="118" t="s">
        <v>92</v>
      </c>
      <c r="D31" s="116" t="s">
        <v>93</v>
      </c>
      <c r="E31" s="116" t="s">
        <v>68</v>
      </c>
      <c r="F31" s="87"/>
    </row>
    <row r="32" spans="1:6" ht="15" customHeight="1">
      <c r="A32" s="94"/>
      <c r="B32" s="102"/>
      <c r="C32" s="101"/>
      <c r="D32" s="117"/>
      <c r="E32" s="117"/>
      <c r="F32" s="88"/>
    </row>
    <row r="33" spans="1:6" ht="15.75" customHeight="1">
      <c r="A33" s="94" t="s">
        <v>18</v>
      </c>
      <c r="B33" s="95">
        <v>14</v>
      </c>
      <c r="C33" s="119" t="s">
        <v>94</v>
      </c>
      <c r="D33" s="115" t="s">
        <v>95</v>
      </c>
      <c r="E33" s="122" t="s">
        <v>96</v>
      </c>
      <c r="F33" s="87"/>
    </row>
    <row r="34" spans="1:6" ht="15" customHeight="1">
      <c r="A34" s="94"/>
      <c r="B34" s="95"/>
      <c r="C34" s="101"/>
      <c r="D34" s="99"/>
      <c r="E34" s="117"/>
      <c r="F34" s="88"/>
    </row>
    <row r="35" spans="1:6" ht="12.75" customHeight="1">
      <c r="A35" s="94" t="s">
        <v>19</v>
      </c>
      <c r="B35" s="95">
        <v>15</v>
      </c>
      <c r="C35" s="120" t="s">
        <v>97</v>
      </c>
      <c r="D35" s="115" t="s">
        <v>82</v>
      </c>
      <c r="E35" s="115" t="s">
        <v>68</v>
      </c>
      <c r="F35" s="87"/>
    </row>
    <row r="36" spans="1:6" ht="15" customHeight="1">
      <c r="A36" s="94"/>
      <c r="B36" s="95"/>
      <c r="C36" s="121"/>
      <c r="D36" s="99"/>
      <c r="E36" s="99"/>
      <c r="F36" s="88"/>
    </row>
    <row r="37" spans="1:6" ht="12.75" customHeight="1">
      <c r="A37" s="94" t="s">
        <v>20</v>
      </c>
      <c r="B37" s="95">
        <v>16</v>
      </c>
      <c r="C37" s="119" t="s">
        <v>98</v>
      </c>
      <c r="D37" s="115" t="s">
        <v>99</v>
      </c>
      <c r="E37" s="115" t="s">
        <v>96</v>
      </c>
      <c r="F37" s="87"/>
    </row>
    <row r="38" spans="1:6" ht="15" customHeight="1">
      <c r="A38" s="94"/>
      <c r="B38" s="95"/>
      <c r="C38" s="101"/>
      <c r="D38" s="99"/>
      <c r="E38" s="99"/>
      <c r="F38" s="88"/>
    </row>
    <row r="39" spans="1:6" ht="12.75" customHeight="1">
      <c r="A39" s="94" t="s">
        <v>21</v>
      </c>
      <c r="B39" s="102">
        <v>17</v>
      </c>
      <c r="C39" s="118" t="s">
        <v>100</v>
      </c>
      <c r="D39" s="116" t="s">
        <v>82</v>
      </c>
      <c r="E39" s="116" t="s">
        <v>68</v>
      </c>
      <c r="F39" s="87"/>
    </row>
    <row r="40" spans="1:6" ht="15" customHeight="1">
      <c r="A40" s="94"/>
      <c r="B40" s="102"/>
      <c r="C40" s="101"/>
      <c r="D40" s="117"/>
      <c r="E40" s="117"/>
      <c r="F40" s="88"/>
    </row>
    <row r="41" spans="1:6" ht="15.75" customHeight="1">
      <c r="A41" s="94" t="s">
        <v>22</v>
      </c>
      <c r="B41" s="95">
        <v>19</v>
      </c>
      <c r="C41" s="119" t="s">
        <v>101</v>
      </c>
      <c r="D41" s="115" t="s">
        <v>102</v>
      </c>
      <c r="E41" s="115" t="s">
        <v>68</v>
      </c>
      <c r="F41" s="87"/>
    </row>
    <row r="42" spans="1:6" ht="12.75" customHeight="1">
      <c r="A42" s="94"/>
      <c r="B42" s="95"/>
      <c r="C42" s="101"/>
      <c r="D42" s="99"/>
      <c r="E42" s="99"/>
      <c r="F42" s="88"/>
    </row>
    <row r="43" spans="1:6" ht="12.75" customHeight="1">
      <c r="A43" s="94" t="s">
        <v>1</v>
      </c>
      <c r="B43" s="95">
        <v>21</v>
      </c>
      <c r="C43" s="119" t="s">
        <v>103</v>
      </c>
      <c r="D43" s="115" t="s">
        <v>102</v>
      </c>
      <c r="E43" s="115" t="s">
        <v>68</v>
      </c>
      <c r="F43" s="87"/>
    </row>
    <row r="44" spans="1:6" ht="12.75" customHeight="1">
      <c r="A44" s="94"/>
      <c r="B44" s="95"/>
      <c r="C44" s="101"/>
      <c r="D44" s="99"/>
      <c r="E44" s="99"/>
      <c r="F44" s="88"/>
    </row>
    <row r="45" spans="1:6" ht="12.75" customHeight="1">
      <c r="A45" s="94" t="s">
        <v>23</v>
      </c>
      <c r="B45" s="95">
        <v>23</v>
      </c>
      <c r="C45" s="118" t="s">
        <v>104</v>
      </c>
      <c r="D45" s="115" t="s">
        <v>105</v>
      </c>
      <c r="E45" s="115" t="s">
        <v>68</v>
      </c>
      <c r="F45" s="87"/>
    </row>
    <row r="46" spans="1:6" ht="12.75" customHeight="1">
      <c r="A46" s="94"/>
      <c r="B46" s="95"/>
      <c r="C46" s="101"/>
      <c r="D46" s="99"/>
      <c r="E46" s="99"/>
      <c r="F46" s="88"/>
    </row>
    <row r="47" spans="1:6" ht="12.75" customHeight="1">
      <c r="A47" s="94" t="s">
        <v>3</v>
      </c>
      <c r="B47" s="102">
        <v>25</v>
      </c>
      <c r="C47" s="118" t="s">
        <v>106</v>
      </c>
      <c r="D47" s="116" t="s">
        <v>82</v>
      </c>
      <c r="E47" s="116" t="s">
        <v>68</v>
      </c>
      <c r="F47" s="87"/>
    </row>
    <row r="48" spans="1:6" ht="12.75" customHeight="1">
      <c r="A48" s="94"/>
      <c r="B48" s="102"/>
      <c r="C48" s="101"/>
      <c r="D48" s="117"/>
      <c r="E48" s="117"/>
      <c r="F48" s="88"/>
    </row>
    <row r="49" spans="1:6" ht="12.75" customHeight="1">
      <c r="A49" s="94" t="s">
        <v>24</v>
      </c>
      <c r="B49" s="95">
        <v>27</v>
      </c>
      <c r="C49" s="118" t="s">
        <v>107</v>
      </c>
      <c r="D49" s="115" t="s">
        <v>108</v>
      </c>
      <c r="E49" s="115" t="s">
        <v>68</v>
      </c>
      <c r="F49" s="87"/>
    </row>
    <row r="50" spans="1:6" ht="12.75" customHeight="1">
      <c r="A50" s="94"/>
      <c r="B50" s="95"/>
      <c r="C50" s="101"/>
      <c r="D50" s="99"/>
      <c r="E50" s="99"/>
      <c r="F50" s="88"/>
    </row>
    <row r="51" spans="1:6" ht="12.75" customHeight="1">
      <c r="A51" s="94" t="s">
        <v>25</v>
      </c>
      <c r="B51" s="102">
        <v>29</v>
      </c>
      <c r="C51" s="118" t="s">
        <v>109</v>
      </c>
      <c r="D51" s="116" t="s">
        <v>85</v>
      </c>
      <c r="E51" s="116" t="s">
        <v>68</v>
      </c>
      <c r="F51" s="87"/>
    </row>
    <row r="52" spans="1:6" ht="12.75" customHeight="1">
      <c r="A52" s="94"/>
      <c r="B52" s="102"/>
      <c r="C52" s="101"/>
      <c r="D52" s="117"/>
      <c r="E52" s="117"/>
      <c r="F52" s="88"/>
    </row>
    <row r="53" spans="1:6" ht="12.75" customHeight="1">
      <c r="A53" s="94" t="s">
        <v>26</v>
      </c>
      <c r="B53" s="111"/>
      <c r="C53" s="112"/>
      <c r="D53" s="94"/>
      <c r="E53" s="113"/>
      <c r="F53" s="87"/>
    </row>
    <row r="54" spans="1:6" ht="12.75" customHeight="1">
      <c r="A54" s="94"/>
      <c r="B54" s="111"/>
      <c r="C54" s="112"/>
      <c r="D54" s="94"/>
      <c r="E54" s="114"/>
      <c r="F54" s="88"/>
    </row>
    <row r="55" spans="1:6" ht="12.75" customHeight="1">
      <c r="A55" s="94" t="s">
        <v>5</v>
      </c>
      <c r="B55" s="111"/>
      <c r="C55" s="112"/>
      <c r="D55" s="94"/>
      <c r="E55" s="113"/>
      <c r="F55" s="87"/>
    </row>
    <row r="56" spans="1:6" ht="12.75" customHeight="1">
      <c r="A56" s="94"/>
      <c r="B56" s="111"/>
      <c r="C56" s="112"/>
      <c r="D56" s="94"/>
      <c r="E56" s="114"/>
      <c r="F56" s="88"/>
    </row>
    <row r="57" spans="1:6" ht="12.75" customHeight="1">
      <c r="A57" s="94" t="s">
        <v>27</v>
      </c>
      <c r="B57" s="111"/>
      <c r="C57" s="112"/>
      <c r="D57" s="94"/>
      <c r="E57" s="113"/>
      <c r="F57" s="87"/>
    </row>
    <row r="58" spans="1:6" ht="12.75" customHeight="1">
      <c r="A58" s="94"/>
      <c r="B58" s="111"/>
      <c r="C58" s="112"/>
      <c r="D58" s="94"/>
      <c r="E58" s="114"/>
      <c r="F58" s="88"/>
    </row>
    <row r="59" spans="1:6" ht="12.75" customHeight="1">
      <c r="A59" s="94" t="s">
        <v>7</v>
      </c>
      <c r="B59" s="111"/>
      <c r="C59" s="112"/>
      <c r="D59" s="94"/>
      <c r="E59" s="113"/>
      <c r="F59" s="87"/>
    </row>
    <row r="60" spans="1:6" ht="12.75" customHeight="1">
      <c r="A60" s="94"/>
      <c r="B60" s="111"/>
      <c r="C60" s="112"/>
      <c r="D60" s="94"/>
      <c r="E60" s="114"/>
      <c r="F60" s="88"/>
    </row>
    <row r="61" spans="1:6" ht="12.75" customHeight="1">
      <c r="A61" s="94" t="s">
        <v>9</v>
      </c>
      <c r="B61" s="111"/>
      <c r="C61" s="112"/>
      <c r="D61" s="94"/>
      <c r="E61" s="113"/>
      <c r="F61" s="87"/>
    </row>
    <row r="62" spans="1:6" ht="12.75" customHeight="1">
      <c r="A62" s="94"/>
      <c r="B62" s="111"/>
      <c r="C62" s="112"/>
      <c r="D62" s="94"/>
      <c r="E62" s="114"/>
      <c r="F62" s="88"/>
    </row>
    <row r="63" spans="1:6" ht="12.75" customHeight="1">
      <c r="A63" s="94" t="s">
        <v>28</v>
      </c>
      <c r="B63" s="111"/>
      <c r="C63" s="112"/>
      <c r="D63" s="94"/>
      <c r="E63" s="94"/>
      <c r="F63" s="86"/>
    </row>
    <row r="64" spans="1:6" ht="12.75" customHeight="1">
      <c r="A64" s="94"/>
      <c r="B64" s="111"/>
      <c r="C64" s="112"/>
      <c r="D64" s="94"/>
      <c r="E64" s="94"/>
      <c r="F64" s="86"/>
    </row>
    <row r="65" spans="1:6" ht="12.75" customHeight="1">
      <c r="A65" s="94" t="s">
        <v>29</v>
      </c>
      <c r="B65" s="111"/>
      <c r="C65" s="112"/>
      <c r="D65" s="94"/>
      <c r="E65" s="94"/>
      <c r="F65" s="86"/>
    </row>
    <row r="66" spans="1:6" ht="12.75" customHeight="1">
      <c r="A66" s="94"/>
      <c r="B66" s="111"/>
      <c r="C66" s="112"/>
      <c r="D66" s="94"/>
      <c r="E66" s="94"/>
      <c r="F66" s="86"/>
    </row>
    <row r="67" spans="1:6" ht="12.75" customHeight="1">
      <c r="A67" s="94" t="s">
        <v>30</v>
      </c>
      <c r="B67" s="111"/>
      <c r="C67" s="112"/>
      <c r="D67" s="94"/>
      <c r="E67" s="94"/>
      <c r="F67" s="86"/>
    </row>
    <row r="68" spans="1:6" ht="12.75" customHeight="1">
      <c r="A68" s="94"/>
      <c r="B68" s="111"/>
      <c r="C68" s="112"/>
      <c r="D68" s="94"/>
      <c r="E68" s="94"/>
      <c r="F68" s="86"/>
    </row>
    <row r="69" spans="1:6" ht="12.75" customHeight="1">
      <c r="A69" s="94" t="s">
        <v>31</v>
      </c>
      <c r="B69" s="111"/>
      <c r="C69" s="112"/>
      <c r="D69" s="94"/>
      <c r="E69" s="94"/>
      <c r="F69" s="86"/>
    </row>
    <row r="70" spans="1:6" ht="12.75" customHeight="1">
      <c r="A70" s="94"/>
      <c r="B70" s="111"/>
      <c r="C70" s="112"/>
      <c r="D70" s="94"/>
      <c r="E70" s="94"/>
      <c r="F70" s="86"/>
    </row>
    <row r="71" ht="12.75">
      <c r="E71" s="37"/>
    </row>
    <row r="72" ht="12.75">
      <c r="E72" s="37"/>
    </row>
    <row r="73" ht="12.75">
      <c r="E73" s="37"/>
    </row>
    <row r="74" ht="12.75">
      <c r="E74" s="37"/>
    </row>
    <row r="75" ht="12.75">
      <c r="E75" s="37"/>
    </row>
    <row r="76" ht="12.75">
      <c r="E76" s="37"/>
    </row>
    <row r="77" ht="12.75">
      <c r="E77" s="37"/>
    </row>
    <row r="78" ht="12.75">
      <c r="E78" s="37"/>
    </row>
    <row r="79" ht="12.75">
      <c r="E79" s="37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  <row r="85" ht="12.75">
      <c r="E85" s="37"/>
    </row>
    <row r="86" ht="12.75">
      <c r="E86" s="37"/>
    </row>
    <row r="87" ht="12.75">
      <c r="E87" s="37"/>
    </row>
    <row r="88" ht="12.75">
      <c r="E88" s="37"/>
    </row>
    <row r="89" ht="12.75">
      <c r="E89" s="37"/>
    </row>
    <row r="90" ht="12.75">
      <c r="E90" s="37"/>
    </row>
    <row r="91" ht="12.75">
      <c r="E91" s="37"/>
    </row>
    <row r="92" ht="12.75">
      <c r="E92" s="37"/>
    </row>
    <row r="93" ht="12.75">
      <c r="E93" s="37"/>
    </row>
    <row r="94" ht="12.75">
      <c r="E94" s="37"/>
    </row>
    <row r="95" ht="12.75">
      <c r="E95" s="37"/>
    </row>
    <row r="96" ht="12.75">
      <c r="E96" s="37"/>
    </row>
  </sheetData>
  <sheetProtection/>
  <mergeCells count="202">
    <mergeCell ref="F19:F20"/>
    <mergeCell ref="F21:F22"/>
    <mergeCell ref="C23:C24"/>
    <mergeCell ref="D23:D24"/>
    <mergeCell ref="E29:E30"/>
    <mergeCell ref="C25:C26"/>
    <mergeCell ref="D25:D26"/>
    <mergeCell ref="E19:E20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C29:C30"/>
    <mergeCell ref="E33:E34"/>
    <mergeCell ref="F31:F32"/>
    <mergeCell ref="E27:E28"/>
    <mergeCell ref="C27:C28"/>
    <mergeCell ref="D27:D28"/>
    <mergeCell ref="D31:D32"/>
    <mergeCell ref="D33:D34"/>
    <mergeCell ref="F23:F24"/>
    <mergeCell ref="F25:F26"/>
    <mergeCell ref="E23:E24"/>
    <mergeCell ref="E25:E26"/>
    <mergeCell ref="E31:E32"/>
    <mergeCell ref="F27:F28"/>
    <mergeCell ref="F29:F30"/>
    <mergeCell ref="D29:D30"/>
    <mergeCell ref="A23:A24"/>
    <mergeCell ref="B23:B24"/>
    <mergeCell ref="A21:A22"/>
    <mergeCell ref="B21:B22"/>
    <mergeCell ref="C21:C22"/>
    <mergeCell ref="D21:D22"/>
    <mergeCell ref="A25:A26"/>
    <mergeCell ref="B25:B26"/>
    <mergeCell ref="E21:E22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F37:F38"/>
    <mergeCell ref="C35:C36"/>
    <mergeCell ref="D35:D36"/>
    <mergeCell ref="E35:E36"/>
    <mergeCell ref="F35:F36"/>
    <mergeCell ref="C41:C42"/>
    <mergeCell ref="D41:D42"/>
    <mergeCell ref="E41:E42"/>
    <mergeCell ref="F41:F42"/>
    <mergeCell ref="C39:C40"/>
    <mergeCell ref="D39:D40"/>
    <mergeCell ref="E39:E40"/>
    <mergeCell ref="F39:F40"/>
    <mergeCell ref="C37:C38"/>
    <mergeCell ref="D37:D38"/>
    <mergeCell ref="E37:E38"/>
    <mergeCell ref="A39:A40"/>
    <mergeCell ref="A41:A42"/>
    <mergeCell ref="B35:B36"/>
    <mergeCell ref="B37:B38"/>
    <mergeCell ref="B39:B40"/>
    <mergeCell ref="B41:B42"/>
    <mergeCell ref="C45:C46"/>
    <mergeCell ref="D45:D46"/>
    <mergeCell ref="E45:E46"/>
    <mergeCell ref="A43:A44"/>
    <mergeCell ref="B43:B44"/>
    <mergeCell ref="C43:C44"/>
    <mergeCell ref="D43:D44"/>
    <mergeCell ref="A35:A36"/>
    <mergeCell ref="A37:A38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E49:E50"/>
    <mergeCell ref="F47:F48"/>
    <mergeCell ref="F49:F50"/>
    <mergeCell ref="E51:E52"/>
    <mergeCell ref="E53:E54"/>
    <mergeCell ref="F51:F52"/>
    <mergeCell ref="F53:F54"/>
    <mergeCell ref="A53:A54"/>
    <mergeCell ref="B53:B54"/>
    <mergeCell ref="A51:A52"/>
    <mergeCell ref="B51:B52"/>
    <mergeCell ref="C51:C52"/>
    <mergeCell ref="D51:D52"/>
    <mergeCell ref="A49:A50"/>
    <mergeCell ref="B49:B50"/>
    <mergeCell ref="C49:C50"/>
    <mergeCell ref="D49:D50"/>
    <mergeCell ref="C53:C54"/>
    <mergeCell ref="D53:D54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C67:C68"/>
    <mergeCell ref="D67:D68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A9:A10"/>
    <mergeCell ref="B9:B10"/>
    <mergeCell ref="C9:C10"/>
    <mergeCell ref="D11:D12"/>
    <mergeCell ref="E11:E12"/>
    <mergeCell ref="B11:B12"/>
    <mergeCell ref="C11:C12"/>
    <mergeCell ref="A11:A12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C7:C8"/>
    <mergeCell ref="D7:D8"/>
    <mergeCell ref="E9:E10"/>
    <mergeCell ref="D9:D10"/>
    <mergeCell ref="E15:E16"/>
    <mergeCell ref="A15:A16"/>
    <mergeCell ref="B15:B16"/>
    <mergeCell ref="C15:C16"/>
    <mergeCell ref="D15:D16"/>
    <mergeCell ref="F13:F14"/>
    <mergeCell ref="A13:A14"/>
    <mergeCell ref="B13:B14"/>
    <mergeCell ref="C13:C14"/>
    <mergeCell ref="D13:D14"/>
    <mergeCell ref="E13:E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0">
      <selection activeCell="C26" sqref="C26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hidden="1" thickBot="1">
      <c r="A1" s="123" t="s">
        <v>40</v>
      </c>
      <c r="B1" s="123"/>
      <c r="C1" s="123"/>
      <c r="D1" s="35"/>
      <c r="F1" s="126" t="str">
        <f>HYPERLINK('пр.взв.'!A4)</f>
        <v>Weight category 90 kg </v>
      </c>
      <c r="G1" s="126"/>
      <c r="H1" s="126"/>
    </row>
    <row r="2" spans="1:10" ht="15" customHeight="1" hidden="1">
      <c r="A2" s="124" t="s">
        <v>42</v>
      </c>
      <c r="B2" s="124" t="s">
        <v>33</v>
      </c>
      <c r="C2" s="124" t="s">
        <v>34</v>
      </c>
      <c r="D2" s="124" t="s">
        <v>35</v>
      </c>
      <c r="E2" s="124" t="s">
        <v>43</v>
      </c>
      <c r="F2" s="124" t="s">
        <v>44</v>
      </c>
      <c r="G2" s="124" t="s">
        <v>65</v>
      </c>
      <c r="H2" s="124" t="s">
        <v>46</v>
      </c>
      <c r="I2" s="124" t="s">
        <v>47</v>
      </c>
      <c r="J2" s="124" t="s">
        <v>48</v>
      </c>
    </row>
    <row r="3" spans="1:10" ht="16.5" customHeight="1" hidden="1" thickBot="1">
      <c r="A3" s="125" t="s">
        <v>42</v>
      </c>
      <c r="B3" s="125" t="s">
        <v>33</v>
      </c>
      <c r="C3" s="125" t="s">
        <v>34</v>
      </c>
      <c r="D3" s="125" t="s">
        <v>35</v>
      </c>
      <c r="E3" s="125" t="s">
        <v>43</v>
      </c>
      <c r="F3" s="125" t="s">
        <v>44</v>
      </c>
      <c r="G3" s="125" t="s">
        <v>45</v>
      </c>
      <c r="H3" s="125" t="s">
        <v>46</v>
      </c>
      <c r="I3" s="125" t="s">
        <v>47</v>
      </c>
      <c r="J3" s="125" t="s">
        <v>48</v>
      </c>
    </row>
    <row r="4" spans="1:10" ht="19.5" customHeight="1" hidden="1">
      <c r="A4" s="143" t="s">
        <v>51</v>
      </c>
      <c r="B4" s="128"/>
      <c r="C4" s="130" t="e">
        <f>VLOOKUP(B4,'пр.взв.'!B7:E70,2,FALSE)</f>
        <v>#N/A</v>
      </c>
      <c r="D4" s="130" t="e">
        <f>VLOOKUP(B4,'пр.взв.'!B7:E70,3,FALSE)</f>
        <v>#N/A</v>
      </c>
      <c r="E4" s="130" t="e">
        <f>VLOOKUP(B4,'пр.взв.'!B7:E70,4,FALSE)</f>
        <v>#N/A</v>
      </c>
      <c r="F4" s="137"/>
      <c r="G4" s="87"/>
      <c r="H4" s="134"/>
      <c r="I4" s="131"/>
      <c r="J4" s="139" t="s">
        <v>50</v>
      </c>
    </row>
    <row r="5" spans="1:10" ht="19.5" customHeight="1" hidden="1">
      <c r="A5" s="144"/>
      <c r="B5" s="136"/>
      <c r="C5" s="136"/>
      <c r="D5" s="136"/>
      <c r="E5" s="136"/>
      <c r="F5" s="138"/>
      <c r="G5" s="88"/>
      <c r="H5" s="135"/>
      <c r="I5" s="132"/>
      <c r="J5" s="140"/>
    </row>
    <row r="6" spans="1:10" ht="19.5" customHeight="1" hidden="1">
      <c r="A6" s="127" t="s">
        <v>52</v>
      </c>
      <c r="B6" s="128"/>
      <c r="C6" s="130" t="e">
        <f>VLOOKUP(B6,'пр.взв.'!B7:E70,2,FALSE)</f>
        <v>#N/A</v>
      </c>
      <c r="D6" s="130" t="e">
        <f>VLOOKUP(B6,'пр.взв.'!B7:E70,3,FALSE)</f>
        <v>#N/A</v>
      </c>
      <c r="E6" s="130" t="e">
        <f>VLOOKUP(B6,'пр.взв.'!B7:E70,4,FALSE)</f>
        <v>#N/A</v>
      </c>
      <c r="F6" s="137"/>
      <c r="G6" s="134"/>
      <c r="H6" s="134"/>
      <c r="I6" s="131"/>
      <c r="J6" s="140"/>
    </row>
    <row r="7" spans="1:10" ht="19.5" customHeight="1" hidden="1">
      <c r="A7" s="127"/>
      <c r="B7" s="136"/>
      <c r="C7" s="136"/>
      <c r="D7" s="136"/>
      <c r="E7" s="136"/>
      <c r="F7" s="142"/>
      <c r="G7" s="135"/>
      <c r="H7" s="135"/>
      <c r="I7" s="132"/>
      <c r="J7" s="141"/>
    </row>
    <row r="8" spans="1:10" ht="19.5" customHeight="1" hidden="1">
      <c r="A8" s="56"/>
      <c r="B8" s="57"/>
      <c r="C8" s="58"/>
      <c r="D8" s="58"/>
      <c r="E8" s="58"/>
      <c r="F8" s="34"/>
      <c r="G8" s="57"/>
      <c r="H8" s="57"/>
      <c r="I8" s="59"/>
      <c r="J8" s="60"/>
    </row>
    <row r="9" spans="1:10" ht="19.5" customHeight="1" hidden="1">
      <c r="A9" s="56"/>
      <c r="B9" s="66"/>
      <c r="C9" s="58"/>
      <c r="D9" s="58"/>
      <c r="E9" s="58"/>
      <c r="F9" s="34"/>
      <c r="G9" s="57"/>
      <c r="H9" s="57"/>
      <c r="I9" s="59"/>
      <c r="J9" s="60"/>
    </row>
    <row r="10" spans="1:8" ht="25.5" customHeight="1" thickBot="1">
      <c r="A10" s="61"/>
      <c r="B10" s="61"/>
      <c r="C10" s="62" t="s">
        <v>49</v>
      </c>
      <c r="E10" s="33"/>
      <c r="F10" s="126" t="str">
        <f>HYPERLINK('пр.взв.'!A4)</f>
        <v>Weight category 90 kg </v>
      </c>
      <c r="G10" s="126"/>
      <c r="H10" s="126"/>
    </row>
    <row r="11" spans="1:10" ht="12.75">
      <c r="A11" s="124" t="s">
        <v>42</v>
      </c>
      <c r="B11" s="124" t="s">
        <v>33</v>
      </c>
      <c r="C11" s="124" t="s">
        <v>34</v>
      </c>
      <c r="D11" s="124" t="s">
        <v>35</v>
      </c>
      <c r="E11" s="124" t="s">
        <v>43</v>
      </c>
      <c r="F11" s="124" t="s">
        <v>44</v>
      </c>
      <c r="G11" s="124" t="s">
        <v>65</v>
      </c>
      <c r="H11" s="124" t="s">
        <v>46</v>
      </c>
      <c r="I11" s="124" t="s">
        <v>47</v>
      </c>
      <c r="J11" s="124" t="s">
        <v>48</v>
      </c>
    </row>
    <row r="12" spans="1:10" ht="24" customHeight="1" thickBot="1">
      <c r="A12" s="125" t="s">
        <v>42</v>
      </c>
      <c r="B12" s="125" t="s">
        <v>33</v>
      </c>
      <c r="C12" s="125" t="s">
        <v>34</v>
      </c>
      <c r="D12" s="125" t="s">
        <v>35</v>
      </c>
      <c r="E12" s="125" t="s">
        <v>43</v>
      </c>
      <c r="F12" s="125" t="s">
        <v>44</v>
      </c>
      <c r="G12" s="125" t="s">
        <v>45</v>
      </c>
      <c r="H12" s="125" t="s">
        <v>46</v>
      </c>
      <c r="I12" s="125" t="s">
        <v>47</v>
      </c>
      <c r="J12" s="125" t="s">
        <v>48</v>
      </c>
    </row>
    <row r="13" spans="1:10" ht="20.25" customHeight="1">
      <c r="A13" s="143" t="s">
        <v>51</v>
      </c>
      <c r="B13" s="128">
        <v>21</v>
      </c>
      <c r="C13" s="130" t="str">
        <f>VLOOKUP(B13,'пр.взв.'!B7:E70,2,FALSE)</f>
        <v>VAKAEV Sheykh-Magomed</v>
      </c>
      <c r="D13" s="130" t="str">
        <f>VLOOKUP(B13,'пр.взв.'!B7:E70,3,FALSE)</f>
        <v>1987, msic</v>
      </c>
      <c r="E13" s="130" t="str">
        <f>VLOOKUP(B13,'пр.взв.'!B7:E70,4,FALSE)</f>
        <v>RUS</v>
      </c>
      <c r="F13" s="133"/>
      <c r="G13" s="86"/>
      <c r="H13" s="129"/>
      <c r="I13" s="145"/>
      <c r="J13" s="139" t="s">
        <v>50</v>
      </c>
    </row>
    <row r="14" spans="1:10" ht="20.25" customHeight="1">
      <c r="A14" s="144"/>
      <c r="B14" s="129"/>
      <c r="C14" s="130"/>
      <c r="D14" s="130"/>
      <c r="E14" s="130"/>
      <c r="F14" s="133"/>
      <c r="G14" s="86"/>
      <c r="H14" s="129"/>
      <c r="I14" s="145"/>
      <c r="J14" s="140"/>
    </row>
    <row r="15" spans="1:10" ht="20.25" customHeight="1">
      <c r="A15" s="127" t="s">
        <v>52</v>
      </c>
      <c r="B15" s="128">
        <v>12</v>
      </c>
      <c r="C15" s="130" t="str">
        <f>VLOOKUP(B15,'пр.взв.'!B7:E70,2,FALSE)</f>
        <v>KAZUSIONAK Andrei</v>
      </c>
      <c r="D15" s="130" t="str">
        <f>VLOOKUP(B15,'пр.взв.'!B7:E70,3,FALSE)</f>
        <v>1984, msic</v>
      </c>
      <c r="E15" s="130" t="str">
        <f>VLOOKUP(B15,'пр.взв.'!B7:E70,4,FALSE)</f>
        <v>BLR</v>
      </c>
      <c r="F15" s="133"/>
      <c r="G15" s="129"/>
      <c r="H15" s="129"/>
      <c r="I15" s="145"/>
      <c r="J15" s="140"/>
    </row>
    <row r="16" spans="1:10" ht="20.25" customHeight="1">
      <c r="A16" s="127"/>
      <c r="B16" s="129"/>
      <c r="C16" s="130"/>
      <c r="D16" s="130"/>
      <c r="E16" s="130"/>
      <c r="F16" s="133"/>
      <c r="G16" s="129"/>
      <c r="H16" s="129"/>
      <c r="I16" s="145"/>
      <c r="J16" s="141"/>
    </row>
    <row r="17" ht="19.5" customHeight="1"/>
    <row r="18" ht="19.5" customHeight="1"/>
    <row r="19" spans="1:7" ht="19.5" customHeight="1">
      <c r="A19" s="15" t="str">
        <f>HYPERLINK('[1]реквизиты'!$A$8)</f>
        <v>Chiaf referee</v>
      </c>
      <c r="B19" s="19"/>
      <c r="C19" s="19"/>
      <c r="D19" s="19"/>
      <c r="E19" s="8"/>
      <c r="F19" s="36" t="s">
        <v>61</v>
      </c>
      <c r="G19" s="17" t="str">
        <f>HYPERLINK('[1]реквизиты'!$G$9)</f>
        <v>/RUS/</v>
      </c>
    </row>
    <row r="20" spans="1:7" ht="19.5" customHeight="1">
      <c r="A20" s="19"/>
      <c r="B20" s="19"/>
      <c r="C20" s="19"/>
      <c r="D20" s="20"/>
      <c r="E20" s="11"/>
      <c r="F20" s="37"/>
      <c r="G20" s="9"/>
    </row>
    <row r="21" spans="1:7" ht="12.75">
      <c r="A21" s="16" t="str">
        <f>HYPERLINK('[1]реквизиты'!$A$10)</f>
        <v>Chiaf  secretary</v>
      </c>
      <c r="C21" s="19"/>
      <c r="D21" s="21"/>
      <c r="E21" s="38"/>
      <c r="F21" s="36" t="s">
        <v>62</v>
      </c>
      <c r="G21" s="18" t="str">
        <f>HYPERLINK('[1]реквизиты'!$G$11)</f>
        <v>/RUS/</v>
      </c>
    </row>
    <row r="22" spans="1:10" ht="12.75">
      <c r="A22" s="63"/>
      <c r="B22" s="63"/>
      <c r="C22" s="63"/>
      <c r="D22" s="63"/>
      <c r="E22" s="63"/>
      <c r="F22" s="63"/>
      <c r="G22" s="63"/>
      <c r="H22" s="63"/>
      <c r="I22" s="64"/>
      <c r="J22" s="64"/>
    </row>
    <row r="23" spans="1:9" ht="12.75">
      <c r="A23" s="15"/>
      <c r="B23" s="19"/>
      <c r="C23" s="19"/>
      <c r="D23" s="19"/>
      <c r="E23" s="9"/>
      <c r="F23" s="36"/>
      <c r="G23" s="17"/>
      <c r="H23" s="9"/>
      <c r="I23" s="9"/>
    </row>
    <row r="24" spans="1:9" ht="12.75">
      <c r="A24" s="19"/>
      <c r="B24" s="19"/>
      <c r="C24" s="19"/>
      <c r="D24" s="19"/>
      <c r="E24" s="9"/>
      <c r="F24" s="65"/>
      <c r="G24" s="9"/>
      <c r="H24" s="9"/>
      <c r="I24" s="9"/>
    </row>
    <row r="25" spans="1:9" ht="12.75">
      <c r="A25" s="16"/>
      <c r="B25" s="9"/>
      <c r="C25" s="19"/>
      <c r="D25" s="19"/>
      <c r="E25" s="16"/>
      <c r="F25" s="36"/>
      <c r="G25" s="17"/>
      <c r="H25" s="9"/>
      <c r="I25" s="9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</sheetData>
  <sheetProtection/>
  <mergeCells count="61">
    <mergeCell ref="I13:I14"/>
    <mergeCell ref="J13:J16"/>
    <mergeCell ref="I11:I12"/>
    <mergeCell ref="J11:J12"/>
    <mergeCell ref="I15:I16"/>
    <mergeCell ref="D11:D12"/>
    <mergeCell ref="E13:E14"/>
    <mergeCell ref="F13:F14"/>
    <mergeCell ref="G13:G14"/>
    <mergeCell ref="H13:H14"/>
    <mergeCell ref="E11:E12"/>
    <mergeCell ref="F11:F12"/>
    <mergeCell ref="H15:H16"/>
    <mergeCell ref="F10:H10"/>
    <mergeCell ref="E6:E7"/>
    <mergeCell ref="F6:F7"/>
    <mergeCell ref="A4:A5"/>
    <mergeCell ref="B4:B5"/>
    <mergeCell ref="C4:C5"/>
    <mergeCell ref="D4:D5"/>
    <mergeCell ref="E4:E5"/>
    <mergeCell ref="A13:A14"/>
    <mergeCell ref="B13:B14"/>
    <mergeCell ref="C13:C14"/>
    <mergeCell ref="D13:D14"/>
    <mergeCell ref="A11:A12"/>
    <mergeCell ref="B11:B12"/>
    <mergeCell ref="C11:C12"/>
    <mergeCell ref="I2:I3"/>
    <mergeCell ref="J2:J3"/>
    <mergeCell ref="G4:G5"/>
    <mergeCell ref="H4:H5"/>
    <mergeCell ref="G11:G12"/>
    <mergeCell ref="H11:H12"/>
    <mergeCell ref="J4:J7"/>
    <mergeCell ref="A15:A16"/>
    <mergeCell ref="B15:B16"/>
    <mergeCell ref="C15:C16"/>
    <mergeCell ref="D15:D16"/>
    <mergeCell ref="I4:I5"/>
    <mergeCell ref="I6:I7"/>
    <mergeCell ref="E15:E16"/>
    <mergeCell ref="F15:F16"/>
    <mergeCell ref="G15:G16"/>
    <mergeCell ref="G6:G7"/>
    <mergeCell ref="H6:H7"/>
    <mergeCell ref="A6:A7"/>
    <mergeCell ref="B6:B7"/>
    <mergeCell ref="C6:C7"/>
    <mergeCell ref="D6:D7"/>
    <mergeCell ref="F4:F5"/>
    <mergeCell ref="A1:C1"/>
    <mergeCell ref="E2:E3"/>
    <mergeCell ref="F2:F3"/>
    <mergeCell ref="F1:H1"/>
    <mergeCell ref="G2:G3"/>
    <mergeCell ref="H2:H3"/>
    <mergeCell ref="A2:A3"/>
    <mergeCell ref="B2:B3"/>
    <mergeCell ref="C2:C3"/>
    <mergeCell ref="D2:D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8"/>
  <sheetViews>
    <sheetView zoomScalePageLayoutView="0" workbookViewId="0" topLeftCell="A4">
      <selection activeCell="L36" sqref="L3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67" t="s">
        <v>115</v>
      </c>
      <c r="B1" s="168"/>
      <c r="C1" s="168"/>
      <c r="D1" s="168"/>
      <c r="E1" s="168"/>
      <c r="F1" s="168"/>
      <c r="G1" s="168"/>
      <c r="H1" s="167" t="s">
        <v>115</v>
      </c>
      <c r="I1" s="168"/>
      <c r="J1" s="168"/>
      <c r="K1" s="168"/>
      <c r="L1" s="168"/>
      <c r="M1" s="168"/>
      <c r="N1" s="168"/>
      <c r="O1" s="46"/>
      <c r="P1" s="46"/>
      <c r="Q1" s="46"/>
      <c r="R1" s="46"/>
      <c r="S1" s="46"/>
      <c r="T1" s="46"/>
      <c r="U1" s="46"/>
    </row>
    <row r="2" spans="1:21" ht="15" customHeight="1">
      <c r="A2" s="169" t="s">
        <v>116</v>
      </c>
      <c r="B2" s="169"/>
      <c r="C2" s="169"/>
      <c r="D2" s="169"/>
      <c r="E2" s="169"/>
      <c r="F2" s="169"/>
      <c r="G2" s="169"/>
      <c r="H2" s="169" t="s">
        <v>116</v>
      </c>
      <c r="I2" s="169"/>
      <c r="J2" s="169"/>
      <c r="K2" s="169"/>
      <c r="L2" s="169"/>
      <c r="M2" s="169"/>
      <c r="N2" s="169"/>
      <c r="O2" s="48"/>
      <c r="P2" s="48"/>
      <c r="Q2" s="48"/>
      <c r="R2" s="48"/>
      <c r="S2" s="48"/>
      <c r="T2" s="48"/>
      <c r="U2" s="48"/>
    </row>
    <row r="3" spans="1:21" ht="15" customHeight="1">
      <c r="A3" s="165" t="str">
        <f>'пр.взв.'!A4</f>
        <v>Weight category 90 kg </v>
      </c>
      <c r="B3" s="165"/>
      <c r="C3" s="165"/>
      <c r="D3" s="165"/>
      <c r="E3" s="165"/>
      <c r="F3" s="165"/>
      <c r="G3" s="165"/>
      <c r="H3" s="165" t="str">
        <f>A3</f>
        <v>Weight category 90 kg </v>
      </c>
      <c r="I3" s="165"/>
      <c r="J3" s="165"/>
      <c r="K3" s="165"/>
      <c r="L3" s="165"/>
      <c r="M3" s="165"/>
      <c r="N3" s="165"/>
      <c r="O3" s="42"/>
      <c r="P3" s="42"/>
      <c r="Q3" s="42"/>
      <c r="R3" s="42"/>
      <c r="S3" s="42"/>
      <c r="T3" s="42"/>
      <c r="U3" s="42"/>
    </row>
    <row r="4" spans="1:2" ht="16.5" thickBot="1">
      <c r="A4" s="166"/>
      <c r="B4" s="166"/>
    </row>
    <row r="5" spans="1:11" ht="12.75" customHeight="1">
      <c r="A5" s="152">
        <v>1</v>
      </c>
      <c r="B5" s="146" t="str">
        <f>VLOOKUP(A5,'пр.взв.'!B2:E65,2,FALSE)</f>
        <v>BAYALIEV  Movladiy</v>
      </c>
      <c r="C5" s="148" t="str">
        <f>VLOOKUP(A5,'пр.взв.'!B2:E65,3,FALSE)</f>
        <v>1984, msic</v>
      </c>
      <c r="D5" s="150" t="str">
        <f>VLOOKUP(A5,'пр.взв.'!B2:E65,4,FALSE)</f>
        <v>RUS</v>
      </c>
      <c r="G5" s="10"/>
      <c r="H5" s="154">
        <v>2</v>
      </c>
      <c r="I5" s="146" t="str">
        <f>VLOOKUP(H5,'пр.взв.'!B7:E70,2,FALSE)</f>
        <v>STSEPANKOU Aliaksei</v>
      </c>
      <c r="J5" s="148" t="str">
        <f>VLOOKUP(H5,'пр.взв.'!B2:E70,3,FALSE)</f>
        <v>1986, msic</v>
      </c>
      <c r="K5" s="150" t="str">
        <f>VLOOKUP(H5,'пр.взв.'!B2:E70,4,FALSE)</f>
        <v>BLR</v>
      </c>
    </row>
    <row r="6" spans="1:11" ht="15.75">
      <c r="A6" s="153"/>
      <c r="B6" s="147"/>
      <c r="C6" s="149"/>
      <c r="D6" s="151"/>
      <c r="E6" s="1"/>
      <c r="F6" s="1"/>
      <c r="G6" s="6"/>
      <c r="H6" s="155"/>
      <c r="I6" s="147"/>
      <c r="J6" s="149"/>
      <c r="K6" s="151"/>
    </row>
    <row r="7" spans="1:13" ht="15.75">
      <c r="A7" s="153">
        <v>17</v>
      </c>
      <c r="B7" s="156" t="str">
        <f>VLOOKUP(A7,'пр.взв.'!B4:E67,2,FALSE)</f>
        <v>ILJIN Vyacheslav</v>
      </c>
      <c r="C7" s="158" t="str">
        <f>VLOOKUP(A7,'пр.взв.'!B2:E65,3,FALSE)</f>
        <v>1991, ms</v>
      </c>
      <c r="D7" s="160" t="str">
        <f>VLOOKUP(A7,'пр.взв.'!B2:E65,4,FALSE)</f>
        <v>RUS</v>
      </c>
      <c r="E7" s="2"/>
      <c r="F7" s="1"/>
      <c r="G7" s="1"/>
      <c r="H7" s="163">
        <v>18</v>
      </c>
      <c r="I7" s="156"/>
      <c r="J7" s="158"/>
      <c r="K7" s="160"/>
      <c r="L7" s="11"/>
      <c r="M7" s="25"/>
    </row>
    <row r="8" spans="1:13" ht="16.5" thickBot="1">
      <c r="A8" s="162"/>
      <c r="B8" s="147"/>
      <c r="C8" s="149"/>
      <c r="D8" s="151"/>
      <c r="E8" s="3"/>
      <c r="F8" s="4"/>
      <c r="G8" s="1"/>
      <c r="H8" s="155"/>
      <c r="I8" s="147"/>
      <c r="J8" s="149"/>
      <c r="K8" s="151"/>
      <c r="L8" s="9"/>
      <c r="M8" s="25"/>
    </row>
    <row r="9" spans="1:13" ht="15.75">
      <c r="A9" s="152">
        <v>9</v>
      </c>
      <c r="B9" s="146" t="str">
        <f>VLOOKUP(A9,'пр.взв.'!B2:E65,2,FALSE)</f>
        <v>SHIKALOV Yuriy</v>
      </c>
      <c r="C9" s="148" t="str">
        <f>VLOOKUP(A9,'пр.взв.'!B2:E65,3,FALSE)</f>
        <v>1985, ms</v>
      </c>
      <c r="D9" s="150" t="str">
        <f>VLOOKUP(A9,'пр.взв.'!B2:E65,4,FALSE)</f>
        <v>RUS</v>
      </c>
      <c r="E9" s="3"/>
      <c r="F9" s="2"/>
      <c r="G9" s="1"/>
      <c r="H9" s="154">
        <v>10</v>
      </c>
      <c r="I9" s="146" t="str">
        <f>VLOOKUP(H9,'пр.взв.'!B7:E70,2,FALSE)</f>
        <v>USMONOV Gulomzhon</v>
      </c>
      <c r="J9" s="148" t="str">
        <f>VLOOKUP(H9,'пр.взв.'!B2:E70,3,FALSE)</f>
        <v>1982, ms</v>
      </c>
      <c r="K9" s="150" t="str">
        <f>VLOOKUP(H9,'пр.взв.'!B2:E70,4,FALSE)</f>
        <v>TJK</v>
      </c>
      <c r="L9" s="9"/>
      <c r="M9" s="26"/>
    </row>
    <row r="10" spans="1:13" ht="15.75">
      <c r="A10" s="153"/>
      <c r="B10" s="147"/>
      <c r="C10" s="149"/>
      <c r="D10" s="151"/>
      <c r="E10" s="5"/>
      <c r="F10" s="3"/>
      <c r="G10" s="1"/>
      <c r="H10" s="155"/>
      <c r="I10" s="147"/>
      <c r="J10" s="149"/>
      <c r="K10" s="151"/>
      <c r="L10" s="8"/>
      <c r="M10" s="27"/>
    </row>
    <row r="11" spans="1:13" ht="15.75">
      <c r="A11" s="153">
        <v>25</v>
      </c>
      <c r="B11" s="156" t="str">
        <f>VLOOKUP(A11,'пр.взв.'!B2:E65,2,FALSE)</f>
        <v>DAUDOV Turpal</v>
      </c>
      <c r="C11" s="158" t="str">
        <f>VLOOKUP(A11,'пр.взв.'!B2:E65,3,FALSE)</f>
        <v>1991, ms</v>
      </c>
      <c r="D11" s="160" t="str">
        <f>VLOOKUP(A11,'пр.взв.'!B2:E65,4,FALSE)</f>
        <v>RUS</v>
      </c>
      <c r="E11" s="1"/>
      <c r="F11" s="3"/>
      <c r="G11" s="1"/>
      <c r="H11" s="163">
        <v>26</v>
      </c>
      <c r="I11" s="156"/>
      <c r="J11" s="158"/>
      <c r="K11" s="160"/>
      <c r="M11" s="28"/>
    </row>
    <row r="12" spans="1:13" ht="16.5" thickBot="1">
      <c r="A12" s="162"/>
      <c r="B12" s="147"/>
      <c r="C12" s="149"/>
      <c r="D12" s="151"/>
      <c r="E12" s="1"/>
      <c r="F12" s="3"/>
      <c r="G12" s="4"/>
      <c r="H12" s="155"/>
      <c r="I12" s="147"/>
      <c r="J12" s="149"/>
      <c r="K12" s="151"/>
      <c r="M12" s="28"/>
    </row>
    <row r="13" spans="1:14" ht="15.75">
      <c r="A13" s="152">
        <v>5</v>
      </c>
      <c r="B13" s="146" t="str">
        <f>VLOOKUP(A13,'пр.взв.'!B2:E65,2,FALSE)</f>
        <v>SHAFIGULLIN Dinar</v>
      </c>
      <c r="C13" s="148" t="str">
        <f>VLOOKUP(A13,'пр.взв.'!B2:E65,3,FALSE)</f>
        <v>1990, ms</v>
      </c>
      <c r="D13" s="150" t="str">
        <f>VLOOKUP(A13,'пр.взв.'!B2:E65,4,FALSE)</f>
        <v>RUS</v>
      </c>
      <c r="E13" s="1"/>
      <c r="F13" s="3"/>
      <c r="G13" s="7"/>
      <c r="H13" s="154">
        <v>6</v>
      </c>
      <c r="I13" s="146" t="str">
        <f>VLOOKUP(H13,'пр.взв.'!B7:E70,2,FALSE)</f>
        <v>VASILCHUK Ivan</v>
      </c>
      <c r="J13" s="148">
        <f>VLOOKUP(H13,'пр.взв.'!B2:E70,3,FALSE)</f>
        <v>1984</v>
      </c>
      <c r="K13" s="150" t="str">
        <f>VLOOKUP(H13,'пр.взв.'!B2:E70,4,FALSE)</f>
        <v>UKR</v>
      </c>
      <c r="M13" s="28"/>
      <c r="N13" s="30"/>
    </row>
    <row r="14" spans="1:14" ht="15.75">
      <c r="A14" s="153"/>
      <c r="B14" s="147"/>
      <c r="C14" s="149"/>
      <c r="D14" s="151"/>
      <c r="E14" s="4"/>
      <c r="F14" s="3"/>
      <c r="G14" s="1"/>
      <c r="H14" s="155"/>
      <c r="I14" s="147"/>
      <c r="J14" s="149"/>
      <c r="K14" s="151"/>
      <c r="L14" s="11"/>
      <c r="M14" s="27"/>
      <c r="N14" s="28"/>
    </row>
    <row r="15" spans="1:14" ht="15.75">
      <c r="A15" s="153">
        <v>21</v>
      </c>
      <c r="B15" s="156" t="str">
        <f>VLOOKUP(A15,'пр.взв.'!B2:E65,2,FALSE)</f>
        <v>VAKAEV Sheykh-Magomed</v>
      </c>
      <c r="C15" s="158" t="str">
        <f>VLOOKUP(A15,'пр.взв.'!B2:E65,3,FALSE)</f>
        <v>1987, msic</v>
      </c>
      <c r="D15" s="160" t="str">
        <f>VLOOKUP(A15,'пр.взв.'!B2:E65,4,FALSE)</f>
        <v>RUS</v>
      </c>
      <c r="E15" s="2"/>
      <c r="F15" s="3"/>
      <c r="G15" s="1"/>
      <c r="H15" s="163">
        <v>22</v>
      </c>
      <c r="I15" s="156"/>
      <c r="J15" s="158"/>
      <c r="K15" s="160"/>
      <c r="L15" s="9"/>
      <c r="M15" s="27"/>
      <c r="N15" s="28"/>
    </row>
    <row r="16" spans="1:14" ht="16.5" thickBot="1">
      <c r="A16" s="162"/>
      <c r="B16" s="147"/>
      <c r="C16" s="149"/>
      <c r="D16" s="151"/>
      <c r="E16" s="3"/>
      <c r="F16" s="5"/>
      <c r="G16" s="1"/>
      <c r="H16" s="155"/>
      <c r="I16" s="147"/>
      <c r="J16" s="149"/>
      <c r="K16" s="151"/>
      <c r="L16" s="9"/>
      <c r="M16" s="29"/>
      <c r="N16" s="28"/>
    </row>
    <row r="17" spans="1:14" ht="15.75">
      <c r="A17" s="152">
        <v>13</v>
      </c>
      <c r="B17" s="146" t="str">
        <f>VLOOKUP(A17,'пр.взв.'!B2:E65,2,FALSE)</f>
        <v>KISELEV Ruslan</v>
      </c>
      <c r="C17" s="148" t="str">
        <f>VLOOKUP(A17,'пр.взв.'!B2:E65,3,FALSE)</f>
        <v>1992, ms</v>
      </c>
      <c r="D17" s="150" t="str">
        <f>VLOOKUP(A17,'пр.взв.'!B2:E65,4,FALSE)</f>
        <v>RUS</v>
      </c>
      <c r="E17" s="3"/>
      <c r="F17" s="1"/>
      <c r="G17" s="1"/>
      <c r="H17" s="154">
        <v>14</v>
      </c>
      <c r="I17" s="146" t="str">
        <f>VLOOKUP(H17,'пр.взв.'!B7:E70,2,FALSE)</f>
        <v>KUCHIMOV Sadriddin</v>
      </c>
      <c r="J17" s="148" t="str">
        <f>VLOOKUP(H17,'пр.взв.'!B2:E70,3,FALSE)</f>
        <v>1983, ms</v>
      </c>
      <c r="K17" s="150" t="str">
        <f>VLOOKUP(H17,'пр.взв.'!B2:E70,4,FALSE)</f>
        <v>UZB</v>
      </c>
      <c r="L17" s="9"/>
      <c r="M17" s="25"/>
      <c r="N17" s="28"/>
    </row>
    <row r="18" spans="1:14" ht="15.75">
      <c r="A18" s="153"/>
      <c r="B18" s="147"/>
      <c r="C18" s="149"/>
      <c r="D18" s="151"/>
      <c r="E18" s="5"/>
      <c r="F18" s="1"/>
      <c r="G18" s="1"/>
      <c r="H18" s="155"/>
      <c r="I18" s="147"/>
      <c r="J18" s="149"/>
      <c r="K18" s="151"/>
      <c r="L18" s="8"/>
      <c r="M18" s="25"/>
      <c r="N18" s="28"/>
    </row>
    <row r="19" spans="1:14" ht="15.75">
      <c r="A19" s="153">
        <v>29</v>
      </c>
      <c r="B19" s="156" t="str">
        <f>VLOOKUP(A19,'пр.взв.'!B2:E65,2,FALSE)</f>
        <v>ORLOV Ivan</v>
      </c>
      <c r="C19" s="158" t="str">
        <f>VLOOKUP(A19,'пр.взв.'!B2:E65,3,FALSE)</f>
        <v>1985, ms</v>
      </c>
      <c r="D19" s="160" t="str">
        <f>VLOOKUP(A19,'пр.взв.'!B2:E65,4,FALSE)</f>
        <v>RUS</v>
      </c>
      <c r="E19" s="1"/>
      <c r="F19" s="1"/>
      <c r="G19" s="1"/>
      <c r="H19" s="163">
        <v>30</v>
      </c>
      <c r="I19" s="156"/>
      <c r="J19" s="158"/>
      <c r="K19" s="160"/>
      <c r="N19" s="28"/>
    </row>
    <row r="20" spans="1:14" ht="16.5" thickBot="1">
      <c r="A20" s="162"/>
      <c r="B20" s="147"/>
      <c r="C20" s="149"/>
      <c r="D20" s="151"/>
      <c r="E20" s="1"/>
      <c r="F20" s="1"/>
      <c r="G20" s="23"/>
      <c r="H20" s="155"/>
      <c r="I20" s="147"/>
      <c r="J20" s="149"/>
      <c r="K20" s="151"/>
      <c r="N20" s="31"/>
    </row>
    <row r="21" spans="1:14" ht="15.75">
      <c r="A21" s="152">
        <v>3</v>
      </c>
      <c r="B21" s="146" t="str">
        <f>VLOOKUP(A21,'пр.взв.'!B2:E65,2,FALSE)</f>
        <v>ABAZOV Islam</v>
      </c>
      <c r="C21" s="148" t="str">
        <f>VLOOKUP(A21,'пр.взв.'!B2:E65,3,FALSE)</f>
        <v>1989, ms</v>
      </c>
      <c r="D21" s="150" t="str">
        <f>VLOOKUP(A21,'пр.взв.'!B2:E65,4,FALSE)</f>
        <v>RUS</v>
      </c>
      <c r="E21" s="1"/>
      <c r="F21" s="1"/>
      <c r="G21" s="1"/>
      <c r="H21" s="154">
        <v>4</v>
      </c>
      <c r="I21" s="146" t="str">
        <f>VLOOKUP(H21,'пр.взв.'!B7:E70,2,FALSE)</f>
        <v>ZHURMAGAMBETOV Orynbasar</v>
      </c>
      <c r="J21" s="148" t="str">
        <f>VLOOKUP(H21,'пр.взв.'!B2:E70,3,FALSE)</f>
        <v>1981, cms</v>
      </c>
      <c r="K21" s="150" t="str">
        <f>VLOOKUP(H21,'пр.взв.'!B2:E70,4,FALSE)</f>
        <v>KAZ</v>
      </c>
      <c r="N21" s="28"/>
    </row>
    <row r="22" spans="1:14" ht="15.75">
      <c r="A22" s="153"/>
      <c r="B22" s="147"/>
      <c r="C22" s="149"/>
      <c r="D22" s="151"/>
      <c r="E22" s="4"/>
      <c r="F22" s="1"/>
      <c r="G22" s="1"/>
      <c r="H22" s="155"/>
      <c r="I22" s="147"/>
      <c r="J22" s="149"/>
      <c r="K22" s="151"/>
      <c r="N22" s="28"/>
    </row>
    <row r="23" spans="1:14" ht="15.75">
      <c r="A23" s="153">
        <v>19</v>
      </c>
      <c r="B23" s="156" t="str">
        <f>VLOOKUP(A23,'пр.взв.'!B2:E65,2,FALSE)</f>
        <v>RUMYANTSEV Pavel</v>
      </c>
      <c r="C23" s="158" t="str">
        <f>VLOOKUP(A23,'пр.взв.'!B2:E65,3,FALSE)</f>
        <v>1987, msic</v>
      </c>
      <c r="D23" s="160" t="str">
        <f>VLOOKUP(A23,'пр.взв.'!B2:E65,4,FALSE)</f>
        <v>RUS</v>
      </c>
      <c r="E23" s="2"/>
      <c r="F23" s="1"/>
      <c r="G23" s="1"/>
      <c r="H23" s="163">
        <v>20</v>
      </c>
      <c r="I23" s="156"/>
      <c r="J23" s="158"/>
      <c r="K23" s="160"/>
      <c r="L23" s="11"/>
      <c r="M23" s="25"/>
      <c r="N23" s="28"/>
    </row>
    <row r="24" spans="1:14" ht="16.5" thickBot="1">
      <c r="A24" s="162"/>
      <c r="B24" s="147"/>
      <c r="C24" s="149"/>
      <c r="D24" s="151"/>
      <c r="E24" s="3"/>
      <c r="F24" s="4"/>
      <c r="G24" s="1"/>
      <c r="H24" s="155"/>
      <c r="I24" s="147"/>
      <c r="J24" s="149"/>
      <c r="K24" s="151"/>
      <c r="L24" s="9"/>
      <c r="M24" s="25"/>
      <c r="N24" s="28"/>
    </row>
    <row r="25" spans="1:14" ht="15.75">
      <c r="A25" s="152">
        <v>11</v>
      </c>
      <c r="B25" s="146" t="str">
        <f>VLOOKUP(A25,'пр.взв.'!B2:E65,2,FALSE)</f>
        <v>BAKARANDZE Teymuraz</v>
      </c>
      <c r="C25" s="148" t="str">
        <f>VLOOKUP(A25,'пр.взв.'!B2:E65,3,FALSE)</f>
        <v>1988, msic</v>
      </c>
      <c r="D25" s="150" t="str">
        <f>VLOOKUP(A25,'пр.взв.'!B2:E65,4,FALSE)</f>
        <v>RUS</v>
      </c>
      <c r="E25" s="3"/>
      <c r="F25" s="2"/>
      <c r="G25" s="1"/>
      <c r="H25" s="154">
        <v>12</v>
      </c>
      <c r="I25" s="146" t="str">
        <f>VLOOKUP(H25,'пр.взв.'!B7:E70,2,FALSE)</f>
        <v>KAZUSIONAK Andrei</v>
      </c>
      <c r="J25" s="148" t="str">
        <f>VLOOKUP(H25,'пр.взв.'!B2:E70,3,FALSE)</f>
        <v>1984, msic</v>
      </c>
      <c r="K25" s="150" t="str">
        <f>VLOOKUP(H25,'пр.взв.'!B2:E70,4,FALSE)</f>
        <v>BLR</v>
      </c>
      <c r="L25" s="9"/>
      <c r="M25" s="26"/>
      <c r="N25" s="28"/>
    </row>
    <row r="26" spans="1:14" ht="15.75">
      <c r="A26" s="153"/>
      <c r="B26" s="147"/>
      <c r="C26" s="149"/>
      <c r="D26" s="151"/>
      <c r="E26" s="5"/>
      <c r="F26" s="3"/>
      <c r="G26" s="1"/>
      <c r="H26" s="155"/>
      <c r="I26" s="147"/>
      <c r="J26" s="149"/>
      <c r="K26" s="151"/>
      <c r="L26" s="8"/>
      <c r="M26" s="27"/>
      <c r="N26" s="28"/>
    </row>
    <row r="27" spans="1:14" ht="15.75">
      <c r="A27" s="153">
        <v>27</v>
      </c>
      <c r="B27" s="156" t="str">
        <f>VLOOKUP(A27,'пр.взв.'!B2:E65,2,FALSE)</f>
        <v>SPIVAK Eduard</v>
      </c>
      <c r="C27" s="158" t="str">
        <f>VLOOKUP(A27,'пр.взв.'!B2:E65,3,FALSE)</f>
        <v>1987, ms</v>
      </c>
      <c r="D27" s="160" t="str">
        <f>VLOOKUP(A27,'пр.взв.'!B2:E65,4,FALSE)</f>
        <v>RUS</v>
      </c>
      <c r="E27" s="1"/>
      <c r="F27" s="3"/>
      <c r="G27" s="1"/>
      <c r="H27" s="163">
        <v>28</v>
      </c>
      <c r="I27" s="156"/>
      <c r="J27" s="158"/>
      <c r="K27" s="160"/>
      <c r="M27" s="28"/>
      <c r="N27" s="28"/>
    </row>
    <row r="28" spans="1:14" ht="16.5" thickBot="1">
      <c r="A28" s="162"/>
      <c r="B28" s="147"/>
      <c r="C28" s="149"/>
      <c r="D28" s="151"/>
      <c r="E28" s="1"/>
      <c r="F28" s="3"/>
      <c r="G28" s="1"/>
      <c r="H28" s="155"/>
      <c r="I28" s="147"/>
      <c r="J28" s="149"/>
      <c r="K28" s="151"/>
      <c r="M28" s="28"/>
      <c r="N28" s="28"/>
    </row>
    <row r="29" spans="1:14" ht="15.75">
      <c r="A29" s="152">
        <v>7</v>
      </c>
      <c r="B29" s="146" t="str">
        <f>VLOOKUP(A29,'пр.взв.'!B2:E65,2,FALSE)</f>
        <v>ROSLYAKOV Alexandr</v>
      </c>
      <c r="C29" s="148" t="str">
        <f>VLOOKUP(A29,'пр.взв.'!B2:E65,3,FALSE)</f>
        <v>1991, ms</v>
      </c>
      <c r="D29" s="150" t="str">
        <f>VLOOKUP(A29,'пр.взв.'!B2:E65,4,FALSE)</f>
        <v>RUS</v>
      </c>
      <c r="E29" s="1"/>
      <c r="F29" s="3"/>
      <c r="G29" s="32"/>
      <c r="H29" s="154">
        <v>8</v>
      </c>
      <c r="I29" s="146" t="str">
        <f>VLOOKUP(H29,'пр.взв.'!B7:E70,2,FALSE)</f>
        <v>ANNAGURBANOV Charymyrat</v>
      </c>
      <c r="J29" s="148" t="str">
        <f>VLOOKUP(H29,'пр.взв.'!B2:E70,3,FALSE)</f>
        <v>1991, ms</v>
      </c>
      <c r="K29" s="150" t="str">
        <f>VLOOKUP(H29,'пр.взв.'!B2:E70,4,FALSE)</f>
        <v>TKM</v>
      </c>
      <c r="M29" s="28"/>
      <c r="N29" s="31"/>
    </row>
    <row r="30" spans="1:13" ht="15.75">
      <c r="A30" s="153"/>
      <c r="B30" s="147"/>
      <c r="C30" s="149"/>
      <c r="D30" s="151"/>
      <c r="E30" s="4"/>
      <c r="F30" s="3"/>
      <c r="G30" s="1"/>
      <c r="H30" s="155"/>
      <c r="I30" s="147"/>
      <c r="J30" s="149"/>
      <c r="K30" s="151"/>
      <c r="M30" s="28"/>
    </row>
    <row r="31" spans="1:13" ht="15.75">
      <c r="A31" s="153">
        <v>23</v>
      </c>
      <c r="B31" s="156" t="str">
        <f>VLOOKUP(A31,'пр.взв.'!B2:E65,2,FALSE)</f>
        <v>HANDZHAN Arsen</v>
      </c>
      <c r="C31" s="158" t="str">
        <f>VLOOKUP(A31,'пр.взв.'!B2:E65,3,FALSE)</f>
        <v>1989, msic</v>
      </c>
      <c r="D31" s="160" t="str">
        <f>VLOOKUP(A31,'пр.взв.'!B2:E65,4,FALSE)</f>
        <v>RUS</v>
      </c>
      <c r="E31" s="2"/>
      <c r="F31" s="3"/>
      <c r="G31" s="1"/>
      <c r="H31" s="163">
        <v>24</v>
      </c>
      <c r="I31" s="156"/>
      <c r="J31" s="158"/>
      <c r="K31" s="160"/>
      <c r="L31" s="11"/>
      <c r="M31" s="27"/>
    </row>
    <row r="32" spans="1:13" ht="16.5" thickBot="1">
      <c r="A32" s="162"/>
      <c r="B32" s="147"/>
      <c r="C32" s="149"/>
      <c r="D32" s="151"/>
      <c r="E32" s="3"/>
      <c r="F32" s="5"/>
      <c r="G32" s="1"/>
      <c r="H32" s="155"/>
      <c r="I32" s="147"/>
      <c r="J32" s="149"/>
      <c r="K32" s="151"/>
      <c r="L32" s="9"/>
      <c r="M32" s="29"/>
    </row>
    <row r="33" spans="1:13" ht="15.75">
      <c r="A33" s="152">
        <v>15</v>
      </c>
      <c r="B33" s="146" t="str">
        <f>VLOOKUP(A33,'пр.взв.'!B2:E65,2,FALSE)</f>
        <v>OSIPENKO Viktor</v>
      </c>
      <c r="C33" s="148" t="str">
        <f>VLOOKUP(A33,'пр.взв.'!B2:E65,3,FALSE)</f>
        <v>1991, ms</v>
      </c>
      <c r="D33" s="150" t="str">
        <f>VLOOKUP(A33,'пр.взв.'!B2:E65,4,FALSE)</f>
        <v>RUS</v>
      </c>
      <c r="E33" s="3"/>
      <c r="F33" s="1"/>
      <c r="G33" s="1"/>
      <c r="H33" s="154">
        <v>16</v>
      </c>
      <c r="I33" s="146" t="str">
        <f>VLOOKUP(H33,'пр.взв.'!B7:E70,2,FALSE)</f>
        <v>SHERALIEV Mansur</v>
      </c>
      <c r="J33" s="148" t="str">
        <f>VLOOKUP(H33,'пр.взв.'!B2:E70,3,FALSE)</f>
        <v>1983, cms</v>
      </c>
      <c r="K33" s="150" t="str">
        <f>VLOOKUP(H33,'пр.взв.'!B2:E70,4,FALSE)</f>
        <v>UZB</v>
      </c>
      <c r="L33" s="9"/>
      <c r="M33" s="25"/>
    </row>
    <row r="34" spans="1:13" ht="15.75">
      <c r="A34" s="153"/>
      <c r="B34" s="147"/>
      <c r="C34" s="149"/>
      <c r="D34" s="151"/>
      <c r="E34" s="5"/>
      <c r="F34" s="1"/>
      <c r="G34" s="1"/>
      <c r="H34" s="155"/>
      <c r="I34" s="147"/>
      <c r="J34" s="149"/>
      <c r="K34" s="151"/>
      <c r="L34" s="8"/>
      <c r="M34" s="25"/>
    </row>
    <row r="35" spans="1:11" ht="15.75">
      <c r="A35" s="153">
        <v>31</v>
      </c>
      <c r="B35" s="156"/>
      <c r="C35" s="158"/>
      <c r="D35" s="160"/>
      <c r="E35" s="1"/>
      <c r="F35" s="1"/>
      <c r="G35" s="1"/>
      <c r="H35" s="163">
        <v>32</v>
      </c>
      <c r="I35" s="156"/>
      <c r="J35" s="158"/>
      <c r="K35" s="160"/>
    </row>
    <row r="36" spans="1:11" ht="13.5" customHeight="1" thickBot="1">
      <c r="A36" s="162"/>
      <c r="B36" s="157"/>
      <c r="C36" s="159"/>
      <c r="D36" s="161"/>
      <c r="H36" s="164"/>
      <c r="I36" s="157"/>
      <c r="J36" s="159"/>
      <c r="K36" s="161"/>
    </row>
    <row r="37" spans="1:16" ht="15.75">
      <c r="A37" s="82" t="s">
        <v>113</v>
      </c>
      <c r="E37" s="1"/>
      <c r="F37" s="1"/>
      <c r="G37" s="1"/>
      <c r="H37" s="83" t="s">
        <v>114</v>
      </c>
      <c r="I37" s="9"/>
      <c r="J37" s="9"/>
      <c r="K37" s="9"/>
      <c r="P37" s="14"/>
    </row>
    <row r="38" spans="1:14" ht="12.75">
      <c r="A38" s="21"/>
      <c r="B38" s="8"/>
      <c r="C38" s="9"/>
      <c r="D38" s="9"/>
      <c r="E38" s="40"/>
      <c r="F38" s="9"/>
      <c r="G38" s="9"/>
      <c r="H38" s="8"/>
      <c r="I38" s="8"/>
      <c r="J38" s="9"/>
      <c r="K38" s="9"/>
      <c r="L38" s="40"/>
      <c r="M38" s="40"/>
      <c r="N38" s="9"/>
    </row>
    <row r="39" spans="1:16" ht="12.75">
      <c r="A39" s="9"/>
      <c r="B39" s="9"/>
      <c r="C39" s="39"/>
      <c r="D39" s="8"/>
      <c r="E39" s="40"/>
      <c r="F39" s="40"/>
      <c r="G39" s="9"/>
      <c r="H39" s="9"/>
      <c r="I39" s="9"/>
      <c r="J39" s="39"/>
      <c r="K39" s="8"/>
      <c r="L39" s="40"/>
      <c r="M39" s="40"/>
      <c r="N39" s="9"/>
      <c r="P39" s="9"/>
    </row>
    <row r="40" spans="1:14" ht="12.75">
      <c r="A40" s="8"/>
      <c r="B40" s="8"/>
      <c r="C40" s="25"/>
      <c r="D40" s="9"/>
      <c r="E40" s="13"/>
      <c r="F40" s="40"/>
      <c r="G40" s="9"/>
      <c r="H40" s="8"/>
      <c r="I40" s="8"/>
      <c r="J40" s="25"/>
      <c r="K40" s="9"/>
      <c r="L40" s="13"/>
      <c r="M40" s="40"/>
      <c r="N40" s="9"/>
    </row>
    <row r="41" spans="1:14" ht="12.75">
      <c r="A41" s="9"/>
      <c r="B41" s="9"/>
      <c r="C41" s="9"/>
      <c r="D41" s="9"/>
      <c r="E41" s="40"/>
      <c r="F41" s="40"/>
      <c r="G41" s="9"/>
      <c r="I41" s="9"/>
      <c r="J41" s="40"/>
      <c r="K41" s="40"/>
      <c r="L41" s="40"/>
      <c r="M41" s="40"/>
      <c r="N41" s="9"/>
    </row>
    <row r="42" spans="2:14" ht="12.75">
      <c r="B42" s="9"/>
      <c r="C42" s="40"/>
      <c r="D42" s="13"/>
      <c r="E42" s="40"/>
      <c r="F42" s="13"/>
      <c r="G42" s="40"/>
      <c r="I42" s="9"/>
      <c r="J42" s="40"/>
      <c r="K42" s="13"/>
      <c r="L42" s="40"/>
      <c r="M42" s="13"/>
      <c r="N42" s="9"/>
    </row>
    <row r="43" spans="1:14" ht="12.75">
      <c r="A43" s="15" t="str">
        <f>HYPERLINK('[1]реквизиты'!$A$8)</f>
        <v>Chiaf referee</v>
      </c>
      <c r="B43" s="19"/>
      <c r="C43" s="19"/>
      <c r="D43" s="19"/>
      <c r="E43" s="8"/>
      <c r="F43" s="16" t="str">
        <f>HYPERLINK('[2]реквизиты'!$G$8)</f>
        <v>A. Lebedev</v>
      </c>
      <c r="G43" s="84" t="str">
        <f>HYPERLINK('[1]реквизиты'!$G$9)</f>
        <v>/RUS/</v>
      </c>
      <c r="H43" s="15" t="str">
        <f>HYPERLINK('[1]реквизиты'!$A$8)</f>
        <v>Chiaf referee</v>
      </c>
      <c r="I43" s="19"/>
      <c r="J43" s="19"/>
      <c r="K43" s="19"/>
      <c r="L43" s="8"/>
      <c r="M43" s="16" t="str">
        <f>HYPERLINK('[2]реквизиты'!$G$8)</f>
        <v>A. Lebedev</v>
      </c>
      <c r="N43" s="84" t="str">
        <f>HYPERLINK('[1]реквизиты'!$G$9)</f>
        <v>/RUS/</v>
      </c>
    </row>
    <row r="44" spans="1:14" ht="12.75">
      <c r="A44" s="19"/>
      <c r="B44" s="19"/>
      <c r="C44" s="19"/>
      <c r="D44" s="20"/>
      <c r="E44" s="9"/>
      <c r="F44" s="22"/>
      <c r="G44" s="9"/>
      <c r="H44" s="19"/>
      <c r="I44" s="19"/>
      <c r="J44" s="19"/>
      <c r="K44" s="20"/>
      <c r="L44" s="9"/>
      <c r="M44" s="22"/>
      <c r="N44" s="9"/>
    </row>
    <row r="45" spans="1:14" ht="12.75">
      <c r="A45" s="16" t="str">
        <f>HYPERLINK('[1]реквизиты'!$A$10)</f>
        <v>Chiaf  secretary</v>
      </c>
      <c r="C45" s="19"/>
      <c r="D45" s="21"/>
      <c r="E45" s="38"/>
      <c r="F45" s="16" t="str">
        <f>HYPERLINK('[2]реквизиты'!$G$10)</f>
        <v>A. Drokov</v>
      </c>
      <c r="G45" s="85" t="str">
        <f>HYPERLINK('[1]реквизиты'!$G$11)</f>
        <v>/RUS/</v>
      </c>
      <c r="H45" s="16" t="str">
        <f>HYPERLINK('[1]реквизиты'!$A$10)</f>
        <v>Chiaf  secretary</v>
      </c>
      <c r="J45" s="19"/>
      <c r="K45" s="21"/>
      <c r="L45" s="38"/>
      <c r="M45" s="16" t="str">
        <f>HYPERLINK('[2]реквизиты'!$G$10)</f>
        <v>A. Drokov</v>
      </c>
      <c r="N45" s="85" t="str">
        <f>HYPERLINK('[1]реквизиты'!$G$11)</f>
        <v>/RUS/</v>
      </c>
    </row>
    <row r="46" spans="2:14" ht="12.75">
      <c r="B46" s="9"/>
      <c r="C46" s="12"/>
      <c r="D46" s="13"/>
      <c r="E46" s="12"/>
      <c r="F46" s="9"/>
      <c r="G46" s="9"/>
      <c r="I46" s="9"/>
      <c r="J46" s="12"/>
      <c r="K46" s="13"/>
      <c r="L46" s="12"/>
      <c r="M46" s="12"/>
      <c r="N46" s="9"/>
    </row>
    <row r="47" spans="2:14" ht="12.75">
      <c r="B47" s="9"/>
      <c r="C47" s="13"/>
      <c r="D47" s="12"/>
      <c r="E47" s="40"/>
      <c r="F47" s="12"/>
      <c r="G47" s="9"/>
      <c r="I47" s="9"/>
      <c r="J47" s="13"/>
      <c r="K47" s="12"/>
      <c r="L47" s="40"/>
      <c r="M47" s="12"/>
      <c r="N47" s="9"/>
    </row>
    <row r="48" spans="2:14" ht="12.75">
      <c r="B48" s="9"/>
      <c r="C48" s="40"/>
      <c r="D48" s="12"/>
      <c r="E48" s="13"/>
      <c r="F48" s="12"/>
      <c r="G48" s="9"/>
      <c r="I48" s="9"/>
      <c r="J48" s="40"/>
      <c r="K48" s="12"/>
      <c r="L48" s="13"/>
      <c r="M48" s="12"/>
      <c r="N48" s="9"/>
    </row>
    <row r="49" spans="2:14" ht="12.75">
      <c r="B49" s="9"/>
      <c r="C49" s="12"/>
      <c r="D49" s="40"/>
      <c r="E49" s="12"/>
      <c r="F49" s="40"/>
      <c r="G49" s="9"/>
      <c r="I49" s="9"/>
      <c r="J49" s="12"/>
      <c r="K49" s="40"/>
      <c r="L49" s="12"/>
      <c r="M49" s="40"/>
      <c r="N49" s="9"/>
    </row>
    <row r="50" spans="2:14" ht="12.75">
      <c r="B50" s="9"/>
      <c r="C50" s="12"/>
      <c r="D50" s="13"/>
      <c r="E50" s="12"/>
      <c r="F50" s="13"/>
      <c r="G50" s="12"/>
      <c r="I50" s="9"/>
      <c r="J50" s="12"/>
      <c r="K50" s="13"/>
      <c r="L50" s="12"/>
      <c r="M50" s="13"/>
      <c r="N50" s="9"/>
    </row>
    <row r="51" spans="2:14" ht="12.75">
      <c r="B51" s="9"/>
      <c r="C51" s="13"/>
      <c r="D51" s="12"/>
      <c r="E51" s="40"/>
      <c r="F51" s="12"/>
      <c r="G51" s="9"/>
      <c r="I51" s="9"/>
      <c r="J51" s="13"/>
      <c r="K51" s="12"/>
      <c r="L51" s="40"/>
      <c r="M51" s="12"/>
      <c r="N51" s="9"/>
    </row>
    <row r="52" spans="2:14" ht="12.75">
      <c r="B52" s="9"/>
      <c r="C52" s="9"/>
      <c r="D52" s="9"/>
      <c r="E52" s="9"/>
      <c r="I52" s="9"/>
      <c r="J52" s="9"/>
      <c r="K52" s="9"/>
      <c r="L52" s="9"/>
      <c r="M52" s="9"/>
      <c r="N52" s="9"/>
    </row>
    <row r="58" ht="12.75">
      <c r="A58" s="15"/>
    </row>
  </sheetData>
  <sheetProtection/>
  <mergeCells count="135"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N9" sqref="N9"/>
    </sheetView>
  </sheetViews>
  <sheetFormatPr defaultColWidth="9.140625" defaultRowHeight="12.75"/>
  <sheetData>
    <row r="1" spans="1:8" ht="36" customHeight="1" thickBot="1">
      <c r="A1" s="183" t="str">
        <f>'[2]реквизиты'!$A$2</f>
        <v>Stage of a cup of the world - X international tournament on SAMBO /M/ on prizes of general A.A.Aslakhanov</v>
      </c>
      <c r="B1" s="184"/>
      <c r="C1" s="184"/>
      <c r="D1" s="184"/>
      <c r="E1" s="184"/>
      <c r="F1" s="184"/>
      <c r="G1" s="184"/>
      <c r="H1" s="185"/>
    </row>
    <row r="2" spans="1:8" ht="21" customHeight="1">
      <c r="A2" s="186" t="str">
        <f>'[2]реквизиты'!$A$3</f>
        <v>September 30 - October 02, 2011      Moscow /Russia/</v>
      </c>
      <c r="B2" s="186"/>
      <c r="C2" s="186"/>
      <c r="D2" s="186"/>
      <c r="E2" s="186"/>
      <c r="F2" s="186"/>
      <c r="G2" s="186"/>
      <c r="H2" s="186"/>
    </row>
    <row r="3" spans="1:8" ht="18">
      <c r="A3" s="187" t="s">
        <v>58</v>
      </c>
      <c r="B3" s="187"/>
      <c r="C3" s="187"/>
      <c r="D3" s="187"/>
      <c r="E3" s="187"/>
      <c r="F3" s="187"/>
      <c r="G3" s="187"/>
      <c r="H3" s="187"/>
    </row>
    <row r="4" spans="2:8" ht="18">
      <c r="B4" s="67"/>
      <c r="C4" s="188" t="str">
        <f>'пр.взв.'!A4</f>
        <v>Weight category 90 kg </v>
      </c>
      <c r="D4" s="188"/>
      <c r="E4" s="188"/>
      <c r="F4" s="188"/>
      <c r="G4" s="188"/>
      <c r="H4" s="68"/>
    </row>
    <row r="5" spans="1:8" ht="18.75" thickBot="1">
      <c r="A5" s="68"/>
      <c r="B5" s="68"/>
      <c r="C5" s="68"/>
      <c r="D5" s="68"/>
      <c r="E5" s="68"/>
      <c r="F5" s="68"/>
      <c r="G5" s="68"/>
      <c r="H5" s="68"/>
    </row>
    <row r="6" spans="1:10" ht="18">
      <c r="A6" s="192" t="s">
        <v>53</v>
      </c>
      <c r="B6" s="181" t="str">
        <f>VLOOKUP(J6,'пр.взв.'!B7:F70,2,FALSE)</f>
        <v>VAKAEV Sheykh-Magomed</v>
      </c>
      <c r="C6" s="181"/>
      <c r="D6" s="181"/>
      <c r="E6" s="181"/>
      <c r="F6" s="181"/>
      <c r="G6" s="181"/>
      <c r="H6" s="174" t="str">
        <f>VLOOKUP(J6,'пр.взв.'!B7:F70,3,FALSE)</f>
        <v>1987, msic</v>
      </c>
      <c r="I6" s="68"/>
      <c r="J6" s="69">
        <v>21</v>
      </c>
    </row>
    <row r="7" spans="1:10" ht="18">
      <c r="A7" s="193"/>
      <c r="B7" s="182"/>
      <c r="C7" s="182"/>
      <c r="D7" s="182"/>
      <c r="E7" s="182"/>
      <c r="F7" s="182"/>
      <c r="G7" s="182"/>
      <c r="H7" s="171"/>
      <c r="I7" s="68"/>
      <c r="J7" s="69"/>
    </row>
    <row r="8" spans="1:10" ht="18">
      <c r="A8" s="193"/>
      <c r="B8" s="170" t="str">
        <f>VLOOKUP(J6,'пр.взв.'!B7:F70,4,FALSE)</f>
        <v>RUS</v>
      </c>
      <c r="C8" s="170"/>
      <c r="D8" s="170"/>
      <c r="E8" s="170"/>
      <c r="F8" s="170"/>
      <c r="G8" s="170"/>
      <c r="H8" s="171"/>
      <c r="I8" s="68"/>
      <c r="J8" s="69"/>
    </row>
    <row r="9" spans="1:10" ht="18.75" thickBot="1">
      <c r="A9" s="194"/>
      <c r="B9" s="172"/>
      <c r="C9" s="172"/>
      <c r="D9" s="172"/>
      <c r="E9" s="172"/>
      <c r="F9" s="172"/>
      <c r="G9" s="172"/>
      <c r="H9" s="173"/>
      <c r="I9" s="68"/>
      <c r="J9" s="69"/>
    </row>
    <row r="10" spans="1:10" ht="18.75" thickBot="1">
      <c r="A10" s="68"/>
      <c r="B10" s="68"/>
      <c r="C10" s="68"/>
      <c r="D10" s="68"/>
      <c r="E10" s="68"/>
      <c r="F10" s="68"/>
      <c r="G10" s="68"/>
      <c r="H10" s="68"/>
      <c r="I10" s="68"/>
      <c r="J10" s="69"/>
    </row>
    <row r="11" spans="1:10" ht="18" customHeight="1">
      <c r="A11" s="189" t="s">
        <v>54</v>
      </c>
      <c r="B11" s="181" t="str">
        <f>VLOOKUP(J11,'пр.взв.'!B2:F75,2,FALSE)</f>
        <v>KAZUSIONAK Andrei</v>
      </c>
      <c r="C11" s="181"/>
      <c r="D11" s="181"/>
      <c r="E11" s="181"/>
      <c r="F11" s="181"/>
      <c r="G11" s="181"/>
      <c r="H11" s="174" t="str">
        <f>VLOOKUP(J11,'пр.взв.'!B2:F75,3,FALSE)</f>
        <v>1984, msic</v>
      </c>
      <c r="I11" s="68"/>
      <c r="J11" s="69">
        <v>12</v>
      </c>
    </row>
    <row r="12" spans="1:10" ht="18" customHeight="1">
      <c r="A12" s="190"/>
      <c r="B12" s="182"/>
      <c r="C12" s="182"/>
      <c r="D12" s="182"/>
      <c r="E12" s="182"/>
      <c r="F12" s="182"/>
      <c r="G12" s="182"/>
      <c r="H12" s="171"/>
      <c r="I12" s="68"/>
      <c r="J12" s="69"/>
    </row>
    <row r="13" spans="1:10" ht="18">
      <c r="A13" s="190"/>
      <c r="B13" s="170" t="str">
        <f>VLOOKUP(J11,'пр.взв.'!B2:F75,4,FALSE)</f>
        <v>BLR</v>
      </c>
      <c r="C13" s="170"/>
      <c r="D13" s="170"/>
      <c r="E13" s="170"/>
      <c r="F13" s="170"/>
      <c r="G13" s="170"/>
      <c r="H13" s="171"/>
      <c r="I13" s="68"/>
      <c r="J13" s="69"/>
    </row>
    <row r="14" spans="1:10" ht="18.75" thickBot="1">
      <c r="A14" s="191"/>
      <c r="B14" s="172"/>
      <c r="C14" s="172"/>
      <c r="D14" s="172"/>
      <c r="E14" s="172"/>
      <c r="F14" s="172"/>
      <c r="G14" s="172"/>
      <c r="H14" s="173"/>
      <c r="I14" s="68"/>
      <c r="J14" s="69"/>
    </row>
    <row r="15" spans="1:10" ht="18.75" thickBot="1">
      <c r="A15" s="68"/>
      <c r="B15" s="68"/>
      <c r="C15" s="68"/>
      <c r="D15" s="68"/>
      <c r="E15" s="68"/>
      <c r="F15" s="68"/>
      <c r="G15" s="68"/>
      <c r="H15" s="68"/>
      <c r="I15" s="68"/>
      <c r="J15" s="69"/>
    </row>
    <row r="16" spans="1:10" ht="18" customHeight="1">
      <c r="A16" s="178" t="s">
        <v>55</v>
      </c>
      <c r="B16" s="181" t="str">
        <f>VLOOKUP(J16,'пр.взв.'!B1:F80,2,FALSE)</f>
        <v>HANDZHAN Arsen</v>
      </c>
      <c r="C16" s="181"/>
      <c r="D16" s="181"/>
      <c r="E16" s="181"/>
      <c r="F16" s="181"/>
      <c r="G16" s="181"/>
      <c r="H16" s="174" t="str">
        <f>VLOOKUP(J16,'пр.взв.'!B1:F80,3,FALSE)</f>
        <v>1989, msic</v>
      </c>
      <c r="I16" s="68"/>
      <c r="J16" s="69">
        <v>23</v>
      </c>
    </row>
    <row r="17" spans="1:10" ht="18" customHeight="1">
      <c r="A17" s="179"/>
      <c r="B17" s="182"/>
      <c r="C17" s="182"/>
      <c r="D17" s="182"/>
      <c r="E17" s="182"/>
      <c r="F17" s="182"/>
      <c r="G17" s="182"/>
      <c r="H17" s="171"/>
      <c r="I17" s="68"/>
      <c r="J17" s="69"/>
    </row>
    <row r="18" spans="1:10" ht="18">
      <c r="A18" s="179"/>
      <c r="B18" s="170" t="str">
        <f>VLOOKUP(J16,'пр.взв.'!B1:F80,4,FALSE)</f>
        <v>RUS</v>
      </c>
      <c r="C18" s="170"/>
      <c r="D18" s="170"/>
      <c r="E18" s="170"/>
      <c r="F18" s="170"/>
      <c r="G18" s="170"/>
      <c r="H18" s="171"/>
      <c r="I18" s="68"/>
      <c r="J18" s="69"/>
    </row>
    <row r="19" spans="1:10" ht="18.75" thickBot="1">
      <c r="A19" s="180"/>
      <c r="B19" s="172"/>
      <c r="C19" s="172"/>
      <c r="D19" s="172"/>
      <c r="E19" s="172"/>
      <c r="F19" s="172"/>
      <c r="G19" s="172"/>
      <c r="H19" s="173"/>
      <c r="I19" s="68"/>
      <c r="J19" s="69"/>
    </row>
    <row r="20" spans="1:10" ht="18.75" thickBot="1">
      <c r="A20" s="68"/>
      <c r="B20" s="68"/>
      <c r="C20" s="68"/>
      <c r="D20" s="68"/>
      <c r="E20" s="68"/>
      <c r="F20" s="68"/>
      <c r="G20" s="68"/>
      <c r="H20" s="68"/>
      <c r="I20" s="68"/>
      <c r="J20" s="69"/>
    </row>
    <row r="21" spans="1:10" ht="18" customHeight="1">
      <c r="A21" s="178" t="s">
        <v>55</v>
      </c>
      <c r="B21" s="181" t="e">
        <f>VLOOKUP(J21,'пр.взв.'!B2:F85,2,FALSE)</f>
        <v>#N/A</v>
      </c>
      <c r="C21" s="181"/>
      <c r="D21" s="181"/>
      <c r="E21" s="181"/>
      <c r="F21" s="181"/>
      <c r="G21" s="181"/>
      <c r="H21" s="174" t="e">
        <f>VLOOKUP(J21,'пр.взв.'!B2:F85,3,FALSE)</f>
        <v>#N/A</v>
      </c>
      <c r="I21" s="68"/>
      <c r="J21" s="69">
        <v>0</v>
      </c>
    </row>
    <row r="22" spans="1:10" ht="18" customHeight="1">
      <c r="A22" s="179"/>
      <c r="B22" s="182"/>
      <c r="C22" s="182"/>
      <c r="D22" s="182"/>
      <c r="E22" s="182"/>
      <c r="F22" s="182"/>
      <c r="G22" s="182"/>
      <c r="H22" s="171"/>
      <c r="I22" s="68"/>
      <c r="J22" s="69"/>
    </row>
    <row r="23" spans="1:9" ht="18">
      <c r="A23" s="179"/>
      <c r="B23" s="170" t="e">
        <f>VLOOKUP(J21,'пр.взв.'!B2:F85,4,FALSE)</f>
        <v>#N/A</v>
      </c>
      <c r="C23" s="170"/>
      <c r="D23" s="170"/>
      <c r="E23" s="170"/>
      <c r="F23" s="170"/>
      <c r="G23" s="170"/>
      <c r="H23" s="171"/>
      <c r="I23" s="68"/>
    </row>
    <row r="24" spans="1:9" ht="18.75" thickBot="1">
      <c r="A24" s="180"/>
      <c r="B24" s="172"/>
      <c r="C24" s="172"/>
      <c r="D24" s="172"/>
      <c r="E24" s="172"/>
      <c r="F24" s="172"/>
      <c r="G24" s="172"/>
      <c r="H24" s="173"/>
      <c r="I24" s="68"/>
    </row>
    <row r="25" spans="1:8" ht="18">
      <c r="A25" s="68"/>
      <c r="B25" s="68"/>
      <c r="C25" s="68"/>
      <c r="D25" s="68"/>
      <c r="E25" s="68"/>
      <c r="F25" s="68"/>
      <c r="G25" s="68"/>
      <c r="H25" s="68"/>
    </row>
    <row r="26" spans="1:8" ht="18">
      <c r="A26" s="68" t="s">
        <v>63</v>
      </c>
      <c r="B26" s="68"/>
      <c r="C26" s="68"/>
      <c r="D26" s="68"/>
      <c r="E26" s="68"/>
      <c r="F26" s="68"/>
      <c r="G26" s="68"/>
      <c r="H26" s="68"/>
    </row>
    <row r="27" ht="13.5" thickBot="1"/>
    <row r="28" spans="1:10" ht="12.75">
      <c r="A28" s="175" t="e">
        <f>VLOOKUP(J28,'пр.взв.'!B7:F70,5,FALSE)</f>
        <v>#N/A</v>
      </c>
      <c r="B28" s="176"/>
      <c r="C28" s="176"/>
      <c r="D28" s="176"/>
      <c r="E28" s="176"/>
      <c r="F28" s="176"/>
      <c r="G28" s="176"/>
      <c r="H28" s="174"/>
      <c r="J28">
        <v>0</v>
      </c>
    </row>
    <row r="29" spans="1:8" ht="13.5" thickBot="1">
      <c r="A29" s="177"/>
      <c r="B29" s="172"/>
      <c r="C29" s="172"/>
      <c r="D29" s="172"/>
      <c r="E29" s="172"/>
      <c r="F29" s="172"/>
      <c r="G29" s="172"/>
      <c r="H29" s="173"/>
    </row>
    <row r="32" spans="1:8" ht="18">
      <c r="A32" s="68" t="s">
        <v>64</v>
      </c>
      <c r="B32" s="68"/>
      <c r="C32" s="68"/>
      <c r="D32" s="68"/>
      <c r="E32" s="68"/>
      <c r="F32" s="68"/>
      <c r="G32" s="68"/>
      <c r="H32" s="68"/>
    </row>
    <row r="33" spans="1:8" ht="18">
      <c r="A33" s="68"/>
      <c r="B33" s="68"/>
      <c r="C33" s="68"/>
      <c r="D33" s="68"/>
      <c r="E33" s="68"/>
      <c r="F33" s="68"/>
      <c r="G33" s="68"/>
      <c r="H33" s="68"/>
    </row>
    <row r="34" spans="1:8" ht="18">
      <c r="A34" s="68"/>
      <c r="B34" s="68"/>
      <c r="C34" s="68"/>
      <c r="D34" s="68"/>
      <c r="E34" s="68"/>
      <c r="F34" s="68"/>
      <c r="G34" s="68"/>
      <c r="H34" s="68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</sheetData>
  <sheetProtection/>
  <mergeCells count="21">
    <mergeCell ref="A1:H1"/>
    <mergeCell ref="A2:H2"/>
    <mergeCell ref="A3:H3"/>
    <mergeCell ref="C4:G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B6:G7"/>
    <mergeCell ref="H16:H17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4"/>
  <sheetViews>
    <sheetView tabSelected="1" zoomScale="85" zoomScaleNormal="85" zoomScalePageLayoutView="0" workbookViewId="0" topLeftCell="A37">
      <selection activeCell="S14" sqref="S14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3" width="2.140625" style="0" customWidth="1"/>
    <col min="14" max="14" width="3.7109375" style="0" customWidth="1"/>
    <col min="15" max="15" width="2.8515625" style="0" customWidth="1"/>
    <col min="16" max="16" width="19.8515625" style="0" customWidth="1"/>
    <col min="17" max="17" width="5.8515625" style="0" customWidth="1"/>
  </cols>
  <sheetData>
    <row r="1" spans="4:15" ht="18" customHeight="1" thickBot="1">
      <c r="D1" s="256" t="s">
        <v>39</v>
      </c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50"/>
    </row>
    <row r="2" spans="2:20" ht="30" customHeight="1" thickBot="1">
      <c r="B2" s="52"/>
      <c r="D2" s="221" t="str">
        <f>HYPERLINK('[2]реквизиты'!$A$2)</f>
        <v>Stage of a cup of the world - X international tournament on SAMBO /M/ on prizes of general A.A.Aslakhanov</v>
      </c>
      <c r="E2" s="222"/>
      <c r="F2" s="222"/>
      <c r="G2" s="222"/>
      <c r="H2" s="222"/>
      <c r="I2" s="222"/>
      <c r="J2" s="222"/>
      <c r="K2" s="222"/>
      <c r="L2" s="222"/>
      <c r="M2" s="222"/>
      <c r="N2" s="223"/>
      <c r="O2" s="48"/>
      <c r="P2" s="48"/>
      <c r="Q2" s="48"/>
      <c r="R2" s="48"/>
      <c r="S2" s="48"/>
      <c r="T2" s="48"/>
    </row>
    <row r="3" spans="2:17" ht="12.75" customHeight="1" thickBot="1">
      <c r="B3" s="53"/>
      <c r="D3" s="224" t="str">
        <f>HYPERLINK('[2]реквизиты'!$A$3)</f>
        <v>September 30 - October 02, 2011      Moscow /Russia/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51"/>
      <c r="P3" s="51"/>
      <c r="Q3" s="42"/>
    </row>
    <row r="4" spans="4:14" ht="15.75" customHeight="1" thickBot="1">
      <c r="D4" s="225" t="str">
        <f>HYPERLINK('пр.взв.'!A4)</f>
        <v>Weight category 90 kg </v>
      </c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8:14" ht="4.5" customHeight="1">
      <c r="H5" s="9"/>
      <c r="K5" s="24"/>
      <c r="L5" s="9"/>
      <c r="N5" s="43"/>
    </row>
    <row r="6" spans="1:14" ht="9" customHeight="1" thickBot="1">
      <c r="A6" s="243" t="s">
        <v>32</v>
      </c>
      <c r="B6" s="272"/>
      <c r="E6" s="9"/>
      <c r="F6" s="9"/>
      <c r="G6" s="41"/>
      <c r="H6" s="9"/>
      <c r="I6" s="9"/>
      <c r="J6" s="9"/>
      <c r="K6" s="41"/>
      <c r="L6" s="9"/>
      <c r="M6" s="9"/>
      <c r="N6" s="9"/>
    </row>
    <row r="7" spans="1:18" ht="9" customHeight="1" thickBot="1">
      <c r="A7" s="244"/>
      <c r="B7" s="273"/>
      <c r="E7" s="9"/>
      <c r="F7" s="9"/>
      <c r="G7" s="54"/>
      <c r="H7" s="9"/>
      <c r="I7" s="9"/>
      <c r="J7" s="9"/>
      <c r="K7" s="54"/>
      <c r="L7" s="9"/>
      <c r="M7" s="9"/>
      <c r="N7" s="257">
        <v>1</v>
      </c>
      <c r="O7" s="265">
        <v>21</v>
      </c>
      <c r="P7" s="215" t="str">
        <f>VLOOKUP(O7,'пр.взв.'!B7:E70,2,FALSE)</f>
        <v>VAKAEV Sheykh-Magomed</v>
      </c>
      <c r="Q7" s="209" t="str">
        <f>VLOOKUP(O7,'пр.взв.'!B7:E70,4,FALSE)</f>
        <v>RUS</v>
      </c>
      <c r="R7" s="49"/>
    </row>
    <row r="8" spans="1:18" ht="9" customHeight="1" thickBot="1">
      <c r="A8" s="238">
        <v>1</v>
      </c>
      <c r="B8" s="146" t="str">
        <f>VLOOKUP(A8,'пр.взв.'!B7:E70,2,FALSE)</f>
        <v>BAYALIEV  Movladiy</v>
      </c>
      <c r="C8" s="236" t="str">
        <f>VLOOKUP(A8,'пр.взв.'!B7:E70,3,FALSE)</f>
        <v>1984, msic</v>
      </c>
      <c r="D8" s="150" t="str">
        <f>VLOOKUP(A8,'пр.взв.'!B7:E70,4,FALSE)</f>
        <v>RUS</v>
      </c>
      <c r="I8" s="41"/>
      <c r="J8" s="9"/>
      <c r="K8" s="9"/>
      <c r="L8" s="9"/>
      <c r="M8" s="41"/>
      <c r="N8" s="258"/>
      <c r="O8" s="196"/>
      <c r="P8" s="203"/>
      <c r="Q8" s="195"/>
      <c r="R8" s="49"/>
    </row>
    <row r="9" spans="1:18" ht="9" customHeight="1">
      <c r="A9" s="239"/>
      <c r="B9" s="147"/>
      <c r="C9" s="237"/>
      <c r="D9" s="151"/>
      <c r="E9" s="230">
        <v>1</v>
      </c>
      <c r="G9" s="9"/>
      <c r="H9" s="9"/>
      <c r="I9" s="54"/>
      <c r="J9" s="9"/>
      <c r="K9" s="9"/>
      <c r="L9" s="9"/>
      <c r="M9" s="54"/>
      <c r="N9" s="259">
        <v>2</v>
      </c>
      <c r="O9" s="196">
        <v>12</v>
      </c>
      <c r="P9" s="203" t="str">
        <f>VLOOKUP(O9,'пр.взв.'!B7:E70,2,FALSE)</f>
        <v>KAZUSIONAK Andrei</v>
      </c>
      <c r="Q9" s="195" t="str">
        <f>VLOOKUP(O9,'пр.взв.'!B7:F70,4,FALSE)</f>
        <v>BLR</v>
      </c>
      <c r="R9" s="49"/>
    </row>
    <row r="10" spans="1:18" ht="9" customHeight="1" thickBot="1">
      <c r="A10" s="240">
        <v>17</v>
      </c>
      <c r="B10" s="156" t="str">
        <f>VLOOKUP(A10,'пр.взв.'!B7:E70,2,FALSE)</f>
        <v>ILJIN Vyacheslav</v>
      </c>
      <c r="C10" s="242" t="str">
        <f>VLOOKUP(A10,'пр.взв.'!B7:E70,3,FALSE)</f>
        <v>1991, ms</v>
      </c>
      <c r="D10" s="160" t="str">
        <f>VLOOKUP(A10,'пр.взв.'!B7:E70,4,FALSE)</f>
        <v>RUS</v>
      </c>
      <c r="E10" s="231"/>
      <c r="F10" s="11"/>
      <c r="G10" s="25"/>
      <c r="I10" s="9"/>
      <c r="J10" s="9"/>
      <c r="K10" s="41"/>
      <c r="L10" s="9"/>
      <c r="M10" s="9"/>
      <c r="N10" s="260"/>
      <c r="O10" s="196"/>
      <c r="P10" s="203"/>
      <c r="Q10" s="195"/>
      <c r="R10" s="49"/>
    </row>
    <row r="11" spans="1:18" ht="9" customHeight="1" thickBot="1">
      <c r="A11" s="241"/>
      <c r="B11" s="147"/>
      <c r="C11" s="237"/>
      <c r="D11" s="151"/>
      <c r="F11" s="9"/>
      <c r="G11" s="197">
        <v>1</v>
      </c>
      <c r="H11" s="9"/>
      <c r="I11" s="9"/>
      <c r="J11" s="9"/>
      <c r="K11" s="54"/>
      <c r="L11" s="9"/>
      <c r="M11" s="9"/>
      <c r="N11" s="261">
        <v>3</v>
      </c>
      <c r="O11" s="196">
        <v>23</v>
      </c>
      <c r="P11" s="203" t="str">
        <f>VLOOKUP(O11,'пр.взв.'!B7:E70,2,FALSE)</f>
        <v>HANDZHAN Arsen</v>
      </c>
      <c r="Q11" s="245" t="str">
        <f>VLOOKUP(O11,'пр.взв.'!B7:E70,4,FALSE)</f>
        <v>RUS</v>
      </c>
      <c r="R11" s="49"/>
    </row>
    <row r="12" spans="1:18" ht="9" customHeight="1" thickBot="1">
      <c r="A12" s="238">
        <v>9</v>
      </c>
      <c r="B12" s="146" t="str">
        <f>VLOOKUP(A12,'пр.взв.'!B7:E70,2,FALSE)</f>
        <v>SHIKALOV Yuriy</v>
      </c>
      <c r="C12" s="236" t="str">
        <f>VLOOKUP(A12,'пр.взв.'!B7:E70,3,FALSE)</f>
        <v>1985, ms</v>
      </c>
      <c r="D12" s="150" t="str">
        <f>VLOOKUP(A12,'пр.взв.'!B7:E70,4,FALSE)</f>
        <v>RUS</v>
      </c>
      <c r="F12" s="9"/>
      <c r="G12" s="198"/>
      <c r="H12" s="11"/>
      <c r="I12" s="25"/>
      <c r="M12" s="9"/>
      <c r="N12" s="262"/>
      <c r="O12" s="196"/>
      <c r="P12" s="203"/>
      <c r="Q12" s="245"/>
      <c r="R12" s="49"/>
    </row>
    <row r="13" spans="1:18" ht="9" customHeight="1">
      <c r="A13" s="239"/>
      <c r="B13" s="147"/>
      <c r="C13" s="237"/>
      <c r="D13" s="151"/>
      <c r="E13" s="230">
        <v>9</v>
      </c>
      <c r="F13" s="8"/>
      <c r="G13" s="25"/>
      <c r="H13" s="9"/>
      <c r="I13" s="25"/>
      <c r="N13" s="263">
        <v>4</v>
      </c>
      <c r="O13" s="196">
        <v>2</v>
      </c>
      <c r="P13" s="203" t="str">
        <f>VLOOKUP(O13,'пр.взв.'!B7:E70,2,FALSE)</f>
        <v>STSEPANKOU Aliaksei</v>
      </c>
      <c r="Q13" s="195" t="str">
        <f>VLOOKUP(O13,'пр.взв.'!B7:E70,4,FALSE)</f>
        <v>BLR</v>
      </c>
      <c r="R13" s="49"/>
    </row>
    <row r="14" spans="1:18" ht="9" customHeight="1" thickBot="1">
      <c r="A14" s="240">
        <v>25</v>
      </c>
      <c r="B14" s="156" t="str">
        <f>VLOOKUP(A14,'пр.взв.'!B7:E70,2,FALSE)</f>
        <v>DAUDOV Turpal</v>
      </c>
      <c r="C14" s="242" t="str">
        <f>VLOOKUP(A14,'пр.взв.'!B7:E70,3,FALSE)</f>
        <v>1991, ms</v>
      </c>
      <c r="D14" s="160" t="str">
        <f>VLOOKUP(A14,'пр.взв.'!B7:E70,4,FALSE)</f>
        <v>RUS</v>
      </c>
      <c r="E14" s="231"/>
      <c r="G14" s="9"/>
      <c r="H14" s="9"/>
      <c r="I14" s="25"/>
      <c r="N14" s="264"/>
      <c r="O14" s="196"/>
      <c r="P14" s="203"/>
      <c r="Q14" s="195"/>
      <c r="R14" s="49"/>
    </row>
    <row r="15" spans="1:18" ht="9" customHeight="1" thickBot="1">
      <c r="A15" s="241"/>
      <c r="B15" s="147"/>
      <c r="C15" s="237"/>
      <c r="D15" s="151"/>
      <c r="G15" s="9"/>
      <c r="H15" s="9"/>
      <c r="I15" s="197">
        <v>21</v>
      </c>
      <c r="N15" s="228" t="s">
        <v>117</v>
      </c>
      <c r="O15" s="196">
        <v>11</v>
      </c>
      <c r="P15" s="203" t="str">
        <f>VLOOKUP(O15,'пр.взв.'!B7:E70,2,FALSE)</f>
        <v>BAKARANDZE Teymuraz</v>
      </c>
      <c r="Q15" s="195" t="str">
        <f>VLOOKUP(O15,'пр.взв.'!B7:E70,4,FALSE)</f>
        <v>RUS</v>
      </c>
      <c r="R15" s="49"/>
    </row>
    <row r="16" spans="1:18" ht="9" customHeight="1" thickBot="1">
      <c r="A16" s="238">
        <v>5</v>
      </c>
      <c r="B16" s="146" t="str">
        <f>VLOOKUP(A16,'пр.взв.'!B7:E70,2,FALSE)</f>
        <v>SHAFIGULLIN Dinar</v>
      </c>
      <c r="C16" s="236" t="str">
        <f>VLOOKUP(A16,'пр.взв.'!B7:E70,3,FALSE)</f>
        <v>1990, ms</v>
      </c>
      <c r="D16" s="150" t="str">
        <f>VLOOKUP(A16,'пр.взв.'!B7:E70,4,FALSE)</f>
        <v>RUS</v>
      </c>
      <c r="G16" s="9"/>
      <c r="H16" s="9"/>
      <c r="I16" s="198"/>
      <c r="J16" s="30"/>
      <c r="N16" s="229"/>
      <c r="O16" s="196"/>
      <c r="P16" s="203"/>
      <c r="Q16" s="195"/>
      <c r="R16" s="49"/>
    </row>
    <row r="17" spans="1:18" ht="9" customHeight="1">
      <c r="A17" s="239"/>
      <c r="B17" s="147"/>
      <c r="C17" s="237"/>
      <c r="D17" s="151"/>
      <c r="E17" s="230">
        <v>21</v>
      </c>
      <c r="G17" s="9"/>
      <c r="H17" s="9"/>
      <c r="I17" s="25"/>
      <c r="J17" s="28"/>
      <c r="N17" s="228" t="s">
        <v>117</v>
      </c>
      <c r="O17" s="196">
        <v>6</v>
      </c>
      <c r="P17" s="203" t="str">
        <f>VLOOKUP(O17,'пр.взв.'!B7:E70,2,FALSE)</f>
        <v>VASILCHUK Ivan</v>
      </c>
      <c r="Q17" s="195" t="str">
        <f>VLOOKUP(O17,'пр.взв.'!B7:E70,4,FALSE)</f>
        <v>UKR</v>
      </c>
      <c r="R17" s="49"/>
    </row>
    <row r="18" spans="1:18" ht="9" customHeight="1" thickBot="1">
      <c r="A18" s="240">
        <v>21</v>
      </c>
      <c r="B18" s="156" t="str">
        <f>VLOOKUP(A18,'пр.взв.'!B7:E70,2,FALSE)</f>
        <v>VAKAEV Sheykh-Magomed</v>
      </c>
      <c r="C18" s="242" t="str">
        <f>VLOOKUP(A18,'пр.взв.'!B7:E70,3,FALSE)</f>
        <v>1987, msic</v>
      </c>
      <c r="D18" s="160" t="str">
        <f>VLOOKUP(A18,'пр.взв.'!B7:E70,4,FALSE)</f>
        <v>RUS</v>
      </c>
      <c r="E18" s="231"/>
      <c r="F18" s="11"/>
      <c r="G18" s="25"/>
      <c r="H18" s="9"/>
      <c r="I18" s="25"/>
      <c r="J18" s="28"/>
      <c r="N18" s="229"/>
      <c r="O18" s="196"/>
      <c r="P18" s="203"/>
      <c r="Q18" s="195"/>
      <c r="R18" s="49"/>
    </row>
    <row r="19" spans="1:18" ht="9" customHeight="1" thickBot="1">
      <c r="A19" s="241"/>
      <c r="B19" s="147"/>
      <c r="C19" s="237"/>
      <c r="D19" s="151"/>
      <c r="F19" s="9"/>
      <c r="G19" s="197">
        <v>21</v>
      </c>
      <c r="H19" s="8"/>
      <c r="I19" s="25"/>
      <c r="J19" s="28"/>
      <c r="N19" s="228" t="s">
        <v>118</v>
      </c>
      <c r="O19" s="196">
        <v>1</v>
      </c>
      <c r="P19" s="203" t="str">
        <f>VLOOKUP(O19,'пр.взв.'!B7:E70,2,FALSE)</f>
        <v>BAYALIEV  Movladiy</v>
      </c>
      <c r="Q19" s="195" t="str">
        <f>VLOOKUP(O19,'пр.взв.'!B7:E70,4,FALSE)</f>
        <v>RUS</v>
      </c>
      <c r="R19" s="49"/>
    </row>
    <row r="20" spans="1:18" ht="9" customHeight="1" thickBot="1">
      <c r="A20" s="238">
        <v>13</v>
      </c>
      <c r="B20" s="146" t="str">
        <f>VLOOKUP(A20,'пр.взв.'!B7:E70,2,FALSE)</f>
        <v>KISELEV Ruslan</v>
      </c>
      <c r="C20" s="236" t="str">
        <f>VLOOKUP(A20,'пр.взв.'!B7:E70,3,FALSE)</f>
        <v>1992, ms</v>
      </c>
      <c r="D20" s="150" t="str">
        <f>VLOOKUP(A20,'пр.взв.'!B7:E70,4,FALSE)</f>
        <v>RUS</v>
      </c>
      <c r="F20" s="9"/>
      <c r="G20" s="198"/>
      <c r="H20" s="9"/>
      <c r="I20" s="9"/>
      <c r="J20" s="28"/>
      <c r="N20" s="229"/>
      <c r="O20" s="196"/>
      <c r="P20" s="203"/>
      <c r="Q20" s="195"/>
      <c r="R20" s="49"/>
    </row>
    <row r="21" spans="1:18" ht="9" customHeight="1">
      <c r="A21" s="239"/>
      <c r="B21" s="147"/>
      <c r="C21" s="237"/>
      <c r="D21" s="151"/>
      <c r="E21" s="230">
        <v>29</v>
      </c>
      <c r="F21" s="8"/>
      <c r="G21" s="25"/>
      <c r="H21" s="9"/>
      <c r="I21" s="9"/>
      <c r="J21" s="28"/>
      <c r="N21" s="228" t="s">
        <v>118</v>
      </c>
      <c r="O21" s="196">
        <v>16</v>
      </c>
      <c r="P21" s="203" t="str">
        <f>VLOOKUP(O21,'пр.взв.'!B7:E70,2,FALSE)</f>
        <v>SHERALIEV Mansur</v>
      </c>
      <c r="Q21" s="195" t="str">
        <f>VLOOKUP(O21,'пр.взв.'!B7:E70,4,FALSE)</f>
        <v>UZB</v>
      </c>
      <c r="R21" s="49"/>
    </row>
    <row r="22" spans="1:18" ht="9" customHeight="1" thickBot="1">
      <c r="A22" s="240">
        <v>29</v>
      </c>
      <c r="B22" s="156" t="str">
        <f>VLOOKUP(A22,'пр.взв.'!B7:E70,2,FALSE)</f>
        <v>ORLOV Ivan</v>
      </c>
      <c r="C22" s="242" t="str">
        <f>VLOOKUP(A22,'пр.взв.'!B7:E70,3,FALSE)</f>
        <v>1985, ms</v>
      </c>
      <c r="D22" s="160" t="str">
        <f>VLOOKUP(A22,'пр.взв.'!B7:E70,4,FALSE)</f>
        <v>RUS</v>
      </c>
      <c r="E22" s="231"/>
      <c r="G22" s="9"/>
      <c r="H22" s="9"/>
      <c r="I22" s="9"/>
      <c r="J22" s="28"/>
      <c r="N22" s="229"/>
      <c r="O22" s="196"/>
      <c r="P22" s="203"/>
      <c r="Q22" s="195"/>
      <c r="R22" s="49"/>
    </row>
    <row r="23" spans="1:18" ht="9" customHeight="1" thickBot="1">
      <c r="A23" s="241"/>
      <c r="B23" s="147"/>
      <c r="C23" s="237"/>
      <c r="D23" s="151"/>
      <c r="G23" s="9"/>
      <c r="H23" s="9"/>
      <c r="I23" s="9"/>
      <c r="J23" s="28"/>
      <c r="K23" s="219">
        <v>21</v>
      </c>
      <c r="N23" s="228" t="s">
        <v>59</v>
      </c>
      <c r="O23" s="196">
        <v>9</v>
      </c>
      <c r="P23" s="203" t="str">
        <f>VLOOKUP(O23,'пр.взв.'!B7:E70,2,FALSE)</f>
        <v>SHIKALOV Yuriy</v>
      </c>
      <c r="Q23" s="195" t="str">
        <f>VLOOKUP(O23,'пр.взв.'!B7:E70,4,FALSE)</f>
        <v>RUS</v>
      </c>
      <c r="R23" s="49"/>
    </row>
    <row r="24" spans="1:18" ht="9" customHeight="1" thickBot="1">
      <c r="A24" s="238">
        <v>3</v>
      </c>
      <c r="B24" s="146" t="str">
        <f>VLOOKUP(A24,'пр.взв.'!B7:E70,2,FALSE)</f>
        <v>ABAZOV Islam</v>
      </c>
      <c r="C24" s="236" t="str">
        <f>VLOOKUP(A24,'пр.взв.'!B7:E70,3,FALSE)</f>
        <v>1989, ms</v>
      </c>
      <c r="D24" s="150" t="str">
        <f>VLOOKUP(A24,'пр.взв.'!B7:E70,4,FALSE)</f>
        <v>RUS</v>
      </c>
      <c r="G24" s="9"/>
      <c r="H24" s="9"/>
      <c r="I24" s="9"/>
      <c r="J24" s="28"/>
      <c r="K24" s="220"/>
      <c r="L24" s="30"/>
      <c r="N24" s="229"/>
      <c r="O24" s="196"/>
      <c r="P24" s="203"/>
      <c r="Q24" s="195"/>
      <c r="R24" s="49"/>
    </row>
    <row r="25" spans="1:18" ht="9" customHeight="1">
      <c r="A25" s="239"/>
      <c r="B25" s="147"/>
      <c r="C25" s="237"/>
      <c r="D25" s="151"/>
      <c r="E25" s="230">
        <v>19</v>
      </c>
      <c r="G25" s="9"/>
      <c r="H25" s="9"/>
      <c r="I25" s="9"/>
      <c r="J25" s="28"/>
      <c r="L25" s="28"/>
      <c r="N25" s="228" t="s">
        <v>59</v>
      </c>
      <c r="O25" s="196">
        <v>29</v>
      </c>
      <c r="P25" s="203" t="str">
        <f>VLOOKUP(O25,'пр.взв.'!B7:E70,2,FALSE)</f>
        <v>ORLOV Ivan</v>
      </c>
      <c r="Q25" s="195" t="str">
        <f>VLOOKUP(O25,'пр.взв.'!B7:E70,4,FALSE)</f>
        <v>RUS</v>
      </c>
      <c r="R25" s="49"/>
    </row>
    <row r="26" spans="1:18" ht="9" customHeight="1" thickBot="1">
      <c r="A26" s="240">
        <v>19</v>
      </c>
      <c r="B26" s="156" t="str">
        <f>VLOOKUP(A26,'пр.взв.'!B7:E70,2,FALSE)</f>
        <v>RUMYANTSEV Pavel</v>
      </c>
      <c r="C26" s="242" t="str">
        <f>VLOOKUP(A26,'пр.взв.'!B7:E70,3,FALSE)</f>
        <v>1987, msic</v>
      </c>
      <c r="D26" s="160" t="str">
        <f>VLOOKUP(A26,'пр.взв.'!B7:E70,4,FALSE)</f>
        <v>RUS</v>
      </c>
      <c r="E26" s="231"/>
      <c r="F26" s="11"/>
      <c r="G26" s="25"/>
      <c r="H26" s="9"/>
      <c r="I26" s="9"/>
      <c r="J26" s="28"/>
      <c r="L26" s="28"/>
      <c r="N26" s="229"/>
      <c r="O26" s="196"/>
      <c r="P26" s="203"/>
      <c r="Q26" s="195"/>
      <c r="R26" s="49"/>
    </row>
    <row r="27" spans="1:18" ht="9" customHeight="1" thickBot="1">
      <c r="A27" s="241"/>
      <c r="B27" s="147"/>
      <c r="C27" s="237"/>
      <c r="D27" s="151"/>
      <c r="F27" s="9"/>
      <c r="G27" s="197">
        <v>11</v>
      </c>
      <c r="H27" s="9"/>
      <c r="I27" s="9"/>
      <c r="J27" s="28"/>
      <c r="L27" s="28"/>
      <c r="N27" s="228" t="s">
        <v>59</v>
      </c>
      <c r="O27" s="196">
        <v>19</v>
      </c>
      <c r="P27" s="203" t="str">
        <f>VLOOKUP(O27,'пр.взв.'!B7:E70,2,FALSE)</f>
        <v>RUMYANTSEV Pavel</v>
      </c>
      <c r="Q27" s="195" t="str">
        <f>VLOOKUP(O27,'пр.взв.'!B7:E70,4,FALSE)</f>
        <v>RUS</v>
      </c>
      <c r="R27" s="49"/>
    </row>
    <row r="28" spans="1:18" ht="9" customHeight="1" thickBot="1">
      <c r="A28" s="238">
        <v>11</v>
      </c>
      <c r="B28" s="146" t="str">
        <f>VLOOKUP(A28,'пр.взв.'!B7:E70,2,FALSE)</f>
        <v>BAKARANDZE Teymuraz</v>
      </c>
      <c r="C28" s="236" t="str">
        <f>VLOOKUP(A28,'пр.взв.'!B7:E70,3,FALSE)</f>
        <v>1988, msic</v>
      </c>
      <c r="D28" s="150" t="str">
        <f>VLOOKUP(A28,'пр.взв.'!B7:E70,4,FALSE)</f>
        <v>RUS</v>
      </c>
      <c r="F28" s="9"/>
      <c r="G28" s="198"/>
      <c r="H28" s="11"/>
      <c r="I28" s="25"/>
      <c r="J28" s="28"/>
      <c r="L28" s="28"/>
      <c r="N28" s="229"/>
      <c r="O28" s="196"/>
      <c r="P28" s="203"/>
      <c r="Q28" s="195"/>
      <c r="R28" s="49"/>
    </row>
    <row r="29" spans="1:18" ht="9" customHeight="1">
      <c r="A29" s="239"/>
      <c r="B29" s="147"/>
      <c r="C29" s="237"/>
      <c r="D29" s="151"/>
      <c r="E29" s="230">
        <v>11</v>
      </c>
      <c r="F29" s="8"/>
      <c r="G29" s="25"/>
      <c r="H29" s="9"/>
      <c r="I29" s="25"/>
      <c r="J29" s="28"/>
      <c r="L29" s="28"/>
      <c r="N29" s="228" t="s">
        <v>59</v>
      </c>
      <c r="O29" s="196">
        <v>15</v>
      </c>
      <c r="P29" s="203" t="str">
        <f>VLOOKUP(O29,'пр.взв.'!B7:E70,2,FALSE)</f>
        <v>OSIPENKO Viktor</v>
      </c>
      <c r="Q29" s="195" t="str">
        <f>VLOOKUP(O29,'пр.взв.'!B7:E70,4,FALSE)</f>
        <v>RUS</v>
      </c>
      <c r="R29" s="49"/>
    </row>
    <row r="30" spans="1:18" ht="9" customHeight="1" thickBot="1">
      <c r="A30" s="240">
        <v>27</v>
      </c>
      <c r="B30" s="156" t="str">
        <f>VLOOKUP(A30,'пр.взв.'!B7:E70,2,FALSE)</f>
        <v>SPIVAK Eduard</v>
      </c>
      <c r="C30" s="242" t="str">
        <f>VLOOKUP(A30,'пр.взв.'!B7:E70,3,FALSE)</f>
        <v>1987, ms</v>
      </c>
      <c r="D30" s="160" t="str">
        <f>VLOOKUP(A30,'пр.взв.'!B7:E70,4,FALSE)</f>
        <v>RUS</v>
      </c>
      <c r="E30" s="231"/>
      <c r="G30" s="9"/>
      <c r="H30" s="9"/>
      <c r="I30" s="25"/>
      <c r="J30" s="28"/>
      <c r="L30" s="28"/>
      <c r="N30" s="229"/>
      <c r="O30" s="196"/>
      <c r="P30" s="203"/>
      <c r="Q30" s="195"/>
      <c r="R30" s="49"/>
    </row>
    <row r="31" spans="1:18" ht="9" customHeight="1" thickBot="1">
      <c r="A31" s="241"/>
      <c r="B31" s="147"/>
      <c r="C31" s="237"/>
      <c r="D31" s="151"/>
      <c r="G31" s="9"/>
      <c r="H31" s="9"/>
      <c r="I31" s="197">
        <v>23</v>
      </c>
      <c r="J31" s="31"/>
      <c r="L31" s="28"/>
      <c r="N31" s="228" t="s">
        <v>59</v>
      </c>
      <c r="O31" s="196">
        <v>10</v>
      </c>
      <c r="P31" s="203" t="str">
        <f>VLOOKUP(O31,'пр.взв.'!B7:E70,2,FALSE)</f>
        <v>USMONOV Gulomzhon</v>
      </c>
      <c r="Q31" s="195" t="str">
        <f>VLOOKUP(O31,'пр.взв.'!B7:F70,4,FALSE)</f>
        <v>TJK</v>
      </c>
      <c r="R31" s="49"/>
    </row>
    <row r="32" spans="1:19" ht="9" customHeight="1" thickBot="1">
      <c r="A32" s="238">
        <v>7</v>
      </c>
      <c r="B32" s="146" t="str">
        <f>VLOOKUP(A32,'пр.взв.'!B7:E70,2,FALSE)</f>
        <v>ROSLYAKOV Alexandr</v>
      </c>
      <c r="C32" s="236" t="str">
        <f>VLOOKUP(A32,'пр.взв.'!B7:E70,3,FALSE)</f>
        <v>1991, ms</v>
      </c>
      <c r="D32" s="150" t="str">
        <f>VLOOKUP(A32,'пр.взв.'!B7:E70,4,FALSE)</f>
        <v>RUS</v>
      </c>
      <c r="G32" s="9"/>
      <c r="H32" s="9"/>
      <c r="I32" s="198"/>
      <c r="J32" s="9"/>
      <c r="L32" s="28"/>
      <c r="N32" s="229"/>
      <c r="O32" s="196"/>
      <c r="P32" s="203"/>
      <c r="Q32" s="195"/>
      <c r="R32" s="41"/>
      <c r="S32" s="9"/>
    </row>
    <row r="33" spans="1:19" ht="9" customHeight="1">
      <c r="A33" s="239"/>
      <c r="B33" s="147"/>
      <c r="C33" s="237"/>
      <c r="D33" s="151"/>
      <c r="E33" s="230">
        <v>23</v>
      </c>
      <c r="G33" s="9"/>
      <c r="H33" s="9"/>
      <c r="I33" s="25"/>
      <c r="J33" s="9"/>
      <c r="L33" s="28"/>
      <c r="N33" s="228" t="s">
        <v>59</v>
      </c>
      <c r="O33" s="196">
        <v>14</v>
      </c>
      <c r="P33" s="203" t="str">
        <f>VLOOKUP(O33,'пр.взв.'!B7:E70,2,FALSE)</f>
        <v>KUCHIMOV Sadriddin</v>
      </c>
      <c r="Q33" s="195" t="str">
        <f>VLOOKUP(O33,'пр.взв.'!B7:E70,4,FALSE)</f>
        <v>UZB</v>
      </c>
      <c r="R33" s="41"/>
      <c r="S33" s="9"/>
    </row>
    <row r="34" spans="1:19" ht="9" customHeight="1" thickBot="1">
      <c r="A34" s="240">
        <v>23</v>
      </c>
      <c r="B34" s="156" t="str">
        <f>VLOOKUP(A34,'пр.взв.'!B7:E70,2,FALSE)</f>
        <v>HANDZHAN Arsen</v>
      </c>
      <c r="C34" s="242" t="str">
        <f>VLOOKUP(A34,'пр.взв.'!B7:E70,3,FALSE)</f>
        <v>1989, msic</v>
      </c>
      <c r="D34" s="160" t="str">
        <f>VLOOKUP(A34,'пр.взв.'!B7:E70,4,FALSE)</f>
        <v>RUS</v>
      </c>
      <c r="E34" s="231"/>
      <c r="F34" s="11"/>
      <c r="G34" s="25"/>
      <c r="H34" s="9"/>
      <c r="I34" s="25"/>
      <c r="J34" s="9"/>
      <c r="L34" s="28"/>
      <c r="N34" s="229"/>
      <c r="O34" s="196"/>
      <c r="P34" s="203"/>
      <c r="Q34" s="195"/>
      <c r="R34" s="41"/>
      <c r="S34" s="9"/>
    </row>
    <row r="35" spans="1:19" ht="9" customHeight="1" thickBot="1">
      <c r="A35" s="241"/>
      <c r="B35" s="147"/>
      <c r="C35" s="237"/>
      <c r="D35" s="151"/>
      <c r="F35" s="9"/>
      <c r="G35" s="197">
        <v>23</v>
      </c>
      <c r="H35" s="8"/>
      <c r="I35" s="25"/>
      <c r="J35" s="9"/>
      <c r="L35" s="28"/>
      <c r="N35" s="228" t="s">
        <v>59</v>
      </c>
      <c r="O35" s="196">
        <v>4</v>
      </c>
      <c r="P35" s="232" t="str">
        <f>VLOOKUP(O35,'пр.взв.'!B7:E70,2,FALSE)</f>
        <v>ZHURMAGAMBETOV Orynbasar</v>
      </c>
      <c r="Q35" s="195" t="str">
        <f>VLOOKUP(O35,'пр.взв.'!B7:E70,4,FALSE)</f>
        <v>KAZ</v>
      </c>
      <c r="R35" s="41"/>
      <c r="S35" s="9"/>
    </row>
    <row r="36" spans="1:19" ht="9" customHeight="1" thickBot="1">
      <c r="A36" s="238">
        <v>15</v>
      </c>
      <c r="B36" s="146" t="str">
        <f>VLOOKUP(A36,'пр.взв.'!B7:E70,2,FALSE)</f>
        <v>OSIPENKO Viktor</v>
      </c>
      <c r="C36" s="236" t="str">
        <f>VLOOKUP(A36,'пр.взв.'!B7:E70,3,FALSE)</f>
        <v>1991, ms</v>
      </c>
      <c r="D36" s="150" t="str">
        <f>VLOOKUP(A36,'пр.взв.'!B7:E70,4,FALSE)</f>
        <v>RUS</v>
      </c>
      <c r="F36" s="9"/>
      <c r="G36" s="198"/>
      <c r="H36" s="9"/>
      <c r="I36" s="9"/>
      <c r="J36" s="9"/>
      <c r="K36" s="9"/>
      <c r="L36" s="28"/>
      <c r="N36" s="229"/>
      <c r="O36" s="196"/>
      <c r="P36" s="232"/>
      <c r="Q36" s="195"/>
      <c r="R36" s="41"/>
      <c r="S36" s="9"/>
    </row>
    <row r="37" spans="1:18" ht="9" customHeight="1">
      <c r="A37" s="239"/>
      <c r="B37" s="147"/>
      <c r="C37" s="237"/>
      <c r="D37" s="151"/>
      <c r="E37" s="230">
        <v>15</v>
      </c>
      <c r="F37" s="8"/>
      <c r="G37" s="25"/>
      <c r="H37" s="9"/>
      <c r="J37" s="9"/>
      <c r="K37" s="9"/>
      <c r="L37" s="28"/>
      <c r="N37" s="228" t="s">
        <v>59</v>
      </c>
      <c r="O37" s="196">
        <v>8</v>
      </c>
      <c r="P37" s="232" t="str">
        <f>VLOOKUP(O37,'пр.взв.'!B7:E70,2,FALSE)</f>
        <v>ANNAGURBANOV Charymyrat</v>
      </c>
      <c r="Q37" s="195" t="str">
        <f>VLOOKUP(O37,'пр.взв.'!B7:E70,4,FALSE)</f>
        <v>TKM</v>
      </c>
      <c r="R37" s="49"/>
    </row>
    <row r="38" spans="1:18" ht="9" customHeight="1" thickBot="1">
      <c r="A38" s="240">
        <v>31</v>
      </c>
      <c r="B38" s="246" t="e">
        <f>VLOOKUP(A38,'пр.взв.'!B7:E70,2,FALSE)</f>
        <v>#N/A</v>
      </c>
      <c r="C38" s="248" t="e">
        <f>VLOOKUP(A38,'пр.взв.'!B7:E70,3,FALSE)</f>
        <v>#N/A</v>
      </c>
      <c r="D38" s="250" t="e">
        <f>VLOOKUP(A38,'пр.взв.'!B7:E70,4,FALSE)</f>
        <v>#N/A</v>
      </c>
      <c r="E38" s="231"/>
      <c r="H38" s="9"/>
      <c r="J38" s="9"/>
      <c r="K38" s="9"/>
      <c r="L38" s="28"/>
      <c r="N38" s="229"/>
      <c r="O38" s="196"/>
      <c r="P38" s="232"/>
      <c r="Q38" s="195"/>
      <c r="R38" s="49"/>
    </row>
    <row r="39" spans="1:18" ht="9" customHeight="1" thickBot="1">
      <c r="A39" s="241"/>
      <c r="B39" s="252"/>
      <c r="C39" s="266"/>
      <c r="D39" s="253"/>
      <c r="H39" s="9"/>
      <c r="J39" s="9"/>
      <c r="K39" s="9"/>
      <c r="L39" s="28"/>
      <c r="N39" s="233" t="s">
        <v>112</v>
      </c>
      <c r="O39" s="196">
        <v>17</v>
      </c>
      <c r="P39" s="203" t="str">
        <f>VLOOKUP(O39,'пр.взв.'!B7:E70,2,FALSE)</f>
        <v>ILJIN Vyacheslav</v>
      </c>
      <c r="Q39" s="195" t="str">
        <f>VLOOKUP(O39,'пр.взв.'!B7:E70,4,FALSE)</f>
        <v>RUS</v>
      </c>
      <c r="R39" s="49"/>
    </row>
    <row r="40" spans="1:18" ht="9" customHeight="1">
      <c r="A40" s="243" t="s">
        <v>57</v>
      </c>
      <c r="B40" s="274"/>
      <c r="C40" s="81"/>
      <c r="D40" s="47"/>
      <c r="J40" s="9"/>
      <c r="K40" s="9"/>
      <c r="L40" s="267">
        <v>12</v>
      </c>
      <c r="N40" s="235"/>
      <c r="O40" s="196"/>
      <c r="P40" s="203"/>
      <c r="Q40" s="195"/>
      <c r="R40" s="49"/>
    </row>
    <row r="41" spans="1:18" ht="9" customHeight="1" thickBot="1">
      <c r="A41" s="244"/>
      <c r="B41" s="275"/>
      <c r="C41" s="81"/>
      <c r="D41" s="47"/>
      <c r="J41" s="9"/>
      <c r="K41" s="9"/>
      <c r="L41" s="268"/>
      <c r="N41" s="233" t="s">
        <v>112</v>
      </c>
      <c r="O41" s="196">
        <v>25</v>
      </c>
      <c r="P41" s="203" t="str">
        <f>VLOOKUP(O41,'пр.взв.'!B7:E70,2,FALSE)</f>
        <v>DAUDOV Turpal</v>
      </c>
      <c r="Q41" s="195" t="str">
        <f>VLOOKUP(O41,'пр.взв.'!B7:E70,4,FALSE)</f>
        <v>RUS</v>
      </c>
      <c r="R41" s="49"/>
    </row>
    <row r="42" spans="1:18" ht="9" customHeight="1" thickBot="1">
      <c r="A42" s="238">
        <v>2</v>
      </c>
      <c r="B42" s="146" t="str">
        <f>VLOOKUP(A42,'пр.взв.'!B7:E70,2,FALSE)</f>
        <v>STSEPANKOU Aliaksei</v>
      </c>
      <c r="C42" s="236" t="str">
        <f>VLOOKUP(A42,'пр.взв.'!B7:E70,3,FALSE)</f>
        <v>1986, msic</v>
      </c>
      <c r="D42" s="150" t="str">
        <f>VLOOKUP(A42,'пр.взв.'!B7:E70,4,FALSE)</f>
        <v>BLR</v>
      </c>
      <c r="I42" s="41"/>
      <c r="J42" s="9"/>
      <c r="K42" s="9"/>
      <c r="L42" s="28"/>
      <c r="N42" s="235"/>
      <c r="O42" s="196"/>
      <c r="P42" s="203"/>
      <c r="Q42" s="195"/>
      <c r="R42" s="49"/>
    </row>
    <row r="43" spans="1:18" ht="9" customHeight="1">
      <c r="A43" s="239"/>
      <c r="B43" s="147"/>
      <c r="C43" s="237"/>
      <c r="D43" s="151"/>
      <c r="E43" s="230">
        <v>2</v>
      </c>
      <c r="G43" s="9"/>
      <c r="H43" s="9"/>
      <c r="I43" s="54"/>
      <c r="J43" s="9"/>
      <c r="K43" s="9"/>
      <c r="L43" s="28"/>
      <c r="N43" s="233" t="s">
        <v>112</v>
      </c>
      <c r="O43" s="196">
        <v>5</v>
      </c>
      <c r="P43" s="203" t="str">
        <f>VLOOKUP(O43,'пр.взв.'!B7:E70,2,FALSE)</f>
        <v>SHAFIGULLIN Dinar</v>
      </c>
      <c r="Q43" s="195" t="str">
        <f>VLOOKUP(O43,'пр.взв.'!B7:E70,4,FALSE)</f>
        <v>RUS</v>
      </c>
      <c r="R43" s="49"/>
    </row>
    <row r="44" spans="1:18" ht="9" customHeight="1" thickBot="1">
      <c r="A44" s="240">
        <v>18</v>
      </c>
      <c r="B44" s="246" t="e">
        <f>VLOOKUP(A44,'пр.взв.'!B7:E70,2,FALSE)</f>
        <v>#N/A</v>
      </c>
      <c r="C44" s="248" t="e">
        <f>VLOOKUP(A44,'пр.взв.'!B7:E70,3,FALSE)</f>
        <v>#N/A</v>
      </c>
      <c r="D44" s="250" t="e">
        <f>VLOOKUP(A44,'пр.взв.'!B7:E70,4,FALSE)</f>
        <v>#N/A</v>
      </c>
      <c r="E44" s="231"/>
      <c r="F44" s="11"/>
      <c r="G44" s="25"/>
      <c r="I44" s="9"/>
      <c r="J44" s="9"/>
      <c r="K44" s="41"/>
      <c r="L44" s="28"/>
      <c r="N44" s="235"/>
      <c r="O44" s="196"/>
      <c r="P44" s="203"/>
      <c r="Q44" s="195"/>
      <c r="R44" s="49"/>
    </row>
    <row r="45" spans="1:18" ht="9" customHeight="1" thickBot="1">
      <c r="A45" s="241"/>
      <c r="B45" s="247"/>
      <c r="C45" s="249"/>
      <c r="D45" s="251"/>
      <c r="F45" s="9"/>
      <c r="G45" s="197">
        <v>2</v>
      </c>
      <c r="H45" s="9"/>
      <c r="I45" s="9"/>
      <c r="J45" s="9"/>
      <c r="K45" s="54"/>
      <c r="L45" s="28"/>
      <c r="N45" s="233" t="s">
        <v>112</v>
      </c>
      <c r="O45" s="196">
        <v>13</v>
      </c>
      <c r="P45" s="203" t="str">
        <f>VLOOKUP(O45,'пр.взв.'!B7:E70,2,FALSE)</f>
        <v>KISELEV Ruslan</v>
      </c>
      <c r="Q45" s="195" t="str">
        <f>VLOOKUP(O45,'пр.взв.'!B7:E70,4,FALSE)</f>
        <v>RUS</v>
      </c>
      <c r="R45" s="49"/>
    </row>
    <row r="46" spans="1:18" ht="9" customHeight="1" thickBot="1">
      <c r="A46" s="238">
        <v>10</v>
      </c>
      <c r="B46" s="146" t="str">
        <f>VLOOKUP(A46,'пр.взв.'!B7:E70,2,FALSE)</f>
        <v>USMONOV Gulomzhon</v>
      </c>
      <c r="C46" s="236" t="str">
        <f>VLOOKUP(A46,'пр.взв.'!B7:E70,3,FALSE)</f>
        <v>1982, ms</v>
      </c>
      <c r="D46" s="150" t="str">
        <f>VLOOKUP(A46,'пр.взв.'!B7:E70,4,FALSE)</f>
        <v>TJK</v>
      </c>
      <c r="F46" s="9"/>
      <c r="G46" s="198"/>
      <c r="H46" s="11"/>
      <c r="I46" s="25"/>
      <c r="L46" s="28"/>
      <c r="N46" s="235"/>
      <c r="O46" s="196"/>
      <c r="P46" s="203"/>
      <c r="Q46" s="195"/>
      <c r="R46" s="49"/>
    </row>
    <row r="47" spans="1:18" ht="9" customHeight="1">
      <c r="A47" s="239"/>
      <c r="B47" s="147"/>
      <c r="C47" s="237"/>
      <c r="D47" s="151"/>
      <c r="E47" s="230">
        <v>10</v>
      </c>
      <c r="F47" s="8"/>
      <c r="G47" s="25"/>
      <c r="H47" s="9"/>
      <c r="I47" s="25"/>
      <c r="L47" s="28"/>
      <c r="N47" s="233" t="s">
        <v>112</v>
      </c>
      <c r="O47" s="196">
        <v>3</v>
      </c>
      <c r="P47" s="203" t="str">
        <f>VLOOKUP(O47,'пр.взв.'!B7:E70,2,FALSE)</f>
        <v>ABAZOV Islam</v>
      </c>
      <c r="Q47" s="195" t="str">
        <f>VLOOKUP(O47,'пр.взв.'!B7:E70,4,FALSE)</f>
        <v>RUS</v>
      </c>
      <c r="R47" s="49"/>
    </row>
    <row r="48" spans="1:18" ht="9" customHeight="1" thickBot="1">
      <c r="A48" s="240">
        <v>26</v>
      </c>
      <c r="B48" s="246" t="e">
        <f>VLOOKUP(A48,'пр.взв.'!B7:E70,2,FALSE)</f>
        <v>#N/A</v>
      </c>
      <c r="C48" s="248" t="e">
        <f>VLOOKUP(A48,'пр.взв.'!B7:E70,3,FALSE)</f>
        <v>#N/A</v>
      </c>
      <c r="D48" s="250" t="e">
        <f>VLOOKUP(A48,'пр.взв.'!B7:E70,4,FALSE)</f>
        <v>#N/A</v>
      </c>
      <c r="E48" s="231"/>
      <c r="G48" s="9"/>
      <c r="H48" s="9"/>
      <c r="I48" s="25"/>
      <c r="L48" s="28"/>
      <c r="N48" s="235"/>
      <c r="O48" s="196"/>
      <c r="P48" s="203"/>
      <c r="Q48" s="195"/>
      <c r="R48" s="49"/>
    </row>
    <row r="49" spans="1:18" ht="9" customHeight="1" thickBot="1">
      <c r="A49" s="241"/>
      <c r="B49" s="247"/>
      <c r="C49" s="249"/>
      <c r="D49" s="251"/>
      <c r="G49" s="9"/>
      <c r="H49" s="9"/>
      <c r="I49" s="197">
        <v>2</v>
      </c>
      <c r="L49" s="28"/>
      <c r="N49" s="233" t="s">
        <v>112</v>
      </c>
      <c r="O49" s="196">
        <v>27</v>
      </c>
      <c r="P49" s="203" t="str">
        <f>VLOOKUP(O49,'пр.взв.'!B7:E70,2,FALSE)</f>
        <v>SPIVAK Eduard</v>
      </c>
      <c r="Q49" s="195" t="str">
        <f>VLOOKUP(O49,'пр.взв.'!B7:E70,4,FALSE)</f>
        <v>RUS</v>
      </c>
      <c r="R49" s="49"/>
    </row>
    <row r="50" spans="1:18" ht="9" customHeight="1" thickBot="1">
      <c r="A50" s="238">
        <v>6</v>
      </c>
      <c r="B50" s="146" t="str">
        <f>VLOOKUP(A50,'пр.взв.'!B7:E70,2,FALSE)</f>
        <v>VASILCHUK Ivan</v>
      </c>
      <c r="C50" s="236">
        <f>VLOOKUP(A50,'пр.взв.'!B7:E70,3,FALSE)</f>
        <v>1984</v>
      </c>
      <c r="D50" s="150" t="str">
        <f>VLOOKUP(A50,'пр.взв.'!B7:E70,4,FALSE)</f>
        <v>UKR</v>
      </c>
      <c r="G50" s="9"/>
      <c r="H50" s="9"/>
      <c r="I50" s="198"/>
      <c r="J50" s="30"/>
      <c r="L50" s="28"/>
      <c r="N50" s="235"/>
      <c r="O50" s="196"/>
      <c r="P50" s="203"/>
      <c r="Q50" s="195"/>
      <c r="R50" s="49"/>
    </row>
    <row r="51" spans="1:18" ht="9" customHeight="1">
      <c r="A51" s="239"/>
      <c r="B51" s="147"/>
      <c r="C51" s="237"/>
      <c r="D51" s="151"/>
      <c r="E51" s="230">
        <v>6</v>
      </c>
      <c r="G51" s="9"/>
      <c r="H51" s="9"/>
      <c r="I51" s="25"/>
      <c r="J51" s="28"/>
      <c r="L51" s="28"/>
      <c r="N51" s="233" t="s">
        <v>112</v>
      </c>
      <c r="O51" s="196">
        <v>7</v>
      </c>
      <c r="P51" s="203" t="str">
        <f>VLOOKUP(O51,'пр.взв.'!B7:E70,2,FALSE)</f>
        <v>ROSLYAKOV Alexandr</v>
      </c>
      <c r="Q51" s="195" t="str">
        <f>VLOOKUP(O51,'пр.взв.'!B7:E70,4,FALSE)</f>
        <v>RUS</v>
      </c>
      <c r="R51" s="49"/>
    </row>
    <row r="52" spans="1:18" ht="9" customHeight="1" thickBot="1">
      <c r="A52" s="240">
        <v>22</v>
      </c>
      <c r="B52" s="246" t="e">
        <f>VLOOKUP(A52,'пр.взв.'!B7:E70,2,FALSE)</f>
        <v>#N/A</v>
      </c>
      <c r="C52" s="248" t="e">
        <f>VLOOKUP(A52,'пр.взв.'!B7:E70,3,FALSE)</f>
        <v>#N/A</v>
      </c>
      <c r="D52" s="250" t="e">
        <f>VLOOKUP(A52,'пр.взв.'!B7:E70,4,FALSE)</f>
        <v>#N/A</v>
      </c>
      <c r="E52" s="231"/>
      <c r="F52" s="11"/>
      <c r="G52" s="25"/>
      <c r="H52" s="9"/>
      <c r="I52" s="25"/>
      <c r="J52" s="28"/>
      <c r="L52" s="28"/>
      <c r="N52" s="234"/>
      <c r="O52" s="216"/>
      <c r="P52" s="204"/>
      <c r="Q52" s="205"/>
      <c r="R52" s="49"/>
    </row>
    <row r="53" spans="1:14" ht="9" customHeight="1" thickBot="1">
      <c r="A53" s="241"/>
      <c r="B53" s="247"/>
      <c r="C53" s="249"/>
      <c r="D53" s="251"/>
      <c r="F53" s="9"/>
      <c r="G53" s="197">
        <v>6</v>
      </c>
      <c r="H53" s="8"/>
      <c r="I53" s="25"/>
      <c r="J53" s="28"/>
      <c r="L53" s="28"/>
      <c r="N53" s="49"/>
    </row>
    <row r="54" spans="1:14" ht="9" customHeight="1" thickBot="1">
      <c r="A54" s="238">
        <v>14</v>
      </c>
      <c r="B54" s="146" t="str">
        <f>VLOOKUP(A54,'пр.взв.'!B7:E70,2,FALSE)</f>
        <v>KUCHIMOV Sadriddin</v>
      </c>
      <c r="C54" s="236" t="str">
        <f>VLOOKUP(A54,'пр.взв.'!B7:E70,3,FALSE)</f>
        <v>1983, ms</v>
      </c>
      <c r="D54" s="150" t="str">
        <f>VLOOKUP(A54,'пр.взв.'!B7:E70,4,FALSE)</f>
        <v>UZB</v>
      </c>
      <c r="F54" s="9"/>
      <c r="G54" s="198"/>
      <c r="H54" s="9"/>
      <c r="I54" s="9"/>
      <c r="J54" s="28"/>
      <c r="L54" s="28"/>
      <c r="N54" s="49"/>
    </row>
    <row r="55" spans="1:14" ht="9" customHeight="1">
      <c r="A55" s="239"/>
      <c r="B55" s="147"/>
      <c r="C55" s="237"/>
      <c r="D55" s="151"/>
      <c r="E55" s="230">
        <v>14</v>
      </c>
      <c r="F55" s="8"/>
      <c r="G55" s="25"/>
      <c r="H55" s="9"/>
      <c r="I55" s="9"/>
      <c r="J55" s="28"/>
      <c r="L55" s="28"/>
      <c r="N55" s="49"/>
    </row>
    <row r="56" spans="1:14" ht="9" customHeight="1" thickBot="1">
      <c r="A56" s="240">
        <v>30</v>
      </c>
      <c r="B56" s="246" t="e">
        <f>VLOOKUP(A56,'пр.взв.'!B7:E70,2,FALSE)</f>
        <v>#N/A</v>
      </c>
      <c r="C56" s="248" t="e">
        <f>VLOOKUP(A56,'пр.взв.'!B7:E70,3,FALSE)</f>
        <v>#N/A</v>
      </c>
      <c r="D56" s="250" t="e">
        <f>VLOOKUP(A56,'пр.взв.'!B7:E70,4,FALSE)</f>
        <v>#N/A</v>
      </c>
      <c r="E56" s="231"/>
      <c r="G56" s="9"/>
      <c r="H56" s="9"/>
      <c r="I56" s="9"/>
      <c r="J56" s="28"/>
      <c r="L56" s="28"/>
      <c r="N56" s="49"/>
    </row>
    <row r="57" spans="1:14" ht="9" customHeight="1" thickBot="1">
      <c r="A57" s="241"/>
      <c r="B57" s="247"/>
      <c r="C57" s="249"/>
      <c r="D57" s="251"/>
      <c r="G57" s="9"/>
      <c r="H57" s="9"/>
      <c r="I57" s="9"/>
      <c r="J57" s="28"/>
      <c r="K57" s="219">
        <v>12</v>
      </c>
      <c r="L57" s="31"/>
      <c r="N57" s="49"/>
    </row>
    <row r="58" spans="1:14" ht="9" customHeight="1" thickBot="1">
      <c r="A58" s="238">
        <v>4</v>
      </c>
      <c r="B58" s="254" t="str">
        <f>VLOOKUP(A58,'пр.взв.'!B7:E70,2,FALSE)</f>
        <v>ZHURMAGAMBETOV Orynbasar</v>
      </c>
      <c r="C58" s="236" t="str">
        <f>VLOOKUP(A58,'пр.взв.'!B7:E70,3,FALSE)</f>
        <v>1981, cms</v>
      </c>
      <c r="D58" s="150" t="str">
        <f>VLOOKUP(A58,'пр.взв.'!B7:E70,4,FALSE)</f>
        <v>KAZ</v>
      </c>
      <c r="G58" s="9"/>
      <c r="H58" s="9"/>
      <c r="I58" s="9"/>
      <c r="J58" s="28"/>
      <c r="K58" s="220"/>
      <c r="N58" s="49"/>
    </row>
    <row r="59" spans="1:14" ht="9" customHeight="1">
      <c r="A59" s="239"/>
      <c r="B59" s="255"/>
      <c r="C59" s="237"/>
      <c r="D59" s="151"/>
      <c r="E59" s="230">
        <v>4</v>
      </c>
      <c r="G59" s="9"/>
      <c r="H59" s="9"/>
      <c r="I59" s="9"/>
      <c r="J59" s="28"/>
      <c r="N59" s="49"/>
    </row>
    <row r="60" spans="1:14" ht="9" customHeight="1" thickBot="1">
      <c r="A60" s="240">
        <v>20</v>
      </c>
      <c r="B60" s="246" t="e">
        <f>VLOOKUP(A60,'пр.взв.'!B7:E70,2,FALSE)</f>
        <v>#N/A</v>
      </c>
      <c r="C60" s="248" t="e">
        <f>VLOOKUP(A60,'пр.взв.'!B7:E70,3,FALSE)</f>
        <v>#N/A</v>
      </c>
      <c r="D60" s="250" t="e">
        <f>VLOOKUP(A60,'пр.взв.'!B7:E70,4,FALSE)</f>
        <v>#N/A</v>
      </c>
      <c r="E60" s="231"/>
      <c r="F60" s="11"/>
      <c r="G60" s="25"/>
      <c r="H60" s="9"/>
      <c r="I60" s="9"/>
      <c r="J60" s="28"/>
      <c r="N60" s="49"/>
    </row>
    <row r="61" spans="1:14" ht="9" customHeight="1" thickBot="1">
      <c r="A61" s="241"/>
      <c r="B61" s="247"/>
      <c r="C61" s="249"/>
      <c r="D61" s="251"/>
      <c r="F61" s="9"/>
      <c r="G61" s="197">
        <v>12</v>
      </c>
      <c r="H61" s="9"/>
      <c r="I61" s="9"/>
      <c r="J61" s="28"/>
      <c r="N61" s="49"/>
    </row>
    <row r="62" spans="1:14" ht="9" customHeight="1" thickBot="1">
      <c r="A62" s="238">
        <v>12</v>
      </c>
      <c r="B62" s="146" t="str">
        <f>VLOOKUP(A62,'пр.взв.'!B7:E70,2,FALSE)</f>
        <v>KAZUSIONAK Andrei</v>
      </c>
      <c r="C62" s="236" t="str">
        <f>VLOOKUP(A62,'пр.взв.'!B7:E70,3,FALSE)</f>
        <v>1984, msic</v>
      </c>
      <c r="D62" s="150" t="str">
        <f>VLOOKUP(A62,'пр.взв.'!B7:E70,4,FALSE)</f>
        <v>BLR</v>
      </c>
      <c r="F62" s="9"/>
      <c r="G62" s="198"/>
      <c r="H62" s="11"/>
      <c r="I62" s="25"/>
      <c r="J62" s="28"/>
      <c r="L62" s="24"/>
      <c r="M62" s="24"/>
      <c r="N62" s="49"/>
    </row>
    <row r="63" spans="1:14" ht="9" customHeight="1">
      <c r="A63" s="239"/>
      <c r="B63" s="147"/>
      <c r="C63" s="237"/>
      <c r="D63" s="151"/>
      <c r="E63" s="230">
        <v>12</v>
      </c>
      <c r="F63" s="8"/>
      <c r="G63" s="25"/>
      <c r="H63" s="9"/>
      <c r="I63" s="25"/>
      <c r="J63" s="28"/>
      <c r="L63" s="24"/>
      <c r="M63" s="24"/>
      <c r="N63" s="49"/>
    </row>
    <row r="64" spans="1:14" ht="9" customHeight="1" thickBot="1">
      <c r="A64" s="240">
        <v>28</v>
      </c>
      <c r="B64" s="246" t="e">
        <f>VLOOKUP(A64,'пр.взв.'!B7:E70,2,FALSE)</f>
        <v>#N/A</v>
      </c>
      <c r="C64" s="248" t="e">
        <f>VLOOKUP(A64,'пр.взв.'!B7:E70,3,FALSE)</f>
        <v>#N/A</v>
      </c>
      <c r="D64" s="250" t="e">
        <f>VLOOKUP(A64,'пр.взв.'!B7:E70,4,FALSE)</f>
        <v>#N/A</v>
      </c>
      <c r="E64" s="231"/>
      <c r="G64" s="9"/>
      <c r="H64" s="9"/>
      <c r="I64" s="25"/>
      <c r="J64" s="28"/>
      <c r="L64" s="24"/>
      <c r="M64" s="24"/>
      <c r="N64" s="49"/>
    </row>
    <row r="65" spans="1:14" ht="9" customHeight="1" thickBot="1">
      <c r="A65" s="241"/>
      <c r="B65" s="247"/>
      <c r="C65" s="249"/>
      <c r="D65" s="251"/>
      <c r="G65" s="9"/>
      <c r="H65" s="9"/>
      <c r="I65" s="197">
        <v>12</v>
      </c>
      <c r="J65" s="31"/>
      <c r="L65" s="24"/>
      <c r="M65" s="24"/>
      <c r="N65" s="49"/>
    </row>
    <row r="66" spans="1:14" ht="9" customHeight="1" thickBot="1">
      <c r="A66" s="238">
        <v>8</v>
      </c>
      <c r="B66" s="254" t="str">
        <f>VLOOKUP(A66,'пр.взв.'!B7:E70,2,FALSE)</f>
        <v>ANNAGURBANOV Charymyrat</v>
      </c>
      <c r="C66" s="236" t="str">
        <f>VLOOKUP(A66,'пр.взв.'!B7:E70,3,FALSE)</f>
        <v>1991, ms</v>
      </c>
      <c r="D66" s="150" t="str">
        <f>VLOOKUP(A66,'пр.взв.'!B7:E70,4,FALSE)</f>
        <v>TKM</v>
      </c>
      <c r="G66" s="9"/>
      <c r="H66" s="9"/>
      <c r="I66" s="198"/>
      <c r="J66" s="9"/>
      <c r="L66" s="24"/>
      <c r="M66" s="24"/>
      <c r="N66" s="49"/>
    </row>
    <row r="67" spans="1:14" ht="9" customHeight="1">
      <c r="A67" s="239"/>
      <c r="B67" s="255"/>
      <c r="C67" s="237"/>
      <c r="D67" s="151"/>
      <c r="E67" s="230">
        <v>8</v>
      </c>
      <c r="G67" s="9"/>
      <c r="H67" s="9"/>
      <c r="I67" s="25"/>
      <c r="J67" s="9"/>
      <c r="L67" s="24"/>
      <c r="M67" s="24"/>
      <c r="N67" s="49"/>
    </row>
    <row r="68" spans="1:14" ht="9" customHeight="1" thickBot="1">
      <c r="A68" s="240">
        <v>24</v>
      </c>
      <c r="B68" s="246" t="e">
        <f>VLOOKUP(A68,'пр.взв.'!B7:E70,2,FALSE)</f>
        <v>#N/A</v>
      </c>
      <c r="C68" s="248" t="e">
        <f>VLOOKUP(A68,'пр.взв.'!B7:E70,3,FALSE)</f>
        <v>#N/A</v>
      </c>
      <c r="D68" s="250" t="e">
        <f>VLOOKUP(A68,'пр.взв.'!B7:E70,4,FALSE)</f>
        <v>#N/A</v>
      </c>
      <c r="E68" s="231"/>
      <c r="F68" s="11"/>
      <c r="G68" s="25"/>
      <c r="H68" s="9"/>
      <c r="I68" s="25"/>
      <c r="J68" s="9"/>
      <c r="L68" s="24"/>
      <c r="M68" s="24"/>
      <c r="N68" s="49"/>
    </row>
    <row r="69" spans="1:14" ht="9" customHeight="1" thickBot="1">
      <c r="A69" s="241"/>
      <c r="B69" s="247"/>
      <c r="C69" s="249"/>
      <c r="D69" s="251"/>
      <c r="F69" s="9"/>
      <c r="G69" s="197">
        <v>16</v>
      </c>
      <c r="H69" s="8"/>
      <c r="I69" s="25"/>
      <c r="J69" s="9"/>
      <c r="L69" s="24"/>
      <c r="M69" s="24"/>
      <c r="N69" s="49"/>
    </row>
    <row r="70" spans="1:14" ht="9" customHeight="1" thickBot="1">
      <c r="A70" s="238">
        <v>16</v>
      </c>
      <c r="B70" s="146" t="str">
        <f>VLOOKUP(A70,'пр.взв.'!B7:E70,2,FALSE)</f>
        <v>SHERALIEV Mansur</v>
      </c>
      <c r="C70" s="236" t="str">
        <f>VLOOKUP(A70,'пр.взв.'!B7:E70,3,FALSE)</f>
        <v>1983, cms</v>
      </c>
      <c r="D70" s="150" t="str">
        <f>VLOOKUP(A70,'пр.взв.'!B7:E70,4,FALSE)</f>
        <v>UZB</v>
      </c>
      <c r="F70" s="9"/>
      <c r="G70" s="198"/>
      <c r="H70" s="9"/>
      <c r="I70" s="9"/>
      <c r="J70" s="9"/>
      <c r="K70" s="9"/>
      <c r="L70" s="24"/>
      <c r="M70" s="24"/>
      <c r="N70" s="49"/>
    </row>
    <row r="71" spans="1:18" ht="9" customHeight="1" thickBot="1">
      <c r="A71" s="239"/>
      <c r="B71" s="147"/>
      <c r="C71" s="237"/>
      <c r="D71" s="151"/>
      <c r="E71" s="230">
        <v>16</v>
      </c>
      <c r="F71" s="8"/>
      <c r="G71" s="25"/>
      <c r="H71" s="9"/>
      <c r="J71" s="9"/>
      <c r="K71" s="9"/>
      <c r="L71" s="9"/>
      <c r="M71" s="9"/>
      <c r="N71" s="80"/>
      <c r="O71" s="49"/>
      <c r="P71" s="49"/>
      <c r="Q71" s="49"/>
      <c r="R71" s="49"/>
    </row>
    <row r="72" spans="1:18" ht="9" customHeight="1" thickBot="1">
      <c r="A72" s="240">
        <v>32</v>
      </c>
      <c r="B72" s="246" t="e">
        <f>VLOOKUP(A72,'пр.взв.'!B7:E70,2,FALSE)</f>
        <v>#N/A</v>
      </c>
      <c r="C72" s="248" t="e">
        <f>VLOOKUP(A72,'пр.взв.'!B7:E70,3,FALSE)</f>
        <v>#N/A</v>
      </c>
      <c r="D72" s="250" t="e">
        <f>VLOOKUP(A72,'пр.взв.'!B7:E70,4,FALSE)</f>
        <v>#N/A</v>
      </c>
      <c r="E72" s="231"/>
      <c r="H72" s="9"/>
      <c r="J72" s="9"/>
      <c r="K72" s="9"/>
      <c r="L72" s="9"/>
      <c r="M72" s="9"/>
      <c r="N72" s="212" t="s">
        <v>0</v>
      </c>
      <c r="O72" s="214">
        <v>21</v>
      </c>
      <c r="P72" s="217" t="str">
        <f>VLOOKUP(O72,'пр.взв.'!B14:E77,2,FALSE)</f>
        <v>VAKAEV Sheykh-Magomed</v>
      </c>
      <c r="Q72" s="209" t="str">
        <f>VLOOKUP(O72,'пр.взв.'!B14:E77,4,FALSE)</f>
        <v>RUS</v>
      </c>
      <c r="R72" s="49"/>
    </row>
    <row r="73" spans="1:18" ht="9" customHeight="1" thickBot="1">
      <c r="A73" s="241"/>
      <c r="B73" s="252"/>
      <c r="C73" s="266"/>
      <c r="D73" s="253"/>
      <c r="H73" s="9"/>
      <c r="J73" s="9"/>
      <c r="K73" s="9"/>
      <c r="L73" s="9"/>
      <c r="M73" s="9"/>
      <c r="N73" s="213"/>
      <c r="O73" s="208"/>
      <c r="P73" s="218"/>
      <c r="Q73" s="195"/>
      <c r="R73" s="49"/>
    </row>
    <row r="74" spans="1:18" ht="10.5" customHeight="1" thickBot="1">
      <c r="A74" s="75" t="s">
        <v>40</v>
      </c>
      <c r="B74" s="45"/>
      <c r="C74" s="45"/>
      <c r="D74" s="44"/>
      <c r="E74" s="75" t="s">
        <v>60</v>
      </c>
      <c r="F74" s="55"/>
      <c r="H74" s="9"/>
      <c r="I74" s="9"/>
      <c r="J74" s="54"/>
      <c r="K74" s="9"/>
      <c r="N74" s="206" t="s">
        <v>2</v>
      </c>
      <c r="O74" s="208">
        <v>23</v>
      </c>
      <c r="P74" s="203" t="str">
        <f>VLOOKUP(O74,'пр.взв.'!B14:E77,2,FALSE)</f>
        <v>HANDZHAN Arsen</v>
      </c>
      <c r="Q74" s="195" t="str">
        <f>VLOOKUP(O74,'пр.взв.'!B14:E77,4,FALSE)</f>
        <v>RUS</v>
      </c>
      <c r="R74" s="49"/>
    </row>
    <row r="75" spans="1:18" ht="9" customHeight="1">
      <c r="A75" s="197">
        <v>2</v>
      </c>
      <c r="B75" s="9"/>
      <c r="D75" s="271" t="s">
        <v>56</v>
      </c>
      <c r="E75" s="269">
        <v>1</v>
      </c>
      <c r="H75" s="271" t="s">
        <v>57</v>
      </c>
      <c r="I75" s="269">
        <v>6</v>
      </c>
      <c r="N75" s="207"/>
      <c r="O75" s="208"/>
      <c r="P75" s="203"/>
      <c r="Q75" s="195"/>
      <c r="R75" s="49"/>
    </row>
    <row r="76" spans="1:18" ht="9" customHeight="1" thickBot="1">
      <c r="A76" s="198"/>
      <c r="B76" s="9"/>
      <c r="D76" s="271"/>
      <c r="E76" s="270"/>
      <c r="F76" s="30"/>
      <c r="H76" s="271"/>
      <c r="I76" s="270"/>
      <c r="J76" s="30"/>
      <c r="N76" s="199" t="s">
        <v>4</v>
      </c>
      <c r="O76" s="201">
        <v>11</v>
      </c>
      <c r="P76" s="203" t="str">
        <f>VLOOKUP(O76,'пр.взв.'!B14:E77,2,FALSE)</f>
        <v>BAKARANDZE Teymuraz</v>
      </c>
      <c r="Q76" s="195" t="str">
        <f>VLOOKUP(O76,'пр.взв.'!B14:E77,4,FALSE)</f>
        <v>RUS</v>
      </c>
      <c r="R76" s="49"/>
    </row>
    <row r="77" spans="1:17" ht="9" customHeight="1" thickBot="1">
      <c r="A77" s="9"/>
      <c r="B77" s="9"/>
      <c r="F77" s="28"/>
      <c r="G77" s="210">
        <v>11</v>
      </c>
      <c r="J77" s="28"/>
      <c r="K77" s="210">
        <v>6</v>
      </c>
      <c r="N77" s="200"/>
      <c r="O77" s="202"/>
      <c r="P77" s="204"/>
      <c r="Q77" s="205"/>
    </row>
    <row r="78" spans="1:14" ht="9" customHeight="1" thickBot="1">
      <c r="A78" s="9"/>
      <c r="B78" s="9"/>
      <c r="F78" s="28"/>
      <c r="G78" s="211"/>
      <c r="J78" s="28"/>
      <c r="K78" s="211"/>
      <c r="N78" s="80"/>
    </row>
    <row r="79" spans="1:17" ht="9" customHeight="1">
      <c r="A79" s="197">
        <v>23</v>
      </c>
      <c r="B79" s="9"/>
      <c r="E79" s="269">
        <v>11</v>
      </c>
      <c r="F79" s="31"/>
      <c r="I79" s="269">
        <v>16</v>
      </c>
      <c r="J79" s="31"/>
      <c r="N79" s="212" t="s">
        <v>0</v>
      </c>
      <c r="O79" s="214">
        <v>12</v>
      </c>
      <c r="P79" s="215" t="str">
        <f>VLOOKUP(O79,'пр.взв.'!B21:E84,2,FALSE)</f>
        <v>KAZUSIONAK Andrei</v>
      </c>
      <c r="Q79" s="209" t="str">
        <f>VLOOKUP(O79,'пр.взв.'!B21:E84,4,FALSE)</f>
        <v>BLR</v>
      </c>
    </row>
    <row r="80" spans="1:17" ht="9" customHeight="1" thickBot="1">
      <c r="A80" s="198"/>
      <c r="B80" s="9"/>
      <c r="E80" s="270"/>
      <c r="I80" s="270"/>
      <c r="N80" s="213"/>
      <c r="O80" s="208"/>
      <c r="P80" s="203"/>
      <c r="Q80" s="195"/>
    </row>
    <row r="81" spans="14:17" ht="9" customHeight="1">
      <c r="N81" s="206" t="s">
        <v>2</v>
      </c>
      <c r="O81" s="208">
        <v>2</v>
      </c>
      <c r="P81" s="203" t="str">
        <f>B42</f>
        <v>STSEPANKOU Aliaksei</v>
      </c>
      <c r="Q81" s="195" t="str">
        <f>D42</f>
        <v>BLR</v>
      </c>
    </row>
    <row r="82" spans="1:17" ht="9" customHeight="1">
      <c r="A82" s="73" t="str">
        <f>HYPERLINK('[1]реквизиты'!$A$8)</f>
        <v>Chiaf referee</v>
      </c>
      <c r="B82" s="77"/>
      <c r="C82" s="78" t="s">
        <v>61</v>
      </c>
      <c r="D82" s="10"/>
      <c r="E82" s="74" t="str">
        <f>HYPERLINK('[1]реквизиты'!$G$9)</f>
        <v>/RUS/</v>
      </c>
      <c r="N82" s="207"/>
      <c r="O82" s="208"/>
      <c r="P82" s="203"/>
      <c r="Q82" s="195"/>
    </row>
    <row r="83" spans="1:17" ht="9" customHeight="1">
      <c r="A83" s="77"/>
      <c r="B83" s="77"/>
      <c r="C83" s="10"/>
      <c r="D83" s="10"/>
      <c r="N83" s="199" t="s">
        <v>4</v>
      </c>
      <c r="O83" s="201">
        <v>6</v>
      </c>
      <c r="P83" s="203" t="str">
        <f>B50</f>
        <v>VASILCHUK Ivan</v>
      </c>
      <c r="Q83" s="195" t="str">
        <f>D50</f>
        <v>UKR</v>
      </c>
    </row>
    <row r="84" spans="1:17" ht="9" customHeight="1" thickBot="1">
      <c r="A84" s="73" t="str">
        <f>HYPERLINK('[1]реквизиты'!$A$10)</f>
        <v>Chiaf  secretary</v>
      </c>
      <c r="B84" s="77"/>
      <c r="C84" s="79" t="s">
        <v>62</v>
      </c>
      <c r="D84" s="10"/>
      <c r="E84" s="76" t="str">
        <f>HYPERLINK('[1]реквизиты'!$G$11)</f>
        <v>/RUS/</v>
      </c>
      <c r="G84" s="9"/>
      <c r="N84" s="200"/>
      <c r="O84" s="202"/>
      <c r="P84" s="204"/>
      <c r="Q84" s="205"/>
    </row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</sheetData>
  <sheetProtection/>
  <mergeCells count="293">
    <mergeCell ref="A68:A69"/>
    <mergeCell ref="B68:B69"/>
    <mergeCell ref="C68:C69"/>
    <mergeCell ref="A70:A71"/>
    <mergeCell ref="B70:B71"/>
    <mergeCell ref="A79:A80"/>
    <mergeCell ref="G77:G78"/>
    <mergeCell ref="A75:A76"/>
    <mergeCell ref="E71:E72"/>
    <mergeCell ref="A72:A73"/>
    <mergeCell ref="B72:B73"/>
    <mergeCell ref="C72:C73"/>
    <mergeCell ref="D72:D73"/>
    <mergeCell ref="C70:C71"/>
    <mergeCell ref="D68:D69"/>
    <mergeCell ref="D75:D76"/>
    <mergeCell ref="E75:E76"/>
    <mergeCell ref="E79:E80"/>
    <mergeCell ref="I79:I80"/>
    <mergeCell ref="I75:I76"/>
    <mergeCell ref="D70:D71"/>
    <mergeCell ref="H75:H76"/>
    <mergeCell ref="C58:C59"/>
    <mergeCell ref="D58:D59"/>
    <mergeCell ref="I49:I50"/>
    <mergeCell ref="B6:B7"/>
    <mergeCell ref="B40:B41"/>
    <mergeCell ref="G61:G62"/>
    <mergeCell ref="E63:E64"/>
    <mergeCell ref="I65:I66"/>
    <mergeCell ref="E67:E68"/>
    <mergeCell ref="G53:G54"/>
    <mergeCell ref="E55:E56"/>
    <mergeCell ref="E59:E60"/>
    <mergeCell ref="B12:B13"/>
    <mergeCell ref="D10:D11"/>
    <mergeCell ref="C16:C17"/>
    <mergeCell ref="B16:B17"/>
    <mergeCell ref="C12:C13"/>
    <mergeCell ref="C18:C19"/>
    <mergeCell ref="D18:D19"/>
    <mergeCell ref="B8:B9"/>
    <mergeCell ref="N35:N36"/>
    <mergeCell ref="N39:N40"/>
    <mergeCell ref="B24:B25"/>
    <mergeCell ref="C24:C25"/>
    <mergeCell ref="D24:D25"/>
    <mergeCell ref="C34:C35"/>
    <mergeCell ref="E37:E38"/>
    <mergeCell ref="C38:C39"/>
    <mergeCell ref="B30:B31"/>
    <mergeCell ref="C30:C31"/>
    <mergeCell ref="D30:D31"/>
    <mergeCell ref="K23:K24"/>
    <mergeCell ref="G35:G36"/>
    <mergeCell ref="L40:L41"/>
    <mergeCell ref="E33:E34"/>
    <mergeCell ref="N33:N34"/>
    <mergeCell ref="D1:N1"/>
    <mergeCell ref="N7:N8"/>
    <mergeCell ref="N9:N10"/>
    <mergeCell ref="N11:N12"/>
    <mergeCell ref="N13:N14"/>
    <mergeCell ref="N15:N16"/>
    <mergeCell ref="N17:N18"/>
    <mergeCell ref="N37:N38"/>
    <mergeCell ref="Q43:Q44"/>
    <mergeCell ref="Q39:Q40"/>
    <mergeCell ref="Q41:Q42"/>
    <mergeCell ref="E43:E44"/>
    <mergeCell ref="D34:D35"/>
    <mergeCell ref="O11:O12"/>
    <mergeCell ref="P11:P12"/>
    <mergeCell ref="P13:P14"/>
    <mergeCell ref="O15:O16"/>
    <mergeCell ref="Q37:Q38"/>
    <mergeCell ref="D42:D43"/>
    <mergeCell ref="Q7:Q8"/>
    <mergeCell ref="O9:O10"/>
    <mergeCell ref="P9:P10"/>
    <mergeCell ref="Q9:Q10"/>
    <mergeCell ref="O7:O8"/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8:A59"/>
    <mergeCell ref="B58:B59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44:A45"/>
    <mergeCell ref="B44:B45"/>
    <mergeCell ref="C44:C45"/>
    <mergeCell ref="D44:D45"/>
    <mergeCell ref="A46:A47"/>
    <mergeCell ref="B46:B47"/>
    <mergeCell ref="C46:C47"/>
    <mergeCell ref="D46:D47"/>
    <mergeCell ref="A38:A39"/>
    <mergeCell ref="B38:B39"/>
    <mergeCell ref="A40:A41"/>
    <mergeCell ref="B42:B43"/>
    <mergeCell ref="C42:C43"/>
    <mergeCell ref="D38:D39"/>
    <mergeCell ref="A42:A43"/>
    <mergeCell ref="A34:A35"/>
    <mergeCell ref="B34:B35"/>
    <mergeCell ref="Q21:Q22"/>
    <mergeCell ref="O23:O24"/>
    <mergeCell ref="P23:P24"/>
    <mergeCell ref="P25:P26"/>
    <mergeCell ref="A20:A21"/>
    <mergeCell ref="B20:B21"/>
    <mergeCell ref="C20:C21"/>
    <mergeCell ref="D20:D21"/>
    <mergeCell ref="O33:O34"/>
    <mergeCell ref="P33:P34"/>
    <mergeCell ref="A30:A31"/>
    <mergeCell ref="N29:N30"/>
    <mergeCell ref="Q35:Q36"/>
    <mergeCell ref="P35:P36"/>
    <mergeCell ref="A36:A37"/>
    <mergeCell ref="B36:B37"/>
    <mergeCell ref="C36:C37"/>
    <mergeCell ref="D36:D37"/>
    <mergeCell ref="O31:O32"/>
    <mergeCell ref="O25:O26"/>
    <mergeCell ref="O21:O22"/>
    <mergeCell ref="O19:O20"/>
    <mergeCell ref="Q15:Q16"/>
    <mergeCell ref="Q17:Q18"/>
    <mergeCell ref="P15:P16"/>
    <mergeCell ref="Q11:Q12"/>
    <mergeCell ref="Q31:Q32"/>
    <mergeCell ref="Q33:Q34"/>
    <mergeCell ref="P29:P30"/>
    <mergeCell ref="P31:P32"/>
    <mergeCell ref="Q23:Q24"/>
    <mergeCell ref="P21:P22"/>
    <mergeCell ref="Q19:Q20"/>
    <mergeCell ref="P19:P20"/>
    <mergeCell ref="Q29:Q30"/>
    <mergeCell ref="O17:O18"/>
    <mergeCell ref="P17:P18"/>
    <mergeCell ref="A6:A7"/>
    <mergeCell ref="Q25:Q26"/>
    <mergeCell ref="O27:O28"/>
    <mergeCell ref="P27:P28"/>
    <mergeCell ref="Q27:Q28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O13:O14"/>
    <mergeCell ref="G27:G28"/>
    <mergeCell ref="P7:P8"/>
    <mergeCell ref="Q13:Q14"/>
    <mergeCell ref="O29:O30"/>
    <mergeCell ref="A8:A9"/>
    <mergeCell ref="C8:C9"/>
    <mergeCell ref="D8:D9"/>
    <mergeCell ref="A32:A33"/>
    <mergeCell ref="B32:B33"/>
    <mergeCell ref="C32:C33"/>
    <mergeCell ref="D32:D33"/>
    <mergeCell ref="D22:D23"/>
    <mergeCell ref="A24:A25"/>
    <mergeCell ref="A10:A11"/>
    <mergeCell ref="B10:B11"/>
    <mergeCell ref="C10:C11"/>
    <mergeCell ref="A12:A13"/>
    <mergeCell ref="A16:A17"/>
    <mergeCell ref="D16:D17"/>
    <mergeCell ref="B14:B15"/>
    <mergeCell ref="C14:C15"/>
    <mergeCell ref="D14:D15"/>
    <mergeCell ref="A14:A15"/>
    <mergeCell ref="A18:A19"/>
    <mergeCell ref="B18:B19"/>
    <mergeCell ref="P49:P50"/>
    <mergeCell ref="P41:P42"/>
    <mergeCell ref="P43:P44"/>
    <mergeCell ref="P51:P52"/>
    <mergeCell ref="O41:O42"/>
    <mergeCell ref="O35:O36"/>
    <mergeCell ref="E51:E52"/>
    <mergeCell ref="P47:P48"/>
    <mergeCell ref="P45:P46"/>
    <mergeCell ref="P39:P40"/>
    <mergeCell ref="P37:P38"/>
    <mergeCell ref="G45:G46"/>
    <mergeCell ref="E47:E48"/>
    <mergeCell ref="N51:N52"/>
    <mergeCell ref="N41:N42"/>
    <mergeCell ref="N43:N44"/>
    <mergeCell ref="N45:N46"/>
    <mergeCell ref="N47:N48"/>
    <mergeCell ref="O43:O44"/>
    <mergeCell ref="O47:O48"/>
    <mergeCell ref="O39:O40"/>
    <mergeCell ref="O37:O38"/>
    <mergeCell ref="O49:O50"/>
    <mergeCell ref="N49:N50"/>
    <mergeCell ref="D2:N2"/>
    <mergeCell ref="D3:N3"/>
    <mergeCell ref="D4:N4"/>
    <mergeCell ref="N19:N20"/>
    <mergeCell ref="D12:D13"/>
    <mergeCell ref="N23:N24"/>
    <mergeCell ref="N25:N26"/>
    <mergeCell ref="N27:N28"/>
    <mergeCell ref="I31:I32"/>
    <mergeCell ref="E9:E10"/>
    <mergeCell ref="G11:G12"/>
    <mergeCell ref="E13:E14"/>
    <mergeCell ref="E17:E18"/>
    <mergeCell ref="I15:I16"/>
    <mergeCell ref="G19:G20"/>
    <mergeCell ref="E21:E22"/>
    <mergeCell ref="N21:N22"/>
    <mergeCell ref="E25:E26"/>
    <mergeCell ref="E29:E30"/>
    <mergeCell ref="N31:N32"/>
    <mergeCell ref="P72:P73"/>
    <mergeCell ref="Q72:Q73"/>
    <mergeCell ref="N74:N75"/>
    <mergeCell ref="O74:O75"/>
    <mergeCell ref="P74:P75"/>
    <mergeCell ref="Q74:Q75"/>
    <mergeCell ref="N72:N73"/>
    <mergeCell ref="O72:O73"/>
    <mergeCell ref="K57:K58"/>
    <mergeCell ref="Q47:Q48"/>
    <mergeCell ref="Q45:Q46"/>
    <mergeCell ref="O45:O46"/>
    <mergeCell ref="G69:G70"/>
    <mergeCell ref="N83:N84"/>
    <mergeCell ref="O83:O84"/>
    <mergeCell ref="P83:P84"/>
    <mergeCell ref="Q83:Q84"/>
    <mergeCell ref="N81:N82"/>
    <mergeCell ref="O81:O82"/>
    <mergeCell ref="P81:P82"/>
    <mergeCell ref="Q81:Q82"/>
    <mergeCell ref="P76:P77"/>
    <mergeCell ref="Q76:Q77"/>
    <mergeCell ref="Q79:Q80"/>
    <mergeCell ref="K77:K78"/>
    <mergeCell ref="N76:N77"/>
    <mergeCell ref="O76:O77"/>
    <mergeCell ref="N79:N80"/>
    <mergeCell ref="O79:O80"/>
    <mergeCell ref="P79:P80"/>
    <mergeCell ref="Q51:Q52"/>
    <mergeCell ref="O51:O52"/>
    <mergeCell ref="Q49:Q50"/>
  </mergeCells>
  <printOptions horizontalCentered="1" verticalCentered="1"/>
  <pageMargins left="0.12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2011-10-01T16:21:42Z</cp:lastPrinted>
  <dcterms:created xsi:type="dcterms:W3CDTF">1996-10-08T23:32:33Z</dcterms:created>
  <dcterms:modified xsi:type="dcterms:W3CDTF">2011-10-04T06:42:05Z</dcterms:modified>
  <cp:category/>
  <cp:version/>
  <cp:contentType/>
  <cp:contentStatus/>
</cp:coreProperties>
</file>