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<sst xmlns="http://schemas.openxmlformats.org/spreadsheetml/2006/main" count="111" uniqueCount="58">
  <si>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</si>
  <si>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</si>
  <si>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</si>
  <si>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</si>
  <si>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</si>
  <si>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</si>
  <si>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</si>
  <si>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</si>
  <si>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</si>
  <si>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</si>
  <si>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</si>
  <si>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</si>
  <si>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</si>
  <si>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</si>
  <si>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</si>
  <si>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</si>
  <si>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</si>
  <si>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</si>
  <si>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</si>
  <si>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</si>
  <si>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</si>
  <si>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</si>
  <si>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</si>
  <si>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</si>
  <si>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</si>
  <si>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</si>
  <si>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</si>
  <si>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</si>
  <si>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</si>
  <si>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</si>
  <si>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</si>
  <si>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</si>
  <si>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</si>
  <si>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</si>
  <si>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</si>
  <si>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</si>
  <si>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</si>
  <si>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</si>
  <si>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</si>
  <si>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</si>
  <si>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</si>
  <si>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</si>
  <si>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</si>
  <si>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</si>
  <si>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</si>
  <si>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</si>
  <si>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MINAKOV VITALIY</t>
  </si>
  <si>
    <t>RUS</t>
  </si>
  <si>
    <t>STARKOV MIKHAIL</t>
  </si>
  <si>
    <t>ISAEV EVGENIY</t>
  </si>
  <si>
    <t>SHIRYAEV MAKSIM</t>
  </si>
  <si>
    <t>DZHUMAYEV RUSTAM</t>
  </si>
  <si>
    <t>KAZ</t>
  </si>
  <si>
    <t>ABEUOV ARMAN</t>
  </si>
  <si>
    <t>SHAYKHOV IBOD</t>
  </si>
  <si>
    <t>TJK</t>
  </si>
  <si>
    <t>ALIEV ILKHOMIDDIN</t>
  </si>
  <si>
    <r>
      <t xml:space="preserve">Weight category  </t>
    </r>
    <r>
      <rPr>
        <b/>
        <sz val="12"/>
        <rFont val="Calibri"/>
        <family val="2"/>
      </rPr>
      <t>&gt;</t>
    </r>
    <r>
      <rPr>
        <b/>
        <sz val="12"/>
        <rFont val="Arial"/>
        <family val="2"/>
      </rPr>
      <t xml:space="preserve"> 100  kg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</si>
</sst>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9"/>
      <color indexed="9"/>
      <name val="Arial Narrow"/>
      <family val="2"/>
    </font>
    <font>
      <b/>
      <sz val="12"/>
      <name val="Calibri"/>
      <family val="2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b/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42" applyFont="1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4" fillId="0" borderId="17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19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6" fillId="0" borderId="0" xfId="42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9" fillId="0" borderId="0" xfId="42" applyFont="1" applyAlignment="1" applyProtection="1">
      <alignment horizontal="center"/>
      <protection/>
    </xf>
    <xf numFmtId="0" fontId="2" fillId="0" borderId="0" xfId="42" applyNumberFormat="1" applyFont="1" applyAlignment="1" applyProtection="1">
      <alignment vertical="center" wrapText="1"/>
      <protection/>
    </xf>
    <xf numFmtId="0" fontId="21" fillId="0" borderId="0" xfId="42" applyNumberFormat="1" applyFont="1" applyAlignment="1" applyProtection="1">
      <alignment vertical="center" wrapText="1"/>
      <protection/>
    </xf>
    <xf numFmtId="0" fontId="23" fillId="0" borderId="0" xfId="0" applyFont="1" applyAlignment="1">
      <alignment/>
    </xf>
    <xf numFmtId="0" fontId="2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42" applyFont="1" applyBorder="1" applyAlignment="1" applyProtection="1">
      <alignment vertical="center"/>
      <protection/>
    </xf>
    <xf numFmtId="0" fontId="5" fillId="0" borderId="0" xfId="42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164" fontId="13" fillId="0" borderId="0" xfId="43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justify" wrapText="1"/>
    </xf>
    <xf numFmtId="164" fontId="14" fillId="0" borderId="0" xfId="43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14" fillId="0" borderId="11" xfId="43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1" fillId="0" borderId="20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4" fillId="0" borderId="0" xfId="42" applyFont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13" fillId="0" borderId="0" xfId="42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2" fillId="0" borderId="10" xfId="42" applyFont="1" applyBorder="1" applyAlignment="1" applyProtection="1">
      <alignment horizontal="center" vertical="center" wrapText="1"/>
      <protection/>
    </xf>
    <xf numFmtId="0" fontId="5" fillId="0" borderId="21" xfId="42" applyFont="1" applyFill="1" applyBorder="1" applyAlignment="1" applyProtection="1">
      <alignment horizontal="left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5" fillId="0" borderId="22" xfId="42" applyFont="1" applyFill="1" applyBorder="1" applyAlignment="1" applyProtection="1">
      <alignment horizontal="left" vertical="center" wrapText="1"/>
      <protection/>
    </xf>
    <xf numFmtId="0" fontId="5" fillId="0" borderId="27" xfId="0" applyFont="1" applyBorder="1" applyAlignment="1">
      <alignment horizontal="center" vertical="center" wrapText="1"/>
    </xf>
    <xf numFmtId="164" fontId="14" fillId="24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64" fontId="14" fillId="17" borderId="28" xfId="43" applyFont="1" applyFill="1" applyBorder="1" applyAlignment="1">
      <alignment horizontal="center" vertical="center" wrapText="1"/>
    </xf>
    <xf numFmtId="164" fontId="14" fillId="17" borderId="29" xfId="43" applyFont="1" applyFill="1" applyBorder="1" applyAlignment="1">
      <alignment horizontal="center" vertical="center" wrapText="1"/>
    </xf>
    <xf numFmtId="0" fontId="4" fillId="0" borderId="28" xfId="42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164" fontId="13" fillId="0" borderId="21" xfId="43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justify" wrapText="1"/>
    </xf>
    <xf numFmtId="0" fontId="15" fillId="0" borderId="32" xfId="0" applyFont="1" applyBorder="1" applyAlignment="1">
      <alignment horizontal="left" vertical="justify" wrapText="1"/>
    </xf>
    <xf numFmtId="0" fontId="15" fillId="0" borderId="23" xfId="0" applyFont="1" applyBorder="1" applyAlignment="1">
      <alignment horizontal="left" vertical="justify" wrapText="1"/>
    </xf>
    <xf numFmtId="49" fontId="0" fillId="0" borderId="23" xfId="0" applyNumberForma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21" fillId="0" borderId="0" xfId="42" applyNumberFormat="1" applyFont="1" applyAlignment="1" applyProtection="1">
      <alignment horizontal="center" vertical="center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31" xfId="42" applyFont="1" applyBorder="1" applyAlignment="1" applyProtection="1">
      <alignment horizontal="center" vertical="center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6" xfId="42" applyFont="1" applyBorder="1" applyAlignment="1" applyProtection="1">
      <alignment horizontal="center" vertical="center" wrapText="1"/>
      <protection/>
    </xf>
    <xf numFmtId="0" fontId="9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/>
      <protection/>
    </xf>
    <xf numFmtId="0" fontId="26" fillId="0" borderId="2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/>
    </xf>
    <xf numFmtId="0" fontId="26" fillId="0" borderId="3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/>
    </xf>
    <xf numFmtId="0" fontId="32" fillId="25" borderId="42" xfId="0" applyFont="1" applyFill="1" applyBorder="1" applyAlignment="1">
      <alignment horizontal="center" vertical="center"/>
    </xf>
    <xf numFmtId="0" fontId="32" fillId="25" borderId="40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center"/>
    </xf>
    <xf numFmtId="0" fontId="32" fillId="24" borderId="42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0" fontId="28" fillId="26" borderId="24" xfId="42" applyFont="1" applyFill="1" applyBorder="1" applyAlignment="1" applyProtection="1">
      <alignment horizontal="center" vertical="center" wrapText="1"/>
      <protection/>
    </xf>
    <xf numFmtId="0" fontId="28" fillId="26" borderId="25" xfId="42" applyFont="1" applyFill="1" applyBorder="1" applyAlignment="1" applyProtection="1">
      <alignment horizontal="center" vertical="center" wrapText="1"/>
      <protection/>
    </xf>
    <xf numFmtId="0" fontId="28" fillId="26" borderId="26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32" fillId="17" borderId="37" xfId="0" applyFont="1" applyFill="1" applyBorder="1" applyAlignment="1">
      <alignment horizontal="center" vertical="center"/>
    </xf>
    <xf numFmtId="0" fontId="32" fillId="17" borderId="42" xfId="0" applyFont="1" applyFill="1" applyBorder="1" applyAlignment="1">
      <alignment horizontal="center" vertical="center"/>
    </xf>
    <xf numFmtId="0" fontId="32" fillId="17" borderId="40" xfId="0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40" fillId="0" borderId="44" xfId="0" applyNumberFormat="1" applyFont="1" applyBorder="1" applyAlignment="1">
      <alignment horizontal="center" vertical="center" wrapText="1"/>
    </xf>
    <xf numFmtId="49" fontId="41" fillId="0" borderId="4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/>
    </xf>
    <xf numFmtId="0" fontId="37" fillId="0" borderId="47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left" vertical="center"/>
    </xf>
    <xf numFmtId="0" fontId="38" fillId="0" borderId="49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47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4" fillId="22" borderId="24" xfId="42" applyFont="1" applyFill="1" applyBorder="1" applyAlignment="1" applyProtection="1">
      <alignment horizontal="center" vertical="center"/>
      <protection/>
    </xf>
    <xf numFmtId="0" fontId="4" fillId="22" borderId="25" xfId="42" applyFont="1" applyFill="1" applyBorder="1" applyAlignment="1" applyProtection="1">
      <alignment horizontal="center" vertical="center"/>
      <protection/>
    </xf>
    <xf numFmtId="0" fontId="4" fillId="22" borderId="26" xfId="42" applyFont="1" applyFill="1" applyBorder="1" applyAlignment="1" applyProtection="1">
      <alignment horizontal="center" vertical="center"/>
      <protection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790575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0</xdr:rowOff>
    </xdr:from>
    <xdr:to>
      <xdr:col>1</xdr:col>
      <xdr:colOff>1352550</xdr:colOff>
      <xdr:row>2</xdr:row>
      <xdr:rowOff>171450</xdr:rowOff>
    </xdr:to>
    <xdr:pic>
      <xdr:nvPicPr>
        <xdr:cNvPr id="3" name="Рисунок 4" descr="C:\Users\User\Documents\самбо ЭМБЛЕМА ФЕДЕРАЦИ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0"/>
          <a:ext cx="828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4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0</xdr:row>
      <xdr:rowOff>161925</xdr:rowOff>
    </xdr:from>
    <xdr:to>
      <xdr:col>1</xdr:col>
      <xdr:colOff>1343025</xdr:colOff>
      <xdr:row>2</xdr:row>
      <xdr:rowOff>9525</xdr:rowOff>
    </xdr:to>
    <xdr:pic>
      <xdr:nvPicPr>
        <xdr:cNvPr id="5" name="Рисунок 5" descr="самбо ЭМБЛЕМА ФЕДЕРАЦИИ"/>
        <xdr:cNvPicPr preferRelativeResize="1">
          <a:picLocks noChangeAspect="1"/>
        </xdr:cNvPicPr>
      </xdr:nvPicPr>
      <xdr:blipFill>
        <a:blip r:embed="rId5"/>
        <a:srcRect l="7383" t="16471" r="7202" b="16850"/>
        <a:stretch>
          <a:fillRect/>
        </a:stretch>
      </xdr:blipFill>
      <xdr:spPr>
        <a:xfrm>
          <a:off x="790575" y="16192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2" t="e">
        <f>HYPERLINK('[1]реквизиты'!#REF!)</f>
        <v>#REF!</v>
      </c>
      <c r="B1" s="93"/>
      <c r="C1" s="93"/>
      <c r="D1" s="93"/>
      <c r="E1" s="93"/>
      <c r="F1" s="93"/>
      <c r="G1" s="94"/>
    </row>
    <row r="2" spans="1:7" ht="21.75" customHeight="1">
      <c r="A2" s="95" t="str">
        <f>HYPERLINK('[1]реквизиты'!$A$3)</f>
        <v>January 27-30. 2012 , Uralsk, Kazakhstan</v>
      </c>
      <c r="B2" s="95"/>
      <c r="C2" s="95"/>
      <c r="D2" s="95"/>
      <c r="E2" s="95"/>
      <c r="F2" s="95"/>
      <c r="G2" s="95"/>
    </row>
    <row r="3" spans="4:5" ht="20.25" customHeight="1">
      <c r="D3" s="96" t="s">
        <v>8</v>
      </c>
      <c r="E3" s="96"/>
    </row>
    <row r="4" spans="1:7" ht="12.75" customHeight="1">
      <c r="A4" s="90" t="s">
        <v>7</v>
      </c>
      <c r="B4" s="90" t="s">
        <v>1</v>
      </c>
      <c r="C4" s="90" t="s">
        <v>2</v>
      </c>
      <c r="D4" s="90" t="s">
        <v>3</v>
      </c>
      <c r="E4" s="90" t="s">
        <v>4</v>
      </c>
      <c r="F4" s="90" t="s">
        <v>6</v>
      </c>
      <c r="G4" s="90" t="s">
        <v>5</v>
      </c>
    </row>
    <row r="5" spans="1:7" ht="12.75">
      <c r="A5" s="91"/>
      <c r="B5" s="91"/>
      <c r="C5" s="91"/>
      <c r="D5" s="91"/>
      <c r="E5" s="91"/>
      <c r="F5" s="91"/>
      <c r="G5" s="91"/>
    </row>
    <row r="6" spans="1:7" ht="12.75" customHeight="1">
      <c r="A6" s="85"/>
      <c r="B6" s="86">
        <v>1</v>
      </c>
      <c r="C6" s="87"/>
      <c r="D6" s="88"/>
      <c r="E6" s="88"/>
      <c r="F6" s="89"/>
      <c r="G6" s="88"/>
    </row>
    <row r="7" spans="1:7" ht="12.75">
      <c r="A7" s="85"/>
      <c r="B7" s="86"/>
      <c r="C7" s="87"/>
      <c r="D7" s="88"/>
      <c r="E7" s="88"/>
      <c r="F7" s="89"/>
      <c r="G7" s="88"/>
    </row>
    <row r="8" spans="1:7" ht="12.75" customHeight="1">
      <c r="A8" s="85"/>
      <c r="B8" s="86">
        <v>2</v>
      </c>
      <c r="C8" s="87"/>
      <c r="D8" s="88"/>
      <c r="E8" s="88"/>
      <c r="F8" s="89"/>
      <c r="G8" s="88"/>
    </row>
    <row r="9" spans="1:7" ht="12.75">
      <c r="A9" s="85"/>
      <c r="B9" s="86"/>
      <c r="C9" s="87"/>
      <c r="D9" s="88"/>
      <c r="E9" s="88"/>
      <c r="F9" s="89"/>
      <c r="G9" s="88"/>
    </row>
    <row r="10" spans="1:7" ht="12.75" customHeight="1">
      <c r="A10" s="85"/>
      <c r="B10" s="86">
        <v>3</v>
      </c>
      <c r="C10" s="87"/>
      <c r="D10" s="88"/>
      <c r="E10" s="88"/>
      <c r="F10" s="89"/>
      <c r="G10" s="88"/>
    </row>
    <row r="11" spans="1:7" ht="12.75">
      <c r="A11" s="85"/>
      <c r="B11" s="86"/>
      <c r="C11" s="87"/>
      <c r="D11" s="88"/>
      <c r="E11" s="88"/>
      <c r="F11" s="89"/>
      <c r="G11" s="88"/>
    </row>
    <row r="12" spans="1:7" ht="12.75" customHeight="1">
      <c r="A12" s="85"/>
      <c r="B12" s="86">
        <v>4</v>
      </c>
      <c r="C12" s="87"/>
      <c r="D12" s="88"/>
      <c r="E12" s="88"/>
      <c r="F12" s="89"/>
      <c r="G12" s="89"/>
    </row>
    <row r="13" spans="1:7" ht="12.75">
      <c r="A13" s="85"/>
      <c r="B13" s="86"/>
      <c r="C13" s="87"/>
      <c r="D13" s="88"/>
      <c r="E13" s="88"/>
      <c r="F13" s="89"/>
      <c r="G13" s="89"/>
    </row>
    <row r="14" spans="1:7" ht="12.75" customHeight="1">
      <c r="A14" s="85"/>
      <c r="B14" s="86">
        <v>5</v>
      </c>
      <c r="C14" s="87"/>
      <c r="D14" s="88"/>
      <c r="E14" s="88"/>
      <c r="F14" s="89"/>
      <c r="G14" s="88"/>
    </row>
    <row r="15" spans="1:7" ht="12.75">
      <c r="A15" s="85"/>
      <c r="B15" s="86"/>
      <c r="C15" s="87"/>
      <c r="D15" s="88"/>
      <c r="E15" s="88"/>
      <c r="F15" s="89"/>
      <c r="G15" s="88"/>
    </row>
    <row r="16" spans="1:7" ht="12.75" customHeight="1">
      <c r="A16" s="85"/>
      <c r="B16" s="86">
        <v>6</v>
      </c>
      <c r="C16" s="87"/>
      <c r="D16" s="88"/>
      <c r="E16" s="88"/>
      <c r="F16" s="89"/>
      <c r="G16" s="88"/>
    </row>
    <row r="17" spans="1:7" ht="12.75">
      <c r="A17" s="85"/>
      <c r="B17" s="86"/>
      <c r="C17" s="87"/>
      <c r="D17" s="88"/>
      <c r="E17" s="88"/>
      <c r="F17" s="89"/>
      <c r="G17" s="88"/>
    </row>
    <row r="18" spans="1:7" ht="12.75" customHeight="1">
      <c r="A18" s="85"/>
      <c r="B18" s="86">
        <v>7</v>
      </c>
      <c r="C18" s="87"/>
      <c r="D18" s="88"/>
      <c r="E18" s="88"/>
      <c r="F18" s="89"/>
      <c r="G18" s="88"/>
    </row>
    <row r="19" spans="1:7" ht="12.75">
      <c r="A19" s="85"/>
      <c r="B19" s="86"/>
      <c r="C19" s="87"/>
      <c r="D19" s="88"/>
      <c r="E19" s="88"/>
      <c r="F19" s="89"/>
      <c r="G19" s="88"/>
    </row>
    <row r="20" spans="1:7" ht="12.75" customHeight="1">
      <c r="A20" s="85"/>
      <c r="B20" s="86">
        <v>8</v>
      </c>
      <c r="C20" s="87"/>
      <c r="D20" s="88"/>
      <c r="E20" s="88"/>
      <c r="F20" s="89"/>
      <c r="G20" s="88"/>
    </row>
    <row r="21" spans="1:7" ht="12.75">
      <c r="A21" s="85"/>
      <c r="B21" s="86"/>
      <c r="C21" s="87"/>
      <c r="D21" s="88"/>
      <c r="E21" s="88"/>
      <c r="F21" s="89"/>
      <c r="G21" s="88"/>
    </row>
    <row r="29" spans="1:6" ht="12.75">
      <c r="A29" s="4" t="str">
        <f>HYPERLINK('[2]реквизиты'!$A$20)</f>
        <v>Гл. судья, судья ВК </v>
      </c>
      <c r="C29" s="3"/>
      <c r="D29" s="2"/>
      <c r="E29" s="2"/>
      <c r="F29" s="12" t="str">
        <f>HYPERLINK('[2]реквизиты'!$G$20)</f>
        <v>Н. Титов</v>
      </c>
    </row>
    <row r="30" spans="3:6" ht="12.75">
      <c r="C30" s="3"/>
      <c r="F30" s="5" t="str">
        <f>HYPERLINK('[2]реквизиты'!$G$21)</f>
        <v>(г. С.Петербург)</v>
      </c>
    </row>
    <row r="31" ht="12.75">
      <c r="C31" s="3"/>
    </row>
    <row r="32" spans="1:6" ht="12.75">
      <c r="A32" s="4" t="str">
        <f>HYPERLINK('[2]реквизиты'!$A$22)</f>
        <v>Гл. секретарь, судья 1к</v>
      </c>
      <c r="C32" s="3"/>
      <c r="D32" s="2"/>
      <c r="E32" s="2"/>
      <c r="F32" s="12" t="str">
        <f>HYPERLINK('[2]реквизиты'!$G$22)</f>
        <v>П. Дудчак</v>
      </c>
    </row>
    <row r="33" ht="12.75">
      <c r="F33" s="5" t="str">
        <f>HYPERLINK('[2]реквизиты'!$G$23)</f>
        <v>(г. С.Петербург)</v>
      </c>
    </row>
  </sheetData>
  <sheetProtection/>
  <mergeCells count="66">
    <mergeCell ref="E4:E5"/>
    <mergeCell ref="F4:F5"/>
    <mergeCell ref="A2:G2"/>
    <mergeCell ref="D3:E3"/>
    <mergeCell ref="A4:A5"/>
    <mergeCell ref="B4:B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A10:A11"/>
    <mergeCell ref="B10:B11"/>
    <mergeCell ref="C4:C5"/>
    <mergeCell ref="D4:D5"/>
    <mergeCell ref="A6:A7"/>
    <mergeCell ref="B6:B7"/>
    <mergeCell ref="C6:C7"/>
    <mergeCell ref="D6:D7"/>
    <mergeCell ref="A8:A9"/>
    <mergeCell ref="B8:B9"/>
    <mergeCell ref="C8:C9"/>
    <mergeCell ref="D8:D9"/>
    <mergeCell ref="E12:E13"/>
    <mergeCell ref="F12:F13"/>
    <mergeCell ref="E10:E11"/>
    <mergeCell ref="F10:F11"/>
    <mergeCell ref="C10:C11"/>
    <mergeCell ref="D10:D11"/>
    <mergeCell ref="E6:E7"/>
    <mergeCell ref="F6:F7"/>
    <mergeCell ref="E8:E9"/>
    <mergeCell ref="F8:F9"/>
    <mergeCell ref="A12:A13"/>
    <mergeCell ref="B12:B13"/>
    <mergeCell ref="C12:C13"/>
    <mergeCell ref="D12:D13"/>
    <mergeCell ref="B16:B17"/>
    <mergeCell ref="C16:C17"/>
    <mergeCell ref="D16:D17"/>
    <mergeCell ref="A18:A19"/>
    <mergeCell ref="B18:B19"/>
    <mergeCell ref="E20:E21"/>
    <mergeCell ref="F20:F21"/>
    <mergeCell ref="F18:F19"/>
    <mergeCell ref="A14:A15"/>
    <mergeCell ref="B14:B15"/>
    <mergeCell ref="C14:C15"/>
    <mergeCell ref="D14:D15"/>
    <mergeCell ref="E18:E19"/>
    <mergeCell ref="E14:E15"/>
    <mergeCell ref="A16:A17"/>
    <mergeCell ref="C18:C19"/>
    <mergeCell ref="D18:D19"/>
    <mergeCell ref="F14:F15"/>
    <mergeCell ref="E16:E17"/>
    <mergeCell ref="F16:F17"/>
    <mergeCell ref="A20:A21"/>
    <mergeCell ref="B20:B21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1">
      <selection activeCell="A11" sqref="A11:J24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9.25" customHeight="1">
      <c r="A2" s="99" t="str">
        <f>'[1]реквизиты'!$A$2</f>
        <v>of the World Cup Stage by Sambo among men and women and on combat sambo for the prize of The President of Kazakhstan N.A.Nazarbaev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8" ht="16.5" thickBot="1">
      <c r="A3" s="113" t="s">
        <v>26</v>
      </c>
      <c r="B3" s="113"/>
      <c r="C3" s="113"/>
      <c r="D3" s="42"/>
      <c r="F3" s="101" t="str">
        <f>HYPERLINK('пр.взв.'!A3)</f>
        <v>Weight category  &gt; 100  kg  </v>
      </c>
      <c r="G3" s="101"/>
      <c r="H3" s="101"/>
    </row>
    <row r="4" spans="1:10" ht="19.5" customHeight="1">
      <c r="A4" s="110" t="s">
        <v>28</v>
      </c>
      <c r="B4" s="110" t="s">
        <v>12</v>
      </c>
      <c r="C4" s="110" t="s">
        <v>13</v>
      </c>
      <c r="D4" s="110" t="s">
        <v>14</v>
      </c>
      <c r="E4" s="110" t="s">
        <v>29</v>
      </c>
      <c r="F4" s="110" t="s">
        <v>30</v>
      </c>
      <c r="G4" s="110" t="s">
        <v>40</v>
      </c>
      <c r="H4" s="110" t="s">
        <v>32</v>
      </c>
      <c r="I4" s="110" t="s">
        <v>33</v>
      </c>
      <c r="J4" s="110" t="s">
        <v>34</v>
      </c>
    </row>
    <row r="5" spans="1:10" ht="19.5" customHeight="1" thickBot="1">
      <c r="A5" s="111" t="s">
        <v>28</v>
      </c>
      <c r="B5" s="111" t="s">
        <v>12</v>
      </c>
      <c r="C5" s="111" t="s">
        <v>13</v>
      </c>
      <c r="D5" s="111" t="s">
        <v>14</v>
      </c>
      <c r="E5" s="111" t="s">
        <v>29</v>
      </c>
      <c r="F5" s="111" t="s">
        <v>30</v>
      </c>
      <c r="G5" s="111" t="s">
        <v>31</v>
      </c>
      <c r="H5" s="111" t="s">
        <v>32</v>
      </c>
      <c r="I5" s="111" t="s">
        <v>33</v>
      </c>
      <c r="J5" s="111" t="s">
        <v>34</v>
      </c>
    </row>
    <row r="6" spans="1:10" ht="19.5" customHeight="1">
      <c r="A6" s="108" t="s">
        <v>36</v>
      </c>
      <c r="B6" s="107">
        <f>'пр.хода'!A28</f>
        <v>1</v>
      </c>
      <c r="C6" s="102" t="str">
        <f>VLOOKUP(B6,'пр.взв.'!B6:E21,2,FALSE)</f>
        <v>SHAYKHOV IBOD</v>
      </c>
      <c r="D6" s="102">
        <f>VLOOKUP(B6,'пр.взв.'!B6:E21,3,FALSE)</f>
        <v>1973</v>
      </c>
      <c r="E6" s="102" t="str">
        <f>VLOOKUP(B6,'пр.взв.'!B6:E21,4,FALSE)</f>
        <v>TJK</v>
      </c>
      <c r="F6" s="103"/>
      <c r="G6" s="89"/>
      <c r="H6" s="105"/>
      <c r="I6" s="114"/>
      <c r="J6" s="115" t="s">
        <v>27</v>
      </c>
    </row>
    <row r="7" spans="1:10" ht="19.5" customHeight="1">
      <c r="A7" s="109"/>
      <c r="B7" s="90"/>
      <c r="C7" s="104"/>
      <c r="D7" s="104"/>
      <c r="E7" s="104"/>
      <c r="F7" s="112"/>
      <c r="G7" s="89"/>
      <c r="H7" s="105"/>
      <c r="I7" s="114"/>
      <c r="J7" s="116"/>
    </row>
    <row r="8" spans="1:10" ht="19.5" customHeight="1">
      <c r="A8" s="106" t="s">
        <v>10</v>
      </c>
      <c r="B8" s="107">
        <f>'пр.хода'!A32</f>
        <v>2</v>
      </c>
      <c r="C8" s="102" t="str">
        <f>VLOOKUP(B8,'пр.взв.'!B6:E21,2,FALSE)</f>
        <v>ALIEV ILKHOMIDDIN</v>
      </c>
      <c r="D8" s="102">
        <f>VLOOKUP(B8,'пр.взв.'!B6:E21,3,FALSE)</f>
        <v>1986</v>
      </c>
      <c r="E8" s="102" t="str">
        <f>VLOOKUP(B8,'пр.взв.'!B6:E21,4,FALSE)</f>
        <v>TJK</v>
      </c>
      <c r="F8" s="103"/>
      <c r="G8" s="85"/>
      <c r="H8" s="105"/>
      <c r="I8" s="114"/>
      <c r="J8" s="116"/>
    </row>
    <row r="9" spans="1:10" ht="19.5" customHeight="1">
      <c r="A9" s="106"/>
      <c r="B9" s="85"/>
      <c r="C9" s="102"/>
      <c r="D9" s="102"/>
      <c r="E9" s="102"/>
      <c r="F9" s="103"/>
      <c r="G9" s="85"/>
      <c r="H9" s="105"/>
      <c r="I9" s="114"/>
      <c r="J9" s="117"/>
    </row>
    <row r="10" spans="1:10" ht="36" customHeight="1">
      <c r="A10" s="68"/>
      <c r="B10" s="65"/>
      <c r="C10" s="64"/>
      <c r="D10" s="64"/>
      <c r="E10" s="64"/>
      <c r="F10" s="13"/>
      <c r="G10" s="65"/>
      <c r="H10" s="65"/>
      <c r="I10" s="66"/>
      <c r="J10" s="67"/>
    </row>
    <row r="11" spans="1:10" ht="12.75" customHeight="1">
      <c r="A11" s="70"/>
      <c r="B11" s="71"/>
      <c r="C11" s="72"/>
      <c r="D11" s="64"/>
      <c r="E11" s="64"/>
      <c r="F11" s="13"/>
      <c r="G11" s="65"/>
      <c r="H11" s="65"/>
      <c r="I11" s="66"/>
      <c r="J11" s="67"/>
    </row>
    <row r="12" spans="1:8" ht="16.5" thickBot="1">
      <c r="A12" s="73"/>
      <c r="B12" s="73"/>
      <c r="C12" s="69" t="s">
        <v>35</v>
      </c>
      <c r="E12" s="43"/>
      <c r="F12" s="101" t="str">
        <f>HYPERLINK('пр.взв.'!A3)</f>
        <v>Weight category  &gt; 100  kg  </v>
      </c>
      <c r="G12" s="101"/>
      <c r="H12" s="101"/>
    </row>
    <row r="13" spans="1:10" ht="19.5" customHeight="1">
      <c r="A13" s="110" t="s">
        <v>28</v>
      </c>
      <c r="B13" s="110" t="s">
        <v>12</v>
      </c>
      <c r="C13" s="110" t="s">
        <v>13</v>
      </c>
      <c r="D13" s="110" t="s">
        <v>14</v>
      </c>
      <c r="E13" s="110" t="s">
        <v>29</v>
      </c>
      <c r="F13" s="110" t="s">
        <v>30</v>
      </c>
      <c r="G13" s="110" t="s">
        <v>40</v>
      </c>
      <c r="H13" s="110" t="s">
        <v>32</v>
      </c>
      <c r="I13" s="110" t="s">
        <v>33</v>
      </c>
      <c r="J13" s="110" t="s">
        <v>34</v>
      </c>
    </row>
    <row r="14" spans="1:10" ht="19.5" customHeight="1" thickBot="1">
      <c r="A14" s="111" t="s">
        <v>28</v>
      </c>
      <c r="B14" s="111" t="s">
        <v>12</v>
      </c>
      <c r="C14" s="111" t="s">
        <v>13</v>
      </c>
      <c r="D14" s="111" t="s">
        <v>14</v>
      </c>
      <c r="E14" s="111" t="s">
        <v>29</v>
      </c>
      <c r="F14" s="111" t="s">
        <v>30</v>
      </c>
      <c r="G14" s="111" t="s">
        <v>31</v>
      </c>
      <c r="H14" s="111" t="s">
        <v>32</v>
      </c>
      <c r="I14" s="111" t="s">
        <v>33</v>
      </c>
      <c r="J14" s="111" t="s">
        <v>34</v>
      </c>
    </row>
    <row r="15" spans="1:10" ht="19.5" customHeight="1">
      <c r="A15" s="108" t="s">
        <v>36</v>
      </c>
      <c r="B15" s="107">
        <f>'пр.хода'!G10</f>
        <v>3</v>
      </c>
      <c r="C15" s="102" t="str">
        <f>VLOOKUP(B15,'пр.взв.'!B6:E21,2,FALSE)</f>
        <v>ABEUOV ARMAN</v>
      </c>
      <c r="D15" s="102">
        <f>'пр.взв.'!D16</f>
        <v>1985</v>
      </c>
      <c r="E15" s="102" t="str">
        <f>VLOOKUP(B15,'пр.взв.'!B6:E21,4,FALSE)</f>
        <v>KAZ</v>
      </c>
      <c r="F15" s="103"/>
      <c r="G15" s="89"/>
      <c r="H15" s="85"/>
      <c r="I15" s="114"/>
      <c r="J15" s="115" t="s">
        <v>27</v>
      </c>
    </row>
    <row r="16" spans="1:10" ht="19.5" customHeight="1">
      <c r="A16" s="109"/>
      <c r="B16" s="85"/>
      <c r="C16" s="102"/>
      <c r="D16" s="102"/>
      <c r="E16" s="104"/>
      <c r="F16" s="103"/>
      <c r="G16" s="89"/>
      <c r="H16" s="85"/>
      <c r="I16" s="114"/>
      <c r="J16" s="116"/>
    </row>
    <row r="17" spans="1:10" ht="19.5" customHeight="1">
      <c r="A17" s="106" t="s">
        <v>10</v>
      </c>
      <c r="B17" s="107">
        <f>'пр.хода'!G20</f>
        <v>4</v>
      </c>
      <c r="C17" s="102" t="str">
        <f>VLOOKUP(B17,'пр.взв.'!B6:E21,2,FALSE)</f>
        <v>SHIRYAEV MAKSIM</v>
      </c>
      <c r="D17" s="102">
        <f>'пр.взв.'!D12</f>
        <v>1988</v>
      </c>
      <c r="E17" s="102" t="str">
        <f>VLOOKUP(B17,'пр.взв.'!B6:E21,4,FALSE)</f>
        <v>RUS</v>
      </c>
      <c r="F17" s="103"/>
      <c r="G17" s="85"/>
      <c r="H17" s="85"/>
      <c r="I17" s="114"/>
      <c r="J17" s="116"/>
    </row>
    <row r="18" spans="1:10" ht="19.5" customHeight="1">
      <c r="A18" s="106"/>
      <c r="B18" s="85"/>
      <c r="C18" s="102"/>
      <c r="D18" s="102"/>
      <c r="E18" s="102"/>
      <c r="F18" s="103"/>
      <c r="G18" s="85"/>
      <c r="H18" s="85"/>
      <c r="I18" s="114"/>
      <c r="J18" s="117"/>
    </row>
    <row r="19" ht="19.5" customHeight="1"/>
    <row r="20" ht="19.5" customHeight="1"/>
    <row r="21" spans="1:7" ht="19.5" customHeight="1">
      <c r="A21" s="16" t="str">
        <f>HYPERLINK('[1]реквизиты'!$A$8)</f>
        <v>Chiaf referee</v>
      </c>
      <c r="B21" s="11"/>
      <c r="C21" s="11"/>
      <c r="D21" s="11"/>
      <c r="E21" s="2"/>
      <c r="F21" s="44" t="str">
        <f>HYPERLINK('[1]реквизиты'!$G$8)</f>
        <v>B.Zhumagaliyev</v>
      </c>
      <c r="G21" s="19" t="str">
        <f>HYPERLINK('[1]реквизиты'!$G$9)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5"/>
      <c r="G22" s="3"/>
    </row>
    <row r="23" spans="1:7" ht="19.5" customHeight="1">
      <c r="A23" s="17" t="str">
        <f>HYPERLINK('[1]реквизиты'!$A$10)</f>
        <v>Chiaf  secretary</v>
      </c>
      <c r="C23" s="11"/>
      <c r="D23" s="20"/>
      <c r="E23" s="40"/>
      <c r="F23" s="44" t="str">
        <f>HYPERLINK('[1]реквизиты'!$G$10)</f>
        <v>N.Tumenov</v>
      </c>
      <c r="G23" s="21" t="str">
        <f>HYPERLINK('[1]реквизиты'!$G$11)</f>
        <v>/ KAZ /</v>
      </c>
    </row>
  </sheetData>
  <sheetProtection/>
  <mergeCells count="63">
    <mergeCell ref="J4:J5"/>
    <mergeCell ref="I6:I7"/>
    <mergeCell ref="I8:I9"/>
    <mergeCell ref="J6:J9"/>
    <mergeCell ref="J15:J18"/>
    <mergeCell ref="I13:I14"/>
    <mergeCell ref="J13:J14"/>
    <mergeCell ref="I17:I18"/>
    <mergeCell ref="A4:A5"/>
    <mergeCell ref="B4:B5"/>
    <mergeCell ref="C4:C5"/>
    <mergeCell ref="D4:D5"/>
    <mergeCell ref="E4:E5"/>
    <mergeCell ref="F4:F5"/>
    <mergeCell ref="G8:G9"/>
    <mergeCell ref="B6:B7"/>
    <mergeCell ref="C6:C7"/>
    <mergeCell ref="H4:H5"/>
    <mergeCell ref="A6:A7"/>
    <mergeCell ref="A3:C3"/>
    <mergeCell ref="I15:I16"/>
    <mergeCell ref="D6:D7"/>
    <mergeCell ref="E6:E7"/>
    <mergeCell ref="I4:I5"/>
    <mergeCell ref="E8:E9"/>
    <mergeCell ref="F8:F9"/>
    <mergeCell ref="G4:G5"/>
    <mergeCell ref="A8:A9"/>
    <mergeCell ref="B8:B9"/>
    <mergeCell ref="C8:C9"/>
    <mergeCell ref="D8:D9"/>
    <mergeCell ref="F12:H12"/>
    <mergeCell ref="F6:F7"/>
    <mergeCell ref="G6:G7"/>
    <mergeCell ref="H6:H7"/>
    <mergeCell ref="A13:A14"/>
    <mergeCell ref="B13:B14"/>
    <mergeCell ref="C13:C14"/>
    <mergeCell ref="D13:D14"/>
    <mergeCell ref="E13:E14"/>
    <mergeCell ref="F13:F14"/>
    <mergeCell ref="G13:G14"/>
    <mergeCell ref="H13:H14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2">
      <selection activeCell="I9" sqref="I9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3" t="s">
        <v>17</v>
      </c>
      <c r="B1" s="123"/>
      <c r="C1" s="123"/>
      <c r="D1" s="123"/>
      <c r="E1" s="123"/>
      <c r="F1" s="57"/>
    </row>
    <row r="2" spans="1:9" ht="45.75" customHeight="1">
      <c r="A2" s="124" t="str">
        <f>HYPERLINK('[1]реквизиты'!A2)</f>
        <v>of the World Cup Stage by Sambo among men and women and on combat sambo for the prize of The President of Kazakhstan N.A.Nazarbaev</v>
      </c>
      <c r="B2" s="124"/>
      <c r="C2" s="124"/>
      <c r="D2" s="124"/>
      <c r="E2" s="124"/>
      <c r="F2" s="58"/>
      <c r="G2" s="14"/>
      <c r="H2" s="14"/>
      <c r="I2" s="15"/>
    </row>
    <row r="3" spans="1:6" ht="24.75" customHeight="1" thickBot="1">
      <c r="A3" s="127" t="s">
        <v>57</v>
      </c>
      <c r="B3" s="127"/>
      <c r="C3" s="127"/>
      <c r="D3" s="127"/>
      <c r="E3" s="127"/>
      <c r="F3" s="56"/>
    </row>
    <row r="4" spans="1:5" ht="12.75" customHeight="1">
      <c r="A4" s="125" t="s">
        <v>11</v>
      </c>
      <c r="B4" s="131" t="s">
        <v>12</v>
      </c>
      <c r="C4" s="125" t="s">
        <v>13</v>
      </c>
      <c r="D4" s="125" t="s">
        <v>14</v>
      </c>
      <c r="E4" s="125" t="s">
        <v>15</v>
      </c>
    </row>
    <row r="5" spans="1:5" ht="12.75" customHeight="1" thickBot="1">
      <c r="A5" s="126"/>
      <c r="B5" s="132"/>
      <c r="C5" s="126"/>
      <c r="D5" s="126"/>
      <c r="E5" s="126"/>
    </row>
    <row r="6" spans="1:5" ht="12.75" customHeight="1">
      <c r="A6" s="88" t="s">
        <v>20</v>
      </c>
      <c r="B6" s="119"/>
      <c r="C6" s="121" t="s">
        <v>46</v>
      </c>
      <c r="D6" s="122"/>
      <c r="E6" s="122" t="s">
        <v>47</v>
      </c>
    </row>
    <row r="7" spans="1:5" ht="15" customHeight="1">
      <c r="A7" s="118"/>
      <c r="B7" s="120"/>
      <c r="C7" s="121"/>
      <c r="D7" s="122"/>
      <c r="E7" s="122"/>
    </row>
    <row r="8" spans="1:5" ht="12.75" customHeight="1">
      <c r="A8" s="88" t="s">
        <v>21</v>
      </c>
      <c r="B8" s="119"/>
      <c r="C8" s="121" t="s">
        <v>48</v>
      </c>
      <c r="D8" s="122"/>
      <c r="E8" s="122" t="s">
        <v>47</v>
      </c>
    </row>
    <row r="9" spans="1:5" ht="15" customHeight="1">
      <c r="A9" s="118"/>
      <c r="B9" s="120"/>
      <c r="C9" s="121"/>
      <c r="D9" s="122"/>
      <c r="E9" s="122"/>
    </row>
    <row r="10" spans="1:5" ht="15" customHeight="1">
      <c r="A10" s="88" t="s">
        <v>19</v>
      </c>
      <c r="B10" s="119"/>
      <c r="C10" s="121" t="s">
        <v>49</v>
      </c>
      <c r="D10" s="122"/>
      <c r="E10" s="122" t="s">
        <v>47</v>
      </c>
    </row>
    <row r="11" spans="1:5" ht="15.75" customHeight="1">
      <c r="A11" s="118"/>
      <c r="B11" s="120"/>
      <c r="C11" s="121"/>
      <c r="D11" s="122"/>
      <c r="E11" s="122"/>
    </row>
    <row r="12" spans="1:5" ht="12.75" customHeight="1">
      <c r="A12" s="88" t="s">
        <v>18</v>
      </c>
      <c r="B12" s="119">
        <v>4</v>
      </c>
      <c r="C12" s="121" t="s">
        <v>50</v>
      </c>
      <c r="D12" s="122">
        <v>1988</v>
      </c>
      <c r="E12" s="122" t="s">
        <v>47</v>
      </c>
    </row>
    <row r="13" spans="1:5" ht="15" customHeight="1">
      <c r="A13" s="118"/>
      <c r="B13" s="119"/>
      <c r="C13" s="121"/>
      <c r="D13" s="122"/>
      <c r="E13" s="122"/>
    </row>
    <row r="14" spans="1:5" ht="12.75" customHeight="1">
      <c r="A14" s="88" t="s">
        <v>22</v>
      </c>
      <c r="B14" s="119"/>
      <c r="C14" s="121" t="s">
        <v>51</v>
      </c>
      <c r="D14" s="122">
        <v>1992</v>
      </c>
      <c r="E14" s="122" t="s">
        <v>52</v>
      </c>
    </row>
    <row r="15" spans="1:5" ht="15" customHeight="1">
      <c r="A15" s="118"/>
      <c r="B15" s="119"/>
      <c r="C15" s="121"/>
      <c r="D15" s="122"/>
      <c r="E15" s="122"/>
    </row>
    <row r="16" spans="1:5" ht="15" customHeight="1">
      <c r="A16" s="88" t="s">
        <v>23</v>
      </c>
      <c r="B16" s="119">
        <v>3</v>
      </c>
      <c r="C16" s="121" t="s">
        <v>53</v>
      </c>
      <c r="D16" s="122">
        <v>1985</v>
      </c>
      <c r="E16" s="122" t="s">
        <v>52</v>
      </c>
    </row>
    <row r="17" spans="1:5" ht="15" customHeight="1">
      <c r="A17" s="118"/>
      <c r="B17" s="119"/>
      <c r="C17" s="121"/>
      <c r="D17" s="122"/>
      <c r="E17" s="122"/>
    </row>
    <row r="18" spans="1:5" ht="12.75" customHeight="1">
      <c r="A18" s="130" t="s">
        <v>24</v>
      </c>
      <c r="B18" s="119">
        <v>1</v>
      </c>
      <c r="C18" s="133" t="s">
        <v>54</v>
      </c>
      <c r="D18" s="128">
        <v>1973</v>
      </c>
      <c r="E18" s="128" t="s">
        <v>55</v>
      </c>
    </row>
    <row r="19" spans="1:5" ht="15" customHeight="1">
      <c r="A19" s="118"/>
      <c r="B19" s="119"/>
      <c r="C19" s="134"/>
      <c r="D19" s="129"/>
      <c r="E19" s="129"/>
    </row>
    <row r="20" spans="1:5" ht="19.5" customHeight="1">
      <c r="A20" s="88" t="s">
        <v>25</v>
      </c>
      <c r="B20" s="119">
        <v>2</v>
      </c>
      <c r="C20" s="133" t="s">
        <v>56</v>
      </c>
      <c r="D20" s="128">
        <v>1986</v>
      </c>
      <c r="E20" s="128" t="s">
        <v>55</v>
      </c>
    </row>
    <row r="21" spans="1:5" ht="16.5" customHeight="1">
      <c r="A21" s="88"/>
      <c r="B21" s="119"/>
      <c r="C21" s="134"/>
      <c r="D21" s="129"/>
      <c r="E21" s="129"/>
    </row>
    <row r="22" ht="17.25" customHeight="1">
      <c r="E22" s="8"/>
    </row>
    <row r="23" spans="1:5" ht="24.75" customHeight="1">
      <c r="A23" s="16" t="str">
        <f>HYPERLINK('[1]реквизиты'!$A$8)</f>
        <v>Chiaf referee</v>
      </c>
      <c r="B23" s="11"/>
      <c r="C23" s="11"/>
      <c r="D23" s="11"/>
      <c r="E23" s="17" t="str">
        <f>HYPERLINK('[1]реквизиты'!$G$8)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HYPERLINK('[1]реквизиты'!$G$9)</f>
        <v>/ KAZ /</v>
      </c>
    </row>
    <row r="25" spans="1:5" ht="15" customHeight="1">
      <c r="A25" s="17" t="str">
        <f>HYPERLINK('[1]реквизиты'!$A$10)</f>
        <v>Chiaf  secretary</v>
      </c>
      <c r="B25" s="11"/>
      <c r="C25" s="11"/>
      <c r="D25" s="20"/>
      <c r="E25" s="17" t="str">
        <f>HYPERLINK('[1]реквизиты'!$G$10)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HYPERLINK('[1]реквизиты'!$G$11)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E16:E17"/>
    <mergeCell ref="E20:E21"/>
    <mergeCell ref="A20:A21"/>
    <mergeCell ref="B20:B21"/>
    <mergeCell ref="C20:C21"/>
    <mergeCell ref="D20:D21"/>
    <mergeCell ref="D18:D19"/>
    <mergeCell ref="C18:C19"/>
    <mergeCell ref="C16:C17"/>
    <mergeCell ref="D16:D17"/>
    <mergeCell ref="E18:E19"/>
    <mergeCell ref="C12:C13"/>
    <mergeCell ref="A14:A15"/>
    <mergeCell ref="B14:B15"/>
    <mergeCell ref="D14:D15"/>
    <mergeCell ref="C14:C15"/>
    <mergeCell ref="A16:A17"/>
    <mergeCell ref="B16:B17"/>
    <mergeCell ref="B18:B19"/>
    <mergeCell ref="A18:A19"/>
    <mergeCell ref="A4:A5"/>
    <mergeCell ref="A3:E3"/>
    <mergeCell ref="E12:E13"/>
    <mergeCell ref="E14:E15"/>
    <mergeCell ref="B4:B5"/>
    <mergeCell ref="C4:C5"/>
    <mergeCell ref="D4:D5"/>
    <mergeCell ref="E6:E7"/>
    <mergeCell ref="A6:A7"/>
    <mergeCell ref="B6:B7"/>
    <mergeCell ref="B8:B9"/>
    <mergeCell ref="C8:C9"/>
    <mergeCell ref="C6:C7"/>
    <mergeCell ref="D6:D7"/>
    <mergeCell ref="D10:D11"/>
    <mergeCell ref="D12:D13"/>
    <mergeCell ref="A1:E1"/>
    <mergeCell ref="A2:E2"/>
    <mergeCell ref="E10:E11"/>
    <mergeCell ref="A10:A11"/>
    <mergeCell ref="A8:A9"/>
    <mergeCell ref="E8:E9"/>
    <mergeCell ref="E4:E5"/>
    <mergeCell ref="D8:D9"/>
    <mergeCell ref="A12:A13"/>
    <mergeCell ref="B12:B13"/>
    <mergeCell ref="B10:B11"/>
    <mergeCell ref="C10:C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7">
      <selection activeCell="K31" sqref="K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2" t="str">
        <f>HYPERLINK('[1]реквизиты'!$A$2)</f>
        <v>of the World Cup Stage by Sambo among men and women and on combat sambo for the prize of The President of Kazakhstan N.A.Nazarbaev</v>
      </c>
      <c r="D1" s="138"/>
      <c r="E1" s="138"/>
      <c r="F1" s="138"/>
      <c r="G1" s="138"/>
      <c r="H1" s="138"/>
      <c r="I1" s="138"/>
      <c r="J1" s="139"/>
      <c r="K1" s="37"/>
      <c r="L1" s="37"/>
      <c r="M1" s="37"/>
      <c r="N1" s="37"/>
      <c r="O1" s="37"/>
      <c r="P1" s="37"/>
      <c r="Q1" s="37"/>
      <c r="R1" s="3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5"/>
      <c r="B2" s="35"/>
      <c r="C2" s="140" t="str">
        <f>HYPERLINK('[1]реквизиты'!$A$3)</f>
        <v>January 27-30. 2012 , Uralsk, Kazakhstan</v>
      </c>
      <c r="D2" s="140"/>
      <c r="E2" s="140"/>
      <c r="F2" s="140"/>
      <c r="G2" s="140"/>
      <c r="H2" s="140"/>
      <c r="I2" s="140"/>
      <c r="J2" s="140"/>
      <c r="K2" s="52"/>
      <c r="L2" s="52"/>
      <c r="M2" s="52"/>
      <c r="N2" s="52"/>
      <c r="O2" s="52"/>
      <c r="P2" s="52"/>
      <c r="Q2" s="52"/>
      <c r="R2" s="5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0"/>
      <c r="C3" s="141" t="str">
        <f>HYPERLINK('пр.взв.'!$A$3)</f>
        <v>Weight category  &gt; 100  kg  </v>
      </c>
      <c r="D3" s="141"/>
      <c r="E3" s="141"/>
      <c r="F3" s="141"/>
      <c r="G3" s="141"/>
      <c r="H3" s="141"/>
      <c r="I3" s="141"/>
      <c r="J3" s="141"/>
      <c r="K3" s="60"/>
      <c r="L3" s="60"/>
      <c r="M3" s="60"/>
      <c r="N3" s="60"/>
      <c r="O3" s="60"/>
      <c r="P3" s="60"/>
    </row>
    <row r="4" spans="1:13" ht="16.5" thickBot="1">
      <c r="A4" s="137" t="s">
        <v>0</v>
      </c>
      <c r="B4" s="137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52">
        <v>1</v>
      </c>
      <c r="B5" s="153" t="str">
        <f>VLOOKUP(A5,'пр.взв.'!B4:E21,2,FALSE)</f>
        <v>SHAYKHOV IBOD</v>
      </c>
      <c r="C5" s="155">
        <f>VLOOKUP(A5,'пр.взв.'!B4:E21,3,FALSE)</f>
        <v>1973</v>
      </c>
      <c r="D5" s="142" t="str">
        <f>VLOOKUP(A5,'пр.взв.'!B4:E21,4,FALSE)</f>
        <v>TJK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5"/>
      <c r="B6" s="154"/>
      <c r="C6" s="156"/>
      <c r="D6" s="143"/>
      <c r="E6" s="135" t="s">
        <v>20</v>
      </c>
      <c r="F6" s="22"/>
      <c r="G6" s="27"/>
      <c r="H6" s="24"/>
      <c r="I6" s="22"/>
      <c r="J6" s="41"/>
      <c r="K6" s="41"/>
      <c r="L6" s="41"/>
      <c r="M6" s="22"/>
    </row>
    <row r="7" spans="1:13" ht="13.5" customHeight="1" thickBot="1">
      <c r="A7" s="144">
        <v>5</v>
      </c>
      <c r="B7" s="146" t="e">
        <f>VLOOKUP(A7,'пр.взв.'!B4:E21,2,FALSE)</f>
        <v>#N/A</v>
      </c>
      <c r="C7" s="148" t="e">
        <f>VLOOKUP(A7,'пр.взв.'!B4:E21,3,FALSE)</f>
        <v>#N/A</v>
      </c>
      <c r="D7" s="150" t="e">
        <f>VLOOKUP(A7,'пр.взв.'!B4:E21,4,FALSE)</f>
        <v>#N/A</v>
      </c>
      <c r="E7" s="136"/>
      <c r="F7" s="23"/>
      <c r="G7" s="26"/>
      <c r="H7" s="24"/>
      <c r="I7" s="22"/>
      <c r="J7" s="41"/>
      <c r="K7" s="41"/>
      <c r="L7" s="41"/>
      <c r="M7" s="22"/>
    </row>
    <row r="8" spans="1:13" ht="13.5" customHeight="1" thickBot="1">
      <c r="A8" s="145"/>
      <c r="B8" s="147"/>
      <c r="C8" s="149"/>
      <c r="D8" s="151"/>
      <c r="E8" s="22"/>
      <c r="F8" s="24"/>
      <c r="G8" s="135" t="s">
        <v>19</v>
      </c>
      <c r="H8" s="28"/>
      <c r="I8" s="22"/>
      <c r="J8" s="22"/>
      <c r="K8" s="22"/>
      <c r="L8" s="22"/>
      <c r="M8" s="22"/>
    </row>
    <row r="9" spans="1:13" ht="13.5" customHeight="1" thickBot="1">
      <c r="A9" s="152">
        <v>3</v>
      </c>
      <c r="B9" s="153" t="str">
        <f>VLOOKUP(A9,'пр.взв.'!B4:E21,2,FALSE)</f>
        <v>ABEUOV ARMAN</v>
      </c>
      <c r="C9" s="155">
        <f>VLOOKUP(A9,'пр.взв.'!B4:E21,3,FALSE)</f>
        <v>1985</v>
      </c>
      <c r="D9" s="142" t="str">
        <f>VLOOKUP(A9,'пр.взв.'!B4:E21,4,FALSE)</f>
        <v>KAZ</v>
      </c>
      <c r="E9" s="22"/>
      <c r="F9" s="24"/>
      <c r="G9" s="136"/>
      <c r="H9" s="3"/>
      <c r="I9" s="26"/>
      <c r="J9" s="24"/>
      <c r="K9" s="22"/>
      <c r="L9" s="22"/>
      <c r="M9" s="22"/>
    </row>
    <row r="10" spans="1:13" ht="12.75" customHeight="1">
      <c r="A10" s="145"/>
      <c r="B10" s="154"/>
      <c r="C10" s="156"/>
      <c r="D10" s="143"/>
      <c r="E10" s="135" t="s">
        <v>19</v>
      </c>
      <c r="F10" s="25"/>
      <c r="G10" s="26"/>
      <c r="H10" s="24"/>
      <c r="I10" s="26"/>
      <c r="J10" s="24"/>
      <c r="K10" s="22"/>
      <c r="L10" s="22"/>
      <c r="M10" s="22"/>
    </row>
    <row r="11" spans="1:13" ht="13.5" customHeight="1" thickBot="1">
      <c r="A11" s="144">
        <v>7</v>
      </c>
      <c r="B11" s="146" t="e">
        <f>VLOOKUP(A11,'пр.взв.'!B4:E21,2,FALSE)</f>
        <v>#N/A</v>
      </c>
      <c r="C11" s="148" t="e">
        <f>VLOOKUP(A11,'пр.взв.'!B4:E21,3,FALSE)</f>
        <v>#N/A</v>
      </c>
      <c r="D11" s="150" t="e">
        <f>VLOOKUP(A11,'пр.взв.'!B4:E21,4,FALSE)</f>
        <v>#N/A</v>
      </c>
      <c r="E11" s="136"/>
      <c r="F11" s="22"/>
      <c r="G11" s="27"/>
      <c r="H11" s="24"/>
      <c r="I11" s="26"/>
      <c r="J11" s="24"/>
      <c r="K11" s="22"/>
      <c r="L11" s="22"/>
      <c r="M11" s="22"/>
    </row>
    <row r="12" spans="1:13" ht="13.5" customHeight="1" thickBot="1">
      <c r="A12" s="159"/>
      <c r="B12" s="147"/>
      <c r="C12" s="149"/>
      <c r="D12" s="151"/>
      <c r="E12" s="22"/>
      <c r="F12" s="22"/>
      <c r="G12" s="27"/>
      <c r="H12" s="24"/>
      <c r="I12" s="26"/>
      <c r="J12" s="24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6"/>
      <c r="J13" s="24"/>
      <c r="K13" s="22"/>
      <c r="L13" s="22"/>
      <c r="M13" s="22"/>
    </row>
    <row r="14" spans="1:13" ht="17.25" customHeight="1">
      <c r="A14" s="29"/>
      <c r="E14" s="22"/>
      <c r="F14" s="22"/>
      <c r="G14" s="22"/>
      <c r="H14" s="22"/>
      <c r="I14" s="38"/>
      <c r="J14" s="36"/>
      <c r="K14" s="25"/>
      <c r="L14" s="25"/>
      <c r="M14" s="22"/>
    </row>
    <row r="15" spans="1:10" ht="16.5" thickBot="1">
      <c r="A15" s="137" t="s">
        <v>10</v>
      </c>
      <c r="B15" s="137"/>
      <c r="E15" s="22"/>
      <c r="F15" s="22"/>
      <c r="G15" s="22"/>
      <c r="H15" s="22"/>
      <c r="I15" s="39"/>
      <c r="J15" s="3"/>
    </row>
    <row r="16" spans="1:10" ht="13.5" thickBot="1">
      <c r="A16" s="152">
        <v>2</v>
      </c>
      <c r="B16" s="153" t="str">
        <f>VLOOKUP(A16,'пр.взв.'!B5:E21,2,FALSE)</f>
        <v>ALIEV ILKHOMIDDIN</v>
      </c>
      <c r="C16" s="155">
        <f>VLOOKUP(A16,'пр.взв.'!B5:E21,3,FALSE)</f>
        <v>1986</v>
      </c>
      <c r="D16" s="142" t="str">
        <f>VLOOKUP(A16,'пр.взв.'!B5:E21,4,FALSE)</f>
        <v>TJK</v>
      </c>
      <c r="E16" s="22"/>
      <c r="F16" s="22"/>
      <c r="G16" s="22"/>
      <c r="H16" s="22"/>
      <c r="I16" s="33"/>
      <c r="J16" s="3"/>
    </row>
    <row r="17" spans="1:10" ht="12.75">
      <c r="A17" s="145"/>
      <c r="B17" s="154"/>
      <c r="C17" s="156"/>
      <c r="D17" s="143"/>
      <c r="E17" s="157" t="s">
        <v>21</v>
      </c>
      <c r="F17" s="22"/>
      <c r="G17" s="27"/>
      <c r="H17" s="24"/>
      <c r="I17" s="33"/>
      <c r="J17" s="3"/>
    </row>
    <row r="18" spans="1:10" ht="13.5" thickBot="1">
      <c r="A18" s="144">
        <v>6</v>
      </c>
      <c r="B18" s="146" t="e">
        <f>VLOOKUP(A18,'пр.взв.'!B5:E21,2,FALSE)</f>
        <v>#N/A</v>
      </c>
      <c r="C18" s="148" t="e">
        <f>VLOOKUP(A18,'пр.взв.'!B5:E21,3,FALSE)</f>
        <v>#N/A</v>
      </c>
      <c r="D18" s="150" t="e">
        <f>VLOOKUP(A18,'пр.взв.'!B5:E21,4,FALSE)</f>
        <v>#N/A</v>
      </c>
      <c r="E18" s="158"/>
      <c r="F18" s="23"/>
      <c r="G18" s="26"/>
      <c r="H18" s="24"/>
      <c r="I18" s="33"/>
      <c r="J18" s="3"/>
    </row>
    <row r="19" spans="1:10" ht="13.5" thickBot="1">
      <c r="A19" s="145"/>
      <c r="B19" s="147"/>
      <c r="C19" s="149"/>
      <c r="D19" s="151"/>
      <c r="E19" s="22"/>
      <c r="F19" s="24"/>
      <c r="G19" s="135" t="s">
        <v>18</v>
      </c>
      <c r="H19" s="28"/>
      <c r="I19" s="33"/>
      <c r="J19" s="3"/>
    </row>
    <row r="20" spans="1:8" ht="13.5" thickBot="1">
      <c r="A20" s="152">
        <v>4</v>
      </c>
      <c r="B20" s="153" t="str">
        <f>VLOOKUP(A20,'пр.взв.'!B5:E21,2,FALSE)</f>
        <v>SHIRYAEV MAKSIM</v>
      </c>
      <c r="C20" s="155">
        <f>VLOOKUP(A20,'пр.взв.'!B5:E21,3,FALSE)</f>
        <v>1988</v>
      </c>
      <c r="D20" s="142" t="str">
        <f>VLOOKUP(A20,'пр.взв.'!B5:E21,4,FALSE)</f>
        <v>RUS</v>
      </c>
      <c r="E20" s="22"/>
      <c r="F20" s="24"/>
      <c r="G20" s="136"/>
      <c r="H20" s="3"/>
    </row>
    <row r="21" spans="1:8" ht="12.75">
      <c r="A21" s="145"/>
      <c r="B21" s="154"/>
      <c r="C21" s="156"/>
      <c r="D21" s="143"/>
      <c r="E21" s="135" t="s">
        <v>18</v>
      </c>
      <c r="F21" s="25"/>
      <c r="G21" s="26"/>
      <c r="H21" s="24"/>
    </row>
    <row r="22" spans="1:8" ht="13.5" thickBot="1">
      <c r="A22" s="144">
        <v>8</v>
      </c>
      <c r="B22" s="146" t="e">
        <f>VLOOKUP(A22,'пр.взв.'!B5:E21,2,FALSE)</f>
        <v>#N/A</v>
      </c>
      <c r="C22" s="148" t="e">
        <f>VLOOKUP(A22,'пр.взв.'!B5:E21,3,FALSE)</f>
        <v>#N/A</v>
      </c>
      <c r="D22" s="150" t="e">
        <f>VLOOKUP(A22,'пр.взв.'!B5:E21,4,FALSE)</f>
        <v>#N/A</v>
      </c>
      <c r="E22" s="136"/>
      <c r="F22" s="22"/>
      <c r="G22" s="27"/>
      <c r="H22" s="24"/>
    </row>
    <row r="23" spans="1:8" ht="13.5" thickBot="1">
      <c r="A23" s="159"/>
      <c r="B23" s="147"/>
      <c r="C23" s="149"/>
      <c r="D23" s="151"/>
      <c r="E23" s="22"/>
      <c r="F23" s="22"/>
      <c r="G23" s="27"/>
      <c r="H23" s="24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2:11" ht="12.75">
      <c r="B27">
        <v>1</v>
      </c>
      <c r="G27" s="3"/>
      <c r="H27" s="3"/>
      <c r="I27" s="3"/>
      <c r="J27" s="3"/>
      <c r="K27" s="3"/>
    </row>
    <row r="28" spans="2:11" ht="12.75">
      <c r="B28" s="30"/>
      <c r="G28" s="3"/>
      <c r="H28" s="3"/>
      <c r="I28" s="3"/>
      <c r="J28" s="3"/>
      <c r="K28" s="3"/>
    </row>
    <row r="29" spans="2:11" ht="12.75">
      <c r="B29" s="31"/>
      <c r="D29">
        <v>1</v>
      </c>
      <c r="G29" s="3"/>
      <c r="H29" s="3"/>
      <c r="I29" s="3"/>
      <c r="J29" s="3"/>
      <c r="K29" s="3"/>
    </row>
    <row r="30" spans="2:13" ht="12.75">
      <c r="B30" s="31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2">
        <v>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4"/>
      <c r="M40" s="34"/>
    </row>
    <row r="41" spans="2:13" ht="12.75">
      <c r="B41" s="3"/>
      <c r="C41" s="3"/>
      <c r="D41" s="84"/>
      <c r="E41" s="3"/>
      <c r="F41" s="3"/>
      <c r="G41" s="15"/>
      <c r="H41" s="15"/>
      <c r="I41" s="15"/>
      <c r="J41" s="15"/>
      <c r="K41" s="15"/>
      <c r="M41" s="34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4"/>
    </row>
    <row r="43" spans="5:13" ht="12.75">
      <c r="E43" s="3"/>
      <c r="F43" s="3"/>
      <c r="G43" s="15"/>
      <c r="H43" s="15"/>
      <c r="I43" s="15"/>
      <c r="J43" s="15"/>
      <c r="K43" s="15"/>
      <c r="L43" s="34"/>
      <c r="M43" s="34"/>
    </row>
  </sheetData>
  <sheetProtection/>
  <mergeCells count="43">
    <mergeCell ref="C22:C23"/>
    <mergeCell ref="A15:B15"/>
    <mergeCell ref="B16:B17"/>
    <mergeCell ref="C16:C17"/>
    <mergeCell ref="D22:D23"/>
    <mergeCell ref="A20:A21"/>
    <mergeCell ref="B20:B21"/>
    <mergeCell ref="C20:C21"/>
    <mergeCell ref="D20:D21"/>
    <mergeCell ref="A22:A23"/>
    <mergeCell ref="B22:B23"/>
    <mergeCell ref="E6:E7"/>
    <mergeCell ref="C9:C10"/>
    <mergeCell ref="A11:A12"/>
    <mergeCell ref="B11:B12"/>
    <mergeCell ref="C11:C12"/>
    <mergeCell ref="A16:A17"/>
    <mergeCell ref="A18:A19"/>
    <mergeCell ref="B18:B19"/>
    <mergeCell ref="C18:C19"/>
    <mergeCell ref="G19:G20"/>
    <mergeCell ref="E17:E18"/>
    <mergeCell ref="D18:D19"/>
    <mergeCell ref="D16:D17"/>
    <mergeCell ref="A9:A10"/>
    <mergeCell ref="B9:B10"/>
    <mergeCell ref="G8:G9"/>
    <mergeCell ref="E10:E11"/>
    <mergeCell ref="D11:D12"/>
    <mergeCell ref="A5:A6"/>
    <mergeCell ref="B5:B6"/>
    <mergeCell ref="C5:C6"/>
    <mergeCell ref="D5:D6"/>
    <mergeCell ref="E21:E22"/>
    <mergeCell ref="A4:B4"/>
    <mergeCell ref="C1:J1"/>
    <mergeCell ref="C2:J2"/>
    <mergeCell ref="C3:J3"/>
    <mergeCell ref="D9:D10"/>
    <mergeCell ref="A7:A8"/>
    <mergeCell ref="B7:B8"/>
    <mergeCell ref="C7:C8"/>
    <mergeCell ref="D7:D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6" sqref="A26:H32"/>
    </sheetView>
  </sheetViews>
  <sheetFormatPr defaultColWidth="9.140625" defaultRowHeight="12.75"/>
  <sheetData>
    <row r="1" spans="1:8" ht="54" customHeight="1" thickBot="1">
      <c r="A1" s="176" t="str">
        <f>'[1]реквизиты'!$A$2</f>
        <v>of the World Cup Stage by Sambo among men and women and on combat sambo for the prize of The President of Kazakhstan N.A.Nazarbaev</v>
      </c>
      <c r="B1" s="177"/>
      <c r="C1" s="177"/>
      <c r="D1" s="177"/>
      <c r="E1" s="177"/>
      <c r="F1" s="177"/>
      <c r="G1" s="177"/>
      <c r="H1" s="178"/>
    </row>
    <row r="2" spans="1:8" ht="12.75">
      <c r="A2" s="179" t="str">
        <f>'[1]реквизиты'!$A$3</f>
        <v>January 27-30. 2012 , Uralsk, Kazakhstan</v>
      </c>
      <c r="B2" s="179"/>
      <c r="C2" s="179"/>
      <c r="D2" s="179"/>
      <c r="E2" s="179"/>
      <c r="F2" s="179"/>
      <c r="G2" s="179"/>
      <c r="H2" s="179"/>
    </row>
    <row r="3" spans="1:8" ht="18">
      <c r="A3" s="180" t="s">
        <v>43</v>
      </c>
      <c r="B3" s="180"/>
      <c r="C3" s="180"/>
      <c r="D3" s="180"/>
      <c r="E3" s="180"/>
      <c r="F3" s="180"/>
      <c r="G3" s="180"/>
      <c r="H3" s="180"/>
    </row>
    <row r="4" spans="2:8" ht="18">
      <c r="B4" s="74"/>
      <c r="C4" s="181" t="str">
        <f>'[3]пр.взв.'!A4</f>
        <v>Weight category кg.</v>
      </c>
      <c r="D4" s="181"/>
      <c r="E4" s="181"/>
      <c r="F4" s="181"/>
      <c r="G4" s="181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182" t="s">
        <v>37</v>
      </c>
      <c r="B6" s="169" t="e">
        <f>VLOOKUP(J6,'[3]пр.взв.'!B7:F70,2,FALSE)</f>
        <v>#REF!</v>
      </c>
      <c r="C6" s="169"/>
      <c r="D6" s="169"/>
      <c r="E6" s="169"/>
      <c r="F6" s="169"/>
      <c r="G6" s="169"/>
      <c r="H6" s="162" t="e">
        <f>VLOOKUP(J6,'[3]пр.взв.'!B7:F70,3,FALSE)</f>
        <v>#REF!</v>
      </c>
      <c r="I6" s="75"/>
      <c r="J6" s="76">
        <f>'пр.хода'!I15</f>
        <v>3</v>
      </c>
    </row>
    <row r="7" spans="1:10" ht="18">
      <c r="A7" s="183"/>
      <c r="B7" s="170"/>
      <c r="C7" s="170"/>
      <c r="D7" s="170"/>
      <c r="E7" s="170"/>
      <c r="F7" s="170"/>
      <c r="G7" s="170"/>
      <c r="H7" s="171"/>
      <c r="I7" s="75"/>
      <c r="J7" s="76"/>
    </row>
    <row r="8" spans="1:10" ht="18">
      <c r="A8" s="183"/>
      <c r="B8" s="172" t="e">
        <f>VLOOKUP(J6,'[3]пр.взв.'!B7:F70,4,FALSE)</f>
        <v>#REF!</v>
      </c>
      <c r="C8" s="172"/>
      <c r="D8" s="172"/>
      <c r="E8" s="172"/>
      <c r="F8" s="172"/>
      <c r="G8" s="172"/>
      <c r="H8" s="171"/>
      <c r="I8" s="75"/>
      <c r="J8" s="76"/>
    </row>
    <row r="9" spans="1:10" ht="18.75" thickBot="1">
      <c r="A9" s="184"/>
      <c r="B9" s="164"/>
      <c r="C9" s="164"/>
      <c r="D9" s="164"/>
      <c r="E9" s="164"/>
      <c r="F9" s="164"/>
      <c r="G9" s="164"/>
      <c r="H9" s="165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173" t="s">
        <v>38</v>
      </c>
      <c r="B11" s="169" t="e">
        <f>VLOOKUP(J11,'[3]пр.взв.'!B2:F75,2,FALSE)</f>
        <v>#REF!</v>
      </c>
      <c r="C11" s="169"/>
      <c r="D11" s="169"/>
      <c r="E11" s="169"/>
      <c r="F11" s="169"/>
      <c r="G11" s="169"/>
      <c r="H11" s="162" t="e">
        <f>VLOOKUP(J11,'[3]пр.взв.'!B2:F75,3,FALSE)</f>
        <v>#REF!</v>
      </c>
      <c r="I11" s="75"/>
      <c r="J11" s="76">
        <f>'пр.хода'!L9</f>
        <v>4</v>
      </c>
    </row>
    <row r="12" spans="1:10" ht="18">
      <c r="A12" s="174"/>
      <c r="B12" s="170"/>
      <c r="C12" s="170"/>
      <c r="D12" s="170"/>
      <c r="E12" s="170"/>
      <c r="F12" s="170"/>
      <c r="G12" s="170"/>
      <c r="H12" s="171"/>
      <c r="I12" s="75"/>
      <c r="J12" s="76"/>
    </row>
    <row r="13" spans="1:10" ht="18">
      <c r="A13" s="174"/>
      <c r="B13" s="172" t="e">
        <f>VLOOKUP(J11,'[3]пр.взв.'!B2:F75,4,FALSE)</f>
        <v>#REF!</v>
      </c>
      <c r="C13" s="172"/>
      <c r="D13" s="172"/>
      <c r="E13" s="172"/>
      <c r="F13" s="172"/>
      <c r="G13" s="172"/>
      <c r="H13" s="171"/>
      <c r="I13" s="75"/>
      <c r="J13" s="76"/>
    </row>
    <row r="14" spans="1:10" ht="18.75" thickBot="1">
      <c r="A14" s="175"/>
      <c r="B14" s="164"/>
      <c r="C14" s="164"/>
      <c r="D14" s="164"/>
      <c r="E14" s="164"/>
      <c r="F14" s="164"/>
      <c r="G14" s="164"/>
      <c r="H14" s="165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166" t="s">
        <v>39</v>
      </c>
      <c r="B16" s="169" t="e">
        <f>VLOOKUP(J16,'[3]пр.взв.'!B1:F80,2,FALSE)</f>
        <v>#REF!</v>
      </c>
      <c r="C16" s="169"/>
      <c r="D16" s="169"/>
      <c r="E16" s="169"/>
      <c r="F16" s="169"/>
      <c r="G16" s="169"/>
      <c r="H16" s="162" t="e">
        <f>VLOOKUP(J16,'[3]пр.взв.'!B1:F80,3,FALSE)</f>
        <v>#REF!</v>
      </c>
      <c r="I16" s="75"/>
      <c r="J16" s="76">
        <f>'пр.хода'!A32</f>
        <v>2</v>
      </c>
    </row>
    <row r="17" spans="1:10" ht="18">
      <c r="A17" s="167"/>
      <c r="B17" s="170"/>
      <c r="C17" s="170"/>
      <c r="D17" s="170"/>
      <c r="E17" s="170"/>
      <c r="F17" s="170"/>
      <c r="G17" s="170"/>
      <c r="H17" s="171"/>
      <c r="I17" s="75"/>
      <c r="J17" s="76"/>
    </row>
    <row r="18" spans="1:10" ht="18">
      <c r="A18" s="167"/>
      <c r="B18" s="172" t="e">
        <f>VLOOKUP(J16,'[3]пр.взв.'!B1:F80,4,FALSE)</f>
        <v>#REF!</v>
      </c>
      <c r="C18" s="172"/>
      <c r="D18" s="172"/>
      <c r="E18" s="172"/>
      <c r="F18" s="172"/>
      <c r="G18" s="172"/>
      <c r="H18" s="171"/>
      <c r="I18" s="75"/>
      <c r="J18" s="76"/>
    </row>
    <row r="19" spans="1:10" ht="18.75" thickBot="1">
      <c r="A19" s="168"/>
      <c r="B19" s="164"/>
      <c r="C19" s="164"/>
      <c r="D19" s="164"/>
      <c r="E19" s="164"/>
      <c r="F19" s="164"/>
      <c r="G19" s="164"/>
      <c r="H19" s="165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8" ht="18" customHeight="1">
      <c r="A21" s="166" t="s">
        <v>39</v>
      </c>
      <c r="B21" s="169" t="e">
        <f>VLOOKUP(J21,'[3]пр.взв.'!B6:F85,2,FALSE)</f>
        <v>#N/A</v>
      </c>
      <c r="C21" s="169"/>
      <c r="D21" s="169"/>
      <c r="E21" s="169"/>
      <c r="F21" s="169"/>
      <c r="G21" s="169"/>
      <c r="H21" s="162" t="e">
        <f>VLOOKUP(J21,'[3]пр.взв.'!B6:F85,3,FALSE)</f>
        <v>#N/A</v>
      </c>
    </row>
    <row r="22" spans="1:8" ht="18" customHeight="1">
      <c r="A22" s="167"/>
      <c r="B22" s="170"/>
      <c r="C22" s="170"/>
      <c r="D22" s="170"/>
      <c r="E22" s="170"/>
      <c r="F22" s="170"/>
      <c r="G22" s="170"/>
      <c r="H22" s="171"/>
    </row>
    <row r="23" spans="1:8" ht="18" customHeight="1">
      <c r="A23" s="167"/>
      <c r="B23" s="172" t="e">
        <f>VLOOKUP(J21,'[3]пр.взв.'!B6:F85,4,FALSE)</f>
        <v>#N/A</v>
      </c>
      <c r="C23" s="172"/>
      <c r="D23" s="172"/>
      <c r="E23" s="172"/>
      <c r="F23" s="172"/>
      <c r="G23" s="172"/>
      <c r="H23" s="171"/>
    </row>
    <row r="24" spans="1:8" ht="18" customHeight="1" thickBot="1">
      <c r="A24" s="168"/>
      <c r="B24" s="164"/>
      <c r="C24" s="164"/>
      <c r="D24" s="164"/>
      <c r="E24" s="164"/>
      <c r="F24" s="164"/>
      <c r="G24" s="164"/>
      <c r="H24" s="165"/>
    </row>
    <row r="25" spans="1:8" ht="13.5" customHeight="1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41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60"/>
      <c r="B28" s="161"/>
      <c r="C28" s="161"/>
      <c r="D28" s="161"/>
      <c r="E28" s="161"/>
      <c r="F28" s="161"/>
      <c r="G28" s="161"/>
      <c r="H28" s="162"/>
    </row>
    <row r="29" spans="1:8" ht="13.5" thickBot="1">
      <c r="A29" s="163"/>
      <c r="B29" s="164"/>
      <c r="C29" s="164"/>
      <c r="D29" s="164"/>
      <c r="E29" s="164"/>
      <c r="F29" s="164"/>
      <c r="G29" s="164"/>
      <c r="H29" s="165"/>
    </row>
    <row r="32" spans="1:8" ht="18">
      <c r="A32" s="75" t="s">
        <v>42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sheetProtection/>
  <mergeCells count="21">
    <mergeCell ref="A6:A9"/>
    <mergeCell ref="H6:H7"/>
    <mergeCell ref="A1:H1"/>
    <mergeCell ref="A2:H2"/>
    <mergeCell ref="A3:H3"/>
    <mergeCell ref="C4:G4"/>
    <mergeCell ref="A16:A19"/>
    <mergeCell ref="H11:H12"/>
    <mergeCell ref="B6:G7"/>
    <mergeCell ref="H16:H17"/>
    <mergeCell ref="B8:H9"/>
    <mergeCell ref="A11:A14"/>
    <mergeCell ref="B11:G12"/>
    <mergeCell ref="B13:H14"/>
    <mergeCell ref="B16:G17"/>
    <mergeCell ref="B18:H19"/>
    <mergeCell ref="A28:H29"/>
    <mergeCell ref="A21:A24"/>
    <mergeCell ref="B21:G22"/>
    <mergeCell ref="H21:H22"/>
    <mergeCell ref="B23:H24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14" t="s">
        <v>16</v>
      </c>
      <c r="D1" s="214"/>
      <c r="E1" s="214"/>
      <c r="F1" s="214"/>
      <c r="G1" s="214"/>
      <c r="H1" s="214"/>
      <c r="I1" s="214"/>
      <c r="J1" s="214"/>
      <c r="K1" s="214"/>
      <c r="L1" s="214"/>
    </row>
    <row r="2" spans="2:12" ht="62.25" customHeight="1">
      <c r="B2" s="47"/>
      <c r="C2" s="229" t="str">
        <f>HYPERLINK('[1]реквизиты'!$A$2)</f>
        <v>of the World Cup Stage by Sambo among men and women and on combat sambo for the prize of The President of Kazakhstan N.A.Nazarbaev</v>
      </c>
      <c r="D2" s="229"/>
      <c r="E2" s="229"/>
      <c r="F2" s="229"/>
      <c r="G2" s="229"/>
      <c r="H2" s="229"/>
      <c r="I2" s="229"/>
      <c r="J2" s="229"/>
      <c r="K2" s="229"/>
      <c r="L2" s="229"/>
    </row>
    <row r="3" spans="2:13" ht="26.25" customHeight="1" thickBot="1">
      <c r="B3" s="140" t="str">
        <f>HYPERLINK('[1]реквизиты'!$A$3)</f>
        <v>January 27-30. 2012 , Uralsk, Kazakhstan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2:14" ht="27.75" customHeight="1" thickBot="1">
      <c r="B4" s="63"/>
      <c r="C4" s="226" t="str">
        <f>HYPERLINK('пр.взв.'!$A$3)</f>
        <v>Weight category  &gt; 100  kg  </v>
      </c>
      <c r="D4" s="227"/>
      <c r="E4" s="227"/>
      <c r="F4" s="227"/>
      <c r="G4" s="227"/>
      <c r="H4" s="227"/>
      <c r="I4" s="227"/>
      <c r="J4" s="227"/>
      <c r="K4" s="227"/>
      <c r="L4" s="228"/>
      <c r="M4" s="63"/>
      <c r="N4" s="63"/>
    </row>
    <row r="5" ht="18" customHeight="1">
      <c r="A5" s="46"/>
    </row>
    <row r="6" spans="1:15" ht="24" customHeight="1" thickBot="1">
      <c r="A6" s="48" t="s">
        <v>9</v>
      </c>
      <c r="N6" s="51"/>
      <c r="O6" s="51"/>
    </row>
    <row r="7" spans="1:15" ht="12.75" customHeight="1" thickBot="1">
      <c r="A7" s="191">
        <v>1</v>
      </c>
      <c r="B7" s="197" t="str">
        <f>VLOOKUP(A7,'пр.взв.'!B6:E21,2,FALSE)</f>
        <v>SHAYKHOV IBOD</v>
      </c>
      <c r="C7" s="155">
        <f>VLOOKUP(A7,'пр.взв.'!B6:E21,3,FALSE)</f>
        <v>1973</v>
      </c>
      <c r="D7" s="142" t="str">
        <f>VLOOKUP(A7,'пр.взв.'!B6:E21,4,FALSE)</f>
        <v>TJK</v>
      </c>
      <c r="K7" s="201">
        <v>1</v>
      </c>
      <c r="L7" s="203">
        <f>I15</f>
        <v>3</v>
      </c>
      <c r="M7" s="205" t="str">
        <f>VLOOKUP(L7,'пр.взв.'!B6:E21,2,FALSE)</f>
        <v>ABEUOV ARMAN</v>
      </c>
      <c r="N7" s="224" t="str">
        <f>VLOOKUP(L7,'пр.взв.'!B6:E21,4,FALSE)</f>
        <v>KAZ</v>
      </c>
      <c r="O7" s="51"/>
    </row>
    <row r="8" spans="1:15" ht="12.75" customHeight="1">
      <c r="A8" s="192"/>
      <c r="B8" s="198"/>
      <c r="C8" s="156"/>
      <c r="D8" s="143"/>
      <c r="E8" s="81">
        <v>1</v>
      </c>
      <c r="K8" s="202"/>
      <c r="L8" s="204"/>
      <c r="M8" s="206"/>
      <c r="N8" s="200"/>
      <c r="O8" s="51"/>
    </row>
    <row r="9" spans="1:15" ht="12.75" customHeight="1" thickBot="1">
      <c r="A9" s="193">
        <v>5</v>
      </c>
      <c r="B9" s="195" t="e">
        <f>VLOOKUP(A9,'пр.взв.'!B6:E21,2,FALSE)</f>
        <v>#N/A</v>
      </c>
      <c r="C9" s="148" t="e">
        <f>VLOOKUP(A9,'пр.взв.'!B6:E21,3,FALSE)</f>
        <v>#N/A</v>
      </c>
      <c r="D9" s="150" t="e">
        <f>VLOOKUP(A9,'пр.взв.'!B6:E21,4,FALSE)</f>
        <v>#N/A</v>
      </c>
      <c r="E9" s="82"/>
      <c r="F9" s="7"/>
      <c r="G9" s="33"/>
      <c r="K9" s="207">
        <v>2</v>
      </c>
      <c r="L9" s="208">
        <v>4</v>
      </c>
      <c r="M9" s="209" t="str">
        <f>VLOOKUP(L9,'пр.взв.'!B6:E21,2,FALSE)</f>
        <v>SHIRYAEV MAKSIM</v>
      </c>
      <c r="N9" s="199" t="str">
        <f>VLOOKUP(L9,'пр.взв.'!B6:E21,4,FALSE)</f>
        <v>RUS</v>
      </c>
      <c r="O9" s="51"/>
    </row>
    <row r="10" spans="1:15" ht="12.75" customHeight="1" thickBot="1">
      <c r="A10" s="194"/>
      <c r="B10" s="196"/>
      <c r="C10" s="149"/>
      <c r="D10" s="151"/>
      <c r="F10" s="3"/>
      <c r="G10" s="81">
        <v>3</v>
      </c>
      <c r="K10" s="202"/>
      <c r="L10" s="225"/>
      <c r="M10" s="206"/>
      <c r="N10" s="200"/>
      <c r="O10" s="51"/>
    </row>
    <row r="11" spans="1:15" ht="12.75" customHeight="1" thickBot="1">
      <c r="A11" s="191">
        <v>3</v>
      </c>
      <c r="B11" s="197" t="str">
        <f>VLOOKUP(A11,'пр.взв.'!B6:E21,2,FALSE)</f>
        <v>ABEUOV ARMAN</v>
      </c>
      <c r="C11" s="155">
        <f>VLOOKUP(A11,'пр.взв.'!B6:E21,3,FALSE)</f>
        <v>1985</v>
      </c>
      <c r="D11" s="142" t="str">
        <f>VLOOKUP(A11,'пр.взв.'!B6:E21,4,FALSE)</f>
        <v>KAZ</v>
      </c>
      <c r="F11" s="3"/>
      <c r="G11" s="82"/>
      <c r="H11" s="30"/>
      <c r="K11" s="207">
        <v>3</v>
      </c>
      <c r="L11" s="208">
        <f>C30</f>
        <v>1</v>
      </c>
      <c r="M11" s="209" t="str">
        <f>VLOOKUP(L11,'пр.взв.'!B6:E21,2,FALSE)</f>
        <v>SHAYKHOV IBOD</v>
      </c>
      <c r="N11" s="199" t="str">
        <f>VLOOKUP(L11,'пр.взв.'!B6:E21,4,FALSE)</f>
        <v>TJK</v>
      </c>
      <c r="O11" s="51"/>
    </row>
    <row r="12" spans="1:15" ht="12.75" customHeight="1">
      <c r="A12" s="192"/>
      <c r="B12" s="198"/>
      <c r="C12" s="156"/>
      <c r="D12" s="143"/>
      <c r="E12" s="81">
        <v>3</v>
      </c>
      <c r="F12" s="2"/>
      <c r="G12" s="33"/>
      <c r="H12" s="31"/>
      <c r="K12" s="202"/>
      <c r="L12" s="204"/>
      <c r="M12" s="206"/>
      <c r="N12" s="200"/>
      <c r="O12" s="51"/>
    </row>
    <row r="13" spans="1:15" ht="12.75" customHeight="1" thickBot="1">
      <c r="A13" s="193">
        <v>7</v>
      </c>
      <c r="B13" s="195" t="e">
        <f>VLOOKUP(A13,'пр.взв.'!B6:E21,2,FALSE)</f>
        <v>#N/A</v>
      </c>
      <c r="C13" s="148" t="e">
        <f>VLOOKUP(A13,'пр.взв.'!B6:E21,3,FALSE)</f>
        <v>#N/A</v>
      </c>
      <c r="D13" s="150" t="e">
        <f>VLOOKUP(A13,'пр.взв.'!B6:E21,4,FALSE)</f>
        <v>#N/A</v>
      </c>
      <c r="E13" s="82"/>
      <c r="G13" s="3"/>
      <c r="H13" s="31"/>
      <c r="K13" s="207">
        <v>4</v>
      </c>
      <c r="L13" s="208">
        <v>2</v>
      </c>
      <c r="M13" s="209" t="str">
        <f>VLOOKUP(L13,'пр.взв.'!B6:E21,2,FALSE)</f>
        <v>ALIEV ILKHOMIDDIN</v>
      </c>
      <c r="N13" s="199" t="str">
        <f>VLOOKUP(L13,'пр.взв.'!B6:E21,4,FALSE)</f>
        <v>TJK</v>
      </c>
      <c r="O13" s="51"/>
    </row>
    <row r="14" spans="1:15" ht="12.75" customHeight="1" thickBot="1">
      <c r="A14" s="194"/>
      <c r="B14" s="196"/>
      <c r="C14" s="149"/>
      <c r="D14" s="151"/>
      <c r="G14" s="3"/>
      <c r="H14" s="31"/>
      <c r="K14" s="202"/>
      <c r="L14" s="204"/>
      <c r="M14" s="206"/>
      <c r="N14" s="200"/>
      <c r="O14" s="51"/>
    </row>
    <row r="15" spans="1:15" ht="12" customHeight="1">
      <c r="A15" s="212" t="s">
        <v>10</v>
      </c>
      <c r="B15" s="59"/>
      <c r="C15" s="62"/>
      <c r="D15" s="62"/>
      <c r="G15" s="3"/>
      <c r="H15" s="31"/>
      <c r="I15" s="81">
        <v>3</v>
      </c>
      <c r="K15" s="188" t="s">
        <v>45</v>
      </c>
      <c r="L15" s="221"/>
      <c r="M15" s="218" t="e">
        <f>VLOOKUP(L15,'пр.взв.'!B6:E21,2,FALSE)</f>
        <v>#N/A</v>
      </c>
      <c r="N15" s="210" t="e">
        <f>VLOOKUP(L15,'пр.взв.'!B6:E21,4,FALSE)</f>
        <v>#N/A</v>
      </c>
      <c r="O15" s="51"/>
    </row>
    <row r="16" spans="1:15" ht="12" customHeight="1" thickBot="1">
      <c r="A16" s="213"/>
      <c r="B16" s="59"/>
      <c r="C16" s="62"/>
      <c r="D16" s="62"/>
      <c r="G16" s="3"/>
      <c r="H16" s="31"/>
      <c r="I16" s="82"/>
      <c r="K16" s="189"/>
      <c r="L16" s="222"/>
      <c r="M16" s="223"/>
      <c r="N16" s="211"/>
      <c r="O16" s="51"/>
    </row>
    <row r="17" spans="1:15" ht="12.75" customHeight="1" thickBot="1">
      <c r="A17" s="191">
        <v>2</v>
      </c>
      <c r="B17" s="197" t="str">
        <f>VLOOKUP(A17,'пр.взв.'!B6:E21,2,FALSE)</f>
        <v>ALIEV ILKHOMIDDIN</v>
      </c>
      <c r="C17" s="155">
        <f>VLOOKUP(A17,'пр.взв.'!B6:E21,3,FALSE)</f>
        <v>1986</v>
      </c>
      <c r="D17" s="142" t="str">
        <f>VLOOKUP(A17,'пр.взв.'!B6:E21,4,FALSE)</f>
        <v>TJK</v>
      </c>
      <c r="G17" s="3"/>
      <c r="H17" s="31"/>
      <c r="K17" s="188" t="s">
        <v>45</v>
      </c>
      <c r="L17" s="216"/>
      <c r="M17" s="218" t="e">
        <f>VLOOKUP(L17,'пр.взв.'!B6:E21,2,FALSE)</f>
        <v>#N/A</v>
      </c>
      <c r="N17" s="210" t="e">
        <f>VLOOKUP(L17,'пр.взв.'!B6:E21,4,FALSE)</f>
        <v>#N/A</v>
      </c>
      <c r="O17" s="51"/>
    </row>
    <row r="18" spans="1:15" ht="12.75" customHeight="1">
      <c r="A18" s="192"/>
      <c r="B18" s="198"/>
      <c r="C18" s="156"/>
      <c r="D18" s="143"/>
      <c r="E18" s="81">
        <v>2</v>
      </c>
      <c r="G18" s="3"/>
      <c r="H18" s="31"/>
      <c r="K18" s="189"/>
      <c r="L18" s="222"/>
      <c r="M18" s="223"/>
      <c r="N18" s="211"/>
      <c r="O18" s="51"/>
    </row>
    <row r="19" spans="1:15" ht="12.75" customHeight="1" thickBot="1">
      <c r="A19" s="193">
        <v>6</v>
      </c>
      <c r="B19" s="195" t="e">
        <f>VLOOKUP(A19,'пр.взв.'!B6:E21,2,FALSE)</f>
        <v>#N/A</v>
      </c>
      <c r="C19" s="148" t="e">
        <f>VLOOKUP(A19,'пр.взв.'!B6:E21,3,FALSE)</f>
        <v>#N/A</v>
      </c>
      <c r="D19" s="150" t="e">
        <f>VLOOKUP(A19,'пр.взв.'!B6:E21,4,FALSE)</f>
        <v>#N/A</v>
      </c>
      <c r="E19" s="82"/>
      <c r="F19" s="7"/>
      <c r="G19" s="33"/>
      <c r="H19" s="31"/>
      <c r="K19" s="188" t="s">
        <v>45</v>
      </c>
      <c r="L19" s="221"/>
      <c r="M19" s="218" t="e">
        <f>VLOOKUP(L19,'пр.взв.'!B6:E21,2,FALSE)</f>
        <v>#N/A</v>
      </c>
      <c r="N19" s="210" t="e">
        <f>VLOOKUP(L19,'пр.взв.'!B6:E21,4,FALSE)</f>
        <v>#N/A</v>
      </c>
      <c r="O19" s="51"/>
    </row>
    <row r="20" spans="1:15" ht="12.75" customHeight="1" thickBot="1">
      <c r="A20" s="194"/>
      <c r="B20" s="196"/>
      <c r="C20" s="149"/>
      <c r="D20" s="151"/>
      <c r="F20" s="3"/>
      <c r="G20" s="81">
        <v>4</v>
      </c>
      <c r="H20" s="32"/>
      <c r="K20" s="189"/>
      <c r="L20" s="222"/>
      <c r="M20" s="223"/>
      <c r="N20" s="211"/>
      <c r="O20" s="51"/>
    </row>
    <row r="21" spans="1:15" ht="12.75" customHeight="1" thickBot="1">
      <c r="A21" s="191">
        <v>4</v>
      </c>
      <c r="B21" s="197" t="str">
        <f>VLOOKUP(A21,'пр.взв.'!B6:E21,2,FALSE)</f>
        <v>SHIRYAEV MAKSIM</v>
      </c>
      <c r="C21" s="155">
        <f>VLOOKUP(A21,'пр.взв.'!B6:E21,3,FALSE)</f>
        <v>1988</v>
      </c>
      <c r="D21" s="142" t="str">
        <f>VLOOKUP(A21,'пр.взв.'!B6:E21,4,FALSE)</f>
        <v>RUS</v>
      </c>
      <c r="F21" s="3"/>
      <c r="G21" s="82"/>
      <c r="H21" s="3"/>
      <c r="K21" s="188" t="s">
        <v>45</v>
      </c>
      <c r="L21" s="216"/>
      <c r="M21" s="218" t="e">
        <f>VLOOKUP(L21,'пр.взв.'!B6:E21,2,FALSE)</f>
        <v>#N/A</v>
      </c>
      <c r="N21" s="210" t="e">
        <f>VLOOKUP(L21,'пр.взв.'!B6:E21,4,FALSE)</f>
        <v>#N/A</v>
      </c>
      <c r="O21" s="51"/>
    </row>
    <row r="22" spans="1:15" ht="13.5" customHeight="1" thickBot="1">
      <c r="A22" s="192"/>
      <c r="B22" s="198"/>
      <c r="C22" s="156"/>
      <c r="D22" s="143"/>
      <c r="E22" s="81">
        <v>4</v>
      </c>
      <c r="F22" s="2"/>
      <c r="G22" s="33"/>
      <c r="H22" s="3"/>
      <c r="K22" s="215"/>
      <c r="L22" s="217"/>
      <c r="M22" s="219"/>
      <c r="N22" s="220"/>
      <c r="O22" s="51"/>
    </row>
    <row r="23" spans="1:15" ht="12.75" customHeight="1" thickBot="1">
      <c r="A23" s="193">
        <v>8</v>
      </c>
      <c r="B23" s="195" t="e">
        <f>VLOOKUP(A23,'пр.взв.'!B6:E21,2,FALSE)</f>
        <v>#N/A</v>
      </c>
      <c r="C23" s="148" t="e">
        <f>VLOOKUP(A23,'пр.взв.'!B6:E21,3,FALSE)</f>
        <v>#N/A</v>
      </c>
      <c r="D23" s="150" t="e">
        <f>VLOOKUP(A23,'пр.взв.'!B6:E21,4,FALSE)</f>
        <v>#N/A</v>
      </c>
      <c r="E23" s="82"/>
      <c r="G23" s="3"/>
      <c r="H23" s="3"/>
      <c r="N23" s="51"/>
      <c r="O23" s="51"/>
    </row>
    <row r="24" spans="1:15" ht="13.5" customHeight="1" thickBot="1">
      <c r="A24" s="194"/>
      <c r="B24" s="196"/>
      <c r="C24" s="149"/>
      <c r="D24" s="151"/>
      <c r="E24" s="6"/>
      <c r="G24" s="3"/>
      <c r="H24" s="3"/>
      <c r="N24" s="51"/>
      <c r="O24" s="51"/>
    </row>
    <row r="25" spans="2:4" ht="45" customHeight="1">
      <c r="B25" s="61"/>
      <c r="C25" s="61"/>
      <c r="D25" s="61"/>
    </row>
    <row r="26" spans="1:11" ht="37.5" customHeight="1">
      <c r="A26" s="53" t="s">
        <v>26</v>
      </c>
      <c r="F26" s="53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86">
        <v>1</v>
      </c>
      <c r="F28" s="83"/>
      <c r="G28" s="3"/>
      <c r="H28" s="3"/>
      <c r="I28" s="3"/>
      <c r="J28" s="3"/>
      <c r="K28" s="3"/>
    </row>
    <row r="29" spans="1:11" ht="12.75" customHeight="1" thickBot="1">
      <c r="A29" s="187"/>
      <c r="B29" s="30"/>
      <c r="F29" s="83"/>
      <c r="G29" s="3"/>
      <c r="H29" s="3"/>
      <c r="I29" s="3"/>
      <c r="J29" s="3"/>
      <c r="K29" s="3"/>
    </row>
    <row r="30" spans="2:11" ht="15.75">
      <c r="B30" s="31"/>
      <c r="C30" s="50">
        <v>1</v>
      </c>
      <c r="F30" s="3"/>
      <c r="G30" s="3"/>
      <c r="H30" s="3"/>
      <c r="I30" s="3"/>
      <c r="J30" s="185"/>
      <c r="K30" s="185"/>
    </row>
    <row r="31" spans="2:11" ht="12.75" customHeight="1" thickBot="1">
      <c r="B31" s="31"/>
      <c r="C31" s="49"/>
      <c r="F31" s="3"/>
      <c r="G31" s="3"/>
      <c r="H31" s="3"/>
      <c r="I31" s="3"/>
      <c r="J31" s="190"/>
      <c r="K31" s="190"/>
    </row>
    <row r="32" spans="1:11" ht="13.5" customHeight="1">
      <c r="A32" s="186">
        <v>2</v>
      </c>
      <c r="B32" s="32"/>
      <c r="F32" s="83"/>
      <c r="G32" s="3"/>
      <c r="H32" s="3"/>
      <c r="I32" s="3"/>
      <c r="J32" s="3"/>
      <c r="K32" s="3"/>
    </row>
    <row r="33" spans="1:11" ht="13.5" thickBot="1">
      <c r="A33" s="187"/>
      <c r="F33" s="83"/>
      <c r="G33" s="3"/>
      <c r="H33" s="3"/>
      <c r="I33" s="3"/>
      <c r="J33" s="3"/>
      <c r="K33" s="3"/>
    </row>
    <row r="37" spans="1:9" ht="12.75">
      <c r="A37" s="16" t="str">
        <f>HYPERLINK('[1]реквизиты'!$A$8)</f>
        <v>Chiaf referee</v>
      </c>
      <c r="B37" s="11"/>
      <c r="C37" s="11"/>
      <c r="D37" s="11"/>
      <c r="E37" s="3"/>
      <c r="F37" s="54" t="str">
        <f>HYPERLINK('[1]реквизиты'!$G$8)</f>
        <v>B.Zhumagaliyev</v>
      </c>
      <c r="G37" s="55"/>
      <c r="I37" s="19" t="str">
        <f>HYPERLINK('[1]реквизиты'!$G$9)</f>
        <v>/ KAZ /</v>
      </c>
    </row>
    <row r="38" spans="1:7" ht="12.75">
      <c r="A38" s="11"/>
      <c r="B38" s="11"/>
      <c r="C38" s="11"/>
      <c r="D38" s="11"/>
      <c r="E38" s="3"/>
      <c r="F38" s="80"/>
      <c r="G38" s="55"/>
    </row>
    <row r="39" spans="1:9" ht="12.75">
      <c r="A39" s="17" t="str">
        <f>HYPERLINK('[1]реквизиты'!$A$10)</f>
        <v>Chiaf  secretary</v>
      </c>
      <c r="C39" s="11"/>
      <c r="D39" s="11"/>
      <c r="E39" s="17"/>
      <c r="F39" s="54" t="str">
        <f>HYPERLINK('[1]реквизиты'!$G$10)</f>
        <v>N.Tumenov</v>
      </c>
      <c r="G39" s="55"/>
      <c r="I39" s="21" t="str">
        <f>HYPERLINK('[1]реквизиты'!$G$11)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C2:L2"/>
    <mergeCell ref="D7:D8"/>
    <mergeCell ref="C4:L4"/>
    <mergeCell ref="D11:D12"/>
    <mergeCell ref="D9:D10"/>
    <mergeCell ref="B3:M3"/>
    <mergeCell ref="M11:M12"/>
    <mergeCell ref="N7:N8"/>
    <mergeCell ref="K9:K10"/>
    <mergeCell ref="L9:L10"/>
    <mergeCell ref="M9:M10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5:N16"/>
    <mergeCell ref="A7:A8"/>
    <mergeCell ref="B7:B8"/>
    <mergeCell ref="C7:C8"/>
    <mergeCell ref="A15:A16"/>
    <mergeCell ref="B9:B10"/>
    <mergeCell ref="C9:C10"/>
    <mergeCell ref="N11:N12"/>
    <mergeCell ref="K11:K12"/>
    <mergeCell ref="L11:L12"/>
    <mergeCell ref="K13:K14"/>
    <mergeCell ref="L13:L14"/>
    <mergeCell ref="M13:M14"/>
    <mergeCell ref="N13:N14"/>
    <mergeCell ref="N9:N10"/>
    <mergeCell ref="K7:K8"/>
    <mergeCell ref="L7:L8"/>
    <mergeCell ref="M7:M8"/>
    <mergeCell ref="A13:A14"/>
    <mergeCell ref="B13:B14"/>
    <mergeCell ref="C13:C14"/>
    <mergeCell ref="A32:A33"/>
    <mergeCell ref="A9:A10"/>
    <mergeCell ref="A11:A12"/>
    <mergeCell ref="B11:B12"/>
    <mergeCell ref="C11:C12"/>
    <mergeCell ref="D23:D24"/>
    <mergeCell ref="B21:B22"/>
    <mergeCell ref="A17:A18"/>
    <mergeCell ref="C17:C18"/>
    <mergeCell ref="D17:D18"/>
    <mergeCell ref="A19:A20"/>
    <mergeCell ref="B19:B20"/>
    <mergeCell ref="C19:C20"/>
    <mergeCell ref="D19:D20"/>
    <mergeCell ref="B17:B18"/>
    <mergeCell ref="J30:K30"/>
    <mergeCell ref="A28:A29"/>
    <mergeCell ref="K17:K18"/>
    <mergeCell ref="J31:K31"/>
    <mergeCell ref="A21:A22"/>
    <mergeCell ref="C21:C22"/>
    <mergeCell ref="D21:D22"/>
    <mergeCell ref="A23:A24"/>
    <mergeCell ref="B23:B24"/>
    <mergeCell ref="C23:C24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2012-01-28T09:29:58Z</cp:lastPrinted>
  <dcterms:created xsi:type="dcterms:W3CDTF">1996-10-08T23:32:33Z</dcterms:created>
  <dcterms:modified xsi:type="dcterms:W3CDTF">2012-01-30T12:32:49Z</dcterms:modified>
  <cp:category/>
  <cp:version/>
  <cp:contentType/>
  <cp:contentStatus/>
</cp:coreProperties>
</file>