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<sst xmlns="http://schemas.openxmlformats.org/spreadsheetml/2006/main" count="96" uniqueCount="51">
  <si>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</si>
  <si>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</si>
  <si>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</si>
  <si>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</si>
  <si>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</si>
  <si>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</si>
  <si>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</si>
  <si>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</si>
  <si>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</si>
  <si>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</si>
  <si>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</si>
  <si>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</si>
  <si>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</si>
  <si>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</si>
  <si>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</si>
  <si>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</si>
  <si>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</si>
  <si>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</si>
  <si>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</si>
  <si>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</si>
  <si>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</si>
  <si>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</si>
  <si>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</si>
  <si>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</si>
  <si>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</si>
  <si>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</si>
  <si>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</si>
  <si>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</si>
  <si>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</si>
  <si>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I p</t>
  </si>
  <si>
    <t>II p</t>
  </si>
  <si>
    <t>III p</t>
  </si>
  <si>
    <t>time</t>
  </si>
  <si>
    <t>The сoach of the winner</t>
  </si>
  <si>
    <t>Awards hand over:</t>
  </si>
  <si>
    <t>SHEET FOR REWARDING</t>
  </si>
  <si>
    <t>PROTOKOL of final</t>
  </si>
  <si>
    <t>5-8</t>
  </si>
  <si>
    <t>KAZANTSEVA NATALYA</t>
  </si>
  <si>
    <t>RUS</t>
  </si>
  <si>
    <t>SUBBOTINA ANNA</t>
  </si>
  <si>
    <t>ASLANOVA ELNIDA</t>
  </si>
  <si>
    <t>EZHOVA KSENIYA</t>
  </si>
  <si>
    <t>SEITIMOVA ANAR</t>
  </si>
  <si>
    <t>KAZ</t>
  </si>
  <si>
    <t xml:space="preserve">Weight category 80  kg  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</si>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</sst>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sz val="9"/>
      <color indexed="9"/>
      <name val="Arial"/>
      <family val="2"/>
    </font>
    <font>
      <b/>
      <sz val="9"/>
      <color indexed="9"/>
      <name val="Arial Narrow"/>
      <family val="2"/>
    </font>
    <font>
      <b/>
      <sz val="9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sz val="9"/>
      <color theme="0"/>
      <name val="Arial"/>
      <family val="2"/>
    </font>
    <font>
      <sz val="10"/>
      <color theme="0"/>
      <name val="Arial Narrow"/>
      <family val="2"/>
    </font>
    <font>
      <sz val="10"/>
      <color theme="0"/>
      <name val="Arial Cyr"/>
      <family val="0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  <font>
      <b/>
      <sz val="9"/>
      <color theme="0"/>
      <name val="Arial Narrow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vertical="center"/>
    </xf>
    <xf numFmtId="0" fontId="5" fillId="0" borderId="0" xfId="42" applyFont="1" applyBorder="1" applyAlignment="1" applyProtection="1">
      <alignment horizontal="left"/>
      <protection/>
    </xf>
    <xf numFmtId="0" fontId="19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20" fillId="0" borderId="0" xfId="42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42" applyFont="1" applyBorder="1" applyAlignment="1" applyProtection="1">
      <alignment/>
      <protection/>
    </xf>
    <xf numFmtId="49" fontId="0" fillId="0" borderId="21" xfId="0" applyNumberForma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justify" wrapText="1"/>
    </xf>
    <xf numFmtId="0" fontId="14" fillId="0" borderId="27" xfId="0" applyFont="1" applyBorder="1" applyAlignment="1">
      <alignment horizontal="left" vertical="justify" wrapText="1"/>
    </xf>
    <xf numFmtId="0" fontId="14" fillId="0" borderId="26" xfId="0" applyFont="1" applyBorder="1" applyAlignment="1">
      <alignment horizontal="left" vertical="justify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/>
    </xf>
    <xf numFmtId="178" fontId="12" fillId="0" borderId="21" xfId="43" applyFont="1" applyBorder="1" applyAlignment="1">
      <alignment horizontal="center" vertical="center" wrapText="1"/>
    </xf>
    <xf numFmtId="178" fontId="13" fillId="33" borderId="28" xfId="43" applyFont="1" applyFill="1" applyBorder="1" applyAlignment="1">
      <alignment horizontal="center" vertical="center" wrapText="1"/>
    </xf>
    <xf numFmtId="178" fontId="13" fillId="33" borderId="30" xfId="43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center" vertical="center" wrapText="1"/>
    </xf>
    <xf numFmtId="178" fontId="13" fillId="34" borderId="21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3" fillId="0" borderId="0" xfId="42" applyFont="1" applyAlignment="1" applyProtection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12" fillId="0" borderId="0" xfId="42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31" xfId="42" applyFont="1" applyBorder="1" applyAlignment="1" applyProtection="1">
      <alignment horizontal="center" vertical="center"/>
      <protection/>
    </xf>
    <xf numFmtId="0" fontId="10" fillId="0" borderId="21" xfId="0" applyFont="1" applyBorder="1" applyAlignment="1">
      <alignment horizontal="left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20" fillId="0" borderId="0" xfId="42" applyNumberFormat="1" applyFont="1" applyAlignment="1" applyProtection="1">
      <alignment horizontal="center" vertical="center" wrapText="1"/>
      <protection/>
    </xf>
    <xf numFmtId="0" fontId="11" fillId="0" borderId="2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0" borderId="3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27" fillId="36" borderId="22" xfId="42" applyFont="1" applyFill="1" applyBorder="1" applyAlignment="1" applyProtection="1">
      <alignment horizontal="center" vertical="center" wrapText="1"/>
      <protection/>
    </xf>
    <xf numFmtId="0" fontId="27" fillId="36" borderId="23" xfId="42" applyFont="1" applyFill="1" applyBorder="1" applyAlignment="1" applyProtection="1">
      <alignment horizontal="center" vertical="center" wrapText="1"/>
      <protection/>
    </xf>
    <xf numFmtId="0" fontId="27" fillId="36" borderId="24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31" fillId="33" borderId="37" xfId="0" applyFont="1" applyFill="1" applyBorder="1" applyAlignment="1">
      <alignment horizontal="center" vertical="center"/>
    </xf>
    <xf numFmtId="0" fontId="31" fillId="33" borderId="39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1" fillId="37" borderId="37" xfId="0" applyFont="1" applyFill="1" applyBorder="1" applyAlignment="1">
      <alignment horizontal="center" vertical="center"/>
    </xf>
    <xf numFmtId="0" fontId="31" fillId="37" borderId="39" xfId="0" applyFont="1" applyFill="1" applyBorder="1" applyAlignment="1">
      <alignment horizontal="center" vertical="center"/>
    </xf>
    <xf numFmtId="0" fontId="31" fillId="37" borderId="40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31" fillId="34" borderId="37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32" fillId="0" borderId="3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38" borderId="22" xfId="42" applyFont="1" applyFill="1" applyBorder="1" applyAlignment="1" applyProtection="1">
      <alignment horizontal="center" vertical="center"/>
      <protection/>
    </xf>
    <xf numFmtId="0" fontId="3" fillId="38" borderId="23" xfId="42" applyFont="1" applyFill="1" applyBorder="1" applyAlignment="1" applyProtection="1">
      <alignment horizontal="center" vertical="center"/>
      <protection/>
    </xf>
    <xf numFmtId="0" fontId="3" fillId="38" borderId="24" xfId="42" applyFont="1" applyFill="1" applyBorder="1" applyAlignment="1" applyProtection="1">
      <alignment horizontal="center" vertical="center"/>
      <protection/>
    </xf>
    <xf numFmtId="0" fontId="76" fillId="0" borderId="13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  <xf numFmtId="0" fontId="79" fillId="0" borderId="0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49" fontId="80" fillId="0" borderId="0" xfId="0" applyNumberFormat="1" applyFont="1" applyBorder="1" applyAlignment="1">
      <alignment horizontal="center" vertical="center" wrapText="1"/>
    </xf>
    <xf numFmtId="49" fontId="81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 wrapText="1"/>
    </xf>
    <xf numFmtId="0" fontId="82" fillId="0" borderId="33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82" fillId="0" borderId="37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left" vertical="center"/>
    </xf>
    <xf numFmtId="0" fontId="76" fillId="0" borderId="37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542925</xdr:colOff>
      <xdr:row>1</xdr:row>
      <xdr:rowOff>742950</xdr:rowOff>
    </xdr:to>
    <xdr:pic>
      <xdr:nvPicPr>
        <xdr:cNvPr id="1" name="Рисунок 1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38100</xdr:rowOff>
    </xdr:from>
    <xdr:to>
      <xdr:col>12</xdr:col>
      <xdr:colOff>819150</xdr:colOff>
      <xdr:row>1</xdr:row>
      <xdr:rowOff>762000</xdr:rowOff>
    </xdr:to>
    <xdr:pic>
      <xdr:nvPicPr>
        <xdr:cNvPr id="2" name="Рисунок 2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381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1</xdr:row>
      <xdr:rowOff>28575</xdr:rowOff>
    </xdr:from>
    <xdr:to>
      <xdr:col>14</xdr:col>
      <xdr:colOff>142875</xdr:colOff>
      <xdr:row>2</xdr:row>
      <xdr:rowOff>47625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2286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142875</xdr:rowOff>
    </xdr:from>
    <xdr:to>
      <xdr:col>1</xdr:col>
      <xdr:colOff>1381125</xdr:colOff>
      <xdr:row>2</xdr:row>
      <xdr:rowOff>9525</xdr:rowOff>
    </xdr:to>
    <xdr:pic>
      <xdr:nvPicPr>
        <xdr:cNvPr id="4" name="Рисунок 6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781050" y="1428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2;&#1086;&#1080;%20&#1076;&#1086;&#1082;&#1091;&#1084;&#1077;&#1085;&#1090;&#1099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Круги"/>
      <sheetName val="наградной лист"/>
      <sheetName val="пр.хода"/>
    </sheetNames>
    <sheetDataSet>
      <sheetData sheetId="0">
        <row r="4">
          <cell r="A4" t="str">
            <v>Weight category кg.</v>
          </cell>
        </row>
        <row r="5">
          <cell r="B5" t="str">
            <v>№ j</v>
          </cell>
          <cell r="C5" t="str">
            <v>Name</v>
          </cell>
          <cell r="D5" t="str">
            <v>Year of a birth</v>
          </cell>
          <cell r="E5" t="str">
            <v>Country/Team</v>
          </cell>
          <cell r="F5" t="str">
            <v>Coach</v>
          </cell>
        </row>
        <row r="6">
          <cell r="C6" t="str">
            <v>Name</v>
          </cell>
          <cell r="D6" t="str">
            <v>Yob., Rank</v>
          </cell>
          <cell r="E6" t="str">
            <v>Country/Team</v>
          </cell>
          <cell r="F6" t="str">
            <v>Coach</v>
          </cell>
        </row>
        <row r="7">
          <cell r="B7">
            <v>1</v>
          </cell>
        </row>
        <row r="9">
          <cell r="B9">
            <v>2</v>
          </cell>
        </row>
        <row r="11">
          <cell r="B11">
            <v>3</v>
          </cell>
        </row>
        <row r="13">
          <cell r="B13">
            <v>4</v>
          </cell>
        </row>
        <row r="15">
          <cell r="B15">
            <v>5</v>
          </cell>
        </row>
        <row r="17">
          <cell r="B17">
            <v>6</v>
          </cell>
        </row>
        <row r="19">
          <cell r="B19">
            <v>7</v>
          </cell>
        </row>
        <row r="21">
          <cell r="B21">
            <v>8</v>
          </cell>
        </row>
        <row r="23">
          <cell r="B23">
            <v>9</v>
          </cell>
        </row>
        <row r="25">
          <cell r="B25">
            <v>10</v>
          </cell>
        </row>
        <row r="27">
          <cell r="B27">
            <v>11</v>
          </cell>
        </row>
        <row r="29">
          <cell r="B29">
            <v>12</v>
          </cell>
        </row>
        <row r="31">
          <cell r="B31">
            <v>13</v>
          </cell>
        </row>
        <row r="33">
          <cell r="B33">
            <v>14</v>
          </cell>
        </row>
        <row r="35">
          <cell r="B35">
            <v>15</v>
          </cell>
        </row>
        <row r="37">
          <cell r="B37">
            <v>16</v>
          </cell>
        </row>
        <row r="39">
          <cell r="B39">
            <v>17</v>
          </cell>
        </row>
        <row r="41">
          <cell r="B41">
            <v>18</v>
          </cell>
        </row>
        <row r="43">
          <cell r="B43">
            <v>19</v>
          </cell>
        </row>
        <row r="45">
          <cell r="B45">
            <v>20</v>
          </cell>
        </row>
        <row r="47">
          <cell r="B47">
            <v>21</v>
          </cell>
        </row>
        <row r="49">
          <cell r="B49">
            <v>22</v>
          </cell>
        </row>
        <row r="51">
          <cell r="B51">
            <v>23</v>
          </cell>
        </row>
        <row r="53">
          <cell r="B53">
            <v>24</v>
          </cell>
        </row>
        <row r="55">
          <cell r="B55">
            <v>25</v>
          </cell>
        </row>
        <row r="57">
          <cell r="B57">
            <v>26</v>
          </cell>
        </row>
        <row r="59">
          <cell r="B59">
            <v>27</v>
          </cell>
        </row>
        <row r="61">
          <cell r="B61">
            <v>28</v>
          </cell>
        </row>
        <row r="63">
          <cell r="B63">
            <v>29</v>
          </cell>
        </row>
        <row r="65">
          <cell r="B65">
            <v>30</v>
          </cell>
        </row>
        <row r="67">
          <cell r="B67">
            <v>31</v>
          </cell>
        </row>
        <row r="69">
          <cell r="B6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88" t="e">
        <f>HYPERLINK('[2]реквизиты'!#REF!)</f>
        <v>#REF!</v>
      </c>
      <c r="B1" s="89"/>
      <c r="C1" s="89"/>
      <c r="D1" s="89"/>
      <c r="E1" s="89"/>
      <c r="F1" s="89"/>
      <c r="G1" s="90"/>
    </row>
    <row r="2" spans="1:7" ht="21.75" customHeight="1">
      <c r="A2" s="94" t="str">
        <f>HYPERLINK('[2]реквизиты'!$A$3)</f>
        <v>January 27-30. 2012 , Uralsk, Kazakhstan</v>
      </c>
      <c r="B2" s="94"/>
      <c r="C2" s="94"/>
      <c r="D2" s="94"/>
      <c r="E2" s="94"/>
      <c r="F2" s="94"/>
      <c r="G2" s="94"/>
    </row>
    <row r="3" spans="4:5" ht="20.25" customHeight="1">
      <c r="D3" s="95" t="s">
        <v>8</v>
      </c>
      <c r="E3" s="95"/>
    </row>
    <row r="4" spans="1:7" ht="12.75" customHeight="1">
      <c r="A4" s="92" t="s">
        <v>7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6</v>
      </c>
      <c r="G4" s="92" t="s">
        <v>5</v>
      </c>
    </row>
    <row r="5" spans="1:7" ht="12.75">
      <c r="A5" s="93"/>
      <c r="B5" s="93"/>
      <c r="C5" s="93"/>
      <c r="D5" s="93"/>
      <c r="E5" s="93"/>
      <c r="F5" s="93"/>
      <c r="G5" s="93"/>
    </row>
    <row r="6" spans="1:7" ht="12.75" customHeight="1">
      <c r="A6" s="97"/>
      <c r="B6" s="98">
        <v>1</v>
      </c>
      <c r="C6" s="96"/>
      <c r="D6" s="87"/>
      <c r="E6" s="87"/>
      <c r="F6" s="91"/>
      <c r="G6" s="87"/>
    </row>
    <row r="7" spans="1:7" ht="12.75">
      <c r="A7" s="97"/>
      <c r="B7" s="98"/>
      <c r="C7" s="96"/>
      <c r="D7" s="87"/>
      <c r="E7" s="87"/>
      <c r="F7" s="91"/>
      <c r="G7" s="87"/>
    </row>
    <row r="8" spans="1:7" ht="12.75" customHeight="1">
      <c r="A8" s="97"/>
      <c r="B8" s="98">
        <v>2</v>
      </c>
      <c r="C8" s="96"/>
      <c r="D8" s="87"/>
      <c r="E8" s="87"/>
      <c r="F8" s="91"/>
      <c r="G8" s="87"/>
    </row>
    <row r="9" spans="1:7" ht="12.75">
      <c r="A9" s="97"/>
      <c r="B9" s="98"/>
      <c r="C9" s="96"/>
      <c r="D9" s="87"/>
      <c r="E9" s="87"/>
      <c r="F9" s="91"/>
      <c r="G9" s="87"/>
    </row>
    <row r="10" spans="1:7" ht="12.75" customHeight="1">
      <c r="A10" s="97"/>
      <c r="B10" s="98">
        <v>3</v>
      </c>
      <c r="C10" s="96"/>
      <c r="D10" s="87"/>
      <c r="E10" s="87"/>
      <c r="F10" s="91"/>
      <c r="G10" s="87"/>
    </row>
    <row r="11" spans="1:7" ht="12.75">
      <c r="A11" s="97"/>
      <c r="B11" s="98"/>
      <c r="C11" s="96"/>
      <c r="D11" s="87"/>
      <c r="E11" s="87"/>
      <c r="F11" s="91"/>
      <c r="G11" s="87"/>
    </row>
    <row r="12" spans="1:7" ht="12.75" customHeight="1">
      <c r="A12" s="97"/>
      <c r="B12" s="98">
        <v>4</v>
      </c>
      <c r="C12" s="96"/>
      <c r="D12" s="87"/>
      <c r="E12" s="87"/>
      <c r="F12" s="91"/>
      <c r="G12" s="91"/>
    </row>
    <row r="13" spans="1:7" ht="12.75">
      <c r="A13" s="97"/>
      <c r="B13" s="98"/>
      <c r="C13" s="96"/>
      <c r="D13" s="87"/>
      <c r="E13" s="87"/>
      <c r="F13" s="91"/>
      <c r="G13" s="91"/>
    </row>
    <row r="14" spans="1:7" ht="12.75" customHeight="1">
      <c r="A14" s="97"/>
      <c r="B14" s="98">
        <v>5</v>
      </c>
      <c r="C14" s="96"/>
      <c r="D14" s="87"/>
      <c r="E14" s="87"/>
      <c r="F14" s="91"/>
      <c r="G14" s="87"/>
    </row>
    <row r="15" spans="1:7" ht="12.75">
      <c r="A15" s="97"/>
      <c r="B15" s="98"/>
      <c r="C15" s="96"/>
      <c r="D15" s="87"/>
      <c r="E15" s="87"/>
      <c r="F15" s="91"/>
      <c r="G15" s="87"/>
    </row>
    <row r="16" spans="1:7" ht="12.75" customHeight="1">
      <c r="A16" s="97"/>
      <c r="B16" s="98">
        <v>6</v>
      </c>
      <c r="C16" s="96"/>
      <c r="D16" s="87"/>
      <c r="E16" s="87"/>
      <c r="F16" s="91"/>
      <c r="G16" s="87"/>
    </row>
    <row r="17" spans="1:7" ht="12.75">
      <c r="A17" s="97"/>
      <c r="B17" s="98"/>
      <c r="C17" s="96"/>
      <c r="D17" s="87"/>
      <c r="E17" s="87"/>
      <c r="F17" s="91"/>
      <c r="G17" s="87"/>
    </row>
    <row r="18" spans="1:7" ht="12.75" customHeight="1">
      <c r="A18" s="97"/>
      <c r="B18" s="98">
        <v>7</v>
      </c>
      <c r="C18" s="96"/>
      <c r="D18" s="87"/>
      <c r="E18" s="87"/>
      <c r="F18" s="91"/>
      <c r="G18" s="87"/>
    </row>
    <row r="19" spans="1:7" ht="12.75">
      <c r="A19" s="97"/>
      <c r="B19" s="98"/>
      <c r="C19" s="96"/>
      <c r="D19" s="87"/>
      <c r="E19" s="87"/>
      <c r="F19" s="91"/>
      <c r="G19" s="87"/>
    </row>
    <row r="20" spans="1:7" ht="12.75" customHeight="1">
      <c r="A20" s="97"/>
      <c r="B20" s="98">
        <v>8</v>
      </c>
      <c r="C20" s="96"/>
      <c r="D20" s="87"/>
      <c r="E20" s="87"/>
      <c r="F20" s="91"/>
      <c r="G20" s="87"/>
    </row>
    <row r="21" spans="1:7" ht="12.75">
      <c r="A21" s="97"/>
      <c r="B21" s="98"/>
      <c r="C21" s="96"/>
      <c r="D21" s="87"/>
      <c r="E21" s="87"/>
      <c r="F21" s="91"/>
      <c r="G21" s="87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E6:E7"/>
    <mergeCell ref="F6:F7"/>
    <mergeCell ref="E8:E9"/>
    <mergeCell ref="F8:F9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3"/>
  <sheetViews>
    <sheetView zoomScalePageLayoutView="0" workbookViewId="0" topLeftCell="A16">
      <selection activeCell="A2" sqref="A2:K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spans="1:11" ht="30" customHeight="1">
      <c r="A1" s="116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9.25" customHeight="1">
      <c r="A2" s="118" t="str">
        <f>'[2]реквизиты'!$A$2</f>
        <v>of the World Cup Stage by Sambo among men and women and on combat sambo for the prize of The President of Kazakhstan N.A.Nazarbaev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8" ht="16.5" thickBot="1">
      <c r="A3" s="107" t="s">
        <v>18</v>
      </c>
      <c r="B3" s="107"/>
      <c r="C3" s="107"/>
      <c r="D3" s="44"/>
      <c r="F3" s="113" t="str">
        <f>HYPERLINK('пр.взв.'!A3)</f>
        <v>Weight category 80  kg  </v>
      </c>
      <c r="G3" s="113"/>
      <c r="H3" s="113"/>
    </row>
    <row r="4" spans="1:10" ht="19.5" customHeight="1">
      <c r="A4" s="102" t="s">
        <v>20</v>
      </c>
      <c r="B4" s="102" t="s">
        <v>12</v>
      </c>
      <c r="C4" s="102" t="s">
        <v>13</v>
      </c>
      <c r="D4" s="102" t="s">
        <v>14</v>
      </c>
      <c r="E4" s="102" t="s">
        <v>21</v>
      </c>
      <c r="F4" s="102" t="s">
        <v>22</v>
      </c>
      <c r="G4" s="102" t="s">
        <v>32</v>
      </c>
      <c r="H4" s="102" t="s">
        <v>24</v>
      </c>
      <c r="I4" s="102" t="s">
        <v>25</v>
      </c>
      <c r="J4" s="102" t="s">
        <v>26</v>
      </c>
    </row>
    <row r="5" spans="1:10" ht="19.5" customHeight="1" thickBot="1">
      <c r="A5" s="103" t="s">
        <v>20</v>
      </c>
      <c r="B5" s="103" t="s">
        <v>12</v>
      </c>
      <c r="C5" s="103" t="s">
        <v>13</v>
      </c>
      <c r="D5" s="103" t="s">
        <v>14</v>
      </c>
      <c r="E5" s="103" t="s">
        <v>21</v>
      </c>
      <c r="F5" s="103" t="s">
        <v>22</v>
      </c>
      <c r="G5" s="103" t="s">
        <v>23</v>
      </c>
      <c r="H5" s="103" t="s">
        <v>24</v>
      </c>
      <c r="I5" s="103" t="s">
        <v>25</v>
      </c>
      <c r="J5" s="103" t="s">
        <v>26</v>
      </c>
    </row>
    <row r="6" spans="1:10" ht="19.5" customHeight="1">
      <c r="A6" s="105" t="s">
        <v>28</v>
      </c>
      <c r="B6" s="108">
        <f>'пр.хода'!A28</f>
        <v>0</v>
      </c>
      <c r="C6" s="109" t="e">
        <f>VLOOKUP(B6,'пр.взв.'!B6:E21,2,FALSE)</f>
        <v>#N/A</v>
      </c>
      <c r="D6" s="109" t="e">
        <f>VLOOKUP(B6,'пр.взв.'!B6:E21,3,FALSE)</f>
        <v>#N/A</v>
      </c>
      <c r="E6" s="109" t="e">
        <f>VLOOKUP(B6,'пр.взв.'!B6:E21,4,FALSE)</f>
        <v>#N/A</v>
      </c>
      <c r="F6" s="111"/>
      <c r="G6" s="91"/>
      <c r="H6" s="115"/>
      <c r="I6" s="104"/>
      <c r="J6" s="99" t="s">
        <v>19</v>
      </c>
    </row>
    <row r="7" spans="1:10" ht="19.5" customHeight="1">
      <c r="A7" s="106"/>
      <c r="B7" s="92"/>
      <c r="C7" s="110"/>
      <c r="D7" s="110"/>
      <c r="E7" s="110"/>
      <c r="F7" s="114"/>
      <c r="G7" s="91"/>
      <c r="H7" s="115"/>
      <c r="I7" s="104"/>
      <c r="J7" s="100"/>
    </row>
    <row r="8" spans="1:10" ht="19.5" customHeight="1">
      <c r="A8" s="112" t="s">
        <v>10</v>
      </c>
      <c r="B8" s="108">
        <f>'пр.хода'!A32</f>
        <v>0</v>
      </c>
      <c r="C8" s="109" t="e">
        <f>VLOOKUP(B8,'пр.взв.'!B6:E21,2,FALSE)</f>
        <v>#N/A</v>
      </c>
      <c r="D8" s="109" t="e">
        <f>VLOOKUP(B8,'пр.взв.'!B6:E21,3,FALSE)</f>
        <v>#N/A</v>
      </c>
      <c r="E8" s="109" t="e">
        <f>VLOOKUP(B8,'пр.взв.'!B6:E21,4,FALSE)</f>
        <v>#N/A</v>
      </c>
      <c r="F8" s="111"/>
      <c r="G8" s="97"/>
      <c r="H8" s="115"/>
      <c r="I8" s="104"/>
      <c r="J8" s="100"/>
    </row>
    <row r="9" spans="1:10" ht="19.5" customHeight="1">
      <c r="A9" s="112"/>
      <c r="B9" s="97"/>
      <c r="C9" s="109"/>
      <c r="D9" s="109"/>
      <c r="E9" s="109"/>
      <c r="F9" s="111"/>
      <c r="G9" s="97"/>
      <c r="H9" s="115"/>
      <c r="I9" s="104"/>
      <c r="J9" s="101"/>
    </row>
    <row r="10" spans="1:10" ht="36" customHeight="1">
      <c r="A10" s="70"/>
      <c r="B10" s="67"/>
      <c r="C10" s="66"/>
      <c r="D10" s="66"/>
      <c r="E10" s="66"/>
      <c r="F10" s="13"/>
      <c r="G10" s="67"/>
      <c r="H10" s="67"/>
      <c r="I10" s="68"/>
      <c r="J10" s="69"/>
    </row>
    <row r="11" spans="1:10" ht="12.75" customHeight="1">
      <c r="A11" s="72"/>
      <c r="B11" s="73"/>
      <c r="C11" s="74"/>
      <c r="D11" s="66"/>
      <c r="E11" s="66"/>
      <c r="F11" s="13"/>
      <c r="G11" s="67"/>
      <c r="H11" s="67"/>
      <c r="I11" s="68"/>
      <c r="J11" s="69"/>
    </row>
    <row r="12" spans="1:8" ht="16.5" thickBot="1">
      <c r="A12" s="75"/>
      <c r="B12" s="75"/>
      <c r="C12" s="71" t="s">
        <v>27</v>
      </c>
      <c r="E12" s="45"/>
      <c r="F12" s="113" t="str">
        <f>HYPERLINK('пр.взв.'!A3)</f>
        <v>Weight category 80  kg  </v>
      </c>
      <c r="G12" s="113"/>
      <c r="H12" s="113"/>
    </row>
    <row r="13" spans="1:10" ht="19.5" customHeight="1">
      <c r="A13" s="102" t="s">
        <v>20</v>
      </c>
      <c r="B13" s="102" t="s">
        <v>12</v>
      </c>
      <c r="C13" s="102" t="s">
        <v>13</v>
      </c>
      <c r="D13" s="102" t="s">
        <v>14</v>
      </c>
      <c r="E13" s="102" t="s">
        <v>21</v>
      </c>
      <c r="F13" s="102" t="s">
        <v>22</v>
      </c>
      <c r="G13" s="102" t="s">
        <v>32</v>
      </c>
      <c r="H13" s="102" t="s">
        <v>24</v>
      </c>
      <c r="I13" s="102" t="s">
        <v>25</v>
      </c>
      <c r="J13" s="102" t="s">
        <v>26</v>
      </c>
    </row>
    <row r="14" spans="1:10" ht="19.5" customHeight="1" thickBot="1">
      <c r="A14" s="103" t="s">
        <v>20</v>
      </c>
      <c r="B14" s="103" t="s">
        <v>12</v>
      </c>
      <c r="C14" s="103" t="s">
        <v>13</v>
      </c>
      <c r="D14" s="103" t="s">
        <v>14</v>
      </c>
      <c r="E14" s="103" t="s">
        <v>21</v>
      </c>
      <c r="F14" s="103" t="s">
        <v>22</v>
      </c>
      <c r="G14" s="103" t="s">
        <v>23</v>
      </c>
      <c r="H14" s="103" t="s">
        <v>24</v>
      </c>
      <c r="I14" s="103" t="s">
        <v>25</v>
      </c>
      <c r="J14" s="103" t="s">
        <v>26</v>
      </c>
    </row>
    <row r="15" spans="1:10" ht="19.5" customHeight="1">
      <c r="A15" s="105" t="s">
        <v>28</v>
      </c>
      <c r="B15" s="108">
        <f>'пр.хода'!G10</f>
        <v>1</v>
      </c>
      <c r="C15" s="109" t="str">
        <f>VLOOKUP(B15,'пр.взв.'!B6:E21,2,FALSE)</f>
        <v>EZHOVA KSENIYA</v>
      </c>
      <c r="D15" s="109" t="e">
        <f>VLOOKUP(C15,'пр.взв.'!B6:E21,3,FALSE)</f>
        <v>#N/A</v>
      </c>
      <c r="E15" s="109" t="str">
        <f>VLOOKUP(B15,'пр.взв.'!B6:E21,4,FALSE)</f>
        <v>RUS</v>
      </c>
      <c r="F15" s="111"/>
      <c r="G15" s="91"/>
      <c r="H15" s="97"/>
      <c r="I15" s="104"/>
      <c r="J15" s="99" t="s">
        <v>19</v>
      </c>
    </row>
    <row r="16" spans="1:10" ht="19.5" customHeight="1">
      <c r="A16" s="106"/>
      <c r="B16" s="97"/>
      <c r="C16" s="109"/>
      <c r="D16" s="109"/>
      <c r="E16" s="110"/>
      <c r="F16" s="111"/>
      <c r="G16" s="91"/>
      <c r="H16" s="97"/>
      <c r="I16" s="104"/>
      <c r="J16" s="100"/>
    </row>
    <row r="17" spans="1:10" ht="19.5" customHeight="1">
      <c r="A17" s="112" t="s">
        <v>10</v>
      </c>
      <c r="B17" s="108">
        <f>'пр.хода'!G20</f>
        <v>2</v>
      </c>
      <c r="C17" s="109" t="str">
        <f>VLOOKUP(B17,'пр.взв.'!B6:E21,2,FALSE)</f>
        <v>SEITIMOVA ANAR</v>
      </c>
      <c r="D17" s="109" t="e">
        <f>VLOOKUP(C17,'пр.взв.'!B6:E21,3,FALSE)</f>
        <v>#N/A</v>
      </c>
      <c r="E17" s="109" t="str">
        <f>VLOOKUP(B17,'пр.взв.'!B6:E21,4,FALSE)</f>
        <v>KAZ</v>
      </c>
      <c r="F17" s="111"/>
      <c r="G17" s="97"/>
      <c r="H17" s="97"/>
      <c r="I17" s="104"/>
      <c r="J17" s="100"/>
    </row>
    <row r="18" spans="1:10" ht="19.5" customHeight="1">
      <c r="A18" s="112"/>
      <c r="B18" s="97"/>
      <c r="C18" s="109"/>
      <c r="D18" s="109"/>
      <c r="E18" s="109"/>
      <c r="F18" s="111"/>
      <c r="G18" s="97"/>
      <c r="H18" s="97"/>
      <c r="I18" s="104"/>
      <c r="J18" s="101"/>
    </row>
    <row r="19" ht="19.5" customHeight="1"/>
    <row r="20" ht="19.5" customHeight="1"/>
    <row r="21" spans="1:7" ht="19.5" customHeight="1">
      <c r="A21" s="16" t="str">
        <f>HYPERLINK('[2]реквизиты'!$A$8)</f>
        <v>Chiaf referee</v>
      </c>
      <c r="B21" s="11"/>
      <c r="C21" s="11"/>
      <c r="D21" s="11"/>
      <c r="E21" s="2"/>
      <c r="F21" s="46" t="str">
        <f>HYPERLINK('[2]реквизиты'!$G$8)</f>
        <v>B.Zhumagaliyev</v>
      </c>
      <c r="G21" s="19" t="str">
        <f>HYPERLINK('[2]реквизиты'!$G$9)</f>
        <v>/ KAZ /</v>
      </c>
    </row>
    <row r="22" spans="1:7" ht="19.5" customHeight="1">
      <c r="A22" s="11"/>
      <c r="B22" s="11"/>
      <c r="C22" s="11"/>
      <c r="D22" s="18"/>
      <c r="E22" s="3"/>
      <c r="F22" s="47"/>
      <c r="G22" s="3"/>
    </row>
    <row r="23" spans="1:7" ht="19.5" customHeight="1">
      <c r="A23" s="17" t="str">
        <f>HYPERLINK('[2]реквизиты'!$A$10)</f>
        <v>Chiaf  secretary</v>
      </c>
      <c r="C23" s="11"/>
      <c r="D23" s="20"/>
      <c r="E23" s="42"/>
      <c r="F23" s="46" t="str">
        <f>HYPERLINK('[2]реквизиты'!$G$10)</f>
        <v>N.Tumenov</v>
      </c>
      <c r="G23" s="21" t="str">
        <f>HYPERLINK('[2]реквизиты'!$G$11)</f>
        <v>/ KAZ /</v>
      </c>
    </row>
  </sheetData>
  <sheetProtection/>
  <mergeCells count="63">
    <mergeCell ref="A1:K1"/>
    <mergeCell ref="A2:K2"/>
    <mergeCell ref="F3:H3"/>
    <mergeCell ref="E17:E18"/>
    <mergeCell ref="F17:F18"/>
    <mergeCell ref="G17:G18"/>
    <mergeCell ref="H17:H18"/>
    <mergeCell ref="E15:E16"/>
    <mergeCell ref="F15:F16"/>
    <mergeCell ref="G15:G16"/>
    <mergeCell ref="H15:H16"/>
    <mergeCell ref="H8:H9"/>
    <mergeCell ref="A17:A18"/>
    <mergeCell ref="B17:B18"/>
    <mergeCell ref="C17:C18"/>
    <mergeCell ref="D17:D18"/>
    <mergeCell ref="A15:A16"/>
    <mergeCell ref="B15:B16"/>
    <mergeCell ref="C15:C16"/>
    <mergeCell ref="D15:D16"/>
    <mergeCell ref="E13:E14"/>
    <mergeCell ref="F13:F14"/>
    <mergeCell ref="G13:G14"/>
    <mergeCell ref="H13:H14"/>
    <mergeCell ref="A13:A14"/>
    <mergeCell ref="B13:B14"/>
    <mergeCell ref="C13:C14"/>
    <mergeCell ref="D13:D14"/>
    <mergeCell ref="A8:A9"/>
    <mergeCell ref="B8:B9"/>
    <mergeCell ref="C8:C9"/>
    <mergeCell ref="D8:D9"/>
    <mergeCell ref="F12:H12"/>
    <mergeCell ref="F6:F7"/>
    <mergeCell ref="G6:G7"/>
    <mergeCell ref="H6:H7"/>
    <mergeCell ref="A3:C3"/>
    <mergeCell ref="I15:I16"/>
    <mergeCell ref="B6:B7"/>
    <mergeCell ref="C6:C7"/>
    <mergeCell ref="D6:D7"/>
    <mergeCell ref="E6:E7"/>
    <mergeCell ref="E8:E9"/>
    <mergeCell ref="F8:F9"/>
    <mergeCell ref="F4:F5"/>
    <mergeCell ref="G8:G9"/>
    <mergeCell ref="E4:E5"/>
    <mergeCell ref="I4:I5"/>
    <mergeCell ref="H4:H5"/>
    <mergeCell ref="A6:A7"/>
    <mergeCell ref="G4:G5"/>
    <mergeCell ref="A4:A5"/>
    <mergeCell ref="B4:B5"/>
    <mergeCell ref="C4:C5"/>
    <mergeCell ref="D4:D5"/>
    <mergeCell ref="J15:J18"/>
    <mergeCell ref="I13:I14"/>
    <mergeCell ref="J13:J14"/>
    <mergeCell ref="I17:I18"/>
    <mergeCell ref="J4:J5"/>
    <mergeCell ref="I6:I7"/>
    <mergeCell ref="I8:I9"/>
    <mergeCell ref="J6:J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30"/>
  <sheetViews>
    <sheetView zoomScalePageLayoutView="0" workbookViewId="0" topLeftCell="A1">
      <selection activeCell="B14" sqref="B14:B15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spans="1:6" ht="41.25" customHeight="1">
      <c r="A1" s="130" t="s">
        <v>17</v>
      </c>
      <c r="B1" s="130"/>
      <c r="C1" s="130"/>
      <c r="D1" s="130"/>
      <c r="E1" s="130"/>
      <c r="F1" s="59"/>
    </row>
    <row r="2" spans="1:9" ht="45.75" customHeight="1">
      <c r="A2" s="131" t="str">
        <f>HYPERLINK('[2]реквизиты'!A2)</f>
        <v>of the World Cup Stage by Sambo among men and women and on combat sambo for the prize of The President of Kazakhstan N.A.Nazarbaev</v>
      </c>
      <c r="B2" s="131"/>
      <c r="C2" s="131"/>
      <c r="D2" s="131"/>
      <c r="E2" s="131"/>
      <c r="F2" s="60"/>
      <c r="G2" s="14"/>
      <c r="H2" s="14"/>
      <c r="I2" s="15"/>
    </row>
    <row r="3" spans="1:6" ht="24.75" customHeight="1" thickBot="1">
      <c r="A3" s="128" t="s">
        <v>45</v>
      </c>
      <c r="B3" s="128"/>
      <c r="C3" s="128"/>
      <c r="D3" s="128"/>
      <c r="E3" s="128"/>
      <c r="F3" s="58"/>
    </row>
    <row r="4" spans="1:5" ht="12.75" customHeight="1">
      <c r="A4" s="133" t="s">
        <v>11</v>
      </c>
      <c r="B4" s="135" t="s">
        <v>12</v>
      </c>
      <c r="C4" s="133" t="s">
        <v>13</v>
      </c>
      <c r="D4" s="133" t="s">
        <v>14</v>
      </c>
      <c r="E4" s="133" t="s">
        <v>15</v>
      </c>
    </row>
    <row r="5" spans="1:5" ht="12.75" customHeight="1" thickBot="1">
      <c r="A5" s="134"/>
      <c r="B5" s="136"/>
      <c r="C5" s="134"/>
      <c r="D5" s="134"/>
      <c r="E5" s="134"/>
    </row>
    <row r="6" spans="1:5" ht="12.75" customHeight="1">
      <c r="A6" s="87" t="s">
        <v>46</v>
      </c>
      <c r="B6" s="122"/>
      <c r="C6" s="129" t="s">
        <v>38</v>
      </c>
      <c r="D6" s="127"/>
      <c r="E6" s="127" t="s">
        <v>39</v>
      </c>
    </row>
    <row r="7" spans="1:5" ht="15" customHeight="1">
      <c r="A7" s="126"/>
      <c r="B7" s="132"/>
      <c r="C7" s="129"/>
      <c r="D7" s="127"/>
      <c r="E7" s="127"/>
    </row>
    <row r="8" spans="1:5" ht="12.75" customHeight="1">
      <c r="A8" s="87" t="s">
        <v>47</v>
      </c>
      <c r="B8" s="122"/>
      <c r="C8" s="129" t="s">
        <v>40</v>
      </c>
      <c r="D8" s="127"/>
      <c r="E8" s="127" t="s">
        <v>39</v>
      </c>
    </row>
    <row r="9" spans="1:5" ht="15" customHeight="1">
      <c r="A9" s="126"/>
      <c r="B9" s="132"/>
      <c r="C9" s="129"/>
      <c r="D9" s="127"/>
      <c r="E9" s="127"/>
    </row>
    <row r="10" spans="1:5" ht="15" customHeight="1">
      <c r="A10" s="87" t="s">
        <v>48</v>
      </c>
      <c r="B10" s="122"/>
      <c r="C10" s="137" t="s">
        <v>41</v>
      </c>
      <c r="D10" s="127"/>
      <c r="E10" s="127" t="s">
        <v>39</v>
      </c>
    </row>
    <row r="11" spans="1:5" ht="15.75" customHeight="1">
      <c r="A11" s="126"/>
      <c r="B11" s="132"/>
      <c r="C11" s="137"/>
      <c r="D11" s="127"/>
      <c r="E11" s="127"/>
    </row>
    <row r="12" spans="1:5" ht="12.75" customHeight="1">
      <c r="A12" s="87" t="s">
        <v>49</v>
      </c>
      <c r="B12" s="122">
        <v>1</v>
      </c>
      <c r="C12" s="129" t="s">
        <v>42</v>
      </c>
      <c r="D12" s="127">
        <v>1986</v>
      </c>
      <c r="E12" s="127" t="s">
        <v>39</v>
      </c>
    </row>
    <row r="13" spans="1:5" ht="15" customHeight="1">
      <c r="A13" s="126"/>
      <c r="B13" s="122"/>
      <c r="C13" s="129"/>
      <c r="D13" s="127"/>
      <c r="E13" s="127"/>
    </row>
    <row r="14" spans="1:5" ht="12.75" customHeight="1">
      <c r="A14" s="87" t="s">
        <v>50</v>
      </c>
      <c r="B14" s="122">
        <v>2</v>
      </c>
      <c r="C14" s="129" t="s">
        <v>43</v>
      </c>
      <c r="D14" s="127">
        <v>1988</v>
      </c>
      <c r="E14" s="127" t="s">
        <v>44</v>
      </c>
    </row>
    <row r="15" spans="1:5" ht="15" customHeight="1">
      <c r="A15" s="126"/>
      <c r="B15" s="122"/>
      <c r="C15" s="129"/>
      <c r="D15" s="127"/>
      <c r="E15" s="127"/>
    </row>
    <row r="16" spans="1:5" ht="15" customHeight="1">
      <c r="A16" s="87"/>
      <c r="B16" s="122"/>
      <c r="C16" s="129"/>
      <c r="D16" s="127"/>
      <c r="E16" s="127"/>
    </row>
    <row r="17" spans="1:5" ht="15" customHeight="1">
      <c r="A17" s="126"/>
      <c r="B17" s="122"/>
      <c r="C17" s="129"/>
      <c r="D17" s="127"/>
      <c r="E17" s="127"/>
    </row>
    <row r="18" spans="1:5" ht="12.75" customHeight="1">
      <c r="A18" s="125"/>
      <c r="B18" s="122"/>
      <c r="C18" s="123"/>
      <c r="D18" s="120"/>
      <c r="E18" s="120"/>
    </row>
    <row r="19" spans="1:5" ht="15" customHeight="1">
      <c r="A19" s="126"/>
      <c r="B19" s="122"/>
      <c r="C19" s="124"/>
      <c r="D19" s="121"/>
      <c r="E19" s="121"/>
    </row>
    <row r="20" spans="1:5" ht="19.5" customHeight="1">
      <c r="A20" s="87"/>
      <c r="B20" s="122"/>
      <c r="C20" s="123"/>
      <c r="D20" s="120"/>
      <c r="E20" s="120"/>
    </row>
    <row r="21" spans="1:5" ht="16.5" customHeight="1">
      <c r="A21" s="87"/>
      <c r="B21" s="122"/>
      <c r="C21" s="124"/>
      <c r="D21" s="121"/>
      <c r="E21" s="121"/>
    </row>
    <row r="22" ht="17.25" customHeight="1">
      <c r="E22" s="8"/>
    </row>
    <row r="23" spans="1:5" ht="24.75" customHeight="1">
      <c r="A23" s="16" t="str">
        <f>HYPERLINK('[2]реквизиты'!$A$8)</f>
        <v>Chiaf referee</v>
      </c>
      <c r="B23" s="11"/>
      <c r="C23" s="11"/>
      <c r="D23" s="11"/>
      <c r="E23" s="17" t="str">
        <f>HYPERLINK('[2]реквизиты'!$G$8)</f>
        <v>B.Zhumagaliyev</v>
      </c>
    </row>
    <row r="24" spans="1:5" ht="12.75" customHeight="1">
      <c r="A24" s="11"/>
      <c r="B24" s="11"/>
      <c r="C24" s="11"/>
      <c r="D24" s="18"/>
      <c r="E24" s="19" t="str">
        <f>HYPERLINK('[2]реквизиты'!$G$9)</f>
        <v>/ KAZ /</v>
      </c>
    </row>
    <row r="25" spans="1:5" ht="15" customHeight="1">
      <c r="A25" s="17" t="str">
        <f>HYPERLINK('[2]реквизиты'!$A$10)</f>
        <v>Chiaf  secretary</v>
      </c>
      <c r="B25" s="11"/>
      <c r="C25" s="11"/>
      <c r="D25" s="20"/>
      <c r="E25" s="17" t="str">
        <f>HYPERLINK('[2]реквизиты'!$G$10)</f>
        <v>N.Tumenov</v>
      </c>
    </row>
    <row r="26" spans="1:5" ht="15.75" customHeight="1">
      <c r="A26" s="10"/>
      <c r="B26" s="10"/>
      <c r="C26" s="10"/>
      <c r="D26" s="10"/>
      <c r="E26" s="21" t="str">
        <f>HYPERLINK('[2]реквизиты'!$G$11)</f>
        <v>/ KAZ /</v>
      </c>
    </row>
    <row r="27" ht="15" customHeight="1">
      <c r="E27" s="5"/>
    </row>
    <row r="28" ht="12.75">
      <c r="E28" s="8"/>
    </row>
    <row r="29" ht="15" customHeight="1">
      <c r="E29" s="9"/>
    </row>
    <row r="30" ht="12.75">
      <c r="E30" s="9"/>
    </row>
    <row r="31" ht="15" customHeight="1"/>
    <row r="33" ht="15" customHeight="1"/>
    <row r="34" ht="15.75" customHeight="1"/>
  </sheetData>
  <sheetProtection/>
  <mergeCells count="48">
    <mergeCell ref="D4:D5"/>
    <mergeCell ref="D10:D11"/>
    <mergeCell ref="D12:D13"/>
    <mergeCell ref="C6:C7"/>
    <mergeCell ref="D6:D7"/>
    <mergeCell ref="C10:C11"/>
    <mergeCell ref="C12:C13"/>
    <mergeCell ref="A6:A7"/>
    <mergeCell ref="B6:B7"/>
    <mergeCell ref="B8:B9"/>
    <mergeCell ref="C8:C9"/>
    <mergeCell ref="A4:A5"/>
    <mergeCell ref="B4:B5"/>
    <mergeCell ref="C4:C5"/>
    <mergeCell ref="A16:A17"/>
    <mergeCell ref="B16:B17"/>
    <mergeCell ref="D16:D17"/>
    <mergeCell ref="A14:A15"/>
    <mergeCell ref="B14:B15"/>
    <mergeCell ref="D14:D15"/>
    <mergeCell ref="A1:E1"/>
    <mergeCell ref="A2:E2"/>
    <mergeCell ref="E10:E11"/>
    <mergeCell ref="A10:A11"/>
    <mergeCell ref="A8:A9"/>
    <mergeCell ref="E8:E9"/>
    <mergeCell ref="B10:B11"/>
    <mergeCell ref="E4:E5"/>
    <mergeCell ref="D8:D9"/>
    <mergeCell ref="E6:E7"/>
    <mergeCell ref="E16:E17"/>
    <mergeCell ref="A3:E3"/>
    <mergeCell ref="E12:E13"/>
    <mergeCell ref="E14:E15"/>
    <mergeCell ref="C16:C17"/>
    <mergeCell ref="D18:D19"/>
    <mergeCell ref="C18:C19"/>
    <mergeCell ref="C14:C15"/>
    <mergeCell ref="A12:A13"/>
    <mergeCell ref="B12:B13"/>
    <mergeCell ref="E20:E21"/>
    <mergeCell ref="A20:A21"/>
    <mergeCell ref="B20:B21"/>
    <mergeCell ref="C20:C21"/>
    <mergeCell ref="D20:D21"/>
    <mergeCell ref="B18:B19"/>
    <mergeCell ref="A18:A19"/>
    <mergeCell ref="E18:E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13">
      <selection activeCell="A1" sqref="A1:K29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88" t="str">
        <f>HYPERLINK('[2]реквизиты'!$A$2)</f>
        <v>of the World Cup Stage by Sambo among men and women and on combat sambo for the prize of The President of Kazakhstan N.A.Nazarbaev</v>
      </c>
      <c r="D1" s="155"/>
      <c r="E1" s="155"/>
      <c r="F1" s="155"/>
      <c r="G1" s="155"/>
      <c r="H1" s="155"/>
      <c r="I1" s="155"/>
      <c r="J1" s="156"/>
      <c r="K1" s="39"/>
      <c r="L1" s="39"/>
      <c r="M1" s="39"/>
      <c r="N1" s="39"/>
      <c r="O1" s="39"/>
      <c r="P1" s="39"/>
      <c r="Q1" s="39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7"/>
      <c r="B2" s="37"/>
      <c r="C2" s="157" t="str">
        <f>HYPERLINK('[2]реквизиты'!$A$3)</f>
        <v>January 27-30. 2012 , Uralsk, Kazakhstan</v>
      </c>
      <c r="D2" s="157"/>
      <c r="E2" s="157"/>
      <c r="F2" s="157"/>
      <c r="G2" s="157"/>
      <c r="H2" s="157"/>
      <c r="I2" s="157"/>
      <c r="J2" s="157"/>
      <c r="K2" s="54"/>
      <c r="L2" s="54"/>
      <c r="M2" s="54"/>
      <c r="N2" s="54"/>
      <c r="O2" s="54"/>
      <c r="P2" s="54"/>
      <c r="Q2" s="54"/>
      <c r="R2" s="5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2"/>
      <c r="C3" s="158" t="str">
        <f>HYPERLINK('пр.взв.'!$A$3)</f>
        <v>Weight category 80  kg  </v>
      </c>
      <c r="D3" s="158"/>
      <c r="E3" s="158"/>
      <c r="F3" s="158"/>
      <c r="G3" s="158"/>
      <c r="H3" s="158"/>
      <c r="I3" s="158"/>
      <c r="J3" s="158"/>
      <c r="K3" s="62"/>
      <c r="L3" s="62"/>
      <c r="M3" s="62"/>
      <c r="N3" s="62"/>
      <c r="O3" s="62"/>
      <c r="P3" s="62"/>
    </row>
    <row r="4" spans="1:13" ht="16.5" thickBot="1">
      <c r="A4" s="152" t="s">
        <v>0</v>
      </c>
      <c r="B4" s="152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 thickBot="1">
      <c r="A5" s="146">
        <v>1</v>
      </c>
      <c r="B5" s="148" t="str">
        <f>VLOOKUP(A5,'пр.взв.'!B4:E21,2,FALSE)</f>
        <v>EZHOVA KSENIYA</v>
      </c>
      <c r="C5" s="150">
        <f>VLOOKUP(A5,'пр.взв.'!B4:E21,3,FALSE)</f>
        <v>1986</v>
      </c>
      <c r="D5" s="142" t="str">
        <f>VLOOKUP(A5,'пр.взв.'!B4:E21,4,FALSE)</f>
        <v>RUS</v>
      </c>
      <c r="E5" s="22"/>
      <c r="F5" s="22"/>
      <c r="G5" s="22"/>
      <c r="H5" s="22"/>
      <c r="I5" s="22"/>
      <c r="J5" s="22"/>
      <c r="K5" s="22"/>
      <c r="L5" s="22"/>
      <c r="M5" s="22"/>
    </row>
    <row r="6" spans="1:13" ht="12.75" customHeight="1">
      <c r="A6" s="147"/>
      <c r="B6" s="149"/>
      <c r="C6" s="151"/>
      <c r="D6" s="143"/>
      <c r="E6" s="24"/>
      <c r="F6" s="22"/>
      <c r="G6" s="29"/>
      <c r="H6" s="26"/>
      <c r="I6" s="22"/>
      <c r="J6" s="43"/>
      <c r="K6" s="43"/>
      <c r="L6" s="43"/>
      <c r="M6" s="22"/>
    </row>
    <row r="7" spans="1:13" ht="13.5" customHeight="1" thickBot="1">
      <c r="A7" s="138">
        <v>5</v>
      </c>
      <c r="B7" s="140" t="e">
        <f>VLOOKUP(A7,'пр.взв.'!B4:E21,2,FALSE)</f>
        <v>#N/A</v>
      </c>
      <c r="C7" s="153" t="e">
        <f>VLOOKUP(A7,'пр.взв.'!B4:E21,3,FALSE)</f>
        <v>#N/A</v>
      </c>
      <c r="D7" s="144" t="e">
        <f>VLOOKUP(A7,'пр.взв.'!B4:E21,4,FALSE)</f>
        <v>#N/A</v>
      </c>
      <c r="E7" s="23"/>
      <c r="F7" s="25"/>
      <c r="G7" s="28"/>
      <c r="H7" s="26"/>
      <c r="I7" s="22"/>
      <c r="J7" s="43"/>
      <c r="K7" s="43"/>
      <c r="L7" s="43"/>
      <c r="M7" s="22"/>
    </row>
    <row r="8" spans="1:13" ht="13.5" customHeight="1" thickBot="1">
      <c r="A8" s="147"/>
      <c r="B8" s="141"/>
      <c r="C8" s="154"/>
      <c r="D8" s="145"/>
      <c r="E8" s="22"/>
      <c r="F8" s="26"/>
      <c r="G8" s="24"/>
      <c r="H8" s="30"/>
      <c r="I8" s="22"/>
      <c r="J8" s="22"/>
      <c r="K8" s="22"/>
      <c r="L8" s="22"/>
      <c r="M8" s="22"/>
    </row>
    <row r="9" spans="1:13" ht="13.5" customHeight="1" thickBot="1">
      <c r="A9" s="146">
        <v>3</v>
      </c>
      <c r="B9" s="148" t="e">
        <f>VLOOKUP(A9,'пр.взв.'!B4:E21,2,FALSE)</f>
        <v>#N/A</v>
      </c>
      <c r="C9" s="150" t="e">
        <f>VLOOKUP(A9,'пр.взв.'!B4:E21,3,FALSE)</f>
        <v>#N/A</v>
      </c>
      <c r="D9" s="142" t="e">
        <f>VLOOKUP(A9,'пр.взв.'!B4:E21,4,FALSE)</f>
        <v>#N/A</v>
      </c>
      <c r="E9" s="22"/>
      <c r="F9" s="26"/>
      <c r="G9" s="23"/>
      <c r="H9" s="3"/>
      <c r="I9" s="28"/>
      <c r="J9" s="26"/>
      <c r="K9" s="22"/>
      <c r="L9" s="22"/>
      <c r="M9" s="22"/>
    </row>
    <row r="10" spans="1:13" ht="12.75" customHeight="1">
      <c r="A10" s="147"/>
      <c r="B10" s="149"/>
      <c r="C10" s="151"/>
      <c r="D10" s="143"/>
      <c r="E10" s="24"/>
      <c r="F10" s="27"/>
      <c r="G10" s="28"/>
      <c r="H10" s="26"/>
      <c r="I10" s="28"/>
      <c r="J10" s="26"/>
      <c r="K10" s="22"/>
      <c r="L10" s="22"/>
      <c r="M10" s="22"/>
    </row>
    <row r="11" spans="1:13" ht="13.5" customHeight="1" thickBot="1">
      <c r="A11" s="138">
        <v>7</v>
      </c>
      <c r="B11" s="140" t="e">
        <f>VLOOKUP(A11,'пр.взв.'!B4:E21,2,FALSE)</f>
        <v>#N/A</v>
      </c>
      <c r="C11" s="153" t="e">
        <f>VLOOKUP(A11,'пр.взв.'!B4:E21,3,FALSE)</f>
        <v>#N/A</v>
      </c>
      <c r="D11" s="144" t="e">
        <f>VLOOKUP(A11,'пр.взв.'!B4:E21,4,FALSE)</f>
        <v>#N/A</v>
      </c>
      <c r="E11" s="23"/>
      <c r="F11" s="22"/>
      <c r="G11" s="29"/>
      <c r="H11" s="26"/>
      <c r="I11" s="28"/>
      <c r="J11" s="26"/>
      <c r="K11" s="22"/>
      <c r="L11" s="22"/>
      <c r="M11" s="22"/>
    </row>
    <row r="12" spans="1:13" ht="13.5" customHeight="1" thickBot="1">
      <c r="A12" s="139"/>
      <c r="B12" s="141"/>
      <c r="C12" s="154"/>
      <c r="D12" s="145"/>
      <c r="E12" s="22"/>
      <c r="F12" s="22"/>
      <c r="G12" s="29"/>
      <c r="H12" s="26"/>
      <c r="I12" s="28"/>
      <c r="J12" s="26"/>
      <c r="K12" s="22"/>
      <c r="L12" s="22"/>
      <c r="M12" s="22"/>
    </row>
    <row r="13" spans="1:13" ht="13.5" thickBot="1">
      <c r="A13" s="1"/>
      <c r="B13" s="1"/>
      <c r="C13" s="1"/>
      <c r="E13" s="22"/>
      <c r="F13" s="22"/>
      <c r="G13" s="22"/>
      <c r="H13" s="22"/>
      <c r="I13" s="28"/>
      <c r="J13" s="26"/>
      <c r="K13" s="22"/>
      <c r="L13" s="22"/>
      <c r="M13" s="22"/>
    </row>
    <row r="14" spans="1:13" ht="17.25" customHeight="1">
      <c r="A14" s="31"/>
      <c r="E14" s="22"/>
      <c r="F14" s="22"/>
      <c r="G14" s="22"/>
      <c r="H14" s="22"/>
      <c r="I14" s="40"/>
      <c r="J14" s="38"/>
      <c r="K14" s="27"/>
      <c r="L14" s="27"/>
      <c r="M14" s="22"/>
    </row>
    <row r="15" spans="1:10" ht="16.5" thickBot="1">
      <c r="A15" s="152" t="s">
        <v>10</v>
      </c>
      <c r="B15" s="152"/>
      <c r="E15" s="22"/>
      <c r="F15" s="22"/>
      <c r="G15" s="22"/>
      <c r="H15" s="22"/>
      <c r="I15" s="41"/>
      <c r="J15" s="3"/>
    </row>
    <row r="16" spans="1:10" ht="13.5" thickBot="1">
      <c r="A16" s="146">
        <v>2</v>
      </c>
      <c r="B16" s="148" t="str">
        <f>VLOOKUP(A16,'пр.взв.'!B5:E21,2,FALSE)</f>
        <v>SEITIMOVA ANAR</v>
      </c>
      <c r="C16" s="150">
        <f>VLOOKUP(A16,'пр.взв.'!B5:E21,3,FALSE)</f>
        <v>1988</v>
      </c>
      <c r="D16" s="142" t="str">
        <f>VLOOKUP(A16,'пр.взв.'!B5:E21,4,FALSE)</f>
        <v>KAZ</v>
      </c>
      <c r="E16" s="22"/>
      <c r="F16" s="22"/>
      <c r="G16" s="22"/>
      <c r="H16" s="22"/>
      <c r="I16" s="35"/>
      <c r="J16" s="3"/>
    </row>
    <row r="17" spans="1:10" ht="12.75">
      <c r="A17" s="147"/>
      <c r="B17" s="149"/>
      <c r="C17" s="151"/>
      <c r="D17" s="143"/>
      <c r="E17" s="24"/>
      <c r="F17" s="22"/>
      <c r="G17" s="29"/>
      <c r="H17" s="26"/>
      <c r="I17" s="35"/>
      <c r="J17" s="3"/>
    </row>
    <row r="18" spans="1:10" ht="13.5" thickBot="1">
      <c r="A18" s="138">
        <v>6</v>
      </c>
      <c r="B18" s="140" t="e">
        <f>VLOOKUP(A18,'пр.взв.'!B5:E21,2,FALSE)</f>
        <v>#N/A</v>
      </c>
      <c r="C18" s="153" t="e">
        <f>VLOOKUP(A18,'пр.взв.'!B5:E21,3,FALSE)</f>
        <v>#N/A</v>
      </c>
      <c r="D18" s="144" t="e">
        <f>VLOOKUP(A18,'пр.взв.'!B5:E21,4,FALSE)</f>
        <v>#N/A</v>
      </c>
      <c r="E18" s="23"/>
      <c r="F18" s="25"/>
      <c r="G18" s="28"/>
      <c r="H18" s="26"/>
      <c r="I18" s="35"/>
      <c r="J18" s="3"/>
    </row>
    <row r="19" spans="1:10" ht="13.5" thickBot="1">
      <c r="A19" s="147"/>
      <c r="B19" s="141"/>
      <c r="C19" s="154"/>
      <c r="D19" s="145"/>
      <c r="E19" s="22"/>
      <c r="F19" s="26"/>
      <c r="G19" s="24"/>
      <c r="H19" s="30"/>
      <c r="I19" s="35"/>
      <c r="J19" s="3"/>
    </row>
    <row r="20" spans="1:8" ht="13.5" thickBot="1">
      <c r="A20" s="146">
        <v>4</v>
      </c>
      <c r="B20" s="148" t="e">
        <f>VLOOKUP(A20,'пр.взв.'!B5:E21,2,FALSE)</f>
        <v>#N/A</v>
      </c>
      <c r="C20" s="150" t="e">
        <f>VLOOKUP(A20,'пр.взв.'!B5:E21,3,FALSE)</f>
        <v>#N/A</v>
      </c>
      <c r="D20" s="142" t="e">
        <f>VLOOKUP(A20,'пр.взв.'!B5:E21,4,FALSE)</f>
        <v>#N/A</v>
      </c>
      <c r="E20" s="22"/>
      <c r="F20" s="26"/>
      <c r="G20" s="23"/>
      <c r="H20" s="3"/>
    </row>
    <row r="21" spans="1:8" ht="12.75">
      <c r="A21" s="147"/>
      <c r="B21" s="149"/>
      <c r="C21" s="151"/>
      <c r="D21" s="143"/>
      <c r="E21" s="24"/>
      <c r="F21" s="27"/>
      <c r="G21" s="28"/>
      <c r="H21" s="26"/>
    </row>
    <row r="22" spans="1:8" ht="13.5" thickBot="1">
      <c r="A22" s="138">
        <v>8</v>
      </c>
      <c r="B22" s="140" t="e">
        <f>VLOOKUP(A22,'пр.взв.'!B5:E21,2,FALSE)</f>
        <v>#N/A</v>
      </c>
      <c r="C22" s="153" t="e">
        <f>VLOOKUP(A22,'пр.взв.'!B5:E21,3,FALSE)</f>
        <v>#N/A</v>
      </c>
      <c r="D22" s="144" t="e">
        <f>VLOOKUP(A22,'пр.взв.'!B5:E21,4,FALSE)</f>
        <v>#N/A</v>
      </c>
      <c r="E22" s="23"/>
      <c r="F22" s="22"/>
      <c r="G22" s="29"/>
      <c r="H22" s="26"/>
    </row>
    <row r="23" spans="1:8" ht="13.5" thickBot="1">
      <c r="A23" s="139"/>
      <c r="B23" s="141"/>
      <c r="C23" s="154"/>
      <c r="D23" s="145"/>
      <c r="E23" s="22"/>
      <c r="F23" s="22"/>
      <c r="G23" s="29"/>
      <c r="H23" s="26"/>
    </row>
    <row r="25" spans="7:11" ht="12.75">
      <c r="G25" s="3"/>
      <c r="H25" s="3"/>
      <c r="I25" s="3"/>
      <c r="J25" s="3"/>
      <c r="K25" s="3"/>
    </row>
    <row r="26" spans="1:11" ht="12.75">
      <c r="A26" s="10"/>
      <c r="G26" s="11"/>
      <c r="H26" s="3"/>
      <c r="I26" s="3"/>
      <c r="J26" s="3"/>
      <c r="K26" s="3"/>
    </row>
    <row r="27" spans="7:11" ht="12.75">
      <c r="G27" s="3"/>
      <c r="H27" s="3"/>
      <c r="I27" s="3"/>
      <c r="J27" s="3"/>
      <c r="K27" s="3"/>
    </row>
    <row r="28" spans="2:11" ht="12.75">
      <c r="B28" s="32"/>
      <c r="G28" s="3"/>
      <c r="H28" s="3"/>
      <c r="I28" s="3"/>
      <c r="J28" s="3"/>
      <c r="K28" s="3"/>
    </row>
    <row r="29" spans="2:11" ht="12.75">
      <c r="B29" s="33"/>
      <c r="G29" s="3"/>
      <c r="H29" s="3"/>
      <c r="I29" s="3"/>
      <c r="J29" s="3"/>
      <c r="K29" s="3"/>
    </row>
    <row r="30" spans="2:13" ht="12.75">
      <c r="B30" s="33"/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3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6" spans="2:11" ht="12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2.75">
      <c r="B37" s="16"/>
      <c r="C37" s="11"/>
      <c r="D37" s="11"/>
      <c r="E37" s="11"/>
      <c r="F37" s="3"/>
      <c r="G37" s="3"/>
      <c r="H37" s="3"/>
      <c r="I37" s="17"/>
      <c r="J37" s="3"/>
      <c r="K37" s="19"/>
    </row>
    <row r="38" spans="2:11" ht="12.75">
      <c r="B38" s="11"/>
      <c r="C38" s="11"/>
      <c r="D38" s="11"/>
      <c r="E38" s="11"/>
      <c r="F38" s="3"/>
      <c r="G38" s="3"/>
      <c r="H38" s="3"/>
      <c r="I38" s="3"/>
      <c r="J38" s="3"/>
      <c r="K38" s="3"/>
    </row>
    <row r="39" spans="2:11" ht="12.75">
      <c r="B39" s="17"/>
      <c r="C39" s="3"/>
      <c r="D39" s="11"/>
      <c r="E39" s="11"/>
      <c r="F39" s="17"/>
      <c r="G39" s="3"/>
      <c r="H39" s="3"/>
      <c r="I39" s="17"/>
      <c r="J39" s="3"/>
      <c r="K39" s="19"/>
    </row>
    <row r="40" spans="2:13" ht="12.75">
      <c r="B40" s="3"/>
      <c r="C40" s="3"/>
      <c r="D40" s="3"/>
      <c r="E40" s="3"/>
      <c r="F40" s="3"/>
      <c r="G40" s="15"/>
      <c r="H40" s="15"/>
      <c r="I40" s="3"/>
      <c r="J40" s="15"/>
      <c r="K40" s="15"/>
      <c r="L40" s="36"/>
      <c r="M40" s="36"/>
    </row>
    <row r="41" spans="2:13" ht="12.75">
      <c r="B41" s="3"/>
      <c r="C41" s="3"/>
      <c r="D41" s="86"/>
      <c r="E41" s="3"/>
      <c r="F41" s="3"/>
      <c r="G41" s="15"/>
      <c r="H41" s="15"/>
      <c r="I41" s="15"/>
      <c r="J41" s="15"/>
      <c r="K41" s="15"/>
      <c r="M41" s="36"/>
    </row>
    <row r="42" spans="2:13" ht="12.75">
      <c r="B42" s="3"/>
      <c r="C42" s="3"/>
      <c r="D42" s="3"/>
      <c r="E42" s="3"/>
      <c r="F42" s="3"/>
      <c r="G42" s="15"/>
      <c r="H42" s="15"/>
      <c r="I42" s="15"/>
      <c r="J42" s="15"/>
      <c r="K42" s="15"/>
      <c r="M42" s="36"/>
    </row>
    <row r="43" spans="5:13" ht="12.75">
      <c r="E43" s="3"/>
      <c r="F43" s="3"/>
      <c r="G43" s="15"/>
      <c r="H43" s="15"/>
      <c r="I43" s="15"/>
      <c r="J43" s="15"/>
      <c r="K43" s="15"/>
      <c r="L43" s="36"/>
      <c r="M43" s="36"/>
    </row>
  </sheetData>
  <sheetProtection/>
  <mergeCells count="37">
    <mergeCell ref="C5:C6"/>
    <mergeCell ref="C1:J1"/>
    <mergeCell ref="C2:J2"/>
    <mergeCell ref="C3:J3"/>
    <mergeCell ref="D5:D6"/>
    <mergeCell ref="A11:A12"/>
    <mergeCell ref="B11:B12"/>
    <mergeCell ref="C11:C12"/>
    <mergeCell ref="D11:D12"/>
    <mergeCell ref="A7:A8"/>
    <mergeCell ref="B7:B8"/>
    <mergeCell ref="C22:C23"/>
    <mergeCell ref="A18:A19"/>
    <mergeCell ref="B18:B19"/>
    <mergeCell ref="C18:C19"/>
    <mergeCell ref="D18:D19"/>
    <mergeCell ref="D9:D10"/>
    <mergeCell ref="A15:B15"/>
    <mergeCell ref="B16:B17"/>
    <mergeCell ref="C16:C17"/>
    <mergeCell ref="A4:B4"/>
    <mergeCell ref="C7:C8"/>
    <mergeCell ref="D7:D8"/>
    <mergeCell ref="A5:A6"/>
    <mergeCell ref="B5:B6"/>
    <mergeCell ref="D20:D21"/>
    <mergeCell ref="A16:A17"/>
    <mergeCell ref="A9:A10"/>
    <mergeCell ref="B9:B10"/>
    <mergeCell ref="C9:C10"/>
    <mergeCell ref="A22:A23"/>
    <mergeCell ref="B22:B23"/>
    <mergeCell ref="D16:D17"/>
    <mergeCell ref="D22:D23"/>
    <mergeCell ref="A20:A21"/>
    <mergeCell ref="B20:B21"/>
    <mergeCell ref="C20:C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6" sqref="A26:H32"/>
    </sheetView>
  </sheetViews>
  <sheetFormatPr defaultColWidth="9.140625" defaultRowHeight="12.75"/>
  <sheetData>
    <row r="1" spans="1:8" ht="54" customHeight="1" thickBot="1">
      <c r="A1" s="159" t="str">
        <f>'[2]реквизиты'!$A$2</f>
        <v>of the World Cup Stage by Sambo among men and women and on combat sambo for the prize of The President of Kazakhstan N.A.Nazarbaev</v>
      </c>
      <c r="B1" s="160"/>
      <c r="C1" s="160"/>
      <c r="D1" s="160"/>
      <c r="E1" s="160"/>
      <c r="F1" s="160"/>
      <c r="G1" s="160"/>
      <c r="H1" s="161"/>
    </row>
    <row r="2" spans="1:8" ht="12.75">
      <c r="A2" s="162" t="str">
        <f>'[2]реквизиты'!$A$3</f>
        <v>January 27-30. 2012 , Uralsk, Kazakhstan</v>
      </c>
      <c r="B2" s="162"/>
      <c r="C2" s="162"/>
      <c r="D2" s="162"/>
      <c r="E2" s="162"/>
      <c r="F2" s="162"/>
      <c r="G2" s="162"/>
      <c r="H2" s="162"/>
    </row>
    <row r="3" spans="1:8" ht="18">
      <c r="A3" s="163" t="s">
        <v>35</v>
      </c>
      <c r="B3" s="163"/>
      <c r="C3" s="163"/>
      <c r="D3" s="163"/>
      <c r="E3" s="163"/>
      <c r="F3" s="163"/>
      <c r="G3" s="163"/>
      <c r="H3" s="163"/>
    </row>
    <row r="4" spans="2:8" ht="18">
      <c r="B4" s="76"/>
      <c r="C4" s="164" t="str">
        <f>'[3]пр.взв.'!A4</f>
        <v>Weight category кg.</v>
      </c>
      <c r="D4" s="164"/>
      <c r="E4" s="164"/>
      <c r="F4" s="164"/>
      <c r="G4" s="164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165" t="s">
        <v>29</v>
      </c>
      <c r="B6" s="176" t="e">
        <f>VLOOKUP(J6,'[3]пр.взв.'!B7:F70,2,FALSE)</f>
        <v>#REF!</v>
      </c>
      <c r="C6" s="176"/>
      <c r="D6" s="176"/>
      <c r="E6" s="176"/>
      <c r="F6" s="176"/>
      <c r="G6" s="176"/>
      <c r="H6" s="171" t="e">
        <f>VLOOKUP(J6,'[3]пр.взв.'!B7:F70,3,FALSE)</f>
        <v>#REF!</v>
      </c>
      <c r="I6" s="77"/>
      <c r="J6" s="78">
        <f>'пр.хода'!I15</f>
        <v>1</v>
      </c>
    </row>
    <row r="7" spans="1:10" ht="18">
      <c r="A7" s="166"/>
      <c r="B7" s="177"/>
      <c r="C7" s="177"/>
      <c r="D7" s="177"/>
      <c r="E7" s="177"/>
      <c r="F7" s="177"/>
      <c r="G7" s="177"/>
      <c r="H7" s="172"/>
      <c r="I7" s="77"/>
      <c r="J7" s="78"/>
    </row>
    <row r="8" spans="1:10" ht="18">
      <c r="A8" s="166"/>
      <c r="B8" s="178" t="e">
        <f>VLOOKUP(J6,'[3]пр.взв.'!B7:F70,4,FALSE)</f>
        <v>#REF!</v>
      </c>
      <c r="C8" s="178"/>
      <c r="D8" s="178"/>
      <c r="E8" s="178"/>
      <c r="F8" s="178"/>
      <c r="G8" s="178"/>
      <c r="H8" s="172"/>
      <c r="I8" s="77"/>
      <c r="J8" s="78"/>
    </row>
    <row r="9" spans="1:10" ht="18.75" thickBot="1">
      <c r="A9" s="167"/>
      <c r="B9" s="179"/>
      <c r="C9" s="179"/>
      <c r="D9" s="179"/>
      <c r="E9" s="179"/>
      <c r="F9" s="179"/>
      <c r="G9" s="179"/>
      <c r="H9" s="180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173" t="s">
        <v>30</v>
      </c>
      <c r="B11" s="176" t="e">
        <f>VLOOKUP(J11,'[3]пр.взв.'!B2:F75,2,FALSE)</f>
        <v>#REF!</v>
      </c>
      <c r="C11" s="176"/>
      <c r="D11" s="176"/>
      <c r="E11" s="176"/>
      <c r="F11" s="176"/>
      <c r="G11" s="176"/>
      <c r="H11" s="171" t="e">
        <f>VLOOKUP(J11,'[3]пр.взв.'!B2:F75,3,FALSE)</f>
        <v>#REF!</v>
      </c>
      <c r="I11" s="77"/>
      <c r="J11" s="78">
        <f>'пр.хода'!L9</f>
        <v>2</v>
      </c>
    </row>
    <row r="12" spans="1:10" ht="18">
      <c r="A12" s="174"/>
      <c r="B12" s="177"/>
      <c r="C12" s="177"/>
      <c r="D12" s="177"/>
      <c r="E12" s="177"/>
      <c r="F12" s="177"/>
      <c r="G12" s="177"/>
      <c r="H12" s="172"/>
      <c r="I12" s="77"/>
      <c r="J12" s="78"/>
    </row>
    <row r="13" spans="1:10" ht="18">
      <c r="A13" s="174"/>
      <c r="B13" s="178" t="e">
        <f>VLOOKUP(J11,'[3]пр.взв.'!B2:F75,4,FALSE)</f>
        <v>#REF!</v>
      </c>
      <c r="C13" s="178"/>
      <c r="D13" s="178"/>
      <c r="E13" s="178"/>
      <c r="F13" s="178"/>
      <c r="G13" s="178"/>
      <c r="H13" s="172"/>
      <c r="I13" s="77"/>
      <c r="J13" s="78"/>
    </row>
    <row r="14" spans="1:10" ht="18.75" thickBot="1">
      <c r="A14" s="175"/>
      <c r="B14" s="179"/>
      <c r="C14" s="179"/>
      <c r="D14" s="179"/>
      <c r="E14" s="179"/>
      <c r="F14" s="179"/>
      <c r="G14" s="179"/>
      <c r="H14" s="180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168" t="s">
        <v>31</v>
      </c>
      <c r="B16" s="176" t="e">
        <f>VLOOKUP(J16,'[3]пр.взв.'!B1:F80,2,FALSE)</f>
        <v>#N/A</v>
      </c>
      <c r="C16" s="176"/>
      <c r="D16" s="176"/>
      <c r="E16" s="176"/>
      <c r="F16" s="176"/>
      <c r="G16" s="176"/>
      <c r="H16" s="171" t="e">
        <f>VLOOKUP(J16,'[3]пр.взв.'!B1:F80,3,FALSE)</f>
        <v>#N/A</v>
      </c>
      <c r="I16" s="77"/>
      <c r="J16" s="78">
        <f>'пр.хода'!A32</f>
        <v>0</v>
      </c>
    </row>
    <row r="17" spans="1:10" ht="18">
      <c r="A17" s="169"/>
      <c r="B17" s="177"/>
      <c r="C17" s="177"/>
      <c r="D17" s="177"/>
      <c r="E17" s="177"/>
      <c r="F17" s="177"/>
      <c r="G17" s="177"/>
      <c r="H17" s="172"/>
      <c r="I17" s="77"/>
      <c r="J17" s="78"/>
    </row>
    <row r="18" spans="1:10" ht="18">
      <c r="A18" s="169"/>
      <c r="B18" s="178" t="e">
        <f>VLOOKUP(J16,'[3]пр.взв.'!B1:F80,4,FALSE)</f>
        <v>#N/A</v>
      </c>
      <c r="C18" s="178"/>
      <c r="D18" s="178"/>
      <c r="E18" s="178"/>
      <c r="F18" s="178"/>
      <c r="G18" s="178"/>
      <c r="H18" s="172"/>
      <c r="I18" s="77"/>
      <c r="J18" s="78"/>
    </row>
    <row r="19" spans="1:10" ht="18.75" thickBot="1">
      <c r="A19" s="170"/>
      <c r="B19" s="179"/>
      <c r="C19" s="179"/>
      <c r="D19" s="179"/>
      <c r="E19" s="179"/>
      <c r="F19" s="179"/>
      <c r="G19" s="179"/>
      <c r="H19" s="180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8" ht="18" customHeight="1">
      <c r="A21" s="168" t="s">
        <v>31</v>
      </c>
      <c r="B21" s="176" t="e">
        <f>VLOOKUP(J21,'[3]пр.взв.'!B6:F85,2,FALSE)</f>
        <v>#N/A</v>
      </c>
      <c r="C21" s="176"/>
      <c r="D21" s="176"/>
      <c r="E21" s="176"/>
      <c r="F21" s="176"/>
      <c r="G21" s="176"/>
      <c r="H21" s="171" t="e">
        <f>VLOOKUP(J21,'[3]пр.взв.'!B6:F85,3,FALSE)</f>
        <v>#N/A</v>
      </c>
    </row>
    <row r="22" spans="1:8" ht="18" customHeight="1">
      <c r="A22" s="169"/>
      <c r="B22" s="177"/>
      <c r="C22" s="177"/>
      <c r="D22" s="177"/>
      <c r="E22" s="177"/>
      <c r="F22" s="177"/>
      <c r="G22" s="177"/>
      <c r="H22" s="172"/>
    </row>
    <row r="23" spans="1:8" ht="18" customHeight="1">
      <c r="A23" s="169"/>
      <c r="B23" s="178" t="e">
        <f>VLOOKUP(J21,'[3]пр.взв.'!B6:F85,4,FALSE)</f>
        <v>#N/A</v>
      </c>
      <c r="C23" s="178"/>
      <c r="D23" s="178"/>
      <c r="E23" s="178"/>
      <c r="F23" s="178"/>
      <c r="G23" s="178"/>
      <c r="H23" s="172"/>
    </row>
    <row r="24" spans="1:8" ht="18" customHeight="1" thickBot="1">
      <c r="A24" s="170"/>
      <c r="B24" s="179"/>
      <c r="C24" s="179"/>
      <c r="D24" s="179"/>
      <c r="E24" s="179"/>
      <c r="F24" s="179"/>
      <c r="G24" s="179"/>
      <c r="H24" s="180"/>
    </row>
    <row r="25" spans="1:8" ht="13.5" customHeight="1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33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81"/>
      <c r="B28" s="182"/>
      <c r="C28" s="182"/>
      <c r="D28" s="182"/>
      <c r="E28" s="182"/>
      <c r="F28" s="182"/>
      <c r="G28" s="182"/>
      <c r="H28" s="171"/>
    </row>
    <row r="29" spans="1:8" ht="13.5" thickBot="1">
      <c r="A29" s="183"/>
      <c r="B29" s="179"/>
      <c r="C29" s="179"/>
      <c r="D29" s="179"/>
      <c r="E29" s="179"/>
      <c r="F29" s="179"/>
      <c r="G29" s="179"/>
      <c r="H29" s="180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18:H19"/>
    <mergeCell ref="B8:H9"/>
    <mergeCell ref="B13:H14"/>
    <mergeCell ref="B16:G17"/>
    <mergeCell ref="H11:H12"/>
    <mergeCell ref="A28:H29"/>
    <mergeCell ref="A21:A24"/>
    <mergeCell ref="B21:G22"/>
    <mergeCell ref="H21:H22"/>
    <mergeCell ref="B23:H24"/>
    <mergeCell ref="B11:G12"/>
    <mergeCell ref="A1:H1"/>
    <mergeCell ref="A2:H2"/>
    <mergeCell ref="A3:H3"/>
    <mergeCell ref="C4:G4"/>
    <mergeCell ref="A6:A9"/>
    <mergeCell ref="A16:A19"/>
    <mergeCell ref="H6:H7"/>
    <mergeCell ref="A11:A14"/>
    <mergeCell ref="B6:G7"/>
    <mergeCell ref="H16:H17"/>
  </mergeCells>
  <printOptions/>
  <pageMargins left="0.75" right="0.75" top="0.39" bottom="0.42" header="0.2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zoomScalePageLayoutView="0" workbookViewId="0" topLeftCell="A23">
      <selection activeCell="A1" sqref="A1:O39"/>
    </sheetView>
  </sheetViews>
  <sheetFormatPr defaultColWidth="9.140625" defaultRowHeight="12.75"/>
  <cols>
    <col min="1" max="1" width="3.8515625" style="0" customWidth="1"/>
    <col min="2" max="2" width="21.00390625" style="0" customWidth="1"/>
    <col min="3" max="3" width="5.140625" style="0" customWidth="1"/>
    <col min="4" max="4" width="4.8515625" style="0" customWidth="1"/>
    <col min="5" max="5" width="4.28125" style="0" customWidth="1"/>
    <col min="6" max="6" width="4.8515625" style="0" customWidth="1"/>
    <col min="7" max="7" width="3.8515625" style="0" customWidth="1"/>
    <col min="8" max="8" width="6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57421875" style="0" customWidth="1"/>
    <col min="13" max="13" width="16.57421875" style="0" customWidth="1"/>
    <col min="14" max="14" width="5.7109375" style="0" customWidth="1"/>
    <col min="15" max="15" width="4.28125" style="0" customWidth="1"/>
  </cols>
  <sheetData>
    <row r="1" spans="3:12" ht="15.75" customHeight="1">
      <c r="C1" s="206" t="s">
        <v>16</v>
      </c>
      <c r="D1" s="206"/>
      <c r="E1" s="206"/>
      <c r="F1" s="206"/>
      <c r="G1" s="206"/>
      <c r="H1" s="206"/>
      <c r="I1" s="206"/>
      <c r="J1" s="206"/>
      <c r="K1" s="206"/>
      <c r="L1" s="206"/>
    </row>
    <row r="2" spans="2:12" ht="62.25" customHeight="1">
      <c r="B2" s="49"/>
      <c r="C2" s="184" t="str">
        <f>HYPERLINK('[2]реквизиты'!$A$2)</f>
        <v>of the World Cup Stage by Sambo among men and women and on combat sambo for the prize of The President of Kazakhstan N.A.Nazarbaev</v>
      </c>
      <c r="D2" s="184"/>
      <c r="E2" s="184"/>
      <c r="F2" s="184"/>
      <c r="G2" s="184"/>
      <c r="H2" s="184"/>
      <c r="I2" s="184"/>
      <c r="J2" s="184"/>
      <c r="K2" s="184"/>
      <c r="L2" s="184"/>
    </row>
    <row r="3" spans="2:13" ht="26.25" customHeight="1" thickBot="1">
      <c r="B3" s="157" t="str">
        <f>HYPERLINK('[2]реквизиты'!$A$3)</f>
        <v>January 27-30. 2012 , Uralsk, Kazakhstan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2:14" ht="27.75" customHeight="1" thickBot="1">
      <c r="B4" s="65"/>
      <c r="C4" s="185" t="str">
        <f>HYPERLINK('пр.взв.'!$A$3)</f>
        <v>Weight category 80  kg  </v>
      </c>
      <c r="D4" s="186"/>
      <c r="E4" s="186"/>
      <c r="F4" s="186"/>
      <c r="G4" s="186"/>
      <c r="H4" s="186"/>
      <c r="I4" s="186"/>
      <c r="J4" s="186"/>
      <c r="K4" s="186"/>
      <c r="L4" s="187"/>
      <c r="M4" s="65"/>
      <c r="N4" s="65"/>
    </row>
    <row r="5" ht="18" customHeight="1">
      <c r="A5" s="48"/>
    </row>
    <row r="6" spans="1:15" ht="24" customHeight="1" thickBot="1">
      <c r="A6" s="50" t="s">
        <v>9</v>
      </c>
      <c r="N6" s="53"/>
      <c r="O6" s="53"/>
    </row>
    <row r="7" spans="1:15" ht="12.75" customHeight="1" thickBot="1">
      <c r="A7" s="215">
        <v>1</v>
      </c>
      <c r="B7" s="217" t="str">
        <f>VLOOKUP(A7,'пр.взв.'!B6:E21,2,FALSE)</f>
        <v>EZHOVA KSENIYA</v>
      </c>
      <c r="C7" s="150">
        <f>VLOOKUP(A7,'пр.взв.'!B6:E21,3,FALSE)</f>
        <v>1986</v>
      </c>
      <c r="D7" s="142" t="str">
        <f>VLOOKUP(A7,'пр.взв.'!B6:E21,4,FALSE)</f>
        <v>RUS</v>
      </c>
      <c r="K7" s="212">
        <v>1</v>
      </c>
      <c r="L7" s="213">
        <f>I15</f>
        <v>1</v>
      </c>
      <c r="M7" s="214" t="str">
        <f>VLOOKUP(L7,'пр.взв.'!B6:E21,2,FALSE)</f>
        <v>EZHOVA KSENIYA</v>
      </c>
      <c r="N7" s="198" t="str">
        <f>VLOOKUP(L7,'пр.взв.'!B6:E21,4,FALSE)</f>
        <v>RUS</v>
      </c>
      <c r="O7" s="53"/>
    </row>
    <row r="8" spans="1:15" ht="12.75" customHeight="1">
      <c r="A8" s="216"/>
      <c r="B8" s="218"/>
      <c r="C8" s="151"/>
      <c r="D8" s="143"/>
      <c r="E8" s="83">
        <v>1</v>
      </c>
      <c r="K8" s="201"/>
      <c r="L8" s="203"/>
      <c r="M8" s="205"/>
      <c r="N8" s="199"/>
      <c r="O8" s="53"/>
    </row>
    <row r="9" spans="1:15" ht="12.75" customHeight="1" thickBot="1">
      <c r="A9" s="225">
        <v>5</v>
      </c>
      <c r="B9" s="221" t="e">
        <f>VLOOKUP(A9,'пр.взв.'!B6:E21,2,FALSE)</f>
        <v>#N/A</v>
      </c>
      <c r="C9" s="223" t="e">
        <f>VLOOKUP(A9,'пр.взв.'!B6:E21,3,FALSE)</f>
        <v>#N/A</v>
      </c>
      <c r="D9" s="190" t="e">
        <f>VLOOKUP(A9,'пр.взв.'!B6:E21,4,FALSE)</f>
        <v>#N/A</v>
      </c>
      <c r="E9" s="84"/>
      <c r="F9" s="7"/>
      <c r="G9" s="35"/>
      <c r="K9" s="200">
        <v>2</v>
      </c>
      <c r="L9" s="202">
        <v>2</v>
      </c>
      <c r="M9" s="204" t="str">
        <f>VLOOKUP(L9,'пр.взв.'!B6:E21,2,FALSE)</f>
        <v>SEITIMOVA ANAR</v>
      </c>
      <c r="N9" s="211" t="str">
        <f>VLOOKUP(L9,'пр.взв.'!B6:E21,4,FALSE)</f>
        <v>KAZ</v>
      </c>
      <c r="O9" s="53"/>
    </row>
    <row r="10" spans="1:15" ht="12.75" customHeight="1" thickBot="1">
      <c r="A10" s="226"/>
      <c r="B10" s="222"/>
      <c r="C10" s="224"/>
      <c r="D10" s="191"/>
      <c r="F10" s="3"/>
      <c r="G10" s="83">
        <v>1</v>
      </c>
      <c r="K10" s="201"/>
      <c r="L10" s="203"/>
      <c r="M10" s="205"/>
      <c r="N10" s="199"/>
      <c r="O10" s="53"/>
    </row>
    <row r="11" spans="1:15" ht="12.75" customHeight="1" thickBot="1">
      <c r="A11" s="215">
        <v>3</v>
      </c>
      <c r="B11" s="227" t="e">
        <f>VLOOKUP(A11,'пр.взв.'!B6:E21,2,FALSE)</f>
        <v>#N/A</v>
      </c>
      <c r="C11" s="229" t="e">
        <f>VLOOKUP(A11,'пр.взв.'!B6:E21,3,FALSE)</f>
        <v>#N/A</v>
      </c>
      <c r="D11" s="188" t="e">
        <f>VLOOKUP(A11,'пр.взв.'!B6:E21,4,FALSE)</f>
        <v>#N/A</v>
      </c>
      <c r="F11" s="3"/>
      <c r="G11" s="84"/>
      <c r="H11" s="32"/>
      <c r="K11" s="194">
        <v>3</v>
      </c>
      <c r="L11" s="192">
        <f>C30</f>
        <v>0</v>
      </c>
      <c r="M11" s="196" t="e">
        <f>VLOOKUP(L11,'пр.взв.'!B6:E21,2,FALSE)</f>
        <v>#N/A</v>
      </c>
      <c r="N11" s="192" t="e">
        <f>VLOOKUP(L11,'пр.взв.'!B6:E21,4,FALSE)</f>
        <v>#N/A</v>
      </c>
      <c r="O11" s="53"/>
    </row>
    <row r="12" spans="1:15" ht="12.75" customHeight="1">
      <c r="A12" s="216"/>
      <c r="B12" s="228"/>
      <c r="C12" s="230"/>
      <c r="D12" s="189"/>
      <c r="E12" s="83"/>
      <c r="F12" s="2"/>
      <c r="G12" s="35"/>
      <c r="H12" s="33"/>
      <c r="K12" s="195"/>
      <c r="L12" s="193"/>
      <c r="M12" s="197"/>
      <c r="N12" s="193"/>
      <c r="O12" s="53"/>
    </row>
    <row r="13" spans="1:15" ht="12.75" customHeight="1" thickBot="1">
      <c r="A13" s="225">
        <v>7</v>
      </c>
      <c r="B13" s="221" t="e">
        <f>VLOOKUP(A13,'пр.взв.'!B6:E21,2,FALSE)</f>
        <v>#N/A</v>
      </c>
      <c r="C13" s="223" t="e">
        <f>VLOOKUP(A13,'пр.взв.'!B6:E21,3,FALSE)</f>
        <v>#N/A</v>
      </c>
      <c r="D13" s="190" t="e">
        <f>VLOOKUP(A13,'пр.взв.'!B6:E21,4,FALSE)</f>
        <v>#N/A</v>
      </c>
      <c r="E13" s="84"/>
      <c r="G13" s="3"/>
      <c r="H13" s="33"/>
      <c r="K13" s="194">
        <v>4</v>
      </c>
      <c r="L13" s="192"/>
      <c r="M13" s="196" t="e">
        <f>VLOOKUP(L13,'пр.взв.'!B6:E21,2,FALSE)</f>
        <v>#N/A</v>
      </c>
      <c r="N13" s="192" t="e">
        <f>VLOOKUP(L13,'пр.взв.'!B6:E21,4,FALSE)</f>
        <v>#N/A</v>
      </c>
      <c r="O13" s="53"/>
    </row>
    <row r="14" spans="1:15" ht="12.75" customHeight="1" thickBot="1">
      <c r="A14" s="226"/>
      <c r="B14" s="222"/>
      <c r="C14" s="224"/>
      <c r="D14" s="191"/>
      <c r="G14" s="3"/>
      <c r="H14" s="33"/>
      <c r="K14" s="195"/>
      <c r="L14" s="193"/>
      <c r="M14" s="197"/>
      <c r="N14" s="193"/>
      <c r="O14" s="53"/>
    </row>
    <row r="15" spans="1:15" ht="12" customHeight="1">
      <c r="A15" s="219" t="s">
        <v>10</v>
      </c>
      <c r="B15" s="61"/>
      <c r="C15" s="64"/>
      <c r="D15" s="64"/>
      <c r="G15" s="3"/>
      <c r="H15" s="33"/>
      <c r="I15" s="83">
        <v>1</v>
      </c>
      <c r="K15" s="207" t="s">
        <v>37</v>
      </c>
      <c r="L15" s="192"/>
      <c r="M15" s="196" t="e">
        <f>VLOOKUP(L15,'пр.взв.'!B6:E21,2,FALSE)</f>
        <v>#N/A</v>
      </c>
      <c r="N15" s="192" t="e">
        <f>VLOOKUP(L15,'пр.взв.'!B6:E21,4,FALSE)</f>
        <v>#N/A</v>
      </c>
      <c r="O15" s="53"/>
    </row>
    <row r="16" spans="1:15" ht="12" customHeight="1" thickBot="1">
      <c r="A16" s="220"/>
      <c r="B16" s="61"/>
      <c r="C16" s="64"/>
      <c r="D16" s="64"/>
      <c r="G16" s="3"/>
      <c r="H16" s="33"/>
      <c r="I16" s="84"/>
      <c r="K16" s="208"/>
      <c r="L16" s="193"/>
      <c r="M16" s="197"/>
      <c r="N16" s="193"/>
      <c r="O16" s="53"/>
    </row>
    <row r="17" spans="1:15" ht="12.75" customHeight="1" thickBot="1">
      <c r="A17" s="215">
        <v>2</v>
      </c>
      <c r="B17" s="217" t="str">
        <f>VLOOKUP(A17,'пр.взв.'!B6:E21,2,FALSE)</f>
        <v>SEITIMOVA ANAR</v>
      </c>
      <c r="C17" s="150">
        <f>VLOOKUP(A17,'пр.взв.'!B6:E21,3,FALSE)</f>
        <v>1988</v>
      </c>
      <c r="D17" s="142" t="str">
        <f>VLOOKUP(A17,'пр.взв.'!B6:E21,4,FALSE)</f>
        <v>KAZ</v>
      </c>
      <c r="G17" s="3"/>
      <c r="H17" s="33"/>
      <c r="K17" s="207" t="s">
        <v>37</v>
      </c>
      <c r="L17" s="192"/>
      <c r="M17" s="196" t="e">
        <f>VLOOKUP(L17,'пр.взв.'!B6:E21,2,FALSE)</f>
        <v>#N/A</v>
      </c>
      <c r="N17" s="192" t="e">
        <f>VLOOKUP(L17,'пр.взв.'!B6:E21,4,FALSE)</f>
        <v>#N/A</v>
      </c>
      <c r="O17" s="53"/>
    </row>
    <row r="18" spans="1:15" ht="12.75" customHeight="1">
      <c r="A18" s="216"/>
      <c r="B18" s="218"/>
      <c r="C18" s="151"/>
      <c r="D18" s="143"/>
      <c r="E18" s="83">
        <v>2</v>
      </c>
      <c r="G18" s="3"/>
      <c r="H18" s="33"/>
      <c r="K18" s="208"/>
      <c r="L18" s="193"/>
      <c r="M18" s="197"/>
      <c r="N18" s="193"/>
      <c r="O18" s="53"/>
    </row>
    <row r="19" spans="1:15" ht="12.75" customHeight="1" thickBot="1">
      <c r="A19" s="225">
        <v>6</v>
      </c>
      <c r="B19" s="221" t="e">
        <f>VLOOKUP(A19,'пр.взв.'!B6:E21,2,FALSE)</f>
        <v>#N/A</v>
      </c>
      <c r="C19" s="223" t="e">
        <f>VLOOKUP(A19,'пр.взв.'!B6:E21,3,FALSE)</f>
        <v>#N/A</v>
      </c>
      <c r="D19" s="190" t="e">
        <f>VLOOKUP(A19,'пр.взв.'!B6:E21,4,FALSE)</f>
        <v>#N/A</v>
      </c>
      <c r="E19" s="84"/>
      <c r="F19" s="7"/>
      <c r="G19" s="35"/>
      <c r="H19" s="33"/>
      <c r="K19" s="207" t="s">
        <v>37</v>
      </c>
      <c r="L19" s="192"/>
      <c r="M19" s="196" t="e">
        <f>VLOOKUP(L19,'пр.взв.'!B6:E21,2,FALSE)</f>
        <v>#N/A</v>
      </c>
      <c r="N19" s="192" t="e">
        <f>VLOOKUP(L19,'пр.взв.'!B6:E21,4,FALSE)</f>
        <v>#N/A</v>
      </c>
      <c r="O19" s="53"/>
    </row>
    <row r="20" spans="1:15" ht="12.75" customHeight="1" thickBot="1">
      <c r="A20" s="226"/>
      <c r="B20" s="222"/>
      <c r="C20" s="224"/>
      <c r="D20" s="191"/>
      <c r="F20" s="3"/>
      <c r="G20" s="83">
        <v>2</v>
      </c>
      <c r="H20" s="34"/>
      <c r="K20" s="208"/>
      <c r="L20" s="193"/>
      <c r="M20" s="197"/>
      <c r="N20" s="193"/>
      <c r="O20" s="53"/>
    </row>
    <row r="21" spans="1:15" ht="12.75" customHeight="1" thickBot="1">
      <c r="A21" s="215">
        <v>4</v>
      </c>
      <c r="B21" s="227" t="e">
        <f>VLOOKUP(A21,'пр.взв.'!B6:E21,2,FALSE)</f>
        <v>#N/A</v>
      </c>
      <c r="C21" s="229" t="e">
        <f>VLOOKUP(A21,'пр.взв.'!B6:E21,3,FALSE)</f>
        <v>#N/A</v>
      </c>
      <c r="D21" s="188" t="e">
        <f>VLOOKUP(A21,'пр.взв.'!B6:E21,4,FALSE)</f>
        <v>#N/A</v>
      </c>
      <c r="F21" s="3"/>
      <c r="G21" s="84"/>
      <c r="H21" s="3"/>
      <c r="K21" s="207" t="s">
        <v>37</v>
      </c>
      <c r="L21" s="192"/>
      <c r="M21" s="196" t="e">
        <f>VLOOKUP(L21,'пр.взв.'!B6:E21,2,FALSE)</f>
        <v>#N/A</v>
      </c>
      <c r="N21" s="192" t="e">
        <f>VLOOKUP(L21,'пр.взв.'!B6:E21,4,FALSE)</f>
        <v>#N/A</v>
      </c>
      <c r="O21" s="53"/>
    </row>
    <row r="22" spans="1:15" ht="13.5" customHeight="1">
      <c r="A22" s="216"/>
      <c r="B22" s="228"/>
      <c r="C22" s="230"/>
      <c r="D22" s="189"/>
      <c r="E22" s="83"/>
      <c r="F22" s="2"/>
      <c r="G22" s="35"/>
      <c r="H22" s="3"/>
      <c r="K22" s="208"/>
      <c r="L22" s="193"/>
      <c r="M22" s="197"/>
      <c r="N22" s="193"/>
      <c r="O22" s="53"/>
    </row>
    <row r="23" spans="1:15" ht="12.75" customHeight="1" thickBot="1">
      <c r="A23" s="225">
        <v>8</v>
      </c>
      <c r="B23" s="221" t="e">
        <f>VLOOKUP(A23,'пр.взв.'!B6:E21,2,FALSE)</f>
        <v>#N/A</v>
      </c>
      <c r="C23" s="223" t="e">
        <f>VLOOKUP(A23,'пр.взв.'!B6:E21,3,FALSE)</f>
        <v>#N/A</v>
      </c>
      <c r="D23" s="190" t="e">
        <f>VLOOKUP(A23,'пр.взв.'!B6:E21,4,FALSE)</f>
        <v>#N/A</v>
      </c>
      <c r="E23" s="84"/>
      <c r="G23" s="3"/>
      <c r="H23" s="3"/>
      <c r="N23" s="53"/>
      <c r="O23" s="53"/>
    </row>
    <row r="24" spans="1:15" ht="13.5" customHeight="1" thickBot="1">
      <c r="A24" s="226"/>
      <c r="B24" s="222"/>
      <c r="C24" s="224"/>
      <c r="D24" s="191"/>
      <c r="E24" s="6"/>
      <c r="G24" s="3"/>
      <c r="H24" s="3"/>
      <c r="N24" s="53"/>
      <c r="O24" s="53"/>
    </row>
    <row r="25" spans="2:4" ht="45" customHeight="1">
      <c r="B25" s="63"/>
      <c r="C25" s="63"/>
      <c r="D25" s="63"/>
    </row>
    <row r="26" spans="1:11" ht="37.5" customHeight="1">
      <c r="A26" s="55" t="s">
        <v>18</v>
      </c>
      <c r="F26" s="55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209"/>
      <c r="F28" s="85"/>
      <c r="G28" s="3"/>
      <c r="H28" s="3"/>
      <c r="I28" s="3"/>
      <c r="J28" s="3"/>
      <c r="K28" s="3"/>
    </row>
    <row r="29" spans="1:11" ht="12.75" customHeight="1" thickBot="1">
      <c r="A29" s="210"/>
      <c r="B29" s="32"/>
      <c r="F29" s="85"/>
      <c r="G29" s="3"/>
      <c r="H29" s="3"/>
      <c r="I29" s="3"/>
      <c r="J29" s="3"/>
      <c r="K29" s="3"/>
    </row>
    <row r="30" spans="2:11" ht="15.75">
      <c r="B30" s="33"/>
      <c r="C30" s="52"/>
      <c r="F30" s="3"/>
      <c r="G30" s="3"/>
      <c r="H30" s="3"/>
      <c r="I30" s="3"/>
      <c r="J30" s="232"/>
      <c r="K30" s="232"/>
    </row>
    <row r="31" spans="2:11" ht="12.75" customHeight="1" thickBot="1">
      <c r="B31" s="33"/>
      <c r="C31" s="51"/>
      <c r="F31" s="3"/>
      <c r="G31" s="3"/>
      <c r="H31" s="3"/>
      <c r="I31" s="3"/>
      <c r="J31" s="231"/>
      <c r="K31" s="231"/>
    </row>
    <row r="32" spans="1:11" ht="13.5" customHeight="1">
      <c r="A32" s="209"/>
      <c r="B32" s="34"/>
      <c r="F32" s="85"/>
      <c r="G32" s="3"/>
      <c r="H32" s="3"/>
      <c r="I32" s="3"/>
      <c r="J32" s="3"/>
      <c r="K32" s="3"/>
    </row>
    <row r="33" spans="1:11" ht="13.5" thickBot="1">
      <c r="A33" s="210"/>
      <c r="F33" s="85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Chiaf referee</v>
      </c>
      <c r="B37" s="11"/>
      <c r="C37" s="11"/>
      <c r="D37" s="11"/>
      <c r="E37" s="3"/>
      <c r="F37" s="56" t="str">
        <f>HYPERLINK('[2]реквизиты'!$G$8)</f>
        <v>B.Zhumagaliyev</v>
      </c>
      <c r="G37" s="57"/>
      <c r="I37" s="19" t="str">
        <f>HYPERLINK('[2]реквизиты'!$G$9)</f>
        <v>/ KAZ /</v>
      </c>
    </row>
    <row r="38" spans="1:7" ht="12.75">
      <c r="A38" s="11"/>
      <c r="B38" s="11"/>
      <c r="C38" s="11"/>
      <c r="D38" s="11"/>
      <c r="E38" s="3"/>
      <c r="F38" s="82"/>
      <c r="G38" s="57"/>
    </row>
    <row r="39" spans="1:9" ht="12.75">
      <c r="A39" s="17" t="str">
        <f>HYPERLINK('[2]реквизиты'!$A$10)</f>
        <v>Chiaf  secretary</v>
      </c>
      <c r="C39" s="11"/>
      <c r="D39" s="11"/>
      <c r="E39" s="17"/>
      <c r="F39" s="56" t="str">
        <f>HYPERLINK('[2]реквизиты'!$G$10)</f>
        <v>N.Tumenov</v>
      </c>
      <c r="G39" s="57"/>
      <c r="I39" s="21" t="str">
        <f>HYPERLINK('[2]реквизиты'!$G$11)</f>
        <v>/ KAZ 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sheetProtection/>
  <mergeCells count="73"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  <mergeCell ref="J30:K30"/>
    <mergeCell ref="A28:A29"/>
    <mergeCell ref="K17:K18"/>
    <mergeCell ref="D17:D18"/>
    <mergeCell ref="A19:A20"/>
    <mergeCell ref="B19:B20"/>
    <mergeCell ref="C19:C20"/>
    <mergeCell ref="D19:D20"/>
    <mergeCell ref="A13:A14"/>
    <mergeCell ref="B13:B14"/>
    <mergeCell ref="C13:C14"/>
    <mergeCell ref="A17:A18"/>
    <mergeCell ref="C17:C18"/>
    <mergeCell ref="B17:B18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32:A33"/>
    <mergeCell ref="N9:N10"/>
    <mergeCell ref="K7:K8"/>
    <mergeCell ref="L7:L8"/>
    <mergeCell ref="M7:M8"/>
    <mergeCell ref="K13:K14"/>
    <mergeCell ref="L13:L14"/>
    <mergeCell ref="M13:M14"/>
    <mergeCell ref="N13:N14"/>
    <mergeCell ref="N15:N16"/>
    <mergeCell ref="L17:L18"/>
    <mergeCell ref="M17:M18"/>
    <mergeCell ref="N17:N18"/>
    <mergeCell ref="K15:K16"/>
    <mergeCell ref="M15:M16"/>
    <mergeCell ref="L15:L16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1:N12"/>
    <mergeCell ref="K11:K12"/>
    <mergeCell ref="L11:L12"/>
    <mergeCell ref="M11:M12"/>
    <mergeCell ref="N7:N8"/>
    <mergeCell ref="K9:K10"/>
    <mergeCell ref="L9:L10"/>
    <mergeCell ref="M9:M10"/>
    <mergeCell ref="C2:L2"/>
    <mergeCell ref="D7:D8"/>
    <mergeCell ref="C4:L4"/>
    <mergeCell ref="D11:D12"/>
    <mergeCell ref="D9:D10"/>
    <mergeCell ref="B3:M3"/>
  </mergeCells>
  <printOptions horizontalCentered="1"/>
  <pageMargins left="0.41" right="0" top="0.32" bottom="0.32" header="0.28" footer="0.2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2012-01-29T11:57:10Z</cp:lastPrinted>
  <dcterms:created xsi:type="dcterms:W3CDTF">1996-10-08T23:32:33Z</dcterms:created>
  <dcterms:modified xsi:type="dcterms:W3CDTF">2012-01-29T12:02:23Z</dcterms:modified>
  <cp:category/>
  <cp:version/>
  <cp:contentType/>
  <cp:contentStatus/>
</cp:coreProperties>
</file>