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<sst xmlns="http://schemas.openxmlformats.org/spreadsheetml/2006/main" count="847" uniqueCount="283">
  <si>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</si>
  <si>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</si>
  <si>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</si>
  <si>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</si>
  <si>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</si>
  <si>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</si>
  <si>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</si>
  <si>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</si>
  <si>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</si>
  <si>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</si>
  <si>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</si>
  <si>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</si>
  <si>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</si>
  <si>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</si>
  <si>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</si>
  <si>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</si>
  <si>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</si>
  <si>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</si>
  <si>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</si>
  <si>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</si>
  <si>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</si>
  <si>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</si>
  <si>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</si>
  <si>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</si>
  <si>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</si>
  <si>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</si>
  <si>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</si>
  <si>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</si>
  <si>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</si>
  <si>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</si>
  <si>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</si>
  <si>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</si>
  <si>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</si>
  <si>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</si>
  <si>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</si>
  <si>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</si>
  <si>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</si>
  <si>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</si>
  <si>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</si>
  <si>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</si>
  <si>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</si>
  <si>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</si>
  <si>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</si>
  <si>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</si>
  <si>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</si>
  <si>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</si>
  <si>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</si>
  <si>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</si>
  <si>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</si>
  <si>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</si>
  <si>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</si>
  <si>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</si>
  <si>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</si>
  <si>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</si>
  <si>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</si>
  <si>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</si>
  <si>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</si>
  <si>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</si>
  <si>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</si>
  <si>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</si>
  <si>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</si>
  <si>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</si>
  <si>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</si>
  <si>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</si>
  <si>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</si>
  <si>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</si>
  <si>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</si>
  <si>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</si>
  <si>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</si>
  <si>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</si>
  <si>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</si>
  <si>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</si>
  <si>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</si>
  <si>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</si>
  <si>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</si>
  <si>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</si>
  <si>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</si>
  <si>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</si>
  <si>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</si>
  <si>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</si>
  <si>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</si>
  <si>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СФО, Республика Бурятия, МО</t>
  </si>
  <si>
    <t>УрФО, Курганская область, МО</t>
  </si>
  <si>
    <t>ЦФО, Московская область</t>
  </si>
  <si>
    <t>г. Санкт-Петербург, МО</t>
  </si>
  <si>
    <t>ЮФО, Республика Адыгея, ВС</t>
  </si>
  <si>
    <t>ПФО, Республика Башкортостан, г. Туймазы</t>
  </si>
  <si>
    <t>ПФО, Пензенская область, ФСО "России"</t>
  </si>
  <si>
    <t>ЮФО, Краснодарский край, г. Армавир, Динамо</t>
  </si>
  <si>
    <t>Псеунов М.А.</t>
  </si>
  <si>
    <t>ПФО, Нижегородская область, г. Нижний Новгород, ПР</t>
  </si>
  <si>
    <t>28.05.1995   КМС</t>
  </si>
  <si>
    <t>г. Москва, МКС</t>
  </si>
  <si>
    <t>Козонков А.М.</t>
  </si>
  <si>
    <t>Зверев С.А.</t>
  </si>
  <si>
    <t>ЦФО, Ивановская область</t>
  </si>
  <si>
    <t>ДФО, Приморский край, г. Находка, МО</t>
  </si>
  <si>
    <t>43</t>
  </si>
  <si>
    <t>44</t>
  </si>
  <si>
    <t>В.к. 56 кг.</t>
  </si>
  <si>
    <t>ХЕРЛИИ Менги Иванович</t>
  </si>
  <si>
    <t>01.01.1994   КМС</t>
  </si>
  <si>
    <t>СФО, Республика Тыва, МО</t>
  </si>
  <si>
    <t>Лоовай Д.Д.</t>
  </si>
  <si>
    <t>БУТОВ Руслан Владимирович</t>
  </si>
  <si>
    <t>05.06.1994 КМС</t>
  </si>
  <si>
    <t>ЮФО, Ростовская область, г. Ростов-на-Дону, МО</t>
  </si>
  <si>
    <t>Биналиев А.Т.</t>
  </si>
  <si>
    <t>КУЛИКОВСКИХ Александр Александрович</t>
  </si>
  <si>
    <t>22.08.1996    1 сп.р.</t>
  </si>
  <si>
    <t>Пирогов И.Ю.</t>
  </si>
  <si>
    <t>БУЯНИН Дмитрий Сергеевич</t>
  </si>
  <si>
    <t>13.01.1995    1 сп.р.</t>
  </si>
  <si>
    <t>017846 058</t>
  </si>
  <si>
    <t>Конестяпин А.И., Щелкушкин В.Н.</t>
  </si>
  <si>
    <t>СЕРОПЯН Сероп Араратович</t>
  </si>
  <si>
    <t>25.02.1994   КМС</t>
  </si>
  <si>
    <t>Анашкин М.М.</t>
  </si>
  <si>
    <t>АМБАРЯН Серго Наирович</t>
  </si>
  <si>
    <t>01.09.1995       КМС</t>
  </si>
  <si>
    <t>ЦФО, Московская область,г. Можайск</t>
  </si>
  <si>
    <t>Шкатов В.Ю., Нагулин А.В.</t>
  </si>
  <si>
    <t>ВОЛКОВ Артем Сергеевич</t>
  </si>
  <si>
    <t>Рыбинкин К.В.</t>
  </si>
  <si>
    <t>МАНУЧАРЯН Эдуард Арменович</t>
  </si>
  <si>
    <t>20.11.1995    КМС</t>
  </si>
  <si>
    <t>ЮФО, Краснодарский край, г. Анапа, МО</t>
  </si>
  <si>
    <t>Погосян В.Г.</t>
  </si>
  <si>
    <t>АБРАМЕНКОВ Павел Евгеньевич</t>
  </si>
  <si>
    <t>13.02.1995   КМС</t>
  </si>
  <si>
    <t>ДФО, Приморский край, г. Владивосток, МО</t>
  </si>
  <si>
    <t>Кузнецов М., Урядов В.В.</t>
  </si>
  <si>
    <t>ДИЯНОВ Михаил Анатольевич</t>
  </si>
  <si>
    <t>02.04.1994   КМС</t>
  </si>
  <si>
    <t>ПФО, Нижегородская область, г. Выкса, ПР</t>
  </si>
  <si>
    <t>Садковский Е.А.</t>
  </si>
  <si>
    <t>СОНАМ-ООЛ Сурун Каримович</t>
  </si>
  <si>
    <t>25.08.1994   КМС</t>
  </si>
  <si>
    <t>Санжиев Т.Ж.</t>
  </si>
  <si>
    <t>ЖУКОВ Петр Станиславович</t>
  </si>
  <si>
    <t>12.08.1995   КМС</t>
  </si>
  <si>
    <t>Мизонов А.В.</t>
  </si>
  <si>
    <t>МИРЗОЕВ Бедил Назимжонович</t>
  </si>
  <si>
    <t>24.02.1995    1 сп.р.</t>
  </si>
  <si>
    <t>ПФО, Самарская область, г. Отрадный</t>
  </si>
  <si>
    <t>Лозюк В.А.</t>
  </si>
  <si>
    <t>УЖЕГОВ Александр Сергеевич</t>
  </si>
  <si>
    <t>18.04.1994   КМС</t>
  </si>
  <si>
    <t>УрФО, Свердловская область, г. Верхняя Пышма, МО</t>
  </si>
  <si>
    <t>Радионов, Мельников, Стенников</t>
  </si>
  <si>
    <t>ГУРБАНОВ Сабухи Нажваддин оглы</t>
  </si>
  <si>
    <t>01.04.1996    1 сп.р.</t>
  </si>
  <si>
    <t>Симанов М.В., Гаврилов А.Е.</t>
  </si>
  <si>
    <t>КАЗАНКИН Андрей Сергеевич</t>
  </si>
  <si>
    <t>ЦФО, Рязанская область</t>
  </si>
  <si>
    <t>Гаврюшин</t>
  </si>
  <si>
    <t>НАМАЗОВ Роял Шахвалад Оглы</t>
  </si>
  <si>
    <t>15.08.1996    1 сп.р.</t>
  </si>
  <si>
    <t>СЗФО, Республика Коми, г. Усинск, МО</t>
  </si>
  <si>
    <t>Трусов М.А.</t>
  </si>
  <si>
    <t>ЕВЛОЕВ Руслан Темирланович</t>
  </si>
  <si>
    <t>30.04.1994   КМС</t>
  </si>
  <si>
    <t>17243</t>
  </si>
  <si>
    <t>АМИНОВ Эдуард Флюрович</t>
  </si>
  <si>
    <t>26.10.1994   КМС</t>
  </si>
  <si>
    <t>Хабиров М.М.</t>
  </si>
  <si>
    <t>ИВАНОВ Евгений Сергеевич</t>
  </si>
  <si>
    <t>22.05.1994   КМС</t>
  </si>
  <si>
    <t>Изместьев В.П., Володин А.Н.</t>
  </si>
  <si>
    <t>ГАМЫЛИН Кирилл Игоревич</t>
  </si>
  <si>
    <t>17.06.1995    1 сп.р.</t>
  </si>
  <si>
    <t>ДФО, Амурская область, г. Благовещенск, МО</t>
  </si>
  <si>
    <t>Богодист Д.И., Вильямов К.Т.</t>
  </si>
  <si>
    <t>ТЮРЕБАЕВ Сергей Таттмбетович</t>
  </si>
  <si>
    <t>12.02.1994   КМС</t>
  </si>
  <si>
    <t>Бураков А.</t>
  </si>
  <si>
    <t>ДЖАНИЕВ Расул Рамазанович</t>
  </si>
  <si>
    <t>23.08.1995    1 сп.р.</t>
  </si>
  <si>
    <t>17343</t>
  </si>
  <si>
    <t>Сатин И.А.</t>
  </si>
  <si>
    <t>ГИЛАВАРОВ Роман Гилаварович</t>
  </si>
  <si>
    <t>29.09.1994    1 сп.р.</t>
  </si>
  <si>
    <t>ЦФО, Ярославская область, г. Ярославль, МО</t>
  </si>
  <si>
    <t>Загиров З.Г.</t>
  </si>
  <si>
    <t>ФЕДОТОВ Сергей Игоревич</t>
  </si>
  <si>
    <t>ПФО, г. Пермь</t>
  </si>
  <si>
    <t>Забалуев С.А.</t>
  </si>
  <si>
    <t>СМЕРТИН Егор Евгеньевич</t>
  </si>
  <si>
    <t>26.02.1995   КМС</t>
  </si>
  <si>
    <t>Пляшкун, Мельников, Стенников</t>
  </si>
  <si>
    <t>АТАЛИЕВ Шамиль Зибирханович</t>
  </si>
  <si>
    <t>17.02.1994   КМС</t>
  </si>
  <si>
    <t>ЮРАСОВ Вячеслав Романович</t>
  </si>
  <si>
    <t>03.11.1995   КМС</t>
  </si>
  <si>
    <t>ЦФО, Московская область, г. Электроугли</t>
  </si>
  <si>
    <t>Савельев А.Н., Скомсков Р.В.</t>
  </si>
  <si>
    <t>АЛДЫН-ООЛ Михаил Валерьевич</t>
  </si>
  <si>
    <t>Сендажы О.Х.</t>
  </si>
  <si>
    <t>ОШХУНОВ Заур Баширович</t>
  </si>
  <si>
    <t>19.03.1995    1 сп.р.</t>
  </si>
  <si>
    <t>КАПУСТИН Иван Алексеевич</t>
  </si>
  <si>
    <t>10.05.1994   КМС</t>
  </si>
  <si>
    <t>ЦФО, Владимирская область, г. Муром</t>
  </si>
  <si>
    <t>Роганов А.Ф., Ларин Е.И.</t>
  </si>
  <si>
    <t>ПАТЕЕВ Дмитрий Васильевич</t>
  </si>
  <si>
    <t>ПФО, Нижегородская область, г. Кстово, ПР</t>
  </si>
  <si>
    <t>Душкин А.Н.</t>
  </si>
  <si>
    <t>СИДОРОВ Антон Сергеевич</t>
  </si>
  <si>
    <t>Шульгина О.А.</t>
  </si>
  <si>
    <t>БАГИЛА Денис Александрович</t>
  </si>
  <si>
    <t>15.07.1996   КМС</t>
  </si>
  <si>
    <t>Соцков В.А.</t>
  </si>
  <si>
    <t>ФИЛИМОНОВ Артем Валерьевич</t>
  </si>
  <si>
    <t>18.02.1994   КМС</t>
  </si>
  <si>
    <t>ШЕВЧУК Александр Олегович</t>
  </si>
  <si>
    <t>28.03.1994   КМС</t>
  </si>
  <si>
    <t>ПФО, Пензенская область, ВС</t>
  </si>
  <si>
    <t>017418 058</t>
  </si>
  <si>
    <t>Надькин В.А., Климов В.А., Ивентьев А.В.</t>
  </si>
  <si>
    <t>КОДЗАЕВ Батраз Борисович</t>
  </si>
  <si>
    <t>10.01.1995 КМС</t>
  </si>
  <si>
    <t>СКФО, РСО - Алания, г. Владикавказ</t>
  </si>
  <si>
    <t>Гасиев П., Засеев А.</t>
  </si>
  <si>
    <t>ВОРОТЫНЦЕВ Сергей Алексеевич</t>
  </si>
  <si>
    <t>13.05.1996   КМС</t>
  </si>
  <si>
    <t>Пантелеев Е.А.</t>
  </si>
  <si>
    <t>МЯСОЕДОВ Максим Васильевич</t>
  </si>
  <si>
    <t>24.04.1994   КМС</t>
  </si>
  <si>
    <t>Родионов А.П., Кудрявцкв С.Ю.</t>
  </si>
  <si>
    <t>ИЛИАДИС Илья Тамазиевич</t>
  </si>
  <si>
    <t>05.06.1994    1 сп.р.</t>
  </si>
  <si>
    <t>Шестопалов А.Е., Ильин В.А.</t>
  </si>
  <si>
    <t>ЧЕРНИЦКИЙ Роман Сергеевич</t>
  </si>
  <si>
    <t>30.06.1994        КМС</t>
  </si>
  <si>
    <t>Нагулин А.В.</t>
  </si>
  <si>
    <t>УЖЕГОВ Владимир Сергеевич</t>
  </si>
  <si>
    <t>18.04.1994    1 сп.р.</t>
  </si>
  <si>
    <t>ЦАРЕВ Дмитрий Евгеньевич</t>
  </si>
  <si>
    <t>03.01.1994    1 сп.р.</t>
  </si>
  <si>
    <t>СТЕПАНЯН Размик Робертович</t>
  </si>
  <si>
    <t>27.03.1995    1 сп.р.</t>
  </si>
  <si>
    <t>СФО, Красноярский край</t>
  </si>
  <si>
    <t>Воробьев А.А.</t>
  </si>
  <si>
    <t>свободен</t>
  </si>
  <si>
    <t>х</t>
  </si>
  <si>
    <t>19.07.1995  КМС</t>
  </si>
  <si>
    <t>0</t>
  </si>
  <si>
    <t>1.17</t>
  </si>
  <si>
    <t>2.30</t>
  </si>
  <si>
    <t>1.20</t>
  </si>
  <si>
    <t>2,5</t>
  </si>
  <si>
    <t>Б2</t>
  </si>
  <si>
    <t>Ф</t>
  </si>
  <si>
    <t>П/ф</t>
  </si>
  <si>
    <t>3.20</t>
  </si>
  <si>
    <t>3.55</t>
  </si>
  <si>
    <t>15.03.1996  КМС</t>
  </si>
  <si>
    <t>3.49</t>
  </si>
  <si>
    <t>3.45</t>
  </si>
  <si>
    <t>3.59</t>
  </si>
  <si>
    <t>св</t>
  </si>
  <si>
    <t>Б1</t>
  </si>
  <si>
    <t>2.00</t>
  </si>
  <si>
    <t>0.30</t>
  </si>
  <si>
    <t>2.40</t>
  </si>
  <si>
    <t>3.37</t>
  </si>
  <si>
    <t>А2</t>
  </si>
  <si>
    <t>3.42</t>
  </si>
  <si>
    <t>2.45</t>
  </si>
  <si>
    <t>3.00</t>
  </si>
  <si>
    <t>А1</t>
  </si>
  <si>
    <t>28.07.1995   КМС</t>
  </si>
  <si>
    <t>0.48</t>
  </si>
  <si>
    <t>15-16</t>
  </si>
  <si>
    <t>31-37</t>
  </si>
  <si>
    <t>20-21</t>
  </si>
  <si>
    <t>43-44</t>
  </si>
  <si>
    <t>38-42</t>
  </si>
  <si>
    <t>22-24</t>
  </si>
  <si>
    <t>28-30</t>
  </si>
  <si>
    <t>25-27</t>
  </si>
  <si>
    <t>14.04.1994 КМС</t>
  </si>
  <si>
    <t>Гл. секретарь, судья 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</si>
</sst>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9"/>
      <color indexed="10"/>
      <name val="CyrillicOld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b/>
      <sz val="12"/>
      <color indexed="10"/>
      <name val="CyrillicOld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double"/>
      <bottom/>
    </border>
    <border>
      <left style="double"/>
      <right/>
      <top/>
      <bottom style="medium"/>
    </border>
    <border>
      <left style="medium"/>
      <right/>
      <top style="double"/>
      <bottom/>
    </border>
    <border>
      <left style="medium"/>
      <right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/>
      <bottom style="double"/>
    </border>
    <border>
      <left style="double"/>
      <right/>
      <top/>
      <bottom style="double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double"/>
      <right/>
      <top/>
      <bottom/>
    </border>
    <border>
      <left style="double"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40" fillId="0" borderId="23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23" fillId="24" borderId="29" xfId="42" applyFont="1" applyFill="1" applyBorder="1" applyAlignment="1" applyProtection="1">
      <alignment horizontal="center" vertical="center" wrapText="1"/>
      <protection/>
    </xf>
    <xf numFmtId="0" fontId="23" fillId="24" borderId="30" xfId="42" applyFont="1" applyFill="1" applyBorder="1" applyAlignment="1" applyProtection="1">
      <alignment horizontal="center" vertical="center" wrapText="1"/>
      <protection/>
    </xf>
    <xf numFmtId="0" fontId="23" fillId="24" borderId="31" xfId="42" applyFont="1" applyFill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25" borderId="29" xfId="42" applyFont="1" applyFill="1" applyBorder="1" applyAlignment="1" applyProtection="1">
      <alignment horizontal="center" vertical="center"/>
      <protection/>
    </xf>
    <xf numFmtId="0" fontId="26" fillId="25" borderId="30" xfId="42" applyFont="1" applyFill="1" applyBorder="1" applyAlignment="1" applyProtection="1">
      <alignment horizontal="center" vertical="center"/>
      <protection/>
    </xf>
    <xf numFmtId="0" fontId="26" fillId="25" borderId="31" xfId="42" applyFont="1" applyFill="1" applyBorder="1" applyAlignment="1" applyProtection="1">
      <alignment horizontal="center" vertical="center"/>
      <protection/>
    </xf>
    <xf numFmtId="0" fontId="27" fillId="25" borderId="33" xfId="0" applyFont="1" applyFill="1" applyBorder="1" applyAlignment="1">
      <alignment horizontal="center" vertical="center"/>
    </xf>
    <xf numFmtId="0" fontId="27" fillId="25" borderId="34" xfId="0" applyFont="1" applyFill="1" applyBorder="1" applyAlignment="1">
      <alignment horizontal="center" vertical="center"/>
    </xf>
    <xf numFmtId="0" fontId="27" fillId="25" borderId="35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7" fillId="17" borderId="33" xfId="0" applyFont="1" applyFill="1" applyBorder="1" applyAlignment="1">
      <alignment horizontal="center" vertical="center"/>
    </xf>
    <xf numFmtId="0" fontId="27" fillId="17" borderId="34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7" fillId="26" borderId="33" xfId="0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37" fillId="0" borderId="39" xfId="42" applyNumberFormat="1" applyFont="1" applyFill="1" applyBorder="1" applyAlignment="1" applyProtection="1">
      <alignment horizontal="center" vertical="center" wrapText="1"/>
      <protection/>
    </xf>
    <xf numFmtId="0" fontId="37" fillId="0" borderId="25" xfId="42" applyNumberFormat="1" applyFont="1" applyFill="1" applyBorder="1" applyAlignment="1" applyProtection="1">
      <alignment horizontal="center" vertical="center" wrapText="1"/>
      <protection/>
    </xf>
    <xf numFmtId="0" fontId="37" fillId="0" borderId="39" xfId="42" applyNumberFormat="1" applyFont="1" applyFill="1" applyBorder="1" applyAlignment="1" applyProtection="1">
      <alignment horizontal="left" vertical="center" wrapText="1"/>
      <protection/>
    </xf>
    <xf numFmtId="0" fontId="37" fillId="0" borderId="25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12" fillId="0" borderId="70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73" xfId="0" applyFont="1" applyBorder="1" applyAlignment="1">
      <alignment horizontal="left" vertical="center" wrapText="1"/>
    </xf>
    <xf numFmtId="0" fontId="33" fillId="17" borderId="23" xfId="0" applyFont="1" applyFill="1" applyBorder="1" applyAlignment="1">
      <alignment horizontal="center" vertical="center" textRotation="90" wrapText="1"/>
    </xf>
    <xf numFmtId="0" fontId="33" fillId="17" borderId="5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7" borderId="76" xfId="0" applyFont="1" applyFill="1" applyBorder="1" applyAlignment="1">
      <alignment horizontal="center" vertical="center" wrapText="1"/>
    </xf>
    <xf numFmtId="0" fontId="14" fillId="27" borderId="77" xfId="0" applyFont="1" applyFill="1" applyBorder="1" applyAlignment="1">
      <alignment horizontal="center" vertical="center" wrapText="1"/>
    </xf>
    <xf numFmtId="0" fontId="14" fillId="27" borderId="78" xfId="0" applyFont="1" applyFill="1" applyBorder="1" applyAlignment="1">
      <alignment horizontal="center" vertical="center" wrapText="1"/>
    </xf>
    <xf numFmtId="0" fontId="14" fillId="27" borderId="7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6" fillId="0" borderId="29" xfId="42" applyFont="1" applyBorder="1" applyAlignment="1" applyProtection="1">
      <alignment horizontal="center" vertical="center"/>
      <protection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5" fillId="0" borderId="37" xfId="42" applyFont="1" applyBorder="1" applyAlignment="1" applyProtection="1">
      <alignment horizontal="center" vertical="center" wrapText="1"/>
      <protection/>
    </xf>
    <xf numFmtId="0" fontId="35" fillId="0" borderId="20" xfId="42" applyFont="1" applyBorder="1" applyAlignment="1" applyProtection="1">
      <alignment horizontal="center" vertical="center" wrapText="1"/>
      <protection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20" fillId="0" borderId="30" xfId="42" applyNumberFormat="1" applyFont="1" applyFill="1" applyBorder="1" applyAlignment="1" applyProtection="1">
      <alignment horizontal="center" vertical="center" wrapText="1"/>
      <protection/>
    </xf>
    <xf numFmtId="0" fontId="20" fillId="0" borderId="31" xfId="42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54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0" fontId="38" fillId="0" borderId="32" xfId="42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3" fillId="17" borderId="24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jpe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92</xdr:row>
      <xdr:rowOff>57150</xdr:rowOff>
    </xdr:from>
    <xdr:to>
      <xdr:col>5</xdr:col>
      <xdr:colOff>19050</xdr:colOff>
      <xdr:row>99</xdr:row>
      <xdr:rowOff>95250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072515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93</xdr:row>
      <xdr:rowOff>19050</xdr:rowOff>
    </xdr:from>
    <xdr:to>
      <xdr:col>7</xdr:col>
      <xdr:colOff>114300</xdr:colOff>
      <xdr:row>96</xdr:row>
      <xdr:rowOff>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108013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94</xdr:row>
      <xdr:rowOff>152400</xdr:rowOff>
    </xdr:from>
    <xdr:to>
      <xdr:col>12</xdr:col>
      <xdr:colOff>9525</xdr:colOff>
      <xdr:row>98</xdr:row>
      <xdr:rowOff>85725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0850" y="1106805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94</xdr:row>
      <xdr:rowOff>66675</xdr:rowOff>
    </xdr:from>
    <xdr:to>
      <xdr:col>8</xdr:col>
      <xdr:colOff>9525</xdr:colOff>
      <xdr:row>95</xdr:row>
      <xdr:rowOff>9525</xdr:rowOff>
    </xdr:to>
    <xdr:pic>
      <xdr:nvPicPr>
        <xdr:cNvPr id="5" name="Рисунок 5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109823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95</xdr:row>
      <xdr:rowOff>38100</xdr:rowOff>
    </xdr:from>
    <xdr:to>
      <xdr:col>8</xdr:col>
      <xdr:colOff>28575</xdr:colOff>
      <xdr:row>97</xdr:row>
      <xdr:rowOff>38100</xdr:rowOff>
    </xdr:to>
    <xdr:pic>
      <xdr:nvPicPr>
        <xdr:cNvPr id="6" name="Рисунок 6" descr="Дроков А.Н.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76575" y="11163300"/>
          <a:ext cx="57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89</xdr:row>
      <xdr:rowOff>38100</xdr:rowOff>
    </xdr:from>
    <xdr:to>
      <xdr:col>2</xdr:col>
      <xdr:colOff>1676400</xdr:colOff>
      <xdr:row>95</xdr:row>
      <xdr:rowOff>76200</xdr:rowOff>
    </xdr:to>
    <xdr:pic>
      <xdr:nvPicPr>
        <xdr:cNvPr id="1" name="Рисунок 1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848725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93</xdr:row>
      <xdr:rowOff>9525</xdr:rowOff>
    </xdr:from>
    <xdr:to>
      <xdr:col>3</xdr:col>
      <xdr:colOff>438150</xdr:colOff>
      <xdr:row>94</xdr:row>
      <xdr:rowOff>76200</xdr:rowOff>
    </xdr:to>
    <xdr:pic>
      <xdr:nvPicPr>
        <xdr:cNvPr id="2" name="Рисунок 2" descr="сканирование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920115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93</xdr:row>
      <xdr:rowOff>304800</xdr:rowOff>
    </xdr:from>
    <xdr:to>
      <xdr:col>3</xdr:col>
      <xdr:colOff>1152525</xdr:colOff>
      <xdr:row>95</xdr:row>
      <xdr:rowOff>285750</xdr:rowOff>
    </xdr:to>
    <xdr:pic>
      <xdr:nvPicPr>
        <xdr:cNvPr id="3" name="Рисунок 3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94964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7;&#1087;&#1080;&#1089;&#1086;&#1082;%20&#1087;&#1088;&#1080;&#1079;&#1077;&#1088;&#1086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4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7" t="str">
        <f>HYPERLINK('[1]реквизиты'!$A$2)</f>
        <v>Первенство России по самбо среди юношей 1994-95 г.р.</v>
      </c>
      <c r="B1" s="78"/>
      <c r="C1" s="78"/>
      <c r="D1" s="78"/>
      <c r="E1" s="78"/>
      <c r="F1" s="78"/>
      <c r="G1" s="78"/>
      <c r="H1" s="79"/>
    </row>
    <row r="2" spans="1:8" ht="17.25" customHeight="1">
      <c r="A2" s="80" t="str">
        <f>HYPERLINK('[1]реквизиты'!$A$3)</f>
        <v>01-05.02.2012 г.                                                        г. Можайск, Россия</v>
      </c>
      <c r="B2" s="80"/>
      <c r="C2" s="80"/>
      <c r="D2" s="80"/>
      <c r="E2" s="80"/>
      <c r="F2" s="80"/>
      <c r="G2" s="80"/>
      <c r="H2" s="80"/>
    </row>
    <row r="3" spans="1:8" ht="18.75" thickBot="1">
      <c r="A3" s="81" t="s">
        <v>73</v>
      </c>
      <c r="B3" s="81"/>
      <c r="C3" s="81"/>
      <c r="D3" s="81"/>
      <c r="E3" s="81"/>
      <c r="F3" s="81"/>
      <c r="G3" s="81"/>
      <c r="H3" s="81"/>
    </row>
    <row r="4" spans="2:8" ht="18.75" thickBot="1">
      <c r="B4" s="50"/>
      <c r="C4" s="51"/>
      <c r="D4" s="82" t="str">
        <f>HYPERLINK('[2]пр.взв.'!F3)</f>
        <v>в.к.   кг</v>
      </c>
      <c r="E4" s="83"/>
      <c r="F4" s="84"/>
      <c r="G4" s="51"/>
      <c r="H4" s="51"/>
    </row>
    <row r="5" spans="1:8" ht="12" customHeight="1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95" t="s">
        <v>74</v>
      </c>
      <c r="B6" s="88" t="e">
        <f>VLOOKUP(J6,'пр.взв'!B7:G86,2,FALSE)</f>
        <v>#N/A</v>
      </c>
      <c r="C6" s="88"/>
      <c r="D6" s="88"/>
      <c r="E6" s="88"/>
      <c r="F6" s="88"/>
      <c r="G6" s="88"/>
      <c r="H6" s="90" t="e">
        <f>VLOOKUP(J6,'пр.взв'!B7:G86,2,FALSE)</f>
        <v>#N/A</v>
      </c>
      <c r="I6" s="51"/>
      <c r="J6" s="52">
        <v>0</v>
      </c>
    </row>
    <row r="7" spans="1:10" ht="18">
      <c r="A7" s="96"/>
      <c r="B7" s="89"/>
      <c r="C7" s="89"/>
      <c r="D7" s="89"/>
      <c r="E7" s="89"/>
      <c r="F7" s="89"/>
      <c r="G7" s="89"/>
      <c r="H7" s="91"/>
      <c r="I7" s="51"/>
      <c r="J7" s="52"/>
    </row>
    <row r="8" spans="1:10" ht="18">
      <c r="A8" s="96"/>
      <c r="B8" s="92" t="e">
        <f>VLOOKUP(J6,'пр.взв'!B7:G86,2,FALSE)</f>
        <v>#N/A</v>
      </c>
      <c r="C8" s="92"/>
      <c r="D8" s="92"/>
      <c r="E8" s="92"/>
      <c r="F8" s="92"/>
      <c r="G8" s="92"/>
      <c r="H8" s="91"/>
      <c r="I8" s="51"/>
      <c r="J8" s="52"/>
    </row>
    <row r="9" spans="1:10" ht="18.75" thickBot="1">
      <c r="A9" s="97"/>
      <c r="B9" s="93"/>
      <c r="C9" s="93"/>
      <c r="D9" s="93"/>
      <c r="E9" s="93"/>
      <c r="F9" s="93"/>
      <c r="G9" s="93"/>
      <c r="H9" s="94"/>
      <c r="I9" s="51"/>
      <c r="J9" s="52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8" customHeight="1">
      <c r="A11" s="85" t="s">
        <v>75</v>
      </c>
      <c r="B11" s="88" t="e">
        <f>VLOOKUP(J11,'пр.взв'!B2:G91,2,FALSE)</f>
        <v>#N/A</v>
      </c>
      <c r="C11" s="88"/>
      <c r="D11" s="88"/>
      <c r="E11" s="88"/>
      <c r="F11" s="88"/>
      <c r="G11" s="88"/>
      <c r="H11" s="90" t="e">
        <f>VLOOKUP(J11,'пр.взв'!B2:G91,2,FALSE)</f>
        <v>#N/A</v>
      </c>
      <c r="I11" s="51"/>
      <c r="J11" s="52">
        <v>0</v>
      </c>
    </row>
    <row r="12" spans="1:10" ht="18" customHeight="1">
      <c r="A12" s="86"/>
      <c r="B12" s="89"/>
      <c r="C12" s="89"/>
      <c r="D12" s="89"/>
      <c r="E12" s="89"/>
      <c r="F12" s="89"/>
      <c r="G12" s="89"/>
      <c r="H12" s="91"/>
      <c r="I12" s="51"/>
      <c r="J12" s="52"/>
    </row>
    <row r="13" spans="1:10" ht="18">
      <c r="A13" s="86"/>
      <c r="B13" s="92" t="e">
        <f>VLOOKUP(J11,'пр.взв'!B2:G91,2,FALSE)</f>
        <v>#N/A</v>
      </c>
      <c r="C13" s="92"/>
      <c r="D13" s="92"/>
      <c r="E13" s="92"/>
      <c r="F13" s="92"/>
      <c r="G13" s="92"/>
      <c r="H13" s="91"/>
      <c r="I13" s="51"/>
      <c r="J13" s="52"/>
    </row>
    <row r="14" spans="1:10" ht="18.75" thickBot="1">
      <c r="A14" s="87"/>
      <c r="B14" s="93"/>
      <c r="C14" s="93"/>
      <c r="D14" s="93"/>
      <c r="E14" s="93"/>
      <c r="F14" s="93"/>
      <c r="G14" s="93"/>
      <c r="H14" s="94"/>
      <c r="I14" s="51"/>
      <c r="J14" s="52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" customHeight="1">
      <c r="A16" s="98" t="s">
        <v>76</v>
      </c>
      <c r="B16" s="88" t="e">
        <f>VLOOKUP(J16,'пр.взв'!B1:G96,2,FALSE)</f>
        <v>#N/A</v>
      </c>
      <c r="C16" s="88"/>
      <c r="D16" s="88"/>
      <c r="E16" s="88"/>
      <c r="F16" s="88"/>
      <c r="G16" s="88"/>
      <c r="H16" s="90" t="e">
        <f>VLOOKUP(J16,'пр.взв'!B1:G96,2,FALSE)</f>
        <v>#N/A</v>
      </c>
      <c r="I16" s="51"/>
      <c r="J16" s="52">
        <v>0</v>
      </c>
    </row>
    <row r="17" spans="1:10" ht="18" customHeight="1">
      <c r="A17" s="99"/>
      <c r="B17" s="89"/>
      <c r="C17" s="89"/>
      <c r="D17" s="89"/>
      <c r="E17" s="89"/>
      <c r="F17" s="89"/>
      <c r="G17" s="89"/>
      <c r="H17" s="91"/>
      <c r="I17" s="51"/>
      <c r="J17" s="52"/>
    </row>
    <row r="18" spans="1:10" ht="18">
      <c r="A18" s="99"/>
      <c r="B18" s="92" t="e">
        <f>VLOOKUP(J16,'пр.взв'!B1:G96,2,FALSE)</f>
        <v>#N/A</v>
      </c>
      <c r="C18" s="92"/>
      <c r="D18" s="92"/>
      <c r="E18" s="92"/>
      <c r="F18" s="92"/>
      <c r="G18" s="92"/>
      <c r="H18" s="91"/>
      <c r="I18" s="51"/>
      <c r="J18" s="52"/>
    </row>
    <row r="19" spans="1:10" ht="18.75" thickBot="1">
      <c r="A19" s="100"/>
      <c r="B19" s="93"/>
      <c r="C19" s="93"/>
      <c r="D19" s="93"/>
      <c r="E19" s="93"/>
      <c r="F19" s="93"/>
      <c r="G19" s="93"/>
      <c r="H19" s="94"/>
      <c r="I19" s="51"/>
      <c r="J19" s="52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8" customHeight="1">
      <c r="A21" s="98" t="s">
        <v>76</v>
      </c>
      <c r="B21" s="88" t="e">
        <f>VLOOKUP(J21,'пр.взв'!B2:G101,2,FALSE)</f>
        <v>#N/A</v>
      </c>
      <c r="C21" s="88"/>
      <c r="D21" s="88"/>
      <c r="E21" s="88"/>
      <c r="F21" s="88"/>
      <c r="G21" s="88"/>
      <c r="H21" s="90" t="e">
        <f>VLOOKUP(J21,'пр.взв'!B2:G101,2,FALSE)</f>
        <v>#N/A</v>
      </c>
      <c r="I21" s="51"/>
      <c r="J21" s="52">
        <v>0</v>
      </c>
    </row>
    <row r="22" spans="1:10" ht="18" customHeight="1">
      <c r="A22" s="99"/>
      <c r="B22" s="89"/>
      <c r="C22" s="89"/>
      <c r="D22" s="89"/>
      <c r="E22" s="89"/>
      <c r="F22" s="89"/>
      <c r="G22" s="89"/>
      <c r="H22" s="91"/>
      <c r="I22" s="51"/>
      <c r="J22" s="52"/>
    </row>
    <row r="23" spans="1:9" ht="18">
      <c r="A23" s="99"/>
      <c r="B23" s="92" t="e">
        <f>VLOOKUP(J21,'пр.взв'!B2:G101,2,FALSE)</f>
        <v>#N/A</v>
      </c>
      <c r="C23" s="92"/>
      <c r="D23" s="92"/>
      <c r="E23" s="92"/>
      <c r="F23" s="92"/>
      <c r="G23" s="92"/>
      <c r="H23" s="91"/>
      <c r="I23" s="51"/>
    </row>
    <row r="24" spans="1:9" ht="18.75" thickBot="1">
      <c r="A24" s="100"/>
      <c r="B24" s="93"/>
      <c r="C24" s="93"/>
      <c r="D24" s="93"/>
      <c r="E24" s="93"/>
      <c r="F24" s="93"/>
      <c r="G24" s="93"/>
      <c r="H24" s="94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77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101" t="e">
        <f>VLOOKUP(J28,'пр.взв'!B7:G116,6,FALSE)</f>
        <v>#N/A</v>
      </c>
      <c r="B28" s="102"/>
      <c r="C28" s="102"/>
      <c r="D28" s="102"/>
      <c r="E28" s="102"/>
      <c r="F28" s="102"/>
      <c r="G28" s="102"/>
      <c r="H28" s="90"/>
      <c r="J28">
        <v>0</v>
      </c>
    </row>
    <row r="29" spans="1:8" ht="13.5" thickBot="1">
      <c r="A29" s="103"/>
      <c r="B29" s="93"/>
      <c r="C29" s="93"/>
      <c r="D29" s="93"/>
      <c r="E29" s="93"/>
      <c r="F29" s="93"/>
      <c r="G29" s="93"/>
      <c r="H29" s="94"/>
    </row>
    <row r="32" spans="1:8" ht="18">
      <c r="A32" s="51" t="s">
        <v>78</v>
      </c>
      <c r="B32" s="51"/>
      <c r="C32" s="51"/>
      <c r="D32" s="51"/>
      <c r="E32" s="51"/>
      <c r="F32" s="51"/>
      <c r="G32" s="51"/>
      <c r="H32" s="51"/>
    </row>
    <row r="33" spans="1:8" ht="18">
      <c r="A33" s="51"/>
      <c r="B33" s="51"/>
      <c r="C33" s="51"/>
      <c r="D33" s="51"/>
      <c r="E33" s="51"/>
      <c r="F33" s="51"/>
      <c r="G33" s="51"/>
      <c r="H33" s="51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3"/>
      <c r="B37" s="53"/>
      <c r="C37" s="53"/>
      <c r="D37" s="53"/>
      <c r="E37" s="53"/>
      <c r="F37" s="53"/>
      <c r="G37" s="53"/>
      <c r="H37" s="53"/>
    </row>
    <row r="38" spans="1:8" ht="18">
      <c r="A38" s="55"/>
      <c r="B38" s="55"/>
      <c r="C38" s="55"/>
      <c r="D38" s="55"/>
      <c r="E38" s="55"/>
      <c r="F38" s="55"/>
      <c r="G38" s="55"/>
      <c r="H38" s="55"/>
    </row>
    <row r="39" spans="1:8" ht="18">
      <c r="A39" s="53"/>
      <c r="B39" s="53"/>
      <c r="C39" s="53"/>
      <c r="D39" s="53"/>
      <c r="E39" s="53"/>
      <c r="F39" s="53"/>
      <c r="G39" s="53"/>
      <c r="H39" s="53"/>
    </row>
    <row r="40" spans="1:8" ht="18">
      <c r="A40" s="55"/>
      <c r="B40" s="55"/>
      <c r="C40" s="55"/>
      <c r="D40" s="55"/>
      <c r="E40" s="55"/>
      <c r="F40" s="55"/>
      <c r="G40" s="55"/>
      <c r="H40" s="55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7" t="s">
        <v>23</v>
      </c>
      <c r="C1" s="137"/>
      <c r="D1" s="137"/>
      <c r="E1" s="137"/>
      <c r="F1" s="137"/>
      <c r="G1" s="137"/>
      <c r="H1" s="137"/>
      <c r="I1" s="137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15"/>
      <c r="C2" s="65" t="s">
        <v>36</v>
      </c>
      <c r="D2" s="15"/>
      <c r="E2" s="15"/>
      <c r="F2" s="37" t="str">
        <f>HYPERLINK('пр.взв'!D4)</f>
        <v>В.к. 56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56 кг.</v>
      </c>
      <c r="P2" s="2"/>
      <c r="Q2" s="2"/>
      <c r="R2" s="2"/>
    </row>
    <row r="3" spans="1:18" ht="12.75">
      <c r="A3" s="129"/>
      <c r="B3" s="138" t="s">
        <v>5</v>
      </c>
      <c r="C3" s="140" t="s">
        <v>2</v>
      </c>
      <c r="D3" s="142" t="s">
        <v>24</v>
      </c>
      <c r="E3" s="140" t="s">
        <v>25</v>
      </c>
      <c r="F3" s="140" t="s">
        <v>26</v>
      </c>
      <c r="G3" s="142" t="s">
        <v>27</v>
      </c>
      <c r="H3" s="140" t="s">
        <v>28</v>
      </c>
      <c r="I3" s="144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18" t="s">
        <v>29</v>
      </c>
    </row>
    <row r="4" spans="1:18" ht="13.5" thickBot="1">
      <c r="A4" s="129"/>
      <c r="B4" s="139"/>
      <c r="C4" s="141"/>
      <c r="D4" s="143"/>
      <c r="E4" s="141"/>
      <c r="F4" s="141"/>
      <c r="G4" s="143"/>
      <c r="H4" s="141"/>
      <c r="I4" s="145"/>
      <c r="K4" s="122"/>
      <c r="L4" s="124"/>
      <c r="M4" s="126"/>
      <c r="N4" s="124"/>
      <c r="O4" s="124"/>
      <c r="P4" s="126"/>
      <c r="Q4" s="124"/>
      <c r="R4" s="119"/>
    </row>
    <row r="5" spans="1:18" ht="12.75">
      <c r="A5" s="129"/>
      <c r="B5" s="112">
        <v>26</v>
      </c>
      <c r="C5" s="113" t="str">
        <f>VLOOKUP(B5,'пр.взв'!B7:E85,2,FALSE)</f>
        <v>СМЕРТИН Егор Евгеньевич</v>
      </c>
      <c r="D5" s="130" t="str">
        <f>VLOOKUP(B5,'пр.взв'!B7:F85,3,FALSE)</f>
        <v>26.02.1995   КМС</v>
      </c>
      <c r="E5" s="130" t="str">
        <f>VLOOKUP(B5,'пр.взв'!B5:G85,4,FALSE)</f>
        <v>УрФО, Свердловская область, г. Верхняя Пышма, МО</v>
      </c>
      <c r="F5" s="115"/>
      <c r="G5" s="115"/>
      <c r="H5" s="116"/>
      <c r="I5" s="117"/>
      <c r="K5" s="112"/>
      <c r="L5" s="113" t="e">
        <f>VLOOKUP(K5,'пр.взв'!B7:E86,2,FALSE)</f>
        <v>#N/A</v>
      </c>
      <c r="M5" s="113" t="e">
        <f>VLOOKUP(K5,'пр.взв'!B7:G86,3,FALSE)</f>
        <v>#N/A</v>
      </c>
      <c r="N5" s="113" t="e">
        <f>VLOOKUP(K5,'пр.взв'!B7:G86,4,FALSE)</f>
        <v>#N/A</v>
      </c>
      <c r="O5" s="115"/>
      <c r="P5" s="115"/>
      <c r="Q5" s="116"/>
      <c r="R5" s="117"/>
    </row>
    <row r="6" spans="1:18" ht="12.75">
      <c r="A6" s="129"/>
      <c r="B6" s="76"/>
      <c r="C6" s="107"/>
      <c r="D6" s="127"/>
      <c r="E6" s="127"/>
      <c r="F6" s="110"/>
      <c r="G6" s="110"/>
      <c r="H6" s="72"/>
      <c r="I6" s="74"/>
      <c r="K6" s="76"/>
      <c r="L6" s="107"/>
      <c r="M6" s="107"/>
      <c r="N6" s="107"/>
      <c r="O6" s="110"/>
      <c r="P6" s="110"/>
      <c r="Q6" s="72"/>
      <c r="R6" s="74"/>
    </row>
    <row r="7" spans="1:18" ht="12.75" customHeight="1">
      <c r="A7" s="129"/>
      <c r="B7" s="76">
        <v>36</v>
      </c>
      <c r="C7" s="105" t="str">
        <f>'пр.взв'!C77</f>
        <v>ШЕВЧУК Александр Олегович</v>
      </c>
      <c r="D7" s="127" t="str">
        <f>'пр.взв'!D77</f>
        <v>28.03.1994   КМС</v>
      </c>
      <c r="E7" s="127" t="str">
        <f>'пр.взв'!E77</f>
        <v>ПФО, Пензенская область, ВС</v>
      </c>
      <c r="F7" s="110"/>
      <c r="G7" s="110"/>
      <c r="H7" s="72"/>
      <c r="I7" s="74"/>
      <c r="K7" s="76"/>
      <c r="L7" s="105" t="e">
        <f>VLOOKUP(K7,'пр.взв'!B7:E86,2,FALSE)</f>
        <v>#N/A</v>
      </c>
      <c r="M7" s="105" t="e">
        <f>VLOOKUP(K7,'пр.взв'!B7:G88,3,FALSE)</f>
        <v>#N/A</v>
      </c>
      <c r="N7" s="105" t="e">
        <f>VLOOKUP(K7,'пр.взв'!B7:G88,4,FALSE)</f>
        <v>#N/A</v>
      </c>
      <c r="O7" s="110"/>
      <c r="P7" s="110"/>
      <c r="Q7" s="72"/>
      <c r="R7" s="74"/>
    </row>
    <row r="8" spans="1:18" ht="13.5" thickBot="1">
      <c r="A8" s="129"/>
      <c r="B8" s="104"/>
      <c r="C8" s="106"/>
      <c r="D8" s="128"/>
      <c r="E8" s="128"/>
      <c r="F8" s="111"/>
      <c r="G8" s="111"/>
      <c r="H8" s="73"/>
      <c r="I8" s="75"/>
      <c r="K8" s="104"/>
      <c r="L8" s="107"/>
      <c r="M8" s="107"/>
      <c r="N8" s="107"/>
      <c r="O8" s="111"/>
      <c r="P8" s="111"/>
      <c r="Q8" s="73"/>
      <c r="R8" s="75"/>
    </row>
    <row r="9" spans="1:18" ht="12.75">
      <c r="A9" s="129"/>
      <c r="B9" s="112">
        <v>36</v>
      </c>
      <c r="C9" s="113" t="str">
        <f>VLOOKUP(B9,'пр.взв'!B7:E876,2,FALSE)</f>
        <v>ШЕВЧУК Александр Олегович</v>
      </c>
      <c r="D9" s="130" t="str">
        <f>VLOOKUP(B9,'пр.взв'!B7:F89,3,FALSE)</f>
        <v>28.03.1994   КМС</v>
      </c>
      <c r="E9" s="130" t="str">
        <f>VLOOKUP(B9,'пр.взв'!B7:G89,4,FALSE)</f>
        <v>ПФО, Пензенская область, ВС</v>
      </c>
      <c r="F9" s="115"/>
      <c r="G9" s="115"/>
      <c r="H9" s="116"/>
      <c r="I9" s="117"/>
      <c r="K9" s="112"/>
      <c r="L9" s="113" t="e">
        <f>VLOOKUP(K9,'пр.взв'!B7:E86,2,FALSE)</f>
        <v>#N/A</v>
      </c>
      <c r="M9" s="113" t="e">
        <f>VLOOKUP(K9,'пр.взв'!B7:G90,3,FALSE)</f>
        <v>#N/A</v>
      </c>
      <c r="N9" s="113" t="e">
        <f>VLOOKUP(K9,'пр.взв'!B7:G90,4,FALSE)</f>
        <v>#N/A</v>
      </c>
      <c r="O9" s="115"/>
      <c r="P9" s="115"/>
      <c r="Q9" s="116"/>
      <c r="R9" s="117"/>
    </row>
    <row r="10" spans="1:18" ht="12.75">
      <c r="A10" s="129"/>
      <c r="B10" s="76"/>
      <c r="C10" s="107"/>
      <c r="D10" s="127"/>
      <c r="E10" s="127"/>
      <c r="F10" s="110"/>
      <c r="G10" s="110"/>
      <c r="H10" s="72"/>
      <c r="I10" s="74"/>
      <c r="K10" s="76"/>
      <c r="L10" s="107"/>
      <c r="M10" s="107"/>
      <c r="N10" s="107"/>
      <c r="O10" s="110"/>
      <c r="P10" s="110"/>
      <c r="Q10" s="72"/>
      <c r="R10" s="74"/>
    </row>
    <row r="11" spans="1:18" ht="12.75" customHeight="1">
      <c r="A11" s="129"/>
      <c r="B11" s="76">
        <v>5</v>
      </c>
      <c r="C11" s="105" t="str">
        <f>'пр.взв'!C15</f>
        <v>СЕРОПЯН Сероп Араратович</v>
      </c>
      <c r="D11" s="127" t="str">
        <f>'пр.взв'!D15</f>
        <v>25.02.1994   КМС</v>
      </c>
      <c r="E11" s="127" t="str">
        <f>'пр.взв'!E15</f>
        <v>г. Москва, МКС</v>
      </c>
      <c r="F11" s="110"/>
      <c r="G11" s="110"/>
      <c r="H11" s="72"/>
      <c r="I11" s="74"/>
      <c r="K11" s="76"/>
      <c r="L11" s="105" t="e">
        <f>VLOOKUP(K11,'пр.взв'!B7:E86,2,FALSE)</f>
        <v>#N/A</v>
      </c>
      <c r="M11" s="105" t="e">
        <f>VLOOKUP(K11,'пр.взв'!B7:G92,3,FALSE)</f>
        <v>#N/A</v>
      </c>
      <c r="N11" s="105" t="e">
        <f>VLOOKUP(K11,'пр.взв'!B7:G92,4,FALSE)</f>
        <v>#N/A</v>
      </c>
      <c r="O11" s="110"/>
      <c r="P11" s="110"/>
      <c r="Q11" s="72"/>
      <c r="R11" s="74"/>
    </row>
    <row r="12" spans="1:18" ht="13.5" thickBot="1">
      <c r="A12" s="129"/>
      <c r="B12" s="104"/>
      <c r="C12" s="106"/>
      <c r="D12" s="128"/>
      <c r="E12" s="128"/>
      <c r="F12" s="111"/>
      <c r="G12" s="111"/>
      <c r="H12" s="73"/>
      <c r="I12" s="75"/>
      <c r="K12" s="104"/>
      <c r="L12" s="107"/>
      <c r="M12" s="107"/>
      <c r="N12" s="107"/>
      <c r="O12" s="111"/>
      <c r="P12" s="111"/>
      <c r="Q12" s="73"/>
      <c r="R12" s="75"/>
    </row>
    <row r="13" spans="1:18" ht="12.75">
      <c r="A13" s="129"/>
      <c r="B13" s="112">
        <v>42</v>
      </c>
      <c r="C13" s="113" t="str">
        <f>'пр.взв'!C89</f>
        <v>УЖЕГОВ Владимир Сергеевич</v>
      </c>
      <c r="D13" s="130" t="str">
        <f>VLOOKUP(B13,'пр.взв'!B5:F93,3,FALSE)</f>
        <v>18.04.1994    1 сп.р.</v>
      </c>
      <c r="E13" s="130" t="str">
        <f>VLOOKUP(B13,'пр.взв'!B3:G93,4,FALSE)</f>
        <v>УрФО, Свердловская область, г. Верхняя Пышма, МО</v>
      </c>
      <c r="F13" s="115" t="s">
        <v>243</v>
      </c>
      <c r="G13" s="115"/>
      <c r="H13" s="116"/>
      <c r="I13" s="117"/>
      <c r="K13" s="112"/>
      <c r="L13" s="113" t="e">
        <f>VLOOKUP(K13,'пр.взв'!B7:E86,2,FALSE)</f>
        <v>#N/A</v>
      </c>
      <c r="M13" s="113" t="e">
        <f>VLOOKUP(K13,'пр.взв'!B5:G94,3,FALSE)</f>
        <v>#N/A</v>
      </c>
      <c r="N13" s="113" t="e">
        <f>VLOOKUP(K13,'пр.взв'!B5:G94,4,FALSE)</f>
        <v>#N/A</v>
      </c>
      <c r="O13" s="115"/>
      <c r="P13" s="115"/>
      <c r="Q13" s="116"/>
      <c r="R13" s="117"/>
    </row>
    <row r="14" spans="1:18" ht="12.75">
      <c r="A14" s="129"/>
      <c r="B14" s="76"/>
      <c r="C14" s="107"/>
      <c r="D14" s="127"/>
      <c r="E14" s="127"/>
      <c r="F14" s="110"/>
      <c r="G14" s="110"/>
      <c r="H14" s="72"/>
      <c r="I14" s="74"/>
      <c r="K14" s="76"/>
      <c r="L14" s="107"/>
      <c r="M14" s="107"/>
      <c r="N14" s="107"/>
      <c r="O14" s="110"/>
      <c r="P14" s="110"/>
      <c r="Q14" s="72"/>
      <c r="R14" s="74"/>
    </row>
    <row r="15" spans="1:18" ht="12.75">
      <c r="A15" s="129"/>
      <c r="B15" s="76"/>
      <c r="C15" s="135" t="e">
        <f>VLOOKUP(B15,'пр.взв'!B7:E86,2,FALSE)</f>
        <v>#N/A</v>
      </c>
      <c r="D15" s="133" t="e">
        <f>VLOOKUP(B15,'пр.взв'!B5:G94,3,FALSE)</f>
        <v>#N/A</v>
      </c>
      <c r="E15" s="133" t="e">
        <f>VLOOKUP(B15,'пр.взв'!B5:G94,4,FALSE)</f>
        <v>#N/A</v>
      </c>
      <c r="F15" s="110"/>
      <c r="G15" s="110"/>
      <c r="H15" s="72"/>
      <c r="I15" s="74"/>
      <c r="K15" s="76"/>
      <c r="L15" s="105" t="e">
        <f>VLOOKUP(K15,'пр.взв'!B7:E86,2,FALSE)</f>
        <v>#N/A</v>
      </c>
      <c r="M15" s="105" t="e">
        <f>VLOOKUP(K15,'пр.взв'!B5:G96,3,FALSE)</f>
        <v>#N/A</v>
      </c>
      <c r="N15" s="105" t="e">
        <f>VLOOKUP(K15,'пр.взв'!B5:G96,4,FALSE)</f>
        <v>#N/A</v>
      </c>
      <c r="O15" s="110"/>
      <c r="P15" s="110"/>
      <c r="Q15" s="72"/>
      <c r="R15" s="74"/>
    </row>
    <row r="16" spans="1:18" ht="13.5" thickBot="1">
      <c r="A16" s="129"/>
      <c r="B16" s="104"/>
      <c r="C16" s="136"/>
      <c r="D16" s="134"/>
      <c r="E16" s="134"/>
      <c r="F16" s="111"/>
      <c r="G16" s="111"/>
      <c r="H16" s="73"/>
      <c r="I16" s="75"/>
      <c r="K16" s="104"/>
      <c r="L16" s="107"/>
      <c r="M16" s="107"/>
      <c r="N16" s="107"/>
      <c r="O16" s="111"/>
      <c r="P16" s="111"/>
      <c r="Q16" s="73"/>
      <c r="R16" s="75"/>
    </row>
    <row r="17" spans="1:18" ht="12.75">
      <c r="A17" s="129"/>
      <c r="B17" s="112"/>
      <c r="C17" s="113" t="str">
        <f>'пр.взв'!C89</f>
        <v>УЖЕГОВ Владимир Сергеевич</v>
      </c>
      <c r="D17" s="130" t="e">
        <f>VLOOKUP(B17,'пр.взв'!B7:F97,3,FALSE)</f>
        <v>#N/A</v>
      </c>
      <c r="E17" s="130" t="e">
        <f>VLOOKUP(B17,'пр.взв'!B7:G97,4,FALSE)</f>
        <v>#N/A</v>
      </c>
      <c r="F17" s="115"/>
      <c r="G17" s="115"/>
      <c r="H17" s="116"/>
      <c r="I17" s="117"/>
      <c r="K17" s="112"/>
      <c r="L17" s="113" t="e">
        <f>VLOOKUP(K17,'пр.взв'!B7:E86,2,FALSE)</f>
        <v>#N/A</v>
      </c>
      <c r="M17" s="113" t="e">
        <f>VLOOKUP(K17,'пр.взв'!B7:G98,3,FALSE)</f>
        <v>#N/A</v>
      </c>
      <c r="N17" s="113" t="e">
        <f>VLOOKUP(K17,'пр.взв'!B7:G98,4,FALSE)</f>
        <v>#N/A</v>
      </c>
      <c r="O17" s="115"/>
      <c r="P17" s="115"/>
      <c r="Q17" s="116"/>
      <c r="R17" s="117"/>
    </row>
    <row r="18" spans="1:18" ht="12.75">
      <c r="A18" s="129"/>
      <c r="B18" s="76"/>
      <c r="C18" s="107"/>
      <c r="D18" s="127"/>
      <c r="E18" s="127"/>
      <c r="F18" s="110"/>
      <c r="G18" s="110"/>
      <c r="H18" s="72"/>
      <c r="I18" s="74"/>
      <c r="K18" s="76"/>
      <c r="L18" s="107"/>
      <c r="M18" s="107"/>
      <c r="N18" s="107"/>
      <c r="O18" s="110"/>
      <c r="P18" s="110"/>
      <c r="Q18" s="72"/>
      <c r="R18" s="74"/>
    </row>
    <row r="19" spans="1:18" ht="12.75">
      <c r="A19" s="129"/>
      <c r="B19" s="76"/>
      <c r="C19" s="105" t="str">
        <f>'пр.взв'!C91</f>
        <v>ЦАРЕВ Дмитрий Евгеньевич</v>
      </c>
      <c r="D19" s="127" t="e">
        <f>VLOOKUP(B19,'пр.взв'!B7:G98,3,FALSE)</f>
        <v>#N/A</v>
      </c>
      <c r="E19" s="127" t="e">
        <f>VLOOKUP(B19,'пр.взв'!B7:G98,4,FALSE)</f>
        <v>#N/A</v>
      </c>
      <c r="F19" s="110"/>
      <c r="G19" s="110"/>
      <c r="H19" s="72"/>
      <c r="I19" s="74"/>
      <c r="K19" s="76"/>
      <c r="L19" s="105" t="e">
        <f>VLOOKUP(K19,'пр.взв'!B7:E86,2,FALSE)</f>
        <v>#N/A</v>
      </c>
      <c r="M19" s="105" t="e">
        <f>VLOOKUP(K19,'пр.взв'!B7:G100,3,FALSE)</f>
        <v>#N/A</v>
      </c>
      <c r="N19" s="105" t="e">
        <f>VLOOKUP(K19,'пр.взв'!B7:G100,4,FALSE)</f>
        <v>#N/A</v>
      </c>
      <c r="O19" s="110"/>
      <c r="P19" s="110"/>
      <c r="Q19" s="72"/>
      <c r="R19" s="74"/>
    </row>
    <row r="20" spans="1:18" ht="13.5" thickBot="1">
      <c r="A20" s="129"/>
      <c r="B20" s="104"/>
      <c r="C20" s="107"/>
      <c r="D20" s="128"/>
      <c r="E20" s="128"/>
      <c r="F20" s="111"/>
      <c r="G20" s="111"/>
      <c r="H20" s="73"/>
      <c r="I20" s="75"/>
      <c r="K20" s="104"/>
      <c r="L20" s="107"/>
      <c r="M20" s="107"/>
      <c r="N20" s="107"/>
      <c r="O20" s="111"/>
      <c r="P20" s="111"/>
      <c r="Q20" s="73"/>
      <c r="R20" s="75"/>
    </row>
    <row r="21" spans="1:18" ht="12.75">
      <c r="A21" s="129"/>
      <c r="B21" s="112"/>
      <c r="C21" s="113" t="e">
        <f>VLOOKUP(B21,'пр.взв'!B7:E86,2,FALSE)</f>
        <v>#N/A</v>
      </c>
      <c r="D21" s="130" t="e">
        <f>VLOOKUP(B21,'пр.взв'!B3:F101,3,FALSE)</f>
        <v>#N/A</v>
      </c>
      <c r="E21" s="130" t="e">
        <f>VLOOKUP(B21,'пр.взв'!B2:G101,4,FALSE)</f>
        <v>#N/A</v>
      </c>
      <c r="F21" s="115"/>
      <c r="G21" s="115"/>
      <c r="H21" s="116"/>
      <c r="I21" s="117"/>
      <c r="K21" s="112"/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15"/>
      <c r="P21" s="115"/>
      <c r="Q21" s="116"/>
      <c r="R21" s="117"/>
    </row>
    <row r="22" spans="1:18" ht="12.75">
      <c r="A22" s="129"/>
      <c r="B22" s="76"/>
      <c r="C22" s="107"/>
      <c r="D22" s="127"/>
      <c r="E22" s="127"/>
      <c r="F22" s="110"/>
      <c r="G22" s="110"/>
      <c r="H22" s="72"/>
      <c r="I22" s="74"/>
      <c r="K22" s="76"/>
      <c r="L22" s="107"/>
      <c r="M22" s="107"/>
      <c r="N22" s="107"/>
      <c r="O22" s="110"/>
      <c r="P22" s="110"/>
      <c r="Q22" s="72"/>
      <c r="R22" s="74"/>
    </row>
    <row r="23" spans="1:18" ht="12.75">
      <c r="A23" s="129"/>
      <c r="B23" s="76"/>
      <c r="C23" s="105" t="e">
        <f>VLOOKUP(B23,'пр.взв'!B7:E86,2,FALSE)</f>
        <v>#N/A</v>
      </c>
      <c r="D23" s="127" t="e">
        <f>VLOOKUP(B23,'пр.взв'!B3:G102,3,FALSE)</f>
        <v>#N/A</v>
      </c>
      <c r="E23" s="127" t="e">
        <f>VLOOKUP(B23,'пр.взв'!B2:G102,4,FALSE)</f>
        <v>#N/A</v>
      </c>
      <c r="F23" s="110"/>
      <c r="G23" s="110"/>
      <c r="H23" s="72"/>
      <c r="I23" s="74"/>
      <c r="K23" s="76"/>
      <c r="L23" s="105" t="e">
        <f>VLOOKUP(K23,'пр.взв'!B6:E90,2,FALSE)</f>
        <v>#N/A</v>
      </c>
      <c r="M23" s="105" t="e">
        <f>VLOOKUP(K23,'пр.взв'!B3:G104,3,FALSE)</f>
        <v>#N/A</v>
      </c>
      <c r="N23" s="105" t="e">
        <f>VLOOKUP(K23,'пр.взв'!B3:G104,4,FALSE)</f>
        <v>#N/A</v>
      </c>
      <c r="O23" s="110"/>
      <c r="P23" s="110"/>
      <c r="Q23" s="72"/>
      <c r="R23" s="74"/>
    </row>
    <row r="24" spans="1:18" ht="13.5" thickBot="1">
      <c r="A24" s="129"/>
      <c r="B24" s="104"/>
      <c r="C24" s="106"/>
      <c r="D24" s="128"/>
      <c r="E24" s="128"/>
      <c r="F24" s="111"/>
      <c r="G24" s="111"/>
      <c r="H24" s="73"/>
      <c r="I24" s="75"/>
      <c r="K24" s="104"/>
      <c r="L24" s="107"/>
      <c r="M24" s="107"/>
      <c r="N24" s="107"/>
      <c r="O24" s="111"/>
      <c r="P24" s="111"/>
      <c r="Q24" s="73"/>
      <c r="R24" s="75"/>
    </row>
    <row r="25" spans="1:18" ht="12.75">
      <c r="A25" s="129"/>
      <c r="B25" s="112"/>
      <c r="C25" s="113" t="e">
        <f>VLOOKUP(B25,'пр.взв'!B7:E86,2,FALSE)</f>
        <v>#N/A</v>
      </c>
      <c r="D25" s="130" t="e">
        <f>VLOOKUP(B25,'пр.взв'!B7:F105,3,FALSE)</f>
        <v>#N/A</v>
      </c>
      <c r="E25" s="130" t="e">
        <f>VLOOKUP(B25,'пр.взв'!B2:G105,4,FALSE)</f>
        <v>#N/A</v>
      </c>
      <c r="F25" s="115"/>
      <c r="G25" s="115"/>
      <c r="H25" s="116"/>
      <c r="I25" s="117"/>
      <c r="K25" s="112"/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15"/>
      <c r="P25" s="115"/>
      <c r="Q25" s="116"/>
      <c r="R25" s="117"/>
    </row>
    <row r="26" spans="1:18" ht="12.75">
      <c r="A26" s="129"/>
      <c r="B26" s="76"/>
      <c r="C26" s="107"/>
      <c r="D26" s="127"/>
      <c r="E26" s="127"/>
      <c r="F26" s="110"/>
      <c r="G26" s="110"/>
      <c r="H26" s="72"/>
      <c r="I26" s="74"/>
      <c r="K26" s="76"/>
      <c r="L26" s="107"/>
      <c r="M26" s="107"/>
      <c r="N26" s="107"/>
      <c r="O26" s="110"/>
      <c r="P26" s="110"/>
      <c r="Q26" s="72"/>
      <c r="R26" s="74"/>
    </row>
    <row r="27" spans="1:18" ht="12.75">
      <c r="A27" s="129"/>
      <c r="B27" s="76"/>
      <c r="C27" s="105" t="e">
        <f>VLOOKUP(B27,'пр.взв'!B7:E86,2,FALSE)</f>
        <v>#N/A</v>
      </c>
      <c r="D27" s="127" t="e">
        <f>VLOOKUP(B27,'пр.взв'!B7:G106,3,FALSE)</f>
        <v>#N/A</v>
      </c>
      <c r="E27" s="127" t="e">
        <f>VLOOKUP(B27,'пр.взв'!B2:G106,4,FALSE)</f>
        <v>#N/A</v>
      </c>
      <c r="F27" s="110"/>
      <c r="G27" s="110"/>
      <c r="H27" s="72"/>
      <c r="I27" s="74"/>
      <c r="K27" s="76"/>
      <c r="L27" s="105" t="e">
        <f>VLOOKUP(K27,'пр.взв'!B7:E86,2,FALSE)</f>
        <v>#N/A</v>
      </c>
      <c r="M27" s="105" t="e">
        <f>VLOOKUP(K27,'пр.взв'!B2:G108,3,FALSE)</f>
        <v>#N/A</v>
      </c>
      <c r="N27" s="105" t="e">
        <f>VLOOKUP(K27,'пр.взв'!B7:G108,4,FALSE)</f>
        <v>#N/A</v>
      </c>
      <c r="O27" s="110"/>
      <c r="P27" s="110"/>
      <c r="Q27" s="72"/>
      <c r="R27" s="74"/>
    </row>
    <row r="28" spans="1:18" ht="13.5" thickBot="1">
      <c r="A28" s="129"/>
      <c r="B28" s="104"/>
      <c r="C28" s="106"/>
      <c r="D28" s="128"/>
      <c r="E28" s="128"/>
      <c r="F28" s="111"/>
      <c r="G28" s="111"/>
      <c r="H28" s="73"/>
      <c r="I28" s="75"/>
      <c r="K28" s="104"/>
      <c r="L28" s="107"/>
      <c r="M28" s="107"/>
      <c r="N28" s="107"/>
      <c r="O28" s="111"/>
      <c r="P28" s="111"/>
      <c r="Q28" s="73"/>
      <c r="R28" s="75"/>
    </row>
    <row r="29" spans="1:18" ht="12.75">
      <c r="A29" s="129"/>
      <c r="B29" s="112"/>
      <c r="C29" s="113" t="str">
        <f>'пр.взв'!C91</f>
        <v>ЦАРЕВ Дмитрий Евгеньевич</v>
      </c>
      <c r="D29" s="130" t="e">
        <f>VLOOKUP(B29,'пр.взв'!B3:F109,3,FALSE)</f>
        <v>#N/A</v>
      </c>
      <c r="E29" s="130" t="e">
        <f>VLOOKUP(B29,'пр.взв'!B2:G109,4,FALSE)</f>
        <v>#N/A</v>
      </c>
      <c r="F29" s="115"/>
      <c r="G29" s="115"/>
      <c r="H29" s="116"/>
      <c r="I29" s="117"/>
      <c r="K29" s="112"/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15"/>
      <c r="P29" s="115"/>
      <c r="Q29" s="116"/>
      <c r="R29" s="117"/>
    </row>
    <row r="30" spans="1:18" ht="13.5" thickBot="1">
      <c r="A30" s="129"/>
      <c r="B30" s="76"/>
      <c r="C30" s="107"/>
      <c r="D30" s="127"/>
      <c r="E30" s="127"/>
      <c r="F30" s="110"/>
      <c r="G30" s="110"/>
      <c r="H30" s="72"/>
      <c r="I30" s="74"/>
      <c r="K30" s="76"/>
      <c r="L30" s="107"/>
      <c r="M30" s="107"/>
      <c r="N30" s="107"/>
      <c r="O30" s="110"/>
      <c r="P30" s="110"/>
      <c r="Q30" s="72"/>
      <c r="R30" s="74"/>
    </row>
    <row r="31" spans="1:18" ht="12.75">
      <c r="A31" s="129"/>
      <c r="B31" s="76"/>
      <c r="C31" s="113" t="str">
        <f>'пр.взв'!C93</f>
        <v>СТЕПАНЯН Размик Робертович</v>
      </c>
      <c r="D31" s="127" t="e">
        <f>VLOOKUP(B31,'пр.взв'!B3:G110,3,FALSE)</f>
        <v>#N/A</v>
      </c>
      <c r="E31" s="127" t="e">
        <f>VLOOKUP(B31,'пр.взв'!B3:G110,4,FALSE)</f>
        <v>#N/A</v>
      </c>
      <c r="F31" s="110"/>
      <c r="G31" s="110"/>
      <c r="H31" s="72"/>
      <c r="I31" s="74"/>
      <c r="K31" s="76"/>
      <c r="L31" s="105" t="e">
        <f>VLOOKUP(K31,'пр.взв'!B7:E86,2,FALSE)</f>
        <v>#N/A</v>
      </c>
      <c r="M31" s="105" t="e">
        <f>VLOOKUP(K31,'пр.взв'!B3:G112,3,FALSE)</f>
        <v>#N/A</v>
      </c>
      <c r="N31" s="105" t="e">
        <f>VLOOKUP(K31,'пр.взв'!B3:G112,4,FALSE)</f>
        <v>#N/A</v>
      </c>
      <c r="O31" s="110"/>
      <c r="P31" s="110"/>
      <c r="Q31" s="72"/>
      <c r="R31" s="74"/>
    </row>
    <row r="32" spans="1:18" ht="13.5" thickBot="1">
      <c r="A32" s="129"/>
      <c r="B32" s="104"/>
      <c r="C32" s="107"/>
      <c r="D32" s="128"/>
      <c r="E32" s="128"/>
      <c r="F32" s="111"/>
      <c r="G32" s="111"/>
      <c r="H32" s="73"/>
      <c r="I32" s="75"/>
      <c r="K32" s="104"/>
      <c r="L32" s="107"/>
      <c r="M32" s="107"/>
      <c r="N32" s="107"/>
      <c r="O32" s="111"/>
      <c r="P32" s="111"/>
      <c r="Q32" s="73"/>
      <c r="R32" s="75"/>
    </row>
    <row r="33" spans="1:18" ht="12.75">
      <c r="A33" s="129"/>
      <c r="B33" s="112"/>
      <c r="C33" s="113" t="e">
        <f>VLOOKUP(B33,'пр.взв'!B7:E86,2,FALSE)</f>
        <v>#N/A</v>
      </c>
      <c r="D33" s="130" t="e">
        <f>VLOOKUP(B33,'пр.взв'!B5:F113,3,FALSE)</f>
        <v>#N/A</v>
      </c>
      <c r="E33" s="130" t="e">
        <f>VLOOKUP(B33,'пр.взв'!B3:G113,4,FALSE)</f>
        <v>#N/A</v>
      </c>
      <c r="F33" s="115"/>
      <c r="G33" s="115"/>
      <c r="H33" s="116"/>
      <c r="I33" s="117"/>
      <c r="K33" s="112"/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15"/>
      <c r="P33" s="115"/>
      <c r="Q33" s="116"/>
      <c r="R33" s="117"/>
    </row>
    <row r="34" spans="1:18" ht="12.75">
      <c r="A34" s="129"/>
      <c r="B34" s="76"/>
      <c r="C34" s="107"/>
      <c r="D34" s="127"/>
      <c r="E34" s="127"/>
      <c r="F34" s="110"/>
      <c r="G34" s="110"/>
      <c r="H34" s="72"/>
      <c r="I34" s="74"/>
      <c r="K34" s="76"/>
      <c r="L34" s="107"/>
      <c r="M34" s="107"/>
      <c r="N34" s="107"/>
      <c r="O34" s="110"/>
      <c r="P34" s="110"/>
      <c r="Q34" s="72"/>
      <c r="R34" s="74"/>
    </row>
    <row r="35" spans="1:18" ht="12.75">
      <c r="A35" s="129"/>
      <c r="B35" s="76"/>
      <c r="C35" s="105" t="e">
        <f>VLOOKUP(B35,'пр.взв'!B7:E86,2,FALSE)</f>
        <v>#N/A</v>
      </c>
      <c r="D35" s="127" t="e">
        <f>VLOOKUP(B35,'пр.взв'!B5:G114,3,FALSE)</f>
        <v>#N/A</v>
      </c>
      <c r="E35" s="127" t="e">
        <f>VLOOKUP(B35,'пр.взв'!B3:G114,4,FALSE)</f>
        <v>#N/A</v>
      </c>
      <c r="F35" s="110"/>
      <c r="G35" s="110"/>
      <c r="H35" s="72"/>
      <c r="I35" s="74"/>
      <c r="K35" s="76"/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110"/>
      <c r="P35" s="110"/>
      <c r="Q35" s="72"/>
      <c r="R35" s="74"/>
    </row>
    <row r="36" spans="1:18" ht="13.5" thickBot="1">
      <c r="A36" s="129"/>
      <c r="B36" s="104"/>
      <c r="C36" s="106"/>
      <c r="D36" s="128"/>
      <c r="E36" s="128"/>
      <c r="F36" s="111"/>
      <c r="G36" s="111"/>
      <c r="H36" s="73"/>
      <c r="I36" s="75"/>
      <c r="K36" s="104"/>
      <c r="L36" s="107"/>
      <c r="M36" s="107"/>
      <c r="N36" s="107"/>
      <c r="O36" s="111"/>
      <c r="P36" s="111"/>
      <c r="Q36" s="73"/>
      <c r="R36" s="75"/>
    </row>
    <row r="37" spans="1:18" ht="12.75">
      <c r="A37" s="129"/>
      <c r="B37" s="112"/>
      <c r="C37" s="113" t="e">
        <f>VLOOKUP(B37,'пр.взв'!B7:E86,2,FALSE)</f>
        <v>#N/A</v>
      </c>
      <c r="D37" s="130" t="e">
        <f>VLOOKUP(B37,'пр.взв'!B3:F117,3,FALSE)</f>
        <v>#N/A</v>
      </c>
      <c r="E37" s="130" t="e">
        <f>VLOOKUP(B37,'пр.взв'!B7:G117,4,FALSE)</f>
        <v>#N/A</v>
      </c>
      <c r="F37" s="115"/>
      <c r="G37" s="115"/>
      <c r="H37" s="116"/>
      <c r="I37" s="117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15"/>
      <c r="P37" s="115"/>
      <c r="Q37" s="116"/>
      <c r="R37" s="117"/>
    </row>
    <row r="38" spans="1:18" ht="12.75">
      <c r="A38" s="129"/>
      <c r="B38" s="76"/>
      <c r="C38" s="107"/>
      <c r="D38" s="127"/>
      <c r="E38" s="127"/>
      <c r="F38" s="110"/>
      <c r="G38" s="110"/>
      <c r="H38" s="72"/>
      <c r="I38" s="74"/>
      <c r="K38" s="76"/>
      <c r="L38" s="107"/>
      <c r="M38" s="107"/>
      <c r="N38" s="107"/>
      <c r="O38" s="110"/>
      <c r="P38" s="110"/>
      <c r="Q38" s="72"/>
      <c r="R38" s="74"/>
    </row>
    <row r="39" spans="1:18" ht="12.75" customHeight="1">
      <c r="A39" s="129"/>
      <c r="B39" s="76"/>
      <c r="C39" s="105" t="str">
        <f>'пр.взв'!C87</f>
        <v>ЧЕРНИЦКИЙ Роман Сергеевич</v>
      </c>
      <c r="D39" s="127" t="str">
        <f>'пр.взв'!D87</f>
        <v>30.06.1994        КМС</v>
      </c>
      <c r="E39" s="127" t="str">
        <f>'пр.взв'!E87</f>
        <v>ЦФО, Московская область,г. Можайск</v>
      </c>
      <c r="F39" s="110"/>
      <c r="G39" s="110"/>
      <c r="H39" s="72"/>
      <c r="I39" s="74"/>
      <c r="K39" s="76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110"/>
      <c r="P39" s="110"/>
      <c r="Q39" s="72"/>
      <c r="R39" s="74"/>
    </row>
    <row r="40" spans="1:18" ht="13.5" thickBot="1">
      <c r="A40" s="129"/>
      <c r="B40" s="104"/>
      <c r="C40" s="106"/>
      <c r="D40" s="128"/>
      <c r="E40" s="128"/>
      <c r="F40" s="111"/>
      <c r="G40" s="111"/>
      <c r="H40" s="73"/>
      <c r="I40" s="75"/>
      <c r="K40" s="104"/>
      <c r="L40" s="107"/>
      <c r="M40" s="107"/>
      <c r="N40" s="107"/>
      <c r="O40" s="111"/>
      <c r="P40" s="111"/>
      <c r="Q40" s="73"/>
      <c r="R40" s="75"/>
    </row>
    <row r="41" spans="1:18" ht="12.75" customHeight="1">
      <c r="A41" s="129"/>
      <c r="B41" s="112"/>
      <c r="C41" s="113" t="str">
        <f>'пр.взв'!C85</f>
        <v>ИЛИАДИС Илья Тамазиевич</v>
      </c>
      <c r="D41" s="131" t="str">
        <f>'пр.взв'!D85</f>
        <v>05.06.1994    1 сп.р.</v>
      </c>
      <c r="E41" s="131" t="str">
        <f>'пр.взв'!E85</f>
        <v>ЮФО, Краснодарский край, г. Анапа, МО</v>
      </c>
      <c r="F41" s="115"/>
      <c r="G41" s="115"/>
      <c r="H41" s="116"/>
      <c r="I41" s="117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15"/>
      <c r="P41" s="115"/>
      <c r="Q41" s="116"/>
      <c r="R41" s="117"/>
    </row>
    <row r="42" spans="1:18" ht="12.75">
      <c r="A42" s="129"/>
      <c r="B42" s="76"/>
      <c r="C42" s="107"/>
      <c r="D42" s="132"/>
      <c r="E42" s="132"/>
      <c r="F42" s="110"/>
      <c r="G42" s="110"/>
      <c r="H42" s="72"/>
      <c r="I42" s="74"/>
      <c r="K42" s="76"/>
      <c r="L42" s="107"/>
      <c r="M42" s="107"/>
      <c r="N42" s="107"/>
      <c r="O42" s="110"/>
      <c r="P42" s="110"/>
      <c r="Q42" s="72"/>
      <c r="R42" s="74"/>
    </row>
    <row r="43" spans="1:18" ht="12.75" customHeight="1">
      <c r="A43" s="129"/>
      <c r="B43" s="76"/>
      <c r="C43" s="105" t="str">
        <f>'пр.взв'!C91</f>
        <v>ЦАРЕВ Дмитрий Евгеньевич</v>
      </c>
      <c r="D43" s="127" t="str">
        <f>'пр.взв'!D91</f>
        <v>03.01.1994    1 сп.р.</v>
      </c>
      <c r="E43" s="127" t="str">
        <f>'пр.взв'!E91</f>
        <v>ПФО, Нижегородская область, г. Кстово, ПР</v>
      </c>
      <c r="F43" s="110"/>
      <c r="G43" s="110"/>
      <c r="H43" s="72"/>
      <c r="I43" s="74"/>
      <c r="K43" s="76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110"/>
      <c r="P43" s="110"/>
      <c r="Q43" s="72"/>
      <c r="R43" s="74"/>
    </row>
    <row r="44" spans="1:18" ht="13.5" thickBot="1">
      <c r="A44" s="129"/>
      <c r="B44" s="104"/>
      <c r="C44" s="107"/>
      <c r="D44" s="132"/>
      <c r="E44" s="132"/>
      <c r="F44" s="111"/>
      <c r="G44" s="111"/>
      <c r="H44" s="73"/>
      <c r="I44" s="75"/>
      <c r="K44" s="104"/>
      <c r="L44" s="107"/>
      <c r="M44" s="107"/>
      <c r="N44" s="107"/>
      <c r="O44" s="111"/>
      <c r="P44" s="111"/>
      <c r="Q44" s="73"/>
      <c r="R44" s="75"/>
    </row>
    <row r="45" spans="1:18" ht="12.75" customHeight="1">
      <c r="A45" s="129"/>
      <c r="B45" s="112"/>
      <c r="C45" s="113" t="str">
        <f>'пр.взв'!C89</f>
        <v>УЖЕГОВ Владимир Сергеевич</v>
      </c>
      <c r="D45" s="131" t="str">
        <f>'пр.взв'!D89</f>
        <v>18.04.1994    1 сп.р.</v>
      </c>
      <c r="E45" s="131" t="str">
        <f>'пр.взв'!E89</f>
        <v>УрФО, Свердловская область, г. Верхняя Пышма, МО</v>
      </c>
      <c r="F45" s="115"/>
      <c r="G45" s="115"/>
      <c r="H45" s="116"/>
      <c r="I45" s="117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15"/>
      <c r="P45" s="115"/>
      <c r="Q45" s="116"/>
      <c r="R45" s="117"/>
    </row>
    <row r="46" spans="1:18" ht="13.5" thickBot="1">
      <c r="A46" s="129"/>
      <c r="B46" s="76"/>
      <c r="C46" s="107"/>
      <c r="D46" s="132"/>
      <c r="E46" s="132"/>
      <c r="F46" s="110"/>
      <c r="G46" s="110"/>
      <c r="H46" s="72"/>
      <c r="I46" s="74"/>
      <c r="K46" s="76"/>
      <c r="L46" s="107"/>
      <c r="M46" s="107"/>
      <c r="N46" s="107"/>
      <c r="O46" s="110"/>
      <c r="P46" s="110"/>
      <c r="Q46" s="72"/>
      <c r="R46" s="74"/>
    </row>
    <row r="47" spans="1:18" ht="12.75" customHeight="1">
      <c r="A47" s="129"/>
      <c r="B47" s="76"/>
      <c r="C47" s="113" t="str">
        <f>'пр.взв'!C93</f>
        <v>СТЕПАНЯН Размик Робертович</v>
      </c>
      <c r="D47" s="131" t="str">
        <f>'пр.взв'!D93</f>
        <v>27.03.1995    1 сп.р.</v>
      </c>
      <c r="E47" s="131" t="str">
        <f>'пр.взв'!E93</f>
        <v>СФО, Красноярский край</v>
      </c>
      <c r="F47" s="110"/>
      <c r="G47" s="110"/>
      <c r="H47" s="72"/>
      <c r="I47" s="74"/>
      <c r="K47" s="76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110"/>
      <c r="P47" s="110"/>
      <c r="Q47" s="72"/>
      <c r="R47" s="74"/>
    </row>
    <row r="48" spans="1:18" ht="13.5" thickBot="1">
      <c r="A48" s="129"/>
      <c r="B48" s="104"/>
      <c r="C48" s="107"/>
      <c r="D48" s="132"/>
      <c r="E48" s="132"/>
      <c r="F48" s="111"/>
      <c r="G48" s="111"/>
      <c r="H48" s="73"/>
      <c r="I48" s="75"/>
      <c r="K48" s="104"/>
      <c r="L48" s="107"/>
      <c r="M48" s="107"/>
      <c r="N48" s="107"/>
      <c r="O48" s="111"/>
      <c r="P48" s="111"/>
      <c r="Q48" s="73"/>
      <c r="R48" s="75"/>
    </row>
    <row r="49" spans="1:18" ht="12.75">
      <c r="A49" s="129"/>
      <c r="B49" s="112"/>
      <c r="C49" s="113" t="e">
        <f>VLOOKUP(B49,'пр.взв'!B3:E86,2,FALSE)</f>
        <v>#N/A</v>
      </c>
      <c r="D49" s="130" t="e">
        <f>VLOOKUP(B49,'пр.взв'!B5:F129,3,FALSE)</f>
        <v>#N/A</v>
      </c>
      <c r="E49" s="130" t="e">
        <f>VLOOKUP(B49,'пр.взв'!B4:G129,4,FALSE)</f>
        <v>#N/A</v>
      </c>
      <c r="F49" s="115"/>
      <c r="G49" s="115"/>
      <c r="H49" s="116"/>
      <c r="I49" s="117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15"/>
      <c r="P49" s="115"/>
      <c r="Q49" s="116"/>
      <c r="R49" s="117"/>
    </row>
    <row r="50" spans="1:18" ht="12.75">
      <c r="A50" s="129"/>
      <c r="B50" s="76"/>
      <c r="C50" s="107"/>
      <c r="D50" s="127"/>
      <c r="E50" s="127"/>
      <c r="F50" s="110"/>
      <c r="G50" s="110"/>
      <c r="H50" s="72"/>
      <c r="I50" s="74"/>
      <c r="K50" s="76"/>
      <c r="L50" s="107"/>
      <c r="M50" s="107"/>
      <c r="N50" s="107"/>
      <c r="O50" s="110"/>
      <c r="P50" s="110"/>
      <c r="Q50" s="72"/>
      <c r="R50" s="74"/>
    </row>
    <row r="51" spans="1:18" ht="12.75">
      <c r="A51" s="129"/>
      <c r="B51" s="76"/>
      <c r="C51" s="105" t="e">
        <f>VLOOKUP(B51,'пр.взв'!B7:E86,2,FALSE)</f>
        <v>#N/A</v>
      </c>
      <c r="D51" s="127" t="e">
        <f>VLOOKUP(B51,'пр.взв'!B5:G130,3,FALSE)</f>
        <v>#N/A</v>
      </c>
      <c r="E51" s="127" t="e">
        <f>VLOOKUP(B51,'пр.взв'!B5:G130,4,FALSE)</f>
        <v>#N/A</v>
      </c>
      <c r="F51" s="110"/>
      <c r="G51" s="110"/>
      <c r="H51" s="72"/>
      <c r="I51" s="74"/>
      <c r="K51" s="76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110"/>
      <c r="P51" s="110"/>
      <c r="Q51" s="72"/>
      <c r="R51" s="74"/>
    </row>
    <row r="52" spans="1:18" ht="13.5" thickBot="1">
      <c r="A52" s="129"/>
      <c r="B52" s="104"/>
      <c r="C52" s="106"/>
      <c r="D52" s="128"/>
      <c r="E52" s="128"/>
      <c r="F52" s="111"/>
      <c r="G52" s="111"/>
      <c r="H52" s="73"/>
      <c r="I52" s="75"/>
      <c r="K52" s="104"/>
      <c r="L52" s="107"/>
      <c r="M52" s="107"/>
      <c r="N52" s="107"/>
      <c r="O52" s="111"/>
      <c r="P52" s="111"/>
      <c r="Q52" s="73"/>
      <c r="R52" s="75"/>
    </row>
    <row r="53" spans="1:18" ht="12.75">
      <c r="A53" s="129"/>
      <c r="B53" s="112"/>
      <c r="C53" s="113" t="e">
        <f>VLOOKUP(B53,'пр.взв'!B7:E86,2,FALSE)</f>
        <v>#N/A</v>
      </c>
      <c r="D53" s="130" t="e">
        <f>VLOOKUP(B53,'пр.взв'!B5:F133,3,FALSE)</f>
        <v>#N/A</v>
      </c>
      <c r="E53" s="130" t="e">
        <f>VLOOKUP(B53,'пр.взв'!B5:G133,4,FALSE)</f>
        <v>#N/A</v>
      </c>
      <c r="F53" s="115"/>
      <c r="G53" s="115"/>
      <c r="H53" s="116"/>
      <c r="I53" s="117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15"/>
      <c r="P53" s="115"/>
      <c r="Q53" s="116"/>
      <c r="R53" s="117"/>
    </row>
    <row r="54" spans="1:18" ht="12.75">
      <c r="A54" s="129"/>
      <c r="B54" s="76"/>
      <c r="C54" s="107"/>
      <c r="D54" s="127"/>
      <c r="E54" s="127"/>
      <c r="F54" s="110"/>
      <c r="G54" s="110"/>
      <c r="H54" s="72"/>
      <c r="I54" s="74"/>
      <c r="K54" s="76"/>
      <c r="L54" s="107"/>
      <c r="M54" s="107"/>
      <c r="N54" s="107"/>
      <c r="O54" s="110"/>
      <c r="P54" s="110"/>
      <c r="Q54" s="72"/>
      <c r="R54" s="74"/>
    </row>
    <row r="55" spans="1:18" ht="12.75">
      <c r="A55" s="129"/>
      <c r="B55" s="76"/>
      <c r="C55" s="105" t="e">
        <f>VLOOKUP(B55,'пр.взв'!B7:E86,2,FALSE)</f>
        <v>#N/A</v>
      </c>
      <c r="D55" s="127" t="e">
        <f>VLOOKUP(B55,'пр.взв'!B5:G134,3,FALSE)</f>
        <v>#N/A</v>
      </c>
      <c r="E55" s="127" t="e">
        <f>VLOOKUP(B55,'пр.взв'!B5:G134,4,FALSE)</f>
        <v>#N/A</v>
      </c>
      <c r="F55" s="110"/>
      <c r="G55" s="110"/>
      <c r="H55" s="72"/>
      <c r="I55" s="74"/>
      <c r="K55" s="76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110"/>
      <c r="P55" s="110"/>
      <c r="Q55" s="72"/>
      <c r="R55" s="74"/>
    </row>
    <row r="56" spans="1:18" ht="13.5" thickBot="1">
      <c r="A56" s="129"/>
      <c r="B56" s="104"/>
      <c r="C56" s="106"/>
      <c r="D56" s="128"/>
      <c r="E56" s="128"/>
      <c r="F56" s="111"/>
      <c r="G56" s="111"/>
      <c r="H56" s="73"/>
      <c r="I56" s="75"/>
      <c r="K56" s="104"/>
      <c r="L56" s="107"/>
      <c r="M56" s="107"/>
      <c r="N56" s="107"/>
      <c r="O56" s="111"/>
      <c r="P56" s="111"/>
      <c r="Q56" s="73"/>
      <c r="R56" s="75"/>
    </row>
    <row r="57" spans="1:18" ht="12.75">
      <c r="A57" s="129"/>
      <c r="B57" s="112"/>
      <c r="C57" s="113" t="e">
        <f>VLOOKUP(B57,'пр.взв'!B7:E86,2,FALSE)</f>
        <v>#N/A</v>
      </c>
      <c r="D57" s="130" t="e">
        <f>VLOOKUP(B57,'пр.взв'!B5:F137,3,FALSE)</f>
        <v>#N/A</v>
      </c>
      <c r="E57" s="130" t="e">
        <f>VLOOKUP(B57,'пр.взв'!B5:G137,4,FALSE)</f>
        <v>#N/A</v>
      </c>
      <c r="F57" s="114"/>
      <c r="G57" s="115"/>
      <c r="H57" s="116"/>
      <c r="I57" s="117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14"/>
      <c r="P57" s="115"/>
      <c r="Q57" s="116"/>
      <c r="R57" s="117"/>
    </row>
    <row r="58" spans="1:18" ht="12.75">
      <c r="A58" s="129"/>
      <c r="B58" s="76"/>
      <c r="C58" s="107"/>
      <c r="D58" s="127"/>
      <c r="E58" s="127"/>
      <c r="F58" s="108"/>
      <c r="G58" s="110"/>
      <c r="H58" s="72"/>
      <c r="I58" s="74"/>
      <c r="K58" s="76"/>
      <c r="L58" s="107"/>
      <c r="M58" s="107"/>
      <c r="N58" s="107"/>
      <c r="O58" s="108"/>
      <c r="P58" s="110"/>
      <c r="Q58" s="72"/>
      <c r="R58" s="74"/>
    </row>
    <row r="59" spans="1:18" ht="12.75">
      <c r="A59" s="129"/>
      <c r="B59" s="76"/>
      <c r="C59" s="105" t="e">
        <f>VLOOKUP(B59,'пр.взв'!B7:E86,2,FALSE)</f>
        <v>#N/A</v>
      </c>
      <c r="D59" s="127" t="e">
        <f>VLOOKUP(B59,'пр.взв'!B5:G138,3,FALSE)</f>
        <v>#N/A</v>
      </c>
      <c r="E59" s="127" t="e">
        <f>VLOOKUP(B59,'пр.взв'!B5:G138,4,FALSE)</f>
        <v>#N/A</v>
      </c>
      <c r="F59" s="108"/>
      <c r="G59" s="110"/>
      <c r="H59" s="72"/>
      <c r="I59" s="74"/>
      <c r="K59" s="76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108"/>
      <c r="P59" s="110"/>
      <c r="Q59" s="72"/>
      <c r="R59" s="74"/>
    </row>
    <row r="60" spans="1:18" ht="13.5" thickBot="1">
      <c r="A60" s="129"/>
      <c r="B60" s="104"/>
      <c r="C60" s="106"/>
      <c r="D60" s="128"/>
      <c r="E60" s="128"/>
      <c r="F60" s="109"/>
      <c r="G60" s="111"/>
      <c r="H60" s="73"/>
      <c r="I60" s="75"/>
      <c r="K60" s="104"/>
      <c r="L60" s="106"/>
      <c r="M60" s="106"/>
      <c r="N60" s="106"/>
      <c r="O60" s="109"/>
      <c r="P60" s="111"/>
      <c r="Q60" s="73"/>
      <c r="R60" s="7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15:E16"/>
    <mergeCell ref="F15:F16"/>
    <mergeCell ref="G15:G16"/>
    <mergeCell ref="C9:C10"/>
    <mergeCell ref="D9:D10"/>
    <mergeCell ref="E9:E10"/>
    <mergeCell ref="F9:F10"/>
    <mergeCell ref="G9:G1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D25:D26"/>
    <mergeCell ref="E25:E26"/>
    <mergeCell ref="F25:F26"/>
    <mergeCell ref="G25:G26"/>
    <mergeCell ref="D27:D28"/>
    <mergeCell ref="E27:E28"/>
    <mergeCell ref="F27:F28"/>
    <mergeCell ref="G27:G28"/>
    <mergeCell ref="E29:E30"/>
    <mergeCell ref="E31:E32"/>
    <mergeCell ref="B31:B32"/>
    <mergeCell ref="C31:C32"/>
    <mergeCell ref="E35:E36"/>
    <mergeCell ref="E41:E42"/>
    <mergeCell ref="E45:E46"/>
    <mergeCell ref="E33:E34"/>
    <mergeCell ref="E37:E38"/>
    <mergeCell ref="E43:E44"/>
    <mergeCell ref="D33:D34"/>
    <mergeCell ref="B29:B30"/>
    <mergeCell ref="C29:C30"/>
    <mergeCell ref="D35:D36"/>
    <mergeCell ref="C33:C34"/>
    <mergeCell ref="B33:B34"/>
    <mergeCell ref="B51:B52"/>
    <mergeCell ref="C51:C52"/>
    <mergeCell ref="D51:D52"/>
    <mergeCell ref="E51:E52"/>
    <mergeCell ref="G31:G32"/>
    <mergeCell ref="H31:H32"/>
    <mergeCell ref="I31:I32"/>
    <mergeCell ref="F29:F30"/>
    <mergeCell ref="F31:F32"/>
    <mergeCell ref="G33:G34"/>
    <mergeCell ref="H33:H34"/>
    <mergeCell ref="I33:I34"/>
    <mergeCell ref="F45:F46"/>
    <mergeCell ref="H45:H46"/>
    <mergeCell ref="I45:I46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F37:F38"/>
    <mergeCell ref="G37:G38"/>
    <mergeCell ref="F51:F52"/>
    <mergeCell ref="G51:G52"/>
    <mergeCell ref="F41:F42"/>
    <mergeCell ref="G41:G42"/>
    <mergeCell ref="F47:F48"/>
    <mergeCell ref="G47:G48"/>
    <mergeCell ref="F49:F50"/>
    <mergeCell ref="G49:G50"/>
    <mergeCell ref="I51:I52"/>
    <mergeCell ref="H51:H52"/>
    <mergeCell ref="F43:F44"/>
    <mergeCell ref="G43:G44"/>
    <mergeCell ref="G45:G46"/>
    <mergeCell ref="I49:I50"/>
    <mergeCell ref="C41:C42"/>
    <mergeCell ref="D41:D42"/>
    <mergeCell ref="D45:D46"/>
    <mergeCell ref="D49:D50"/>
    <mergeCell ref="C43:C44"/>
    <mergeCell ref="D43:D44"/>
    <mergeCell ref="C49:C5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A11:A12"/>
    <mergeCell ref="A29:A30"/>
    <mergeCell ref="A27:A28"/>
    <mergeCell ref="A45:A46"/>
    <mergeCell ref="A37:A38"/>
    <mergeCell ref="D47:D48"/>
    <mergeCell ref="D15:D16"/>
    <mergeCell ref="B35:B36"/>
    <mergeCell ref="C35:C36"/>
    <mergeCell ref="D31:D32"/>
    <mergeCell ref="B45:B46"/>
    <mergeCell ref="C45:C46"/>
    <mergeCell ref="B39:B40"/>
    <mergeCell ref="C39:C40"/>
    <mergeCell ref="B41:B42"/>
    <mergeCell ref="A13:A14"/>
    <mergeCell ref="A17:A18"/>
    <mergeCell ref="B47:B48"/>
    <mergeCell ref="C47:C48"/>
    <mergeCell ref="A47:A48"/>
    <mergeCell ref="B43:B44"/>
    <mergeCell ref="B27:B28"/>
    <mergeCell ref="C27:C28"/>
    <mergeCell ref="B25:B26"/>
    <mergeCell ref="C25:C26"/>
    <mergeCell ref="A3:A4"/>
    <mergeCell ref="A5:A6"/>
    <mergeCell ref="A7:A8"/>
    <mergeCell ref="A9:A10"/>
    <mergeCell ref="A15:A16"/>
    <mergeCell ref="A39:A40"/>
    <mergeCell ref="A41:A42"/>
    <mergeCell ref="A43:A44"/>
    <mergeCell ref="A35:A36"/>
    <mergeCell ref="A31:A32"/>
    <mergeCell ref="A33:A34"/>
    <mergeCell ref="A25:A26"/>
    <mergeCell ref="A49:A50"/>
    <mergeCell ref="A51:A52"/>
    <mergeCell ref="A19:A20"/>
    <mergeCell ref="A21:A22"/>
    <mergeCell ref="E55:E56"/>
    <mergeCell ref="F53:F54"/>
    <mergeCell ref="G53:G54"/>
    <mergeCell ref="B53:B54"/>
    <mergeCell ref="C53:C54"/>
    <mergeCell ref="D53:D54"/>
    <mergeCell ref="E53:E54"/>
    <mergeCell ref="B59:B60"/>
    <mergeCell ref="C59:C60"/>
    <mergeCell ref="B55:B56"/>
    <mergeCell ref="C55:C56"/>
    <mergeCell ref="A53:A54"/>
    <mergeCell ref="A55:A56"/>
    <mergeCell ref="A57:A58"/>
    <mergeCell ref="A59:A60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H29:H30"/>
    <mergeCell ref="I29:I30"/>
    <mergeCell ref="H23:H24"/>
    <mergeCell ref="I23:I24"/>
    <mergeCell ref="I25:I26"/>
    <mergeCell ref="H27:H28"/>
    <mergeCell ref="I27:I28"/>
    <mergeCell ref="H25:H26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K7:K8"/>
    <mergeCell ref="L7:L8"/>
    <mergeCell ref="M7:M8"/>
    <mergeCell ref="N7:N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K13:K14"/>
    <mergeCell ref="L13:L14"/>
    <mergeCell ref="M13:M14"/>
    <mergeCell ref="N13:N14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7"/>
  <sheetViews>
    <sheetView zoomScale="130" zoomScaleNormal="130" zoomScalePageLayoutView="0" workbookViewId="0" topLeftCell="A1">
      <pane xSplit="5" ySplit="5" topLeftCell="F9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101" sqref="O10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217" t="s">
        <v>67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</row>
    <row r="2" spans="1:28" ht="12" customHeight="1" thickBot="1">
      <c r="A2" s="20"/>
      <c r="B2" s="207" t="s">
        <v>68</v>
      </c>
      <c r="C2" s="208"/>
      <c r="D2" s="208"/>
      <c r="E2" s="208"/>
      <c r="F2" s="208"/>
      <c r="G2" s="208"/>
      <c r="H2" s="208"/>
      <c r="I2" s="208"/>
      <c r="J2" s="208"/>
      <c r="K2" s="223" t="str">
        <f>HYPERLINK('[1]реквизиты'!$A$2)</f>
        <v>Первенство России по самбо среди юношей 1994-95 г.р.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</row>
    <row r="3" spans="1:30" ht="10.5" customHeight="1" thickBot="1">
      <c r="A3" s="21"/>
      <c r="B3" s="221" t="str">
        <f>HYPERLINK('[1]реквизиты'!$A$3)</f>
        <v>01-05.02.2012 г.                                                        г. Можайск, Россия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18" t="str">
        <f>HYPERLINK('пр.взв'!D4)</f>
        <v>В.к. 56 кг.</v>
      </c>
      <c r="Y3" s="219"/>
      <c r="Z3" s="219"/>
      <c r="AA3" s="219"/>
      <c r="AB3" s="220"/>
      <c r="AC3" s="16"/>
      <c r="AD3" s="16"/>
    </row>
    <row r="4" spans="1:34" ht="12" customHeight="1" thickBot="1">
      <c r="A4" s="198"/>
      <c r="B4" s="203" t="s">
        <v>5</v>
      </c>
      <c r="C4" s="186" t="s">
        <v>2</v>
      </c>
      <c r="D4" s="209" t="s">
        <v>3</v>
      </c>
      <c r="E4" s="211" t="s">
        <v>69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5"/>
      <c r="Z4" s="226" t="s">
        <v>7</v>
      </c>
      <c r="AA4" s="226" t="s">
        <v>72</v>
      </c>
      <c r="AB4" s="193" t="s">
        <v>22</v>
      </c>
      <c r="AC4" s="16"/>
      <c r="AD4" s="16"/>
      <c r="AH4" s="22"/>
    </row>
    <row r="5" spans="1:33" ht="12" customHeight="1" thickBot="1">
      <c r="A5" s="198"/>
      <c r="B5" s="204"/>
      <c r="C5" s="187"/>
      <c r="D5" s="210"/>
      <c r="E5" s="212"/>
      <c r="F5" s="201">
        <v>1</v>
      </c>
      <c r="G5" s="200"/>
      <c r="H5" s="201">
        <v>2</v>
      </c>
      <c r="I5" s="202"/>
      <c r="J5" s="199">
        <v>3</v>
      </c>
      <c r="K5" s="200"/>
      <c r="L5" s="201">
        <v>4</v>
      </c>
      <c r="M5" s="202"/>
      <c r="N5" s="199">
        <v>5</v>
      </c>
      <c r="O5" s="200"/>
      <c r="P5" s="201">
        <v>6</v>
      </c>
      <c r="Q5" s="202"/>
      <c r="R5" s="199" t="s">
        <v>253</v>
      </c>
      <c r="S5" s="200"/>
      <c r="T5" s="201" t="s">
        <v>252</v>
      </c>
      <c r="U5" s="202"/>
      <c r="V5" s="201">
        <v>9</v>
      </c>
      <c r="W5" s="202"/>
      <c r="X5" s="201">
        <v>10</v>
      </c>
      <c r="Y5" s="202"/>
      <c r="Z5" s="227"/>
      <c r="AA5" s="227"/>
      <c r="AB5" s="194"/>
      <c r="AC5" s="33"/>
      <c r="AD5" s="33"/>
      <c r="AE5" s="24"/>
      <c r="AF5" s="24"/>
      <c r="AG5" s="3"/>
    </row>
    <row r="6" spans="1:34" ht="9" customHeight="1">
      <c r="A6" s="188"/>
      <c r="B6" s="190">
        <v>1</v>
      </c>
      <c r="C6" s="191" t="str">
        <f>VLOOKUP(B6,'пр.взв'!B7:E30,2,FALSE)</f>
        <v>ХЕРЛИИ Менги Иванович</v>
      </c>
      <c r="D6" s="205" t="str">
        <f>VLOOKUP(B6,'пр.взв'!B7:F86,3,FALSE)</f>
        <v>01.01.1994   КМС</v>
      </c>
      <c r="E6" s="205" t="str">
        <f>VLOOKUP(B6,'пр.взв'!B7:G86,4,FALSE)</f>
        <v>СФО, Республика Тыва, МО</v>
      </c>
      <c r="F6" s="196">
        <v>2</v>
      </c>
      <c r="G6" s="60" t="s">
        <v>11</v>
      </c>
      <c r="H6" s="196">
        <v>3</v>
      </c>
      <c r="I6" s="60" t="s">
        <v>12</v>
      </c>
      <c r="J6" s="196">
        <v>4</v>
      </c>
      <c r="K6" s="60" t="s">
        <v>10</v>
      </c>
      <c r="L6" s="196">
        <v>5</v>
      </c>
      <c r="M6" s="60" t="s">
        <v>12</v>
      </c>
      <c r="N6" s="196" t="s">
        <v>244</v>
      </c>
      <c r="O6" s="66"/>
      <c r="P6" s="197" t="s">
        <v>244</v>
      </c>
      <c r="Q6" s="66"/>
      <c r="R6" s="197" t="s">
        <v>244</v>
      </c>
      <c r="S6" s="66"/>
      <c r="T6" s="197" t="s">
        <v>244</v>
      </c>
      <c r="U6" s="66"/>
      <c r="V6" s="197" t="s">
        <v>244</v>
      </c>
      <c r="W6" s="66"/>
      <c r="X6" s="197" t="s">
        <v>244</v>
      </c>
      <c r="Y6" s="67"/>
      <c r="Z6" s="150">
        <v>4</v>
      </c>
      <c r="AA6" s="152">
        <f>SUM(G6+I6+K6+M6+O6+Q6+S6+U6+W6+Y6)</f>
        <v>9</v>
      </c>
      <c r="AB6" s="146" t="s">
        <v>273</v>
      </c>
      <c r="AC6" s="31"/>
      <c r="AD6" s="31"/>
      <c r="AE6" s="31"/>
      <c r="AF6" s="31"/>
      <c r="AG6" s="31"/>
      <c r="AH6" s="31"/>
    </row>
    <row r="7" spans="1:34" ht="9" customHeight="1" thickBot="1">
      <c r="A7" s="195"/>
      <c r="B7" s="185"/>
      <c r="C7" s="192"/>
      <c r="D7" s="206"/>
      <c r="E7" s="206"/>
      <c r="F7" s="173"/>
      <c r="G7" s="57"/>
      <c r="H7" s="173"/>
      <c r="I7" s="57"/>
      <c r="J7" s="173"/>
      <c r="K7" s="57"/>
      <c r="L7" s="173"/>
      <c r="M7" s="57"/>
      <c r="N7" s="173"/>
      <c r="O7" s="59"/>
      <c r="P7" s="173"/>
      <c r="Q7" s="59"/>
      <c r="R7" s="173"/>
      <c r="S7" s="59"/>
      <c r="T7" s="173"/>
      <c r="U7" s="59"/>
      <c r="V7" s="173"/>
      <c r="W7" s="59"/>
      <c r="X7" s="173"/>
      <c r="Y7" s="59"/>
      <c r="Z7" s="151"/>
      <c r="AA7" s="153"/>
      <c r="AB7" s="154"/>
      <c r="AC7" s="31"/>
      <c r="AD7" s="31"/>
      <c r="AE7" s="31"/>
      <c r="AF7" s="31"/>
      <c r="AG7" s="31"/>
      <c r="AH7" s="31"/>
    </row>
    <row r="8" spans="1:34" ht="9" customHeight="1" thickTop="1">
      <c r="A8" s="188"/>
      <c r="B8" s="158">
        <v>2</v>
      </c>
      <c r="C8" s="160" t="str">
        <f>VLOOKUP(B8,'пр.взв'!B9:E32,2,FALSE)</f>
        <v>БУТОВ Руслан Владимирович</v>
      </c>
      <c r="D8" s="164" t="str">
        <f>VLOOKUP(B8,'пр.взв'!B9:F88,3,FALSE)</f>
        <v>05.06.1994 КМС</v>
      </c>
      <c r="E8" s="164" t="str">
        <f>VLOOKUP(B8,'пр.взв'!B9:G88,4,FALSE)</f>
        <v>ЮФО, Ростовская область, г. Ростов-на-Дону, МО</v>
      </c>
      <c r="F8" s="166">
        <v>1</v>
      </c>
      <c r="G8" s="61" t="s">
        <v>12</v>
      </c>
      <c r="H8" s="166">
        <v>4</v>
      </c>
      <c r="I8" s="61" t="s">
        <v>12</v>
      </c>
      <c r="J8" s="166" t="s">
        <v>244</v>
      </c>
      <c r="K8" s="61"/>
      <c r="L8" s="166" t="s">
        <v>244</v>
      </c>
      <c r="M8" s="61"/>
      <c r="N8" s="196" t="s">
        <v>244</v>
      </c>
      <c r="O8" s="61"/>
      <c r="P8" s="166" t="s">
        <v>244</v>
      </c>
      <c r="Q8" s="61"/>
      <c r="R8" s="166" t="s">
        <v>244</v>
      </c>
      <c r="S8" s="61"/>
      <c r="T8" s="166" t="s">
        <v>244</v>
      </c>
      <c r="U8" s="61"/>
      <c r="V8" s="166" t="s">
        <v>244</v>
      </c>
      <c r="W8" s="61"/>
      <c r="X8" s="166" t="s">
        <v>244</v>
      </c>
      <c r="Y8" s="58"/>
      <c r="Z8" s="150">
        <v>2</v>
      </c>
      <c r="AA8" s="152">
        <f>SUM(G8+I8+K8+M8+O8+Q8+S8+U8+W8+Y8)</f>
        <v>6</v>
      </c>
      <c r="AB8" s="146" t="s">
        <v>274</v>
      </c>
      <c r="AC8" s="31"/>
      <c r="AD8" s="31"/>
      <c r="AE8" s="31"/>
      <c r="AF8" s="31"/>
      <c r="AG8" s="31"/>
      <c r="AH8" s="31"/>
    </row>
    <row r="9" spans="1:34" ht="9" customHeight="1" thickBot="1">
      <c r="A9" s="189"/>
      <c r="B9" s="169"/>
      <c r="C9" s="170"/>
      <c r="D9" s="172"/>
      <c r="E9" s="172"/>
      <c r="F9" s="173"/>
      <c r="G9" s="59"/>
      <c r="H9" s="173"/>
      <c r="I9" s="59"/>
      <c r="J9" s="173"/>
      <c r="K9" s="59"/>
      <c r="L9" s="173"/>
      <c r="M9" s="59"/>
      <c r="N9" s="173"/>
      <c r="O9" s="59"/>
      <c r="P9" s="173"/>
      <c r="Q9" s="59"/>
      <c r="R9" s="173"/>
      <c r="S9" s="59"/>
      <c r="T9" s="173"/>
      <c r="U9" s="59"/>
      <c r="V9" s="173"/>
      <c r="W9" s="59"/>
      <c r="X9" s="173"/>
      <c r="Y9" s="59"/>
      <c r="Z9" s="151"/>
      <c r="AA9" s="153"/>
      <c r="AB9" s="154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83">
        <v>3</v>
      </c>
      <c r="C10" s="160" t="str">
        <f>VLOOKUP(B10,'пр.взв'!B11:E34,2,FALSE)</f>
        <v>КУЛИКОВСКИХ Александр Александрович</v>
      </c>
      <c r="D10" s="162" t="str">
        <f>VLOOKUP(B10,'пр.взв'!B11:F90,3,FALSE)</f>
        <v>22.08.1996    1 сп.р.</v>
      </c>
      <c r="E10" s="162" t="str">
        <f>VLOOKUP(B10,'пр.взв'!B11:G90,4,FALSE)</f>
        <v>УрФО, Курганская область, МО</v>
      </c>
      <c r="F10" s="166">
        <v>4</v>
      </c>
      <c r="G10" s="61" t="s">
        <v>12</v>
      </c>
      <c r="H10" s="166">
        <v>1</v>
      </c>
      <c r="I10" s="61" t="s">
        <v>10</v>
      </c>
      <c r="J10" s="166">
        <v>5</v>
      </c>
      <c r="K10" s="61" t="s">
        <v>12</v>
      </c>
      <c r="L10" s="166" t="s">
        <v>244</v>
      </c>
      <c r="M10" s="61"/>
      <c r="N10" s="196" t="s">
        <v>244</v>
      </c>
      <c r="O10" s="61"/>
      <c r="P10" s="166" t="s">
        <v>244</v>
      </c>
      <c r="Q10" s="61"/>
      <c r="R10" s="166" t="s">
        <v>244</v>
      </c>
      <c r="S10" s="61"/>
      <c r="T10" s="166" t="s">
        <v>244</v>
      </c>
      <c r="U10" s="61"/>
      <c r="V10" s="166" t="s">
        <v>244</v>
      </c>
      <c r="W10" s="61"/>
      <c r="X10" s="166" t="s">
        <v>244</v>
      </c>
      <c r="Y10" s="58"/>
      <c r="Z10" s="150">
        <v>3</v>
      </c>
      <c r="AA10" s="152">
        <f>SUM(G10+I10+K10+M10+O10+Q10+S10+U10+W10+Y10)</f>
        <v>7</v>
      </c>
      <c r="AB10" s="146" t="s">
        <v>275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185"/>
      <c r="C11" s="170"/>
      <c r="D11" s="171"/>
      <c r="E11" s="171"/>
      <c r="F11" s="173"/>
      <c r="G11" s="59"/>
      <c r="H11" s="173"/>
      <c r="I11" s="59"/>
      <c r="J11" s="173"/>
      <c r="K11" s="59"/>
      <c r="L11" s="173"/>
      <c r="M11" s="59"/>
      <c r="N11" s="173"/>
      <c r="O11" s="59"/>
      <c r="P11" s="173"/>
      <c r="Q11" s="59"/>
      <c r="R11" s="173"/>
      <c r="S11" s="59"/>
      <c r="T11" s="173"/>
      <c r="U11" s="59"/>
      <c r="V11" s="173"/>
      <c r="W11" s="59"/>
      <c r="X11" s="173"/>
      <c r="Y11" s="59"/>
      <c r="Z11" s="151"/>
      <c r="AA11" s="153"/>
      <c r="AB11" s="154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58">
        <v>4</v>
      </c>
      <c r="C12" s="160" t="str">
        <f>VLOOKUP(B12,'пр.взв'!B13:E36,2,FALSE)</f>
        <v>БУЯНИН Дмитрий Сергеевич</v>
      </c>
      <c r="D12" s="162" t="str">
        <f>VLOOKUP(B12,'пр.взв'!B13:F92,3,FALSE)</f>
        <v>13.01.1995    1 сп.р.</v>
      </c>
      <c r="E12" s="164" t="str">
        <f>VLOOKUP(B12,'пр.взв'!B13:G92,4,FALSE)</f>
        <v>ПФО, Пензенская область, ФСО "России"</v>
      </c>
      <c r="F12" s="166">
        <v>3</v>
      </c>
      <c r="G12" s="61" t="s">
        <v>11</v>
      </c>
      <c r="H12" s="166">
        <v>2</v>
      </c>
      <c r="I12" s="61" t="s">
        <v>11</v>
      </c>
      <c r="J12" s="166">
        <v>1</v>
      </c>
      <c r="K12" s="61" t="s">
        <v>12</v>
      </c>
      <c r="L12" s="166" t="s">
        <v>244</v>
      </c>
      <c r="M12" s="61"/>
      <c r="N12" s="196" t="s">
        <v>244</v>
      </c>
      <c r="O12" s="60"/>
      <c r="P12" s="196" t="s">
        <v>244</v>
      </c>
      <c r="Q12" s="60"/>
      <c r="R12" s="196" t="s">
        <v>244</v>
      </c>
      <c r="S12" s="60"/>
      <c r="T12" s="196" t="s">
        <v>244</v>
      </c>
      <c r="U12" s="60"/>
      <c r="V12" s="196" t="s">
        <v>244</v>
      </c>
      <c r="W12" s="60"/>
      <c r="X12" s="196" t="s">
        <v>244</v>
      </c>
      <c r="Y12" s="56"/>
      <c r="Z12" s="150">
        <v>3</v>
      </c>
      <c r="AA12" s="152">
        <f>SUM(G12+I12+K12+M12+O12+Q12+S12+U12+W12+Y12)</f>
        <v>7</v>
      </c>
      <c r="AB12" s="146">
        <v>19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69"/>
      <c r="C13" s="170"/>
      <c r="D13" s="171"/>
      <c r="E13" s="172"/>
      <c r="F13" s="173"/>
      <c r="G13" s="59"/>
      <c r="H13" s="173"/>
      <c r="I13" s="59"/>
      <c r="J13" s="173"/>
      <c r="K13" s="59"/>
      <c r="L13" s="173"/>
      <c r="M13" s="59"/>
      <c r="N13" s="173"/>
      <c r="O13" s="57"/>
      <c r="P13" s="173"/>
      <c r="Q13" s="57"/>
      <c r="R13" s="173"/>
      <c r="S13" s="57"/>
      <c r="T13" s="173"/>
      <c r="U13" s="57"/>
      <c r="V13" s="173"/>
      <c r="W13" s="57"/>
      <c r="X13" s="173"/>
      <c r="Y13" s="59"/>
      <c r="Z13" s="151"/>
      <c r="AA13" s="153"/>
      <c r="AB13" s="154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83">
        <v>5</v>
      </c>
      <c r="C14" s="160" t="str">
        <f>VLOOKUP(B14,'пр.взв'!B15:E38,2,FALSE)</f>
        <v>СЕРОПЯН Сероп Араратович</v>
      </c>
      <c r="D14" s="162" t="str">
        <f>VLOOKUP(B14,'пр.взв'!B15:F94,3,FALSE)</f>
        <v>25.02.1994   КМС</v>
      </c>
      <c r="E14" s="162" t="str">
        <f>VLOOKUP(B14,'пр.взв'!B15:G94,4,FALSE)</f>
        <v>г. Москва, МКС</v>
      </c>
      <c r="F14" s="166">
        <v>6</v>
      </c>
      <c r="G14" s="61" t="s">
        <v>246</v>
      </c>
      <c r="H14" s="166">
        <v>7</v>
      </c>
      <c r="I14" s="61" t="s">
        <v>11</v>
      </c>
      <c r="J14" s="166">
        <v>3</v>
      </c>
      <c r="K14" s="61" t="s">
        <v>10</v>
      </c>
      <c r="L14" s="166">
        <v>1</v>
      </c>
      <c r="M14" s="61" t="s">
        <v>10</v>
      </c>
      <c r="N14" s="166">
        <v>8</v>
      </c>
      <c r="O14" s="61" t="s">
        <v>12</v>
      </c>
      <c r="P14" s="166" t="s">
        <v>260</v>
      </c>
      <c r="Q14" s="61"/>
      <c r="R14" s="166">
        <v>36</v>
      </c>
      <c r="S14" s="61" t="s">
        <v>12</v>
      </c>
      <c r="T14" s="166"/>
      <c r="U14" s="61"/>
      <c r="V14" s="166"/>
      <c r="W14" s="61"/>
      <c r="X14" s="166"/>
      <c r="Y14" s="58"/>
      <c r="Z14" s="150" t="s">
        <v>266</v>
      </c>
      <c r="AA14" s="152">
        <f>SUM(G14+I14+K14+M14+O14+Q14+S14+U14+W14+Y14)</f>
        <v>10</v>
      </c>
      <c r="AB14" s="146">
        <v>3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185"/>
      <c r="C15" s="170"/>
      <c r="D15" s="171"/>
      <c r="E15" s="171"/>
      <c r="F15" s="173"/>
      <c r="G15" s="59" t="s">
        <v>265</v>
      </c>
      <c r="H15" s="173"/>
      <c r="I15" s="59"/>
      <c r="J15" s="173"/>
      <c r="K15" s="59"/>
      <c r="L15" s="173"/>
      <c r="M15" s="59"/>
      <c r="N15" s="173"/>
      <c r="O15" s="59"/>
      <c r="P15" s="173"/>
      <c r="Q15" s="59"/>
      <c r="R15" s="173"/>
      <c r="S15" s="59"/>
      <c r="T15" s="173"/>
      <c r="U15" s="59"/>
      <c r="V15" s="173"/>
      <c r="W15" s="59"/>
      <c r="X15" s="173"/>
      <c r="Y15" s="59"/>
      <c r="Z15" s="151"/>
      <c r="AA15" s="153"/>
      <c r="AB15" s="154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58">
        <v>6</v>
      </c>
      <c r="C16" s="160" t="str">
        <f>VLOOKUP(B16,'пр.взв'!B17:E40,2,FALSE)</f>
        <v>АМБАРЯН Серго Наирович</v>
      </c>
      <c r="D16" s="162" t="str">
        <f>VLOOKUP(B16,'пр.взв'!B17:F96,3,FALSE)</f>
        <v>01.09.1995       КМС</v>
      </c>
      <c r="E16" s="164" t="str">
        <f>VLOOKUP(B16,'пр.взв'!B17:G96,4,FALSE)</f>
        <v>ЦФО, Московская область,г. Можайск</v>
      </c>
      <c r="F16" s="166">
        <v>5</v>
      </c>
      <c r="G16" s="61" t="s">
        <v>13</v>
      </c>
      <c r="H16" s="166">
        <v>8</v>
      </c>
      <c r="I16" s="61" t="s">
        <v>13</v>
      </c>
      <c r="J16" s="166" t="s">
        <v>244</v>
      </c>
      <c r="K16" s="61"/>
      <c r="L16" s="166" t="s">
        <v>244</v>
      </c>
      <c r="M16" s="61"/>
      <c r="N16" s="196" t="s">
        <v>244</v>
      </c>
      <c r="O16" s="61"/>
      <c r="P16" s="166" t="s">
        <v>244</v>
      </c>
      <c r="Q16" s="61"/>
      <c r="R16" s="166" t="s">
        <v>244</v>
      </c>
      <c r="S16" s="61"/>
      <c r="T16" s="166" t="s">
        <v>244</v>
      </c>
      <c r="U16" s="61"/>
      <c r="V16" s="166" t="s">
        <v>244</v>
      </c>
      <c r="W16" s="61"/>
      <c r="X16" s="166" t="s">
        <v>244</v>
      </c>
      <c r="Y16" s="58"/>
      <c r="Z16" s="150">
        <v>2</v>
      </c>
      <c r="AA16" s="152">
        <f>SUM(G16+I16+K16+M16+O16+Q16+S16+U16+W16+Y16)</f>
        <v>8</v>
      </c>
      <c r="AB16" s="146" t="s">
        <v>276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69"/>
      <c r="C17" s="170"/>
      <c r="D17" s="171"/>
      <c r="E17" s="172"/>
      <c r="F17" s="173"/>
      <c r="G17" s="59"/>
      <c r="H17" s="173"/>
      <c r="I17" s="59"/>
      <c r="J17" s="173"/>
      <c r="K17" s="59"/>
      <c r="L17" s="173"/>
      <c r="M17" s="59"/>
      <c r="N17" s="173"/>
      <c r="O17" s="59"/>
      <c r="P17" s="173"/>
      <c r="Q17" s="59"/>
      <c r="R17" s="173"/>
      <c r="S17" s="59"/>
      <c r="T17" s="173"/>
      <c r="U17" s="59"/>
      <c r="V17" s="173"/>
      <c r="W17" s="59"/>
      <c r="X17" s="173"/>
      <c r="Y17" s="59"/>
      <c r="Z17" s="151"/>
      <c r="AA17" s="153"/>
      <c r="AB17" s="154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58">
        <v>7</v>
      </c>
      <c r="C18" s="160" t="str">
        <f>VLOOKUP(B18,'пр.взв'!B19:E42,2,FALSE)</f>
        <v>ВОЛКОВ Артем Сергеевич</v>
      </c>
      <c r="D18" s="162" t="str">
        <f>VLOOKUP(B18,'пр.взв'!B19:F98,3,FALSE)</f>
        <v>14.04.1994 КМС</v>
      </c>
      <c r="E18" s="162" t="str">
        <f>VLOOKUP(B18,'пр.взв'!B19:G98,4,FALSE)</f>
        <v>ЦФО, Московская область</v>
      </c>
      <c r="F18" s="166">
        <v>8</v>
      </c>
      <c r="G18" s="61" t="s">
        <v>13</v>
      </c>
      <c r="H18" s="166">
        <v>5</v>
      </c>
      <c r="I18" s="61" t="s">
        <v>12</v>
      </c>
      <c r="J18" s="166" t="s">
        <v>244</v>
      </c>
      <c r="K18" s="61"/>
      <c r="L18" s="166" t="s">
        <v>244</v>
      </c>
      <c r="M18" s="61"/>
      <c r="N18" s="196" t="s">
        <v>244</v>
      </c>
      <c r="O18" s="61"/>
      <c r="P18" s="166" t="s">
        <v>244</v>
      </c>
      <c r="Q18" s="61"/>
      <c r="R18" s="166" t="s">
        <v>244</v>
      </c>
      <c r="S18" s="61"/>
      <c r="T18" s="166" t="s">
        <v>244</v>
      </c>
      <c r="U18" s="61"/>
      <c r="V18" s="166" t="s">
        <v>244</v>
      </c>
      <c r="W18" s="61"/>
      <c r="X18" s="166" t="s">
        <v>244</v>
      </c>
      <c r="Y18" s="58"/>
      <c r="Z18" s="150">
        <v>2</v>
      </c>
      <c r="AA18" s="152">
        <f>SUM(G18+I18+K18+M18+O18+Q18+S18+U18+W18+Y18)</f>
        <v>7</v>
      </c>
      <c r="AB18" s="146" t="s">
        <v>277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69"/>
      <c r="C19" s="170"/>
      <c r="D19" s="171"/>
      <c r="E19" s="171"/>
      <c r="F19" s="173"/>
      <c r="G19" s="59"/>
      <c r="H19" s="173"/>
      <c r="I19" s="59"/>
      <c r="J19" s="173"/>
      <c r="K19" s="59"/>
      <c r="L19" s="173"/>
      <c r="M19" s="59"/>
      <c r="N19" s="173"/>
      <c r="O19" s="59"/>
      <c r="P19" s="173"/>
      <c r="Q19" s="59"/>
      <c r="R19" s="173"/>
      <c r="S19" s="59"/>
      <c r="T19" s="173"/>
      <c r="U19" s="59"/>
      <c r="V19" s="173"/>
      <c r="W19" s="59"/>
      <c r="X19" s="173"/>
      <c r="Y19" s="59"/>
      <c r="Z19" s="151"/>
      <c r="AA19" s="153"/>
      <c r="AB19" s="154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58">
        <v>8</v>
      </c>
      <c r="C20" s="160" t="str">
        <f>VLOOKUP(B20,'пр.взв'!B21:E44,2,FALSE)</f>
        <v>МАНУЧАРЯН Эдуард Арменович</v>
      </c>
      <c r="D20" s="162" t="str">
        <f>VLOOKUP(B20,'пр.взв'!B21:F100,3,FALSE)</f>
        <v>20.11.1995    КМС</v>
      </c>
      <c r="E20" s="164" t="str">
        <f>VLOOKUP(B20,'пр.взв'!B21:G100,4,FALSE)</f>
        <v>ЮФО, Краснодарский край, г. Анапа, МО</v>
      </c>
      <c r="F20" s="166">
        <v>7</v>
      </c>
      <c r="G20" s="61" t="s">
        <v>246</v>
      </c>
      <c r="H20" s="166">
        <v>6</v>
      </c>
      <c r="I20" s="61" t="s">
        <v>246</v>
      </c>
      <c r="J20" s="166">
        <v>10</v>
      </c>
      <c r="K20" s="61" t="s">
        <v>13</v>
      </c>
      <c r="L20" s="166">
        <v>11</v>
      </c>
      <c r="M20" s="61" t="s">
        <v>11</v>
      </c>
      <c r="N20" s="166">
        <v>5</v>
      </c>
      <c r="O20" s="61" t="s">
        <v>250</v>
      </c>
      <c r="P20" s="166" t="s">
        <v>244</v>
      </c>
      <c r="Q20" s="61"/>
      <c r="R20" s="166" t="s">
        <v>244</v>
      </c>
      <c r="S20" s="61"/>
      <c r="T20" s="166" t="s">
        <v>244</v>
      </c>
      <c r="U20" s="61"/>
      <c r="V20" s="166" t="s">
        <v>244</v>
      </c>
      <c r="W20" s="61"/>
      <c r="X20" s="166" t="s">
        <v>244</v>
      </c>
      <c r="Y20" s="58"/>
      <c r="Z20" s="150">
        <v>5</v>
      </c>
      <c r="AA20" s="152">
        <f>SUM(G20+I20+K20+M20+O20+Q20+S20+U20+W20+Y20)</f>
        <v>8.5</v>
      </c>
      <c r="AB20" s="146">
        <v>8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69"/>
      <c r="C21" s="170"/>
      <c r="D21" s="171"/>
      <c r="E21" s="172"/>
      <c r="F21" s="173"/>
      <c r="G21" s="59" t="s">
        <v>267</v>
      </c>
      <c r="H21" s="173"/>
      <c r="I21" s="59" t="s">
        <v>268</v>
      </c>
      <c r="J21" s="173"/>
      <c r="K21" s="59"/>
      <c r="L21" s="173"/>
      <c r="M21" s="59"/>
      <c r="N21" s="173"/>
      <c r="O21" s="59"/>
      <c r="P21" s="173"/>
      <c r="Q21" s="59"/>
      <c r="R21" s="173"/>
      <c r="S21" s="59"/>
      <c r="T21" s="173"/>
      <c r="U21" s="59"/>
      <c r="V21" s="173"/>
      <c r="W21" s="59"/>
      <c r="X21" s="173"/>
      <c r="Y21" s="59"/>
      <c r="Z21" s="151"/>
      <c r="AA21" s="153"/>
      <c r="AB21" s="154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58">
        <v>9</v>
      </c>
      <c r="C22" s="160" t="str">
        <f>VLOOKUP(B22,'пр.взв'!B23:E46,2,FALSE)</f>
        <v>АБРАМЕНКОВ Павел Евгеньевич</v>
      </c>
      <c r="D22" s="162" t="str">
        <f>VLOOKUP(B22,'пр.взв'!B23:F102,3,FALSE)</f>
        <v>13.02.1995   КМС</v>
      </c>
      <c r="E22" s="162" t="str">
        <f>VLOOKUP(B22,'пр.взв'!B23:G102,4,FALSE)</f>
        <v>ДФО, Приморский край, г. Владивосток, МО</v>
      </c>
      <c r="F22" s="166">
        <v>10</v>
      </c>
      <c r="G22" s="61" t="s">
        <v>12</v>
      </c>
      <c r="H22" s="166">
        <v>11</v>
      </c>
      <c r="I22" s="61" t="s">
        <v>12</v>
      </c>
      <c r="J22" s="166" t="s">
        <v>244</v>
      </c>
      <c r="K22" s="61"/>
      <c r="L22" s="166" t="s">
        <v>244</v>
      </c>
      <c r="M22" s="61"/>
      <c r="N22" s="196" t="s">
        <v>244</v>
      </c>
      <c r="O22" s="61"/>
      <c r="P22" s="166" t="s">
        <v>244</v>
      </c>
      <c r="Q22" s="61"/>
      <c r="R22" s="166" t="s">
        <v>244</v>
      </c>
      <c r="S22" s="61"/>
      <c r="T22" s="166" t="s">
        <v>244</v>
      </c>
      <c r="U22" s="61"/>
      <c r="V22" s="166" t="s">
        <v>244</v>
      </c>
      <c r="W22" s="61"/>
      <c r="X22" s="166" t="s">
        <v>244</v>
      </c>
      <c r="Y22" s="58"/>
      <c r="Z22" s="150">
        <v>2</v>
      </c>
      <c r="AA22" s="152">
        <f>SUM(G22+I22+K22+M22+O22+Q22+S22+U22+W22+Y22)</f>
        <v>6</v>
      </c>
      <c r="AB22" s="146" t="s">
        <v>274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69"/>
      <c r="C23" s="170"/>
      <c r="D23" s="171"/>
      <c r="E23" s="171"/>
      <c r="F23" s="173"/>
      <c r="G23" s="59"/>
      <c r="H23" s="173"/>
      <c r="I23" s="59"/>
      <c r="J23" s="173"/>
      <c r="K23" s="59"/>
      <c r="L23" s="173"/>
      <c r="M23" s="59"/>
      <c r="N23" s="173"/>
      <c r="O23" s="59"/>
      <c r="P23" s="173"/>
      <c r="Q23" s="59"/>
      <c r="R23" s="173"/>
      <c r="S23" s="59"/>
      <c r="T23" s="173"/>
      <c r="U23" s="59"/>
      <c r="V23" s="173"/>
      <c r="W23" s="59"/>
      <c r="X23" s="173"/>
      <c r="Y23" s="59"/>
      <c r="Z23" s="151"/>
      <c r="AA23" s="153"/>
      <c r="AB23" s="154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58">
        <v>10</v>
      </c>
      <c r="C24" s="160" t="str">
        <f>VLOOKUP(B24,'пр.взв'!B25:E48,2,FALSE)</f>
        <v>ДИЯНОВ Михаил Анатольевич</v>
      </c>
      <c r="D24" s="162" t="str">
        <f>VLOOKUP(B24,'пр.взв'!B25:F104,3,FALSE)</f>
        <v>02.04.1994   КМС</v>
      </c>
      <c r="E24" s="164" t="str">
        <f>VLOOKUP(B24,'пр.взв'!B25:G104,4,FALSE)</f>
        <v>ПФО, Нижегородская область, г. Выкса, ПР</v>
      </c>
      <c r="F24" s="166">
        <v>9</v>
      </c>
      <c r="G24" s="61" t="s">
        <v>11</v>
      </c>
      <c r="H24" s="166">
        <v>12</v>
      </c>
      <c r="I24" s="61" t="s">
        <v>246</v>
      </c>
      <c r="J24" s="166">
        <v>8</v>
      </c>
      <c r="K24" s="61" t="s">
        <v>246</v>
      </c>
      <c r="L24" s="166">
        <v>18</v>
      </c>
      <c r="M24" s="61" t="s">
        <v>250</v>
      </c>
      <c r="N24" s="166">
        <v>14</v>
      </c>
      <c r="O24" s="61" t="s">
        <v>12</v>
      </c>
      <c r="P24" s="166" t="s">
        <v>244</v>
      </c>
      <c r="Q24" s="61"/>
      <c r="R24" s="166" t="s">
        <v>244</v>
      </c>
      <c r="S24" s="61"/>
      <c r="T24" s="166" t="s">
        <v>244</v>
      </c>
      <c r="U24" s="61"/>
      <c r="V24" s="166" t="s">
        <v>244</v>
      </c>
      <c r="W24" s="61"/>
      <c r="X24" s="166" t="s">
        <v>244</v>
      </c>
      <c r="Y24" s="58"/>
      <c r="Z24" s="150">
        <v>5</v>
      </c>
      <c r="AA24" s="152">
        <f>SUM(G24+I24+K24+M24+O24+Q24+S24+U24+W24+Y24)</f>
        <v>7.5</v>
      </c>
      <c r="AB24" s="146">
        <v>6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69"/>
      <c r="C25" s="170"/>
      <c r="D25" s="171"/>
      <c r="E25" s="172"/>
      <c r="F25" s="173"/>
      <c r="G25" s="59"/>
      <c r="H25" s="173"/>
      <c r="I25" s="59" t="s">
        <v>254</v>
      </c>
      <c r="J25" s="173"/>
      <c r="K25" s="59" t="s">
        <v>269</v>
      </c>
      <c r="L25" s="173"/>
      <c r="M25" s="59"/>
      <c r="N25" s="173"/>
      <c r="O25" s="59"/>
      <c r="P25" s="173"/>
      <c r="Q25" s="59"/>
      <c r="R25" s="173"/>
      <c r="S25" s="59"/>
      <c r="T25" s="173"/>
      <c r="U25" s="59"/>
      <c r="V25" s="173"/>
      <c r="W25" s="59"/>
      <c r="X25" s="173"/>
      <c r="Y25" s="59"/>
      <c r="Z25" s="151"/>
      <c r="AA25" s="153"/>
      <c r="AB25" s="154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58">
        <v>11</v>
      </c>
      <c r="C26" s="160" t="str">
        <f>VLOOKUP(B26,'пр.взв'!B27:E50,2,FALSE)</f>
        <v>СОНАМ-ООЛ Сурун Каримович</v>
      </c>
      <c r="D26" s="162" t="str">
        <f>VLOOKUP(B26,'пр.взв'!B27:F106,3,FALSE)</f>
        <v>25.08.1994   КМС</v>
      </c>
      <c r="E26" s="162" t="str">
        <f>VLOOKUP(B26,'пр.взв'!B27:G106,4,FALSE)</f>
        <v>СФО, Республика Бурятия, МО</v>
      </c>
      <c r="F26" s="166">
        <v>12</v>
      </c>
      <c r="G26" s="61" t="s">
        <v>11</v>
      </c>
      <c r="H26" s="166">
        <v>9</v>
      </c>
      <c r="I26" s="61" t="s">
        <v>11</v>
      </c>
      <c r="J26" s="166">
        <v>13</v>
      </c>
      <c r="K26" s="61" t="s">
        <v>11</v>
      </c>
      <c r="L26" s="166">
        <v>8</v>
      </c>
      <c r="M26" s="61" t="s">
        <v>12</v>
      </c>
      <c r="N26" s="196" t="s">
        <v>244</v>
      </c>
      <c r="O26" s="61"/>
      <c r="P26" s="166" t="s">
        <v>244</v>
      </c>
      <c r="Q26" s="61"/>
      <c r="R26" s="166" t="s">
        <v>244</v>
      </c>
      <c r="S26" s="61"/>
      <c r="T26" s="166" t="s">
        <v>244</v>
      </c>
      <c r="U26" s="61"/>
      <c r="V26" s="166" t="s">
        <v>244</v>
      </c>
      <c r="W26" s="61"/>
      <c r="X26" s="166" t="s">
        <v>244</v>
      </c>
      <c r="Y26" s="58"/>
      <c r="Z26" s="150">
        <v>4</v>
      </c>
      <c r="AA26" s="152">
        <f>SUM(G26+I26+K26+M26+O26+Q26+S26+U26+W26+Y26)</f>
        <v>9</v>
      </c>
      <c r="AB26" s="146">
        <v>13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69"/>
      <c r="C27" s="170"/>
      <c r="D27" s="171"/>
      <c r="E27" s="171"/>
      <c r="F27" s="173"/>
      <c r="G27" s="59"/>
      <c r="H27" s="173"/>
      <c r="I27" s="59"/>
      <c r="J27" s="173"/>
      <c r="K27" s="59"/>
      <c r="L27" s="173"/>
      <c r="M27" s="59"/>
      <c r="N27" s="173"/>
      <c r="O27" s="59"/>
      <c r="P27" s="173"/>
      <c r="Q27" s="59"/>
      <c r="R27" s="173"/>
      <c r="S27" s="59"/>
      <c r="T27" s="173"/>
      <c r="U27" s="59"/>
      <c r="V27" s="173"/>
      <c r="W27" s="59"/>
      <c r="X27" s="173"/>
      <c r="Y27" s="59"/>
      <c r="Z27" s="151"/>
      <c r="AA27" s="153"/>
      <c r="AB27" s="154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58">
        <v>12</v>
      </c>
      <c r="C28" s="160" t="str">
        <f>VLOOKUP(B28,'пр.взв'!B29:E52,2,FALSE)</f>
        <v>ЖУКОВ Петр Станиславович</v>
      </c>
      <c r="D28" s="162" t="str">
        <f>VLOOKUP(B28,'пр.взв'!B29:F108,3,FALSE)</f>
        <v>12.08.1995   КМС</v>
      </c>
      <c r="E28" s="164" t="str">
        <f>VLOOKUP(B28,'пр.взв'!B29:G108,4,FALSE)</f>
        <v>г. Москва, МКС</v>
      </c>
      <c r="F28" s="166">
        <v>11</v>
      </c>
      <c r="G28" s="61" t="s">
        <v>12</v>
      </c>
      <c r="H28" s="166">
        <v>10</v>
      </c>
      <c r="I28" s="61" t="s">
        <v>13</v>
      </c>
      <c r="J28" s="166" t="s">
        <v>244</v>
      </c>
      <c r="K28" s="61"/>
      <c r="L28" s="166" t="s">
        <v>244</v>
      </c>
      <c r="M28" s="61"/>
      <c r="N28" s="196" t="s">
        <v>244</v>
      </c>
      <c r="O28" s="61"/>
      <c r="P28" s="166" t="s">
        <v>244</v>
      </c>
      <c r="Q28" s="61"/>
      <c r="R28" s="166" t="s">
        <v>244</v>
      </c>
      <c r="S28" s="61"/>
      <c r="T28" s="166" t="s">
        <v>244</v>
      </c>
      <c r="U28" s="61"/>
      <c r="V28" s="166" t="s">
        <v>244</v>
      </c>
      <c r="W28" s="61"/>
      <c r="X28" s="166" t="s">
        <v>244</v>
      </c>
      <c r="Y28" s="58"/>
      <c r="Z28" s="150">
        <v>2</v>
      </c>
      <c r="AA28" s="152">
        <f>SUM(G28+I28+K28+M28+O28+Q28+S28+U28+W28+Y28)</f>
        <v>7</v>
      </c>
      <c r="AB28" s="146" t="s">
        <v>277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69"/>
      <c r="C29" s="170"/>
      <c r="D29" s="171"/>
      <c r="E29" s="172"/>
      <c r="F29" s="173"/>
      <c r="G29" s="59"/>
      <c r="H29" s="173"/>
      <c r="I29" s="59"/>
      <c r="J29" s="173"/>
      <c r="K29" s="59"/>
      <c r="L29" s="173"/>
      <c r="M29" s="59"/>
      <c r="N29" s="173"/>
      <c r="O29" s="59"/>
      <c r="P29" s="173"/>
      <c r="Q29" s="59"/>
      <c r="R29" s="173"/>
      <c r="S29" s="59"/>
      <c r="T29" s="173"/>
      <c r="U29" s="59"/>
      <c r="V29" s="173"/>
      <c r="W29" s="59"/>
      <c r="X29" s="173"/>
      <c r="Y29" s="59"/>
      <c r="Z29" s="151"/>
      <c r="AA29" s="153"/>
      <c r="AB29" s="154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58">
        <v>13</v>
      </c>
      <c r="C30" s="160" t="str">
        <f>VLOOKUP(B30,'пр.взв'!B31:E54,2,FALSE)</f>
        <v>МИРЗОЕВ Бедил Назимжонович</v>
      </c>
      <c r="D30" s="162" t="str">
        <f>VLOOKUP(B30,'пр.взв'!B31:F110,3,FALSE)</f>
        <v>24.02.1995    1 сп.р.</v>
      </c>
      <c r="E30" s="162" t="str">
        <f>VLOOKUP(B30,'пр.взв'!B31:G110,4,FALSE)</f>
        <v>ПФО, Самарская область, г. Отрадный</v>
      </c>
      <c r="F30" s="166">
        <v>14</v>
      </c>
      <c r="G30" s="61" t="s">
        <v>12</v>
      </c>
      <c r="H30" s="166">
        <v>15</v>
      </c>
      <c r="I30" s="61" t="s">
        <v>11</v>
      </c>
      <c r="J30" s="166">
        <v>11</v>
      </c>
      <c r="K30" s="61" t="s">
        <v>12</v>
      </c>
      <c r="L30" s="166" t="s">
        <v>244</v>
      </c>
      <c r="M30" s="61"/>
      <c r="N30" s="196" t="s">
        <v>244</v>
      </c>
      <c r="O30" s="61"/>
      <c r="P30" s="166" t="s">
        <v>244</v>
      </c>
      <c r="Q30" s="61"/>
      <c r="R30" s="166" t="s">
        <v>244</v>
      </c>
      <c r="S30" s="61"/>
      <c r="T30" s="166" t="s">
        <v>244</v>
      </c>
      <c r="U30" s="61"/>
      <c r="V30" s="166" t="s">
        <v>244</v>
      </c>
      <c r="W30" s="61"/>
      <c r="X30" s="166" t="s">
        <v>244</v>
      </c>
      <c r="Y30" s="58"/>
      <c r="Z30" s="150">
        <v>3</v>
      </c>
      <c r="AA30" s="152">
        <f>SUM(G30+I30+K30+M30+O30+Q30+S30+U30+W30+Y30)</f>
        <v>8</v>
      </c>
      <c r="AB30" s="146" t="s">
        <v>278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69"/>
      <c r="C31" s="170"/>
      <c r="D31" s="171"/>
      <c r="E31" s="171"/>
      <c r="F31" s="173"/>
      <c r="G31" s="59"/>
      <c r="H31" s="173"/>
      <c r="I31" s="59"/>
      <c r="J31" s="173"/>
      <c r="K31" s="59"/>
      <c r="L31" s="173"/>
      <c r="M31" s="59"/>
      <c r="N31" s="173"/>
      <c r="O31" s="59"/>
      <c r="P31" s="173"/>
      <c r="Q31" s="59"/>
      <c r="R31" s="173"/>
      <c r="S31" s="59"/>
      <c r="T31" s="173"/>
      <c r="U31" s="59"/>
      <c r="V31" s="173"/>
      <c r="W31" s="59"/>
      <c r="X31" s="173"/>
      <c r="Y31" s="59"/>
      <c r="Z31" s="151"/>
      <c r="AA31" s="153"/>
      <c r="AB31" s="154"/>
      <c r="AC31" s="31"/>
      <c r="AD31" s="31"/>
      <c r="AE31" s="31"/>
      <c r="AF31" s="31"/>
      <c r="AG31" s="31"/>
      <c r="AH31" s="31"/>
    </row>
    <row r="32" spans="2:34" ht="9" customHeight="1" thickTop="1">
      <c r="B32" s="158">
        <v>14</v>
      </c>
      <c r="C32" s="160" t="str">
        <f>VLOOKUP(B32,'пр.взв'!B33:E56,2,FALSE)</f>
        <v>УЖЕГОВ Александр Сергеевич</v>
      </c>
      <c r="D32" s="162" t="str">
        <f>VLOOKUP(B32,'пр.взв'!B33:F112,3,FALSE)</f>
        <v>18.04.1994   КМС</v>
      </c>
      <c r="E32" s="164" t="str">
        <f>VLOOKUP(B32,'пр.взв'!B33:G112,4,FALSE)</f>
        <v>УрФО, Свердловская область, г. Верхняя Пышма, МО</v>
      </c>
      <c r="F32" s="166">
        <v>13</v>
      </c>
      <c r="G32" s="61" t="s">
        <v>11</v>
      </c>
      <c r="H32" s="166">
        <v>16</v>
      </c>
      <c r="I32" s="61" t="s">
        <v>10</v>
      </c>
      <c r="J32" s="166">
        <v>15</v>
      </c>
      <c r="K32" s="61" t="s">
        <v>11</v>
      </c>
      <c r="L32" s="166">
        <v>21</v>
      </c>
      <c r="M32" s="61" t="s">
        <v>11</v>
      </c>
      <c r="N32" s="166">
        <v>10</v>
      </c>
      <c r="O32" s="61" t="s">
        <v>10</v>
      </c>
      <c r="P32" s="166" t="s">
        <v>260</v>
      </c>
      <c r="Q32" s="61"/>
      <c r="R32" s="166">
        <v>26</v>
      </c>
      <c r="S32" s="61" t="s">
        <v>12</v>
      </c>
      <c r="T32" s="166"/>
      <c r="U32" s="61"/>
      <c r="V32" s="166"/>
      <c r="W32" s="61"/>
      <c r="X32" s="166"/>
      <c r="Y32" s="58"/>
      <c r="Z32" s="150" t="s">
        <v>270</v>
      </c>
      <c r="AA32" s="152">
        <f>SUM(G32+I32+K32+M32+O32+Q32+S32+U32+W32+Y32)</f>
        <v>11</v>
      </c>
      <c r="AB32" s="146">
        <v>3</v>
      </c>
      <c r="AC32" s="31"/>
      <c r="AD32" s="31"/>
      <c r="AE32" s="31"/>
      <c r="AF32" s="31"/>
      <c r="AG32" s="31"/>
      <c r="AH32" s="31"/>
    </row>
    <row r="33" spans="2:34" ht="9" customHeight="1" thickBot="1">
      <c r="B33" s="169"/>
      <c r="C33" s="170"/>
      <c r="D33" s="171"/>
      <c r="E33" s="172"/>
      <c r="F33" s="173"/>
      <c r="G33" s="59"/>
      <c r="H33" s="173"/>
      <c r="I33" s="59"/>
      <c r="J33" s="173"/>
      <c r="K33" s="59"/>
      <c r="L33" s="173"/>
      <c r="M33" s="59"/>
      <c r="N33" s="173"/>
      <c r="O33" s="59"/>
      <c r="P33" s="173"/>
      <c r="Q33" s="59"/>
      <c r="R33" s="173"/>
      <c r="S33" s="59"/>
      <c r="T33" s="173"/>
      <c r="U33" s="59"/>
      <c r="V33" s="173"/>
      <c r="W33" s="59"/>
      <c r="X33" s="173"/>
      <c r="Y33" s="59"/>
      <c r="Z33" s="151"/>
      <c r="AA33" s="153"/>
      <c r="AB33" s="154"/>
      <c r="AC33" s="31"/>
      <c r="AD33" s="31"/>
      <c r="AE33" s="31"/>
      <c r="AF33" s="31"/>
      <c r="AG33" s="31"/>
      <c r="AH33" s="31"/>
    </row>
    <row r="34" spans="2:34" ht="9" customHeight="1" thickTop="1">
      <c r="B34" s="158">
        <v>15</v>
      </c>
      <c r="C34" s="160" t="str">
        <f>VLOOKUP(B34,'пр.взв'!B35:E58,2,FALSE)</f>
        <v>ГУРБАНОВ Сабухи Нажваддин оглы</v>
      </c>
      <c r="D34" s="162" t="str">
        <f>VLOOKUP(B34,'пр.взв'!B35:F114,3,FALSE)</f>
        <v>01.04.1996    1 сп.р.</v>
      </c>
      <c r="E34" s="162" t="str">
        <f>VLOOKUP(B34,'пр.взв'!B35:G114,4,FALSE)</f>
        <v>ПФО, Нижегородская область, г. Нижний Новгород, ПР</v>
      </c>
      <c r="F34" s="166">
        <v>16</v>
      </c>
      <c r="G34" s="61" t="s">
        <v>11</v>
      </c>
      <c r="H34" s="168">
        <v>13</v>
      </c>
      <c r="I34" s="61" t="s">
        <v>12</v>
      </c>
      <c r="J34" s="168">
        <v>14</v>
      </c>
      <c r="K34" s="61" t="s">
        <v>12</v>
      </c>
      <c r="L34" s="166" t="s">
        <v>244</v>
      </c>
      <c r="M34" s="61"/>
      <c r="N34" s="196" t="s">
        <v>244</v>
      </c>
      <c r="O34" s="61"/>
      <c r="P34" s="166" t="s">
        <v>244</v>
      </c>
      <c r="Q34" s="61"/>
      <c r="R34" s="166" t="s">
        <v>244</v>
      </c>
      <c r="S34" s="61"/>
      <c r="T34" s="166" t="s">
        <v>244</v>
      </c>
      <c r="U34" s="61"/>
      <c r="V34" s="166" t="s">
        <v>244</v>
      </c>
      <c r="W34" s="61"/>
      <c r="X34" s="166" t="s">
        <v>244</v>
      </c>
      <c r="Y34" s="58"/>
      <c r="Z34" s="150">
        <v>3</v>
      </c>
      <c r="AA34" s="152">
        <f>SUM(G34+I34+K34+M34+O34+Q34+S34+U34+W34+Y34)</f>
        <v>8</v>
      </c>
      <c r="AB34" s="146" t="s">
        <v>278</v>
      </c>
      <c r="AC34" s="31"/>
      <c r="AD34" s="31"/>
      <c r="AE34" s="31"/>
      <c r="AF34" s="31"/>
      <c r="AG34" s="31"/>
      <c r="AH34" s="31"/>
    </row>
    <row r="35" spans="2:34" ht="9" customHeight="1" thickBot="1">
      <c r="B35" s="169"/>
      <c r="C35" s="170"/>
      <c r="D35" s="171"/>
      <c r="E35" s="171"/>
      <c r="F35" s="173"/>
      <c r="G35" s="59"/>
      <c r="H35" s="149"/>
      <c r="I35" s="59"/>
      <c r="J35" s="149"/>
      <c r="K35" s="59"/>
      <c r="L35" s="173"/>
      <c r="M35" s="59"/>
      <c r="N35" s="173"/>
      <c r="O35" s="59"/>
      <c r="P35" s="173"/>
      <c r="Q35" s="59"/>
      <c r="R35" s="173"/>
      <c r="S35" s="59"/>
      <c r="T35" s="173"/>
      <c r="U35" s="59"/>
      <c r="V35" s="173"/>
      <c r="W35" s="59"/>
      <c r="X35" s="173"/>
      <c r="Y35" s="59"/>
      <c r="Z35" s="151"/>
      <c r="AA35" s="153"/>
      <c r="AB35" s="154"/>
      <c r="AC35" s="31"/>
      <c r="AD35" s="31"/>
      <c r="AE35" s="31"/>
      <c r="AF35" s="31"/>
      <c r="AG35" s="31"/>
      <c r="AH35" s="31"/>
    </row>
    <row r="36" spans="2:34" ht="9" customHeight="1" thickTop="1">
      <c r="B36" s="158">
        <v>16</v>
      </c>
      <c r="C36" s="160" t="str">
        <f>VLOOKUP(B36,'пр.взв'!B37:E60,2,FALSE)</f>
        <v>КАЗАНКИН Андрей Сергеевич</v>
      </c>
      <c r="D36" s="162" t="str">
        <f>VLOOKUP(B36,'пр.взв'!B37:F116,3,FALSE)</f>
        <v>28.07.1995   КМС</v>
      </c>
      <c r="E36" s="164" t="str">
        <f>VLOOKUP(B36,'пр.взв'!B37:G116,4,FALSE)</f>
        <v>ЦФО, Рязанская область</v>
      </c>
      <c r="F36" s="166">
        <v>15</v>
      </c>
      <c r="G36" s="61" t="s">
        <v>12</v>
      </c>
      <c r="H36" s="168">
        <v>14</v>
      </c>
      <c r="I36" s="61" t="s">
        <v>12</v>
      </c>
      <c r="J36" s="166" t="s">
        <v>244</v>
      </c>
      <c r="K36" s="61"/>
      <c r="L36" s="166" t="s">
        <v>244</v>
      </c>
      <c r="M36" s="61"/>
      <c r="N36" s="196" t="s">
        <v>244</v>
      </c>
      <c r="O36" s="61"/>
      <c r="P36" s="166" t="s">
        <v>244</v>
      </c>
      <c r="Q36" s="61"/>
      <c r="R36" s="166" t="s">
        <v>244</v>
      </c>
      <c r="S36" s="61"/>
      <c r="T36" s="166" t="s">
        <v>244</v>
      </c>
      <c r="U36" s="61"/>
      <c r="V36" s="166" t="s">
        <v>244</v>
      </c>
      <c r="W36" s="61"/>
      <c r="X36" s="166" t="s">
        <v>244</v>
      </c>
      <c r="Y36" s="58"/>
      <c r="Z36" s="150">
        <v>2</v>
      </c>
      <c r="AA36" s="152">
        <f>SUM(G36+I36+K36+M36+O36+Q36+S36+U36+W36+Y36)</f>
        <v>6</v>
      </c>
      <c r="AB36" s="146" t="s">
        <v>274</v>
      </c>
      <c r="AC36" s="31"/>
      <c r="AD36" s="31"/>
      <c r="AE36" s="31"/>
      <c r="AF36" s="31"/>
      <c r="AG36" s="31"/>
      <c r="AH36" s="31"/>
    </row>
    <row r="37" spans="2:34" ht="9" customHeight="1" thickBot="1">
      <c r="B37" s="169"/>
      <c r="C37" s="170"/>
      <c r="D37" s="171"/>
      <c r="E37" s="172"/>
      <c r="F37" s="173"/>
      <c r="G37" s="59"/>
      <c r="H37" s="149"/>
      <c r="I37" s="59"/>
      <c r="J37" s="173"/>
      <c r="K37" s="59"/>
      <c r="L37" s="173"/>
      <c r="M37" s="59"/>
      <c r="N37" s="173"/>
      <c r="O37" s="59"/>
      <c r="P37" s="173"/>
      <c r="Q37" s="59"/>
      <c r="R37" s="173"/>
      <c r="S37" s="59"/>
      <c r="T37" s="173"/>
      <c r="U37" s="59"/>
      <c r="V37" s="173"/>
      <c r="W37" s="59"/>
      <c r="X37" s="173"/>
      <c r="Y37" s="59"/>
      <c r="Z37" s="151"/>
      <c r="AA37" s="153"/>
      <c r="AB37" s="154"/>
      <c r="AC37" s="31"/>
      <c r="AD37" s="31"/>
      <c r="AE37" s="31"/>
      <c r="AF37" s="31"/>
      <c r="AG37" s="31"/>
      <c r="AH37" s="31"/>
    </row>
    <row r="38" spans="2:34" ht="9" customHeight="1" thickTop="1">
      <c r="B38" s="158">
        <v>17</v>
      </c>
      <c r="C38" s="160" t="str">
        <f>VLOOKUP(B38,'пр.взв'!B39:E62,2,FALSE)</f>
        <v>НАМАЗОВ Роял Шахвалад Оглы</v>
      </c>
      <c r="D38" s="162" t="str">
        <f>VLOOKUP(B38,'пр.взв'!B39:F118,3,FALSE)</f>
        <v>15.08.1996    1 сп.р.</v>
      </c>
      <c r="E38" s="162" t="str">
        <f>VLOOKUP(B38,'пр.взв'!B39:G118,4,FALSE)</f>
        <v>СЗФО, Республика Коми, г. Усинск, МО</v>
      </c>
      <c r="F38" s="166">
        <v>18</v>
      </c>
      <c r="G38" s="61" t="s">
        <v>13</v>
      </c>
      <c r="H38" s="168">
        <v>19</v>
      </c>
      <c r="I38" s="61" t="s">
        <v>12</v>
      </c>
      <c r="J38" s="166" t="s">
        <v>244</v>
      </c>
      <c r="K38" s="61"/>
      <c r="L38" s="166" t="s">
        <v>244</v>
      </c>
      <c r="M38" s="61"/>
      <c r="N38" s="196" t="s">
        <v>244</v>
      </c>
      <c r="O38" s="61"/>
      <c r="P38" s="166" t="s">
        <v>244</v>
      </c>
      <c r="Q38" s="61"/>
      <c r="R38" s="166" t="s">
        <v>244</v>
      </c>
      <c r="S38" s="61"/>
      <c r="T38" s="166" t="s">
        <v>244</v>
      </c>
      <c r="U38" s="61"/>
      <c r="V38" s="166" t="s">
        <v>244</v>
      </c>
      <c r="W38" s="61"/>
      <c r="X38" s="166" t="s">
        <v>244</v>
      </c>
      <c r="Y38" s="58"/>
      <c r="Z38" s="150">
        <v>2</v>
      </c>
      <c r="AA38" s="152">
        <f>SUM(G38+I38+K38+M38+O38+Q38+S38+U38+W38+Y38)</f>
        <v>7</v>
      </c>
      <c r="AB38" s="146" t="s">
        <v>277</v>
      </c>
      <c r="AC38" s="31"/>
      <c r="AD38" s="31"/>
      <c r="AE38" s="31"/>
      <c r="AF38" s="31"/>
      <c r="AG38" s="31"/>
      <c r="AH38" s="31"/>
    </row>
    <row r="39" spans="2:34" ht="9" customHeight="1" thickBot="1">
      <c r="B39" s="169"/>
      <c r="C39" s="170"/>
      <c r="D39" s="171"/>
      <c r="E39" s="171"/>
      <c r="F39" s="173"/>
      <c r="G39" s="59"/>
      <c r="H39" s="149"/>
      <c r="I39" s="59"/>
      <c r="J39" s="173"/>
      <c r="K39" s="59"/>
      <c r="L39" s="173"/>
      <c r="M39" s="59"/>
      <c r="N39" s="173"/>
      <c r="O39" s="59"/>
      <c r="P39" s="173"/>
      <c r="Q39" s="59"/>
      <c r="R39" s="173"/>
      <c r="S39" s="59"/>
      <c r="T39" s="173"/>
      <c r="U39" s="59"/>
      <c r="V39" s="173"/>
      <c r="W39" s="59"/>
      <c r="X39" s="173"/>
      <c r="Y39" s="59"/>
      <c r="Z39" s="151"/>
      <c r="AA39" s="153"/>
      <c r="AB39" s="154"/>
      <c r="AC39" s="31"/>
      <c r="AD39" s="31"/>
      <c r="AE39" s="31"/>
      <c r="AF39" s="31"/>
      <c r="AG39" s="31"/>
      <c r="AH39" s="31"/>
    </row>
    <row r="40" spans="2:34" ht="9" customHeight="1" thickTop="1">
      <c r="B40" s="158">
        <v>18</v>
      </c>
      <c r="C40" s="160" t="str">
        <f>VLOOKUP(B40,'пр.взв'!B41:E64,2,FALSE)</f>
        <v>ЕВЛОЕВ Руслан Темирланович</v>
      </c>
      <c r="D40" s="162" t="str">
        <f>VLOOKUP(B40,'пр.взв'!B41:F120,3,FALSE)</f>
        <v>30.04.1994   КМС</v>
      </c>
      <c r="E40" s="164" t="str">
        <f>VLOOKUP(B40,'пр.взв'!B41:G120,4,FALSE)</f>
        <v>г. Санкт-Петербург, МО</v>
      </c>
      <c r="F40" s="166">
        <v>17</v>
      </c>
      <c r="G40" s="61" t="s">
        <v>246</v>
      </c>
      <c r="H40" s="168">
        <v>21</v>
      </c>
      <c r="I40" s="61" t="s">
        <v>12</v>
      </c>
      <c r="J40" s="168">
        <v>22</v>
      </c>
      <c r="K40" s="61" t="s">
        <v>11</v>
      </c>
      <c r="L40" s="168">
        <v>10</v>
      </c>
      <c r="M40" s="61" t="s">
        <v>12</v>
      </c>
      <c r="N40" s="196" t="s">
        <v>244</v>
      </c>
      <c r="O40" s="61"/>
      <c r="P40" s="166" t="s">
        <v>244</v>
      </c>
      <c r="Q40" s="61"/>
      <c r="R40" s="166" t="s">
        <v>244</v>
      </c>
      <c r="S40" s="61"/>
      <c r="T40" s="166" t="s">
        <v>244</v>
      </c>
      <c r="U40" s="61"/>
      <c r="V40" s="166" t="s">
        <v>244</v>
      </c>
      <c r="W40" s="61"/>
      <c r="X40" s="166" t="s">
        <v>244</v>
      </c>
      <c r="Y40" s="58"/>
      <c r="Z40" s="150">
        <v>4</v>
      </c>
      <c r="AA40" s="152">
        <f>SUM(G40+I40+K40+M40+O40+Q40+S40+U40+W40+Y40)</f>
        <v>8</v>
      </c>
      <c r="AB40" s="146">
        <v>12</v>
      </c>
      <c r="AC40" s="31"/>
      <c r="AD40" s="31"/>
      <c r="AE40" s="31"/>
      <c r="AF40" s="31"/>
      <c r="AG40" s="31"/>
      <c r="AH40" s="31"/>
    </row>
    <row r="41" spans="2:34" ht="9" customHeight="1" thickBot="1">
      <c r="B41" s="169"/>
      <c r="C41" s="170"/>
      <c r="D41" s="171"/>
      <c r="E41" s="172"/>
      <c r="F41" s="173"/>
      <c r="G41" s="59" t="s">
        <v>272</v>
      </c>
      <c r="H41" s="149"/>
      <c r="I41" s="59"/>
      <c r="J41" s="149"/>
      <c r="K41" s="59"/>
      <c r="L41" s="149"/>
      <c r="M41" s="59"/>
      <c r="N41" s="173"/>
      <c r="O41" s="59"/>
      <c r="P41" s="173"/>
      <c r="Q41" s="59"/>
      <c r="R41" s="173"/>
      <c r="S41" s="59"/>
      <c r="T41" s="173"/>
      <c r="U41" s="59"/>
      <c r="V41" s="173"/>
      <c r="W41" s="59"/>
      <c r="X41" s="173"/>
      <c r="Y41" s="59"/>
      <c r="Z41" s="151"/>
      <c r="AA41" s="153"/>
      <c r="AB41" s="154"/>
      <c r="AC41" s="31"/>
      <c r="AD41" s="31"/>
      <c r="AE41" s="31"/>
      <c r="AF41" s="31"/>
      <c r="AG41" s="31"/>
      <c r="AH41" s="31"/>
    </row>
    <row r="42" spans="2:34" ht="9" customHeight="1" thickTop="1">
      <c r="B42" s="158">
        <v>19</v>
      </c>
      <c r="C42" s="160" t="str">
        <f>VLOOKUP(B42,'пр.взв'!B43:E66,2,FALSE)</f>
        <v>АМИНОВ Эдуард Флюрович</v>
      </c>
      <c r="D42" s="162" t="str">
        <f>VLOOKUP(B42,'пр.взв'!B43:F122,3,FALSE)</f>
        <v>26.10.1994   КМС</v>
      </c>
      <c r="E42" s="162" t="str">
        <f>VLOOKUP(B42,'пр.взв'!B43:G122,4,FALSE)</f>
        <v>ПФО, Республика Башкортостан, г. Туймазы</v>
      </c>
      <c r="F42" s="166">
        <v>20</v>
      </c>
      <c r="G42" s="61" t="s">
        <v>11</v>
      </c>
      <c r="H42" s="168">
        <v>17</v>
      </c>
      <c r="I42" s="61" t="s">
        <v>10</v>
      </c>
      <c r="J42" s="168">
        <v>21</v>
      </c>
      <c r="K42" s="61" t="s">
        <v>13</v>
      </c>
      <c r="L42" s="166" t="s">
        <v>244</v>
      </c>
      <c r="M42" s="61"/>
      <c r="N42" s="196" t="s">
        <v>244</v>
      </c>
      <c r="O42" s="61"/>
      <c r="P42" s="166" t="s">
        <v>244</v>
      </c>
      <c r="Q42" s="61"/>
      <c r="R42" s="166" t="s">
        <v>244</v>
      </c>
      <c r="S42" s="61"/>
      <c r="T42" s="166" t="s">
        <v>244</v>
      </c>
      <c r="U42" s="61"/>
      <c r="V42" s="166" t="s">
        <v>244</v>
      </c>
      <c r="W42" s="61"/>
      <c r="X42" s="166" t="s">
        <v>244</v>
      </c>
      <c r="Y42" s="58"/>
      <c r="Z42" s="150">
        <v>3</v>
      </c>
      <c r="AA42" s="152">
        <f>SUM(G42+I42+K42+M42+O42+Q42+S42+U42+W42+Y42)</f>
        <v>7</v>
      </c>
      <c r="AB42" s="146">
        <v>18</v>
      </c>
      <c r="AC42" s="31"/>
      <c r="AD42" s="31"/>
      <c r="AE42" s="31"/>
      <c r="AF42" s="31"/>
      <c r="AG42" s="31"/>
      <c r="AH42" s="31"/>
    </row>
    <row r="43" spans="2:34" ht="9" customHeight="1" thickBot="1">
      <c r="B43" s="169"/>
      <c r="C43" s="170"/>
      <c r="D43" s="171"/>
      <c r="E43" s="171"/>
      <c r="F43" s="173"/>
      <c r="G43" s="59"/>
      <c r="H43" s="149"/>
      <c r="I43" s="59"/>
      <c r="J43" s="149"/>
      <c r="K43" s="59"/>
      <c r="L43" s="173"/>
      <c r="M43" s="59"/>
      <c r="N43" s="173"/>
      <c r="O43" s="59"/>
      <c r="P43" s="173"/>
      <c r="Q43" s="59"/>
      <c r="R43" s="173"/>
      <c r="S43" s="59"/>
      <c r="T43" s="173"/>
      <c r="U43" s="59"/>
      <c r="V43" s="173"/>
      <c r="W43" s="59"/>
      <c r="X43" s="173"/>
      <c r="Y43" s="59"/>
      <c r="Z43" s="151"/>
      <c r="AA43" s="153"/>
      <c r="AB43" s="154"/>
      <c r="AC43" s="31"/>
      <c r="AD43" s="31"/>
      <c r="AE43" s="31"/>
      <c r="AF43" s="31"/>
      <c r="AG43" s="31"/>
      <c r="AH43" s="31"/>
    </row>
    <row r="44" spans="2:34" ht="9" customHeight="1" thickTop="1">
      <c r="B44" s="158">
        <v>20</v>
      </c>
      <c r="C44" s="160" t="str">
        <f>VLOOKUP(B44,'пр.взв'!B45:E68,2,FALSE)</f>
        <v>ИВАНОВ Евгений Сергеевич</v>
      </c>
      <c r="D44" s="162" t="str">
        <f>VLOOKUP(B44,'пр.взв'!B45:F124,3,FALSE)</f>
        <v>22.05.1994   КМС</v>
      </c>
      <c r="E44" s="164" t="str">
        <f>VLOOKUP(B44,'пр.взв'!B45:G124,4,FALSE)</f>
        <v>ЦФО, Ивановская область</v>
      </c>
      <c r="F44" s="166">
        <v>19</v>
      </c>
      <c r="G44" s="61" t="s">
        <v>12</v>
      </c>
      <c r="H44" s="168">
        <v>22</v>
      </c>
      <c r="I44" s="61" t="s">
        <v>12</v>
      </c>
      <c r="J44" s="166" t="s">
        <v>244</v>
      </c>
      <c r="K44" s="61"/>
      <c r="L44" s="166" t="s">
        <v>244</v>
      </c>
      <c r="M44" s="61"/>
      <c r="N44" s="196" t="s">
        <v>244</v>
      </c>
      <c r="O44" s="61"/>
      <c r="P44" s="166" t="s">
        <v>244</v>
      </c>
      <c r="Q44" s="61"/>
      <c r="R44" s="166" t="s">
        <v>244</v>
      </c>
      <c r="S44" s="61"/>
      <c r="T44" s="166" t="s">
        <v>244</v>
      </c>
      <c r="U44" s="61"/>
      <c r="V44" s="166" t="s">
        <v>244</v>
      </c>
      <c r="W44" s="61"/>
      <c r="X44" s="166" t="s">
        <v>244</v>
      </c>
      <c r="Y44" s="58"/>
      <c r="Z44" s="150">
        <v>2</v>
      </c>
      <c r="AA44" s="152">
        <f>SUM(G44+I44+K44+M44+O44+Q44+S44+U44+W44+Y44)</f>
        <v>6</v>
      </c>
      <c r="AB44" s="146" t="s">
        <v>274</v>
      </c>
      <c r="AC44" s="31"/>
      <c r="AD44" s="31"/>
      <c r="AE44" s="31"/>
      <c r="AF44" s="31"/>
      <c r="AG44" s="31"/>
      <c r="AH44" s="31"/>
    </row>
    <row r="45" spans="2:34" ht="9" customHeight="1" thickBot="1">
      <c r="B45" s="169"/>
      <c r="C45" s="170"/>
      <c r="D45" s="171"/>
      <c r="E45" s="172"/>
      <c r="F45" s="173"/>
      <c r="G45" s="59"/>
      <c r="H45" s="149"/>
      <c r="I45" s="59"/>
      <c r="J45" s="173"/>
      <c r="K45" s="59"/>
      <c r="L45" s="173"/>
      <c r="M45" s="59"/>
      <c r="N45" s="173"/>
      <c r="O45" s="59"/>
      <c r="P45" s="173"/>
      <c r="Q45" s="59"/>
      <c r="R45" s="173"/>
      <c r="S45" s="59"/>
      <c r="T45" s="173"/>
      <c r="U45" s="59"/>
      <c r="V45" s="173"/>
      <c r="W45" s="59"/>
      <c r="X45" s="173"/>
      <c r="Y45" s="59"/>
      <c r="Z45" s="151"/>
      <c r="AA45" s="153"/>
      <c r="AB45" s="154"/>
      <c r="AC45" s="31"/>
      <c r="AD45" s="31"/>
      <c r="AE45" s="31"/>
      <c r="AF45" s="31"/>
      <c r="AG45" s="31"/>
      <c r="AH45" s="31"/>
    </row>
    <row r="46" spans="2:34" ht="9" customHeight="1" thickTop="1">
      <c r="B46" s="158">
        <v>21</v>
      </c>
      <c r="C46" s="160" t="str">
        <f>VLOOKUP(B46,'пр.взв'!B47:E70,2,FALSE)</f>
        <v>ГАМЫЛИН Кирилл Игоревич</v>
      </c>
      <c r="D46" s="162" t="str">
        <f>VLOOKUP(B46,'пр.взв'!B47:F126,3,FALSE)</f>
        <v>17.06.1995    1 сп.р.</v>
      </c>
      <c r="E46" s="162" t="str">
        <f>VLOOKUP(B46,'пр.взв'!B47:G126,4,FALSE)</f>
        <v>ДФО, Амурская область, г. Благовещенск, МО</v>
      </c>
      <c r="F46" s="166">
        <v>22</v>
      </c>
      <c r="G46" s="61" t="s">
        <v>11</v>
      </c>
      <c r="H46" s="168">
        <v>18</v>
      </c>
      <c r="I46" s="61" t="s">
        <v>11</v>
      </c>
      <c r="J46" s="168">
        <v>19</v>
      </c>
      <c r="K46" s="61" t="s">
        <v>246</v>
      </c>
      <c r="L46" s="168">
        <v>14</v>
      </c>
      <c r="M46" s="61" t="s">
        <v>12</v>
      </c>
      <c r="N46" s="196" t="s">
        <v>244</v>
      </c>
      <c r="O46" s="61"/>
      <c r="P46" s="166" t="s">
        <v>244</v>
      </c>
      <c r="Q46" s="61"/>
      <c r="R46" s="166" t="s">
        <v>244</v>
      </c>
      <c r="S46" s="61"/>
      <c r="T46" s="166" t="s">
        <v>244</v>
      </c>
      <c r="U46" s="61"/>
      <c r="V46" s="166" t="s">
        <v>244</v>
      </c>
      <c r="W46" s="61"/>
      <c r="X46" s="166" t="s">
        <v>244</v>
      </c>
      <c r="Y46" s="58"/>
      <c r="Z46" s="180">
        <v>4</v>
      </c>
      <c r="AA46" s="181">
        <f>SUM(G46+I46+K46+M46+O46+Q46+S46+U46+W46+Y46)</f>
        <v>7</v>
      </c>
      <c r="AB46" s="174">
        <v>10</v>
      </c>
      <c r="AC46" s="31"/>
      <c r="AD46" s="31"/>
      <c r="AE46" s="31"/>
      <c r="AF46" s="31"/>
      <c r="AG46" s="31"/>
      <c r="AH46" s="31"/>
    </row>
    <row r="47" spans="2:34" ht="9" customHeight="1" thickBot="1">
      <c r="B47" s="169"/>
      <c r="C47" s="170"/>
      <c r="D47" s="171"/>
      <c r="E47" s="171"/>
      <c r="F47" s="173"/>
      <c r="G47" s="59"/>
      <c r="H47" s="149"/>
      <c r="I47" s="59"/>
      <c r="J47" s="149"/>
      <c r="K47" s="59" t="s">
        <v>264</v>
      </c>
      <c r="L47" s="149"/>
      <c r="M47" s="59"/>
      <c r="N47" s="173"/>
      <c r="O47" s="59"/>
      <c r="P47" s="173"/>
      <c r="Q47" s="59"/>
      <c r="R47" s="173"/>
      <c r="S47" s="59"/>
      <c r="T47" s="173"/>
      <c r="U47" s="59"/>
      <c r="V47" s="173"/>
      <c r="W47" s="59"/>
      <c r="X47" s="173"/>
      <c r="Y47" s="59"/>
      <c r="Z47" s="151"/>
      <c r="AA47" s="153"/>
      <c r="AB47" s="154"/>
      <c r="AC47" s="31"/>
      <c r="AD47" s="31"/>
      <c r="AE47" s="31"/>
      <c r="AF47" s="31"/>
      <c r="AG47" s="31"/>
      <c r="AH47" s="31"/>
    </row>
    <row r="48" spans="2:34" ht="9" customHeight="1" thickTop="1">
      <c r="B48" s="158">
        <v>22</v>
      </c>
      <c r="C48" s="160" t="str">
        <f>VLOOKUP(B48,'пр.взв'!B49:E72,2,FALSE)</f>
        <v>ТЮРЕБАЕВ Сергей Таттмбетович</v>
      </c>
      <c r="D48" s="162" t="str">
        <f>VLOOKUP(B48,'пр.взв'!B49:F128,3,FALSE)</f>
        <v>12.02.1994   КМС</v>
      </c>
      <c r="E48" s="164" t="str">
        <f>VLOOKUP(B48,'пр.взв'!B49:G128,4,FALSE)</f>
        <v>ЮФО, Республика Адыгея, ВС</v>
      </c>
      <c r="F48" s="166">
        <v>21</v>
      </c>
      <c r="G48" s="61" t="s">
        <v>12</v>
      </c>
      <c r="H48" s="168">
        <v>20</v>
      </c>
      <c r="I48" s="61" t="s">
        <v>10</v>
      </c>
      <c r="J48" s="168">
        <v>18</v>
      </c>
      <c r="K48" s="61" t="s">
        <v>12</v>
      </c>
      <c r="L48" s="148" t="s">
        <v>244</v>
      </c>
      <c r="M48" s="60"/>
      <c r="N48" s="148" t="s">
        <v>244</v>
      </c>
      <c r="O48" s="60"/>
      <c r="P48" s="148" t="s">
        <v>244</v>
      </c>
      <c r="Q48" s="60"/>
      <c r="R48" s="148" t="s">
        <v>244</v>
      </c>
      <c r="S48" s="60"/>
      <c r="T48" s="148" t="s">
        <v>244</v>
      </c>
      <c r="U48" s="60"/>
      <c r="V48" s="148" t="s">
        <v>244</v>
      </c>
      <c r="W48" s="60"/>
      <c r="X48" s="148" t="s">
        <v>244</v>
      </c>
      <c r="Y48" s="62"/>
      <c r="Z48" s="180">
        <v>3</v>
      </c>
      <c r="AA48" s="181">
        <f>SUM(G48+I48+K48+M48+O48+Q48+S48+U48+W48+Y48)</f>
        <v>7</v>
      </c>
      <c r="AB48" s="174" t="s">
        <v>275</v>
      </c>
      <c r="AC48" s="31"/>
      <c r="AD48" s="31"/>
      <c r="AE48" s="31"/>
      <c r="AF48" s="31"/>
      <c r="AG48" s="31"/>
      <c r="AH48" s="31"/>
    </row>
    <row r="49" spans="2:34" ht="9" customHeight="1" thickBot="1">
      <c r="B49" s="159"/>
      <c r="C49" s="161"/>
      <c r="D49" s="163"/>
      <c r="E49" s="165"/>
      <c r="F49" s="167"/>
      <c r="G49" s="63"/>
      <c r="H49" s="155"/>
      <c r="I49" s="63"/>
      <c r="J49" s="155"/>
      <c r="K49" s="63"/>
      <c r="L49" s="149"/>
      <c r="M49" s="59"/>
      <c r="N49" s="149"/>
      <c r="O49" s="59"/>
      <c r="P49" s="149"/>
      <c r="Q49" s="59"/>
      <c r="R49" s="149"/>
      <c r="S49" s="59"/>
      <c r="T49" s="149"/>
      <c r="U49" s="59"/>
      <c r="V49" s="149"/>
      <c r="W49" s="59"/>
      <c r="X49" s="149"/>
      <c r="Y49" s="19"/>
      <c r="Z49" s="156"/>
      <c r="AA49" s="157"/>
      <c r="AB49" s="147"/>
      <c r="AC49" s="31"/>
      <c r="AD49" s="31"/>
      <c r="AE49" s="31"/>
      <c r="AF49" s="31"/>
      <c r="AG49" s="31"/>
      <c r="AH49" s="31"/>
    </row>
    <row r="50" spans="2:34" ht="9" customHeight="1">
      <c r="B50" s="183">
        <v>23</v>
      </c>
      <c r="C50" s="216" t="str">
        <f>VLOOKUP(B50,'пр.взв'!B51:E74,2,FALSE)</f>
        <v>ДЖАНИЕВ Расул Рамазанович</v>
      </c>
      <c r="D50" s="184" t="str">
        <f>VLOOKUP(B50,'пр.взв'!B51:F130,3,FALSE)</f>
        <v>23.08.1995    1 сп.р.</v>
      </c>
      <c r="E50" s="184" t="str">
        <f>VLOOKUP(B50,'пр.взв'!B51:G130,4,FALSE)</f>
        <v>г. Санкт-Петербург, МО</v>
      </c>
      <c r="F50" s="196">
        <v>24</v>
      </c>
      <c r="G50" s="60" t="s">
        <v>11</v>
      </c>
      <c r="H50" s="148">
        <v>25</v>
      </c>
      <c r="I50" s="60" t="s">
        <v>13</v>
      </c>
      <c r="J50" s="148" t="s">
        <v>244</v>
      </c>
      <c r="K50" s="60"/>
      <c r="L50" s="148" t="s">
        <v>244</v>
      </c>
      <c r="M50" s="60"/>
      <c r="N50" s="148" t="s">
        <v>244</v>
      </c>
      <c r="O50" s="60"/>
      <c r="P50" s="148" t="s">
        <v>244</v>
      </c>
      <c r="Q50" s="60"/>
      <c r="R50" s="148" t="s">
        <v>244</v>
      </c>
      <c r="S50" s="60"/>
      <c r="T50" s="148" t="s">
        <v>244</v>
      </c>
      <c r="U50" s="60"/>
      <c r="V50" s="148" t="s">
        <v>244</v>
      </c>
      <c r="W50" s="60"/>
      <c r="X50" s="148" t="s">
        <v>244</v>
      </c>
      <c r="Y50" s="62"/>
      <c r="Z50" s="182">
        <v>2</v>
      </c>
      <c r="AA50" s="179">
        <f>SUM(G50+I50+K50+M50+O50+Q50+S50+U50+W50+Y50)</f>
        <v>6</v>
      </c>
      <c r="AB50" s="175" t="s">
        <v>279</v>
      </c>
      <c r="AC50" s="31"/>
      <c r="AD50" s="31"/>
      <c r="AE50" s="31"/>
      <c r="AF50" s="31"/>
      <c r="AG50" s="31"/>
      <c r="AH50" s="31"/>
    </row>
    <row r="51" spans="2:34" ht="9" customHeight="1" thickBot="1">
      <c r="B51" s="169"/>
      <c r="C51" s="170"/>
      <c r="D51" s="171"/>
      <c r="E51" s="171"/>
      <c r="F51" s="173"/>
      <c r="G51" s="59"/>
      <c r="H51" s="149"/>
      <c r="I51" s="59"/>
      <c r="J51" s="149"/>
      <c r="K51" s="59"/>
      <c r="L51" s="149"/>
      <c r="M51" s="59"/>
      <c r="N51" s="149"/>
      <c r="O51" s="59"/>
      <c r="P51" s="149"/>
      <c r="Q51" s="59"/>
      <c r="R51" s="149"/>
      <c r="S51" s="59"/>
      <c r="T51" s="149"/>
      <c r="U51" s="59"/>
      <c r="V51" s="149"/>
      <c r="W51" s="59"/>
      <c r="X51" s="149"/>
      <c r="Y51" s="19"/>
      <c r="Z51" s="151"/>
      <c r="AA51" s="153"/>
      <c r="AB51" s="154"/>
      <c r="AC51" s="31"/>
      <c r="AD51" s="31"/>
      <c r="AE51" s="31"/>
      <c r="AF51" s="31"/>
      <c r="AG51" s="31"/>
      <c r="AH51" s="31"/>
    </row>
    <row r="52" spans="2:34" ht="9" customHeight="1" thickTop="1">
      <c r="B52" s="158">
        <v>24</v>
      </c>
      <c r="C52" s="160" t="str">
        <f>VLOOKUP(B52,'пр.взв'!B53:E76,2,FALSE)</f>
        <v>ГИЛАВАРОВ Роман Гилаварович</v>
      </c>
      <c r="D52" s="162" t="str">
        <f>VLOOKUP(B52,'пр.взв'!B53:F132,3,FALSE)</f>
        <v>29.09.1994    1 сп.р.</v>
      </c>
      <c r="E52" s="164" t="str">
        <f>VLOOKUP(B52,'пр.взв'!B53:G132,4,FALSE)</f>
        <v>ЦФО, Ярославская область, г. Ярославль, МО</v>
      </c>
      <c r="F52" s="166">
        <v>23</v>
      </c>
      <c r="G52" s="61" t="s">
        <v>12</v>
      </c>
      <c r="H52" s="168">
        <v>26</v>
      </c>
      <c r="I52" s="61" t="s">
        <v>13</v>
      </c>
      <c r="J52" s="148" t="s">
        <v>244</v>
      </c>
      <c r="K52" s="60"/>
      <c r="L52" s="148" t="s">
        <v>244</v>
      </c>
      <c r="M52" s="60"/>
      <c r="N52" s="148" t="s">
        <v>244</v>
      </c>
      <c r="O52" s="60"/>
      <c r="P52" s="148" t="s">
        <v>244</v>
      </c>
      <c r="Q52" s="60"/>
      <c r="R52" s="148" t="s">
        <v>244</v>
      </c>
      <c r="S52" s="60"/>
      <c r="T52" s="148" t="s">
        <v>244</v>
      </c>
      <c r="U52" s="60"/>
      <c r="V52" s="148" t="s">
        <v>244</v>
      </c>
      <c r="W52" s="60"/>
      <c r="X52" s="148" t="s">
        <v>244</v>
      </c>
      <c r="Y52" s="62"/>
      <c r="Z52" s="150">
        <v>2</v>
      </c>
      <c r="AA52" s="152">
        <f>SUM(G52+I52+K52+M52+O52+Q52+S52+U52+W52+Y52)</f>
        <v>7</v>
      </c>
      <c r="AB52" s="146" t="s">
        <v>277</v>
      </c>
      <c r="AC52" s="31"/>
      <c r="AD52" s="31"/>
      <c r="AE52" s="31"/>
      <c r="AF52" s="31"/>
      <c r="AG52" s="31"/>
      <c r="AH52" s="31"/>
    </row>
    <row r="53" spans="2:34" ht="9" customHeight="1" thickBot="1">
      <c r="B53" s="169"/>
      <c r="C53" s="170"/>
      <c r="D53" s="171"/>
      <c r="E53" s="172"/>
      <c r="F53" s="173"/>
      <c r="G53" s="59"/>
      <c r="H53" s="149"/>
      <c r="I53" s="59"/>
      <c r="J53" s="149"/>
      <c r="K53" s="59"/>
      <c r="L53" s="149"/>
      <c r="M53" s="59"/>
      <c r="N53" s="149"/>
      <c r="O53" s="59"/>
      <c r="P53" s="149"/>
      <c r="Q53" s="59"/>
      <c r="R53" s="149"/>
      <c r="S53" s="59"/>
      <c r="T53" s="149"/>
      <c r="U53" s="59"/>
      <c r="V53" s="149"/>
      <c r="W53" s="59"/>
      <c r="X53" s="149"/>
      <c r="Y53" s="19"/>
      <c r="Z53" s="151"/>
      <c r="AA53" s="153"/>
      <c r="AB53" s="154"/>
      <c r="AC53" s="31"/>
      <c r="AD53" s="31"/>
      <c r="AE53" s="31"/>
      <c r="AF53" s="31"/>
      <c r="AG53" s="31"/>
      <c r="AH53" s="31"/>
    </row>
    <row r="54" spans="2:34" ht="9" customHeight="1" thickTop="1">
      <c r="B54" s="158">
        <v>25</v>
      </c>
      <c r="C54" s="160" t="str">
        <f>VLOOKUP(B54,'пр.взв'!B55:E78,2,FALSE)</f>
        <v>ФЕДОТОВ Сергей Игоревич</v>
      </c>
      <c r="D54" s="162" t="str">
        <f>VLOOKUP(B54,'пр.взв'!B55:F134,3,FALSE)</f>
        <v>19.07.1995  КМС</v>
      </c>
      <c r="E54" s="162" t="str">
        <f>VLOOKUP(B54,'пр.взв'!B55:G134,4,FALSE)</f>
        <v>ПФО, г. Пермь</v>
      </c>
      <c r="F54" s="166">
        <v>26</v>
      </c>
      <c r="G54" s="61" t="s">
        <v>11</v>
      </c>
      <c r="H54" s="168">
        <v>23</v>
      </c>
      <c r="I54" s="61" t="s">
        <v>246</v>
      </c>
      <c r="J54" s="168">
        <v>27</v>
      </c>
      <c r="K54" s="61" t="s">
        <v>11</v>
      </c>
      <c r="L54" s="168">
        <v>29</v>
      </c>
      <c r="M54" s="61" t="s">
        <v>11</v>
      </c>
      <c r="N54" s="168">
        <v>36</v>
      </c>
      <c r="O54" s="61" t="s">
        <v>12</v>
      </c>
      <c r="P54" s="148" t="s">
        <v>244</v>
      </c>
      <c r="Q54" s="60"/>
      <c r="R54" s="148" t="s">
        <v>244</v>
      </c>
      <c r="S54" s="60"/>
      <c r="T54" s="148" t="s">
        <v>244</v>
      </c>
      <c r="U54" s="60"/>
      <c r="V54" s="148" t="s">
        <v>244</v>
      </c>
      <c r="W54" s="60"/>
      <c r="X54" s="148" t="s">
        <v>244</v>
      </c>
      <c r="Y54" s="62"/>
      <c r="Z54" s="150">
        <v>5</v>
      </c>
      <c r="AA54" s="152">
        <f>SUM(G54+I54+K54+M54+O54+Q54+S54+U54+W54+Y54)</f>
        <v>9</v>
      </c>
      <c r="AB54" s="146">
        <v>9</v>
      </c>
      <c r="AC54" s="31"/>
      <c r="AD54" s="31"/>
      <c r="AE54" s="31"/>
      <c r="AF54" s="31"/>
      <c r="AG54" s="31"/>
      <c r="AH54" s="31"/>
    </row>
    <row r="55" spans="2:34" ht="9" customHeight="1" thickBot="1">
      <c r="B55" s="169"/>
      <c r="C55" s="170"/>
      <c r="D55" s="171"/>
      <c r="E55" s="171"/>
      <c r="F55" s="173"/>
      <c r="G55" s="59"/>
      <c r="H55" s="149"/>
      <c r="I55" s="59" t="s">
        <v>247</v>
      </c>
      <c r="J55" s="149"/>
      <c r="K55" s="59"/>
      <c r="L55" s="149"/>
      <c r="M55" s="59"/>
      <c r="N55" s="149"/>
      <c r="O55" s="59"/>
      <c r="P55" s="149"/>
      <c r="Q55" s="59"/>
      <c r="R55" s="149"/>
      <c r="S55" s="59"/>
      <c r="T55" s="149"/>
      <c r="U55" s="59"/>
      <c r="V55" s="149"/>
      <c r="W55" s="59"/>
      <c r="X55" s="149"/>
      <c r="Y55" s="19"/>
      <c r="Z55" s="151"/>
      <c r="AA55" s="153"/>
      <c r="AB55" s="154"/>
      <c r="AC55" s="31"/>
      <c r="AD55" s="31"/>
      <c r="AE55" s="31"/>
      <c r="AF55" s="31"/>
      <c r="AG55" s="31"/>
      <c r="AH55" s="31"/>
    </row>
    <row r="56" spans="2:34" ht="9" customHeight="1" thickTop="1">
      <c r="B56" s="158">
        <v>26</v>
      </c>
      <c r="C56" s="160" t="str">
        <f>VLOOKUP(B56,'пр.взв'!B57:E80,2,FALSE)</f>
        <v>СМЕРТИН Егор Евгеньевич</v>
      </c>
      <c r="D56" s="162" t="str">
        <f>VLOOKUP(B56,'пр.взв'!B57:F136,3,FALSE)</f>
        <v>26.02.1995   КМС</v>
      </c>
      <c r="E56" s="164" t="str">
        <f>VLOOKUP(B56,'пр.взв'!B57:G136,4,FALSE)</f>
        <v>УрФО, Свердловская область, г. Верхняя Пышма, МО</v>
      </c>
      <c r="F56" s="166">
        <v>25</v>
      </c>
      <c r="G56" s="61" t="s">
        <v>12</v>
      </c>
      <c r="H56" s="168">
        <v>24</v>
      </c>
      <c r="I56" s="61" t="s">
        <v>246</v>
      </c>
      <c r="J56" s="168">
        <v>28</v>
      </c>
      <c r="K56" s="61" t="s">
        <v>246</v>
      </c>
      <c r="L56" s="168">
        <v>31</v>
      </c>
      <c r="M56" s="61" t="s">
        <v>10</v>
      </c>
      <c r="N56" s="168">
        <v>43</v>
      </c>
      <c r="O56" s="61" t="s">
        <v>11</v>
      </c>
      <c r="P56" s="168">
        <v>42</v>
      </c>
      <c r="Q56" s="61" t="s">
        <v>250</v>
      </c>
      <c r="R56" s="168">
        <v>14</v>
      </c>
      <c r="S56" s="61" t="s">
        <v>10</v>
      </c>
      <c r="T56" s="168">
        <v>36</v>
      </c>
      <c r="U56" s="61" t="s">
        <v>12</v>
      </c>
      <c r="V56" s="168"/>
      <c r="W56" s="61"/>
      <c r="X56" s="168"/>
      <c r="Y56" s="18"/>
      <c r="Z56" s="150" t="s">
        <v>251</v>
      </c>
      <c r="AA56" s="152">
        <f>SUM(G56+I56+K56+M56+O56+Q56+S56+U56+W56+Y56)</f>
        <v>12.5</v>
      </c>
      <c r="AB56" s="146">
        <v>2</v>
      </c>
      <c r="AC56" s="31"/>
      <c r="AD56" s="31"/>
      <c r="AE56" s="31"/>
      <c r="AF56" s="31"/>
      <c r="AG56" s="31"/>
      <c r="AH56" s="31"/>
    </row>
    <row r="57" spans="2:34" ht="9" customHeight="1" thickBot="1">
      <c r="B57" s="169"/>
      <c r="C57" s="170"/>
      <c r="D57" s="171"/>
      <c r="E57" s="172"/>
      <c r="F57" s="173"/>
      <c r="G57" s="59"/>
      <c r="H57" s="149"/>
      <c r="I57" s="59" t="s">
        <v>248</v>
      </c>
      <c r="J57" s="149"/>
      <c r="K57" s="59" t="s">
        <v>249</v>
      </c>
      <c r="L57" s="149"/>
      <c r="M57" s="59"/>
      <c r="N57" s="149"/>
      <c r="O57" s="59"/>
      <c r="P57" s="149"/>
      <c r="Q57" s="59"/>
      <c r="R57" s="149"/>
      <c r="S57" s="59"/>
      <c r="T57" s="149"/>
      <c r="U57" s="59"/>
      <c r="V57" s="149"/>
      <c r="W57" s="59"/>
      <c r="X57" s="149"/>
      <c r="Y57" s="19"/>
      <c r="Z57" s="151"/>
      <c r="AA57" s="153"/>
      <c r="AB57" s="154"/>
      <c r="AC57" s="31"/>
      <c r="AD57" s="31"/>
      <c r="AE57" s="31"/>
      <c r="AF57" s="31"/>
      <c r="AG57" s="31"/>
      <c r="AH57" s="31"/>
    </row>
    <row r="58" spans="2:34" ht="9" customHeight="1" thickTop="1">
      <c r="B58" s="158">
        <v>27</v>
      </c>
      <c r="C58" s="160" t="str">
        <f>VLOOKUP(B58,'пр.взв'!B59:E82,2,FALSE)</f>
        <v>АТАЛИЕВ Шамиль Зибирханович</v>
      </c>
      <c r="D58" s="162" t="str">
        <f>VLOOKUP(B58,'пр.взв'!B59:F138,3,FALSE)</f>
        <v>17.02.1994   КМС</v>
      </c>
      <c r="E58" s="162" t="str">
        <f>VLOOKUP(B58,'пр.взв'!B59:G138,4,FALSE)</f>
        <v>г. Москва, МКС</v>
      </c>
      <c r="F58" s="166">
        <v>28</v>
      </c>
      <c r="G58" s="61" t="s">
        <v>10</v>
      </c>
      <c r="H58" s="168">
        <v>29</v>
      </c>
      <c r="I58" s="61" t="s">
        <v>11</v>
      </c>
      <c r="J58" s="168">
        <v>25</v>
      </c>
      <c r="K58" s="61" t="s">
        <v>12</v>
      </c>
      <c r="L58" s="148" t="s">
        <v>244</v>
      </c>
      <c r="M58" s="60"/>
      <c r="N58" s="148" t="s">
        <v>244</v>
      </c>
      <c r="O58" s="60"/>
      <c r="P58" s="148" t="s">
        <v>244</v>
      </c>
      <c r="Q58" s="60"/>
      <c r="R58" s="148" t="s">
        <v>244</v>
      </c>
      <c r="S58" s="60"/>
      <c r="T58" s="148" t="s">
        <v>244</v>
      </c>
      <c r="U58" s="60"/>
      <c r="V58" s="148" t="s">
        <v>244</v>
      </c>
      <c r="W58" s="60"/>
      <c r="X58" s="148" t="s">
        <v>244</v>
      </c>
      <c r="Y58" s="62"/>
      <c r="Z58" s="150">
        <v>3</v>
      </c>
      <c r="AA58" s="152">
        <f>SUM(G58+I58+K58+M58+O58+Q58+S58+U58+W58+Y58)</f>
        <v>6</v>
      </c>
      <c r="AB58" s="146">
        <v>17</v>
      </c>
      <c r="AC58" s="31"/>
      <c r="AD58" s="31"/>
      <c r="AE58" s="31"/>
      <c r="AF58" s="31"/>
      <c r="AG58" s="31"/>
      <c r="AH58" s="31"/>
    </row>
    <row r="59" spans="2:34" ht="9" customHeight="1" thickBot="1">
      <c r="B59" s="169"/>
      <c r="C59" s="170"/>
      <c r="D59" s="171"/>
      <c r="E59" s="171"/>
      <c r="F59" s="173"/>
      <c r="G59" s="59"/>
      <c r="H59" s="149"/>
      <c r="I59" s="59"/>
      <c r="J59" s="149"/>
      <c r="K59" s="59"/>
      <c r="L59" s="149"/>
      <c r="M59" s="59"/>
      <c r="N59" s="149"/>
      <c r="O59" s="59"/>
      <c r="P59" s="149"/>
      <c r="Q59" s="59"/>
      <c r="R59" s="149"/>
      <c r="S59" s="59"/>
      <c r="T59" s="149"/>
      <c r="U59" s="59"/>
      <c r="V59" s="149"/>
      <c r="W59" s="59"/>
      <c r="X59" s="149"/>
      <c r="Y59" s="19"/>
      <c r="Z59" s="151"/>
      <c r="AA59" s="153"/>
      <c r="AB59" s="154"/>
      <c r="AC59" s="31"/>
      <c r="AD59" s="31"/>
      <c r="AE59" s="31"/>
      <c r="AF59" s="31"/>
      <c r="AG59" s="31"/>
      <c r="AH59" s="31"/>
    </row>
    <row r="60" spans="2:40" ht="9" customHeight="1" thickTop="1">
      <c r="B60" s="158">
        <v>28</v>
      </c>
      <c r="C60" s="160" t="str">
        <f>VLOOKUP(B60,'пр.взв'!B61:E84,2,FALSE)</f>
        <v>ЮРАСОВ Вячеслав Романович</v>
      </c>
      <c r="D60" s="162" t="str">
        <f>VLOOKUP(B60,'пр.взв'!B61:F140,3,FALSE)</f>
        <v>03.11.1995   КМС</v>
      </c>
      <c r="E60" s="164" t="str">
        <f>VLOOKUP(B60,'пр.взв'!B61:G140,4,FALSE)</f>
        <v>ЦФО, Московская область, г. Электроугли</v>
      </c>
      <c r="F60" s="166">
        <v>27</v>
      </c>
      <c r="G60" s="61" t="s">
        <v>12</v>
      </c>
      <c r="H60" s="168">
        <v>30</v>
      </c>
      <c r="I60" s="61" t="s">
        <v>11</v>
      </c>
      <c r="J60" s="168">
        <v>26</v>
      </c>
      <c r="K60" s="61" t="s">
        <v>13</v>
      </c>
      <c r="L60" s="148" t="s">
        <v>244</v>
      </c>
      <c r="M60" s="60"/>
      <c r="N60" s="148" t="s">
        <v>244</v>
      </c>
      <c r="O60" s="60"/>
      <c r="P60" s="148" t="s">
        <v>244</v>
      </c>
      <c r="Q60" s="60"/>
      <c r="R60" s="148" t="s">
        <v>244</v>
      </c>
      <c r="S60" s="60"/>
      <c r="T60" s="148" t="s">
        <v>244</v>
      </c>
      <c r="U60" s="60"/>
      <c r="V60" s="148" t="s">
        <v>244</v>
      </c>
      <c r="W60" s="60"/>
      <c r="X60" s="148" t="s">
        <v>244</v>
      </c>
      <c r="Y60" s="62"/>
      <c r="Z60" s="150">
        <v>3</v>
      </c>
      <c r="AA60" s="152">
        <f>SUM(G60+I60+K60+M60+O60+Q60+S60+U60+W60+Y60)</f>
        <v>9</v>
      </c>
      <c r="AB60" s="146" t="s">
        <v>280</v>
      </c>
      <c r="AC60" s="31"/>
      <c r="AD60" s="31"/>
      <c r="AE60" s="31"/>
      <c r="AF60" s="31"/>
      <c r="AG60" s="31"/>
      <c r="AH60" s="48"/>
      <c r="AI60" s="49"/>
      <c r="AJ60" s="49"/>
      <c r="AK60" s="49"/>
      <c r="AL60" s="49"/>
      <c r="AM60" s="49"/>
      <c r="AN60" s="49"/>
    </row>
    <row r="61" spans="2:40" ht="9" customHeight="1" thickBot="1">
      <c r="B61" s="169"/>
      <c r="C61" s="170"/>
      <c r="D61" s="171"/>
      <c r="E61" s="172"/>
      <c r="F61" s="173"/>
      <c r="G61" s="59"/>
      <c r="H61" s="149"/>
      <c r="I61" s="59"/>
      <c r="J61" s="149"/>
      <c r="K61" s="59"/>
      <c r="L61" s="149"/>
      <c r="M61" s="59"/>
      <c r="N61" s="149"/>
      <c r="O61" s="59"/>
      <c r="P61" s="149"/>
      <c r="Q61" s="59"/>
      <c r="R61" s="149"/>
      <c r="S61" s="59"/>
      <c r="T61" s="149"/>
      <c r="U61" s="59"/>
      <c r="V61" s="149"/>
      <c r="W61" s="59"/>
      <c r="X61" s="149"/>
      <c r="Y61" s="19"/>
      <c r="Z61" s="151"/>
      <c r="AA61" s="153"/>
      <c r="AB61" s="154"/>
      <c r="AC61" s="31"/>
      <c r="AD61" s="31"/>
      <c r="AE61" s="31"/>
      <c r="AF61" s="31"/>
      <c r="AG61" s="31"/>
      <c r="AH61" s="176"/>
      <c r="AI61" s="176"/>
      <c r="AJ61" s="177"/>
      <c r="AK61" s="177"/>
      <c r="AL61" s="178"/>
      <c r="AM61" s="178"/>
      <c r="AN61" s="49"/>
    </row>
    <row r="62" spans="2:40" ht="9" customHeight="1" thickTop="1">
      <c r="B62" s="158">
        <v>29</v>
      </c>
      <c r="C62" s="160" t="str">
        <f>VLOOKUP(B62,'пр.взв'!B63:E86,2,FALSE)</f>
        <v>АЛДЫН-ООЛ Михаил Валерьевич</v>
      </c>
      <c r="D62" s="162" t="str">
        <f>VLOOKUP(B62,'пр.взв'!B63:F142,3,FALSE)</f>
        <v>01.01.1994   КМС</v>
      </c>
      <c r="E62" s="162" t="str">
        <f>VLOOKUP(B62,'пр.взв'!B63:G142,4,FALSE)</f>
        <v>СФО, Республика Тыва, МО</v>
      </c>
      <c r="F62" s="166">
        <v>30</v>
      </c>
      <c r="G62" s="61" t="s">
        <v>11</v>
      </c>
      <c r="H62" s="168">
        <v>27</v>
      </c>
      <c r="I62" s="61" t="s">
        <v>12</v>
      </c>
      <c r="J62" s="168">
        <v>31</v>
      </c>
      <c r="K62" s="61" t="s">
        <v>10</v>
      </c>
      <c r="L62" s="168">
        <v>25</v>
      </c>
      <c r="M62" s="61" t="s">
        <v>12</v>
      </c>
      <c r="N62" s="148" t="s">
        <v>244</v>
      </c>
      <c r="O62" s="60"/>
      <c r="P62" s="148" t="s">
        <v>244</v>
      </c>
      <c r="Q62" s="60"/>
      <c r="R62" s="148" t="s">
        <v>244</v>
      </c>
      <c r="S62" s="60"/>
      <c r="T62" s="148" t="s">
        <v>244</v>
      </c>
      <c r="U62" s="60"/>
      <c r="V62" s="148" t="s">
        <v>244</v>
      </c>
      <c r="W62" s="60"/>
      <c r="X62" s="148" t="s">
        <v>244</v>
      </c>
      <c r="Y62" s="62"/>
      <c r="Z62" s="150">
        <v>4</v>
      </c>
      <c r="AA62" s="152">
        <f>SUM(G62+I62+K62+M62+O62+Q62+S62+U62+W62+Y62)</f>
        <v>9</v>
      </c>
      <c r="AB62" s="146" t="s">
        <v>273</v>
      </c>
      <c r="AC62" s="31"/>
      <c r="AD62" s="31"/>
      <c r="AE62" s="31"/>
      <c r="AF62" s="31"/>
      <c r="AG62" s="31"/>
      <c r="AH62" s="176"/>
      <c r="AI62" s="176"/>
      <c r="AJ62" s="177"/>
      <c r="AK62" s="177"/>
      <c r="AL62" s="178"/>
      <c r="AM62" s="178"/>
      <c r="AN62" s="49"/>
    </row>
    <row r="63" spans="2:40" ht="9" customHeight="1" thickBot="1">
      <c r="B63" s="169"/>
      <c r="C63" s="170"/>
      <c r="D63" s="171"/>
      <c r="E63" s="171"/>
      <c r="F63" s="173"/>
      <c r="G63" s="59"/>
      <c r="H63" s="149"/>
      <c r="I63" s="59"/>
      <c r="J63" s="149"/>
      <c r="K63" s="59"/>
      <c r="L63" s="149"/>
      <c r="M63" s="59"/>
      <c r="N63" s="149"/>
      <c r="O63" s="59"/>
      <c r="P63" s="149"/>
      <c r="Q63" s="59"/>
      <c r="R63" s="149"/>
      <c r="S63" s="59"/>
      <c r="T63" s="149"/>
      <c r="U63" s="59"/>
      <c r="V63" s="149"/>
      <c r="W63" s="59"/>
      <c r="X63" s="149"/>
      <c r="Y63" s="19"/>
      <c r="Z63" s="151"/>
      <c r="AA63" s="153"/>
      <c r="AB63" s="154"/>
      <c r="AC63" s="31"/>
      <c r="AD63" s="31"/>
      <c r="AE63" s="31"/>
      <c r="AF63" s="31"/>
      <c r="AG63" s="31"/>
      <c r="AH63" s="48"/>
      <c r="AI63" s="49"/>
      <c r="AJ63" s="49"/>
      <c r="AK63" s="49"/>
      <c r="AL63" s="49"/>
      <c r="AM63" s="49"/>
      <c r="AN63" s="49"/>
    </row>
    <row r="64" spans="2:34" ht="9" customHeight="1" thickTop="1">
      <c r="B64" s="158">
        <v>30</v>
      </c>
      <c r="C64" s="160" t="str">
        <f>VLOOKUP(B64,'пр.взв'!B65:E88,2,FALSE)</f>
        <v>ОШХУНОВ Заур Баширович</v>
      </c>
      <c r="D64" s="162" t="str">
        <f>VLOOKUP(B64,'пр.взв'!B65:F144,3,FALSE)</f>
        <v>19.03.1995    1 сп.р.</v>
      </c>
      <c r="E64" s="164" t="str">
        <f>VLOOKUP(B64,'пр.взв'!B65:G144,4,FALSE)</f>
        <v>ЮФО, Краснодарский край, г. Армавир, Динамо</v>
      </c>
      <c r="F64" s="166">
        <v>29</v>
      </c>
      <c r="G64" s="61" t="s">
        <v>12</v>
      </c>
      <c r="H64" s="168">
        <v>28</v>
      </c>
      <c r="I64" s="61" t="s">
        <v>12</v>
      </c>
      <c r="J64" s="148" t="s">
        <v>244</v>
      </c>
      <c r="K64" s="60"/>
      <c r="L64" s="148" t="s">
        <v>244</v>
      </c>
      <c r="M64" s="60"/>
      <c r="N64" s="148" t="s">
        <v>244</v>
      </c>
      <c r="O64" s="60"/>
      <c r="P64" s="148" t="s">
        <v>244</v>
      </c>
      <c r="Q64" s="60"/>
      <c r="R64" s="148" t="s">
        <v>244</v>
      </c>
      <c r="S64" s="60"/>
      <c r="T64" s="148" t="s">
        <v>244</v>
      </c>
      <c r="U64" s="60"/>
      <c r="V64" s="148" t="s">
        <v>244</v>
      </c>
      <c r="W64" s="60"/>
      <c r="X64" s="148" t="s">
        <v>244</v>
      </c>
      <c r="Y64" s="62"/>
      <c r="Z64" s="150">
        <v>2</v>
      </c>
      <c r="AA64" s="152">
        <f>SUM(G64+I64+K64+M64+O64+Q64+S64+U64+W64+Y64)</f>
        <v>6</v>
      </c>
      <c r="AB64" s="146" t="s">
        <v>274</v>
      </c>
      <c r="AC64" s="31"/>
      <c r="AD64" s="31"/>
      <c r="AE64" s="31"/>
      <c r="AF64" s="31"/>
      <c r="AG64" s="31"/>
      <c r="AH64" s="31"/>
    </row>
    <row r="65" spans="2:34" ht="9" customHeight="1" thickBot="1">
      <c r="B65" s="169"/>
      <c r="C65" s="170"/>
      <c r="D65" s="171"/>
      <c r="E65" s="172"/>
      <c r="F65" s="173"/>
      <c r="G65" s="59"/>
      <c r="H65" s="149"/>
      <c r="I65" s="59"/>
      <c r="J65" s="149"/>
      <c r="K65" s="59"/>
      <c r="L65" s="149"/>
      <c r="M65" s="59"/>
      <c r="N65" s="149"/>
      <c r="O65" s="59"/>
      <c r="P65" s="149"/>
      <c r="Q65" s="59"/>
      <c r="R65" s="149"/>
      <c r="S65" s="59"/>
      <c r="T65" s="149"/>
      <c r="U65" s="59"/>
      <c r="V65" s="149"/>
      <c r="W65" s="59"/>
      <c r="X65" s="149"/>
      <c r="Y65" s="19"/>
      <c r="Z65" s="151"/>
      <c r="AA65" s="153"/>
      <c r="AB65" s="154"/>
      <c r="AC65" s="31"/>
      <c r="AD65" s="31"/>
      <c r="AE65" s="31"/>
      <c r="AF65" s="31"/>
      <c r="AG65" s="31"/>
      <c r="AH65" s="31"/>
    </row>
    <row r="66" spans="2:34" ht="9" customHeight="1" thickTop="1">
      <c r="B66" s="158">
        <v>31</v>
      </c>
      <c r="C66" s="160" t="str">
        <f>VLOOKUP(B66,'пр.взв'!B67:E90,2,FALSE)</f>
        <v>КАПУСТИН Иван Алексеевич</v>
      </c>
      <c r="D66" s="162" t="str">
        <f>VLOOKUP(B66,'пр.взв'!B67:F146,3,FALSE)</f>
        <v>10.05.1994   КМС</v>
      </c>
      <c r="E66" s="162" t="str">
        <f>VLOOKUP(B66,'пр.взв'!B67:G146,4,FALSE)</f>
        <v>ЦФО, Владимирская область, г. Муром</v>
      </c>
      <c r="F66" s="166">
        <v>32</v>
      </c>
      <c r="G66" s="61" t="s">
        <v>10</v>
      </c>
      <c r="H66" s="168">
        <v>33</v>
      </c>
      <c r="I66" s="61" t="s">
        <v>246</v>
      </c>
      <c r="J66" s="168">
        <v>29</v>
      </c>
      <c r="K66" s="61" t="s">
        <v>12</v>
      </c>
      <c r="L66" s="168">
        <v>26</v>
      </c>
      <c r="M66" s="61" t="s">
        <v>12</v>
      </c>
      <c r="N66" s="148" t="s">
        <v>244</v>
      </c>
      <c r="O66" s="60"/>
      <c r="P66" s="148" t="s">
        <v>244</v>
      </c>
      <c r="Q66" s="60"/>
      <c r="R66" s="148" t="s">
        <v>244</v>
      </c>
      <c r="S66" s="60"/>
      <c r="T66" s="148" t="s">
        <v>244</v>
      </c>
      <c r="U66" s="60"/>
      <c r="V66" s="148" t="s">
        <v>244</v>
      </c>
      <c r="W66" s="60"/>
      <c r="X66" s="148" t="s">
        <v>244</v>
      </c>
      <c r="Y66" s="62"/>
      <c r="Z66" s="150">
        <v>4</v>
      </c>
      <c r="AA66" s="152">
        <f>SUM(G66+I66+K66+M66+O66+Q66+S66+U66+W66+Y66)</f>
        <v>7</v>
      </c>
      <c r="AB66" s="146">
        <v>11</v>
      </c>
      <c r="AC66" s="31"/>
      <c r="AD66" s="31"/>
      <c r="AE66" s="31"/>
      <c r="AF66" s="31"/>
      <c r="AG66" s="31"/>
      <c r="AH66" s="31"/>
    </row>
    <row r="67" spans="2:34" ht="9" customHeight="1" thickBot="1">
      <c r="B67" s="169"/>
      <c r="C67" s="170"/>
      <c r="D67" s="171"/>
      <c r="E67" s="171"/>
      <c r="F67" s="173"/>
      <c r="G67" s="59"/>
      <c r="H67" s="149"/>
      <c r="I67" s="59" t="s">
        <v>254</v>
      </c>
      <c r="J67" s="149"/>
      <c r="K67" s="59"/>
      <c r="L67" s="149"/>
      <c r="M67" s="59"/>
      <c r="N67" s="149"/>
      <c r="O67" s="59"/>
      <c r="P67" s="149"/>
      <c r="Q67" s="59"/>
      <c r="R67" s="149"/>
      <c r="S67" s="59"/>
      <c r="T67" s="149"/>
      <c r="U67" s="59"/>
      <c r="V67" s="149"/>
      <c r="W67" s="59"/>
      <c r="X67" s="149"/>
      <c r="Y67" s="19"/>
      <c r="Z67" s="151"/>
      <c r="AA67" s="153"/>
      <c r="AB67" s="154"/>
      <c r="AC67" s="31"/>
      <c r="AD67" s="31"/>
      <c r="AE67" s="31"/>
      <c r="AF67" s="31"/>
      <c r="AG67" s="31"/>
      <c r="AH67" s="31"/>
    </row>
    <row r="68" spans="2:34" ht="9" customHeight="1" thickTop="1">
      <c r="B68" s="158">
        <v>32</v>
      </c>
      <c r="C68" s="160" t="str">
        <f>VLOOKUP(B68,'пр.взв'!B69:E92,2,FALSE)</f>
        <v>ПАТЕЕВ Дмитрий Васильевич</v>
      </c>
      <c r="D68" s="162" t="str">
        <f>VLOOKUP(B68,'пр.взв'!B69:F148,3,FALSE)</f>
        <v>28.05.1995   КМС</v>
      </c>
      <c r="E68" s="164" t="str">
        <f>VLOOKUP(B68,'пр.взв'!B69:G148,4,FALSE)</f>
        <v>ПФО, Нижегородская область, г. Кстово, ПР</v>
      </c>
      <c r="F68" s="166">
        <v>31</v>
      </c>
      <c r="G68" s="61" t="s">
        <v>12</v>
      </c>
      <c r="H68" s="168">
        <v>34</v>
      </c>
      <c r="I68" s="61" t="s">
        <v>11</v>
      </c>
      <c r="J68" s="168">
        <v>35</v>
      </c>
      <c r="K68" s="61" t="s">
        <v>246</v>
      </c>
      <c r="L68" s="168">
        <v>36</v>
      </c>
      <c r="M68" s="61" t="s">
        <v>13</v>
      </c>
      <c r="N68" s="148" t="s">
        <v>244</v>
      </c>
      <c r="O68" s="60"/>
      <c r="P68" s="148" t="s">
        <v>244</v>
      </c>
      <c r="Q68" s="60"/>
      <c r="R68" s="148" t="s">
        <v>244</v>
      </c>
      <c r="S68" s="60"/>
      <c r="T68" s="148" t="s">
        <v>244</v>
      </c>
      <c r="U68" s="60"/>
      <c r="V68" s="148" t="s">
        <v>244</v>
      </c>
      <c r="W68" s="60"/>
      <c r="X68" s="148" t="s">
        <v>244</v>
      </c>
      <c r="Y68" s="62"/>
      <c r="Z68" s="150">
        <v>4</v>
      </c>
      <c r="AA68" s="152">
        <f>SUM(G68+I68+K68+M68+O68+Q68+S68+U68+W68+Y68)</f>
        <v>9</v>
      </c>
      <c r="AB68" s="146">
        <v>14</v>
      </c>
      <c r="AC68" s="31"/>
      <c r="AD68" s="31"/>
      <c r="AE68" s="31"/>
      <c r="AF68" s="31"/>
      <c r="AG68" s="31"/>
      <c r="AH68" s="31"/>
    </row>
    <row r="69" spans="2:34" ht="9" customHeight="1" thickBot="1">
      <c r="B69" s="169"/>
      <c r="C69" s="170"/>
      <c r="D69" s="171"/>
      <c r="E69" s="172"/>
      <c r="F69" s="173"/>
      <c r="G69" s="59"/>
      <c r="H69" s="149"/>
      <c r="I69" s="59"/>
      <c r="J69" s="149"/>
      <c r="K69" s="59" t="s">
        <v>255</v>
      </c>
      <c r="L69" s="149"/>
      <c r="M69" s="59"/>
      <c r="N69" s="149"/>
      <c r="O69" s="59"/>
      <c r="P69" s="149"/>
      <c r="Q69" s="59"/>
      <c r="R69" s="149"/>
      <c r="S69" s="59"/>
      <c r="T69" s="149"/>
      <c r="U69" s="59"/>
      <c r="V69" s="149"/>
      <c r="W69" s="59"/>
      <c r="X69" s="149"/>
      <c r="Y69" s="19"/>
      <c r="Z69" s="151"/>
      <c r="AA69" s="153"/>
      <c r="AB69" s="154"/>
      <c r="AC69" s="31"/>
      <c r="AD69" s="31"/>
      <c r="AE69" s="31"/>
      <c r="AF69" s="31"/>
      <c r="AG69" s="31"/>
      <c r="AH69" s="31"/>
    </row>
    <row r="70" spans="2:34" ht="9" customHeight="1" thickTop="1">
      <c r="B70" s="158">
        <v>33</v>
      </c>
      <c r="C70" s="160" t="str">
        <f>VLOOKUP(B70,'пр.взв'!B71:E94,2,FALSE)</f>
        <v>СИДОРОВ Антон Сергеевич</v>
      </c>
      <c r="D70" s="162" t="str">
        <f>VLOOKUP(B70,'пр.взв'!B71:F150,3,FALSE)</f>
        <v>15.03.1996  КМС</v>
      </c>
      <c r="E70" s="164" t="str">
        <f>VLOOKUP(B70,'пр.взв'!B71:G150,4,FALSE)</f>
        <v>ЦФО, Рязанская область</v>
      </c>
      <c r="F70" s="166">
        <v>34</v>
      </c>
      <c r="G70" s="61" t="s">
        <v>12</v>
      </c>
      <c r="H70" s="168">
        <v>31</v>
      </c>
      <c r="I70" s="61" t="s">
        <v>13</v>
      </c>
      <c r="J70" s="148" t="s">
        <v>244</v>
      </c>
      <c r="K70" s="60"/>
      <c r="L70" s="148" t="s">
        <v>244</v>
      </c>
      <c r="M70" s="60"/>
      <c r="N70" s="148" t="s">
        <v>244</v>
      </c>
      <c r="O70" s="60"/>
      <c r="P70" s="148" t="s">
        <v>244</v>
      </c>
      <c r="Q70" s="60"/>
      <c r="R70" s="148" t="s">
        <v>244</v>
      </c>
      <c r="S70" s="60"/>
      <c r="T70" s="148" t="s">
        <v>244</v>
      </c>
      <c r="U70" s="60"/>
      <c r="V70" s="148" t="s">
        <v>244</v>
      </c>
      <c r="W70" s="60"/>
      <c r="X70" s="148" t="s">
        <v>244</v>
      </c>
      <c r="Y70" s="62"/>
      <c r="Z70" s="150">
        <v>2</v>
      </c>
      <c r="AA70" s="152">
        <f>SUM(G70+I70+K70+M70+O70+Q70+S70+U70+W70+Y70)</f>
        <v>7</v>
      </c>
      <c r="AB70" s="146" t="s">
        <v>277</v>
      </c>
      <c r="AC70" s="31"/>
      <c r="AD70" s="31"/>
      <c r="AE70" s="31"/>
      <c r="AF70" s="31"/>
      <c r="AG70" s="31"/>
      <c r="AH70" s="31"/>
    </row>
    <row r="71" spans="2:34" ht="9" customHeight="1" thickBot="1">
      <c r="B71" s="169"/>
      <c r="C71" s="170"/>
      <c r="D71" s="171"/>
      <c r="E71" s="172"/>
      <c r="F71" s="173"/>
      <c r="G71" s="59"/>
      <c r="H71" s="149"/>
      <c r="I71" s="59"/>
      <c r="J71" s="149"/>
      <c r="K71" s="59"/>
      <c r="L71" s="149"/>
      <c r="M71" s="59"/>
      <c r="N71" s="149"/>
      <c r="O71" s="59"/>
      <c r="P71" s="149"/>
      <c r="Q71" s="59"/>
      <c r="R71" s="149"/>
      <c r="S71" s="59"/>
      <c r="T71" s="149"/>
      <c r="U71" s="59"/>
      <c r="V71" s="149"/>
      <c r="W71" s="59"/>
      <c r="X71" s="149"/>
      <c r="Y71" s="19"/>
      <c r="Z71" s="151"/>
      <c r="AA71" s="153"/>
      <c r="AB71" s="154"/>
      <c r="AC71" s="31"/>
      <c r="AD71" s="31"/>
      <c r="AE71" s="31"/>
      <c r="AF71" s="31"/>
      <c r="AG71" s="31"/>
      <c r="AH71" s="31"/>
    </row>
    <row r="72" spans="2:34" ht="9" customHeight="1" thickTop="1">
      <c r="B72" s="158">
        <v>34</v>
      </c>
      <c r="C72" s="160" t="str">
        <f>VLOOKUP(B72,'пр.взв'!B73:E96,2,FALSE)</f>
        <v>БАГИЛА Денис Александрович</v>
      </c>
      <c r="D72" s="162" t="str">
        <f>VLOOKUP(B72,'пр.взв'!B73:F152,3,FALSE)</f>
        <v>15.07.1996   КМС</v>
      </c>
      <c r="E72" s="164" t="str">
        <f>VLOOKUP(B72,'пр.взв'!B73:G152,4,FALSE)</f>
        <v>ДФО, Приморский край, г. Находка, МО</v>
      </c>
      <c r="F72" s="166">
        <v>33</v>
      </c>
      <c r="G72" s="61" t="s">
        <v>11</v>
      </c>
      <c r="H72" s="168">
        <v>32</v>
      </c>
      <c r="I72" s="61" t="s">
        <v>12</v>
      </c>
      <c r="J72" s="168">
        <v>36</v>
      </c>
      <c r="K72" s="61" t="s">
        <v>13</v>
      </c>
      <c r="L72" s="148" t="s">
        <v>244</v>
      </c>
      <c r="M72" s="60"/>
      <c r="N72" s="148" t="s">
        <v>244</v>
      </c>
      <c r="O72" s="60"/>
      <c r="P72" s="148" t="s">
        <v>244</v>
      </c>
      <c r="Q72" s="60"/>
      <c r="R72" s="148" t="s">
        <v>244</v>
      </c>
      <c r="S72" s="60"/>
      <c r="T72" s="148" t="s">
        <v>244</v>
      </c>
      <c r="U72" s="60"/>
      <c r="V72" s="148" t="s">
        <v>244</v>
      </c>
      <c r="W72" s="60"/>
      <c r="X72" s="148" t="s">
        <v>244</v>
      </c>
      <c r="Y72" s="62"/>
      <c r="Z72" s="150">
        <v>3</v>
      </c>
      <c r="AA72" s="152">
        <f>SUM(G72+I72+K72+M72+O72+Q72+S72+U72+W72+Y72)</f>
        <v>9</v>
      </c>
      <c r="AB72" s="146" t="s">
        <v>280</v>
      </c>
      <c r="AC72" s="31"/>
      <c r="AD72" s="31"/>
      <c r="AE72" s="31"/>
      <c r="AF72" s="31"/>
      <c r="AG72" s="31"/>
      <c r="AH72" s="31"/>
    </row>
    <row r="73" spans="2:34" ht="9" customHeight="1" thickBot="1">
      <c r="B73" s="169"/>
      <c r="C73" s="170"/>
      <c r="D73" s="171"/>
      <c r="E73" s="172"/>
      <c r="F73" s="173"/>
      <c r="G73" s="59"/>
      <c r="H73" s="149"/>
      <c r="I73" s="59"/>
      <c r="J73" s="149"/>
      <c r="K73" s="59"/>
      <c r="L73" s="149"/>
      <c r="M73" s="59"/>
      <c r="N73" s="149"/>
      <c r="O73" s="59"/>
      <c r="P73" s="149"/>
      <c r="Q73" s="59"/>
      <c r="R73" s="149"/>
      <c r="S73" s="59"/>
      <c r="T73" s="149"/>
      <c r="U73" s="59"/>
      <c r="V73" s="149"/>
      <c r="W73" s="59"/>
      <c r="X73" s="149"/>
      <c r="Y73" s="19"/>
      <c r="Z73" s="151"/>
      <c r="AA73" s="153"/>
      <c r="AB73" s="154"/>
      <c r="AC73" s="31"/>
      <c r="AD73" s="31"/>
      <c r="AE73" s="31"/>
      <c r="AF73" s="31"/>
      <c r="AG73" s="31"/>
      <c r="AH73" s="31"/>
    </row>
    <row r="74" spans="2:34" ht="9" customHeight="1" thickTop="1">
      <c r="B74" s="158">
        <v>35</v>
      </c>
      <c r="C74" s="160" t="str">
        <f>VLOOKUP(B74,'пр.взв'!B75:E98,2,FALSE)</f>
        <v>ФИЛИМОНОВ Артем Валерьевич</v>
      </c>
      <c r="D74" s="162" t="str">
        <f>VLOOKUP(B74,'пр.взв'!B75:F154,3,FALSE)</f>
        <v>18.02.1994   КМС</v>
      </c>
      <c r="E74" s="164" t="str">
        <f>VLOOKUP(B74,'пр.взв'!B75:G154,4,FALSE)</f>
        <v>г. Москва, МКС</v>
      </c>
      <c r="F74" s="166">
        <v>36</v>
      </c>
      <c r="G74" s="61" t="s">
        <v>12</v>
      </c>
      <c r="H74" s="168">
        <v>37</v>
      </c>
      <c r="I74" s="61" t="s">
        <v>11</v>
      </c>
      <c r="J74" s="168">
        <v>32</v>
      </c>
      <c r="K74" s="61" t="s">
        <v>13</v>
      </c>
      <c r="L74" s="148" t="s">
        <v>244</v>
      </c>
      <c r="M74" s="60"/>
      <c r="N74" s="148" t="s">
        <v>244</v>
      </c>
      <c r="O74" s="60"/>
      <c r="P74" s="148" t="s">
        <v>244</v>
      </c>
      <c r="Q74" s="60"/>
      <c r="R74" s="148" t="s">
        <v>244</v>
      </c>
      <c r="S74" s="60"/>
      <c r="T74" s="148" t="s">
        <v>244</v>
      </c>
      <c r="U74" s="60"/>
      <c r="V74" s="148" t="s">
        <v>244</v>
      </c>
      <c r="W74" s="60"/>
      <c r="X74" s="148" t="s">
        <v>244</v>
      </c>
      <c r="Y74" s="62"/>
      <c r="Z74" s="150">
        <v>3</v>
      </c>
      <c r="AA74" s="152">
        <f>SUM(G74+I74+K74+M74+O74+Q74+S74+U74+W74+Y74)</f>
        <v>9</v>
      </c>
      <c r="AB74" s="146" t="s">
        <v>280</v>
      </c>
      <c r="AC74" s="31"/>
      <c r="AD74" s="31"/>
      <c r="AE74" s="31"/>
      <c r="AF74" s="31"/>
      <c r="AG74" s="31"/>
      <c r="AH74" s="31"/>
    </row>
    <row r="75" spans="2:34" ht="9" customHeight="1" thickBot="1">
      <c r="B75" s="169"/>
      <c r="C75" s="170"/>
      <c r="D75" s="171"/>
      <c r="E75" s="172"/>
      <c r="F75" s="173"/>
      <c r="G75" s="59"/>
      <c r="H75" s="149"/>
      <c r="I75" s="59"/>
      <c r="J75" s="149"/>
      <c r="K75" s="59"/>
      <c r="L75" s="149"/>
      <c r="M75" s="59"/>
      <c r="N75" s="149"/>
      <c r="O75" s="59"/>
      <c r="P75" s="149"/>
      <c r="Q75" s="59"/>
      <c r="R75" s="149"/>
      <c r="S75" s="59"/>
      <c r="T75" s="149"/>
      <c r="U75" s="59"/>
      <c r="V75" s="149"/>
      <c r="W75" s="59"/>
      <c r="X75" s="149"/>
      <c r="Y75" s="19"/>
      <c r="Z75" s="151"/>
      <c r="AA75" s="153"/>
      <c r="AB75" s="154"/>
      <c r="AC75" s="31"/>
      <c r="AD75" s="31"/>
      <c r="AE75" s="31"/>
      <c r="AF75" s="31"/>
      <c r="AG75" s="31"/>
      <c r="AH75" s="31"/>
    </row>
    <row r="76" spans="2:34" ht="9" customHeight="1" thickTop="1">
      <c r="B76" s="158">
        <v>36</v>
      </c>
      <c r="C76" s="160" t="str">
        <f>VLOOKUP(B76,'пр.взв'!B77:E100,2,FALSE)</f>
        <v>ШЕВЧУК Александр Олегович</v>
      </c>
      <c r="D76" s="162" t="str">
        <f>VLOOKUP(B76,'пр.взв'!B77:F156,3,FALSE)</f>
        <v>28.03.1994   КМС</v>
      </c>
      <c r="E76" s="164" t="str">
        <f>VLOOKUP(B76,'пр.взв'!B77:G156,4,FALSE)</f>
        <v>ПФО, Пензенская область, ВС</v>
      </c>
      <c r="F76" s="166">
        <v>35</v>
      </c>
      <c r="G76" s="61" t="s">
        <v>10</v>
      </c>
      <c r="H76" s="168">
        <v>38</v>
      </c>
      <c r="I76" s="61" t="s">
        <v>246</v>
      </c>
      <c r="J76" s="168">
        <v>34</v>
      </c>
      <c r="K76" s="61" t="s">
        <v>246</v>
      </c>
      <c r="L76" s="168">
        <v>32</v>
      </c>
      <c r="M76" s="61" t="s">
        <v>246</v>
      </c>
      <c r="N76" s="168">
        <v>25</v>
      </c>
      <c r="O76" s="61" t="s">
        <v>11</v>
      </c>
      <c r="P76" s="168" t="s">
        <v>260</v>
      </c>
      <c r="Q76" s="61"/>
      <c r="R76" s="168">
        <v>5</v>
      </c>
      <c r="S76" s="61" t="s">
        <v>11</v>
      </c>
      <c r="T76" s="168">
        <v>26</v>
      </c>
      <c r="U76" s="61" t="s">
        <v>11</v>
      </c>
      <c r="V76" s="168"/>
      <c r="W76" s="61"/>
      <c r="X76" s="168"/>
      <c r="Y76" s="18"/>
      <c r="Z76" s="150" t="s">
        <v>261</v>
      </c>
      <c r="AA76" s="152">
        <f>SUM(G76+I76+K76+M76+O76+Q76+S76+U76+W76+Y76)</f>
        <v>7</v>
      </c>
      <c r="AB76" s="146">
        <v>1</v>
      </c>
      <c r="AC76" s="31"/>
      <c r="AD76" s="31"/>
      <c r="AE76" s="31"/>
      <c r="AF76" s="31"/>
      <c r="AG76" s="31"/>
      <c r="AH76" s="31"/>
    </row>
    <row r="77" spans="2:34" ht="9" customHeight="1" thickBot="1">
      <c r="B77" s="169"/>
      <c r="C77" s="170"/>
      <c r="D77" s="171"/>
      <c r="E77" s="172"/>
      <c r="F77" s="173"/>
      <c r="G77" s="59"/>
      <c r="H77" s="149"/>
      <c r="I77" s="59" t="s">
        <v>257</v>
      </c>
      <c r="J77" s="149"/>
      <c r="K77" s="59" t="s">
        <v>258</v>
      </c>
      <c r="L77" s="149"/>
      <c r="M77" s="59" t="s">
        <v>259</v>
      </c>
      <c r="N77" s="149"/>
      <c r="O77" s="59"/>
      <c r="P77" s="149"/>
      <c r="Q77" s="59"/>
      <c r="R77" s="149"/>
      <c r="S77" s="59"/>
      <c r="T77" s="149"/>
      <c r="U77" s="59"/>
      <c r="V77" s="149"/>
      <c r="W77" s="59"/>
      <c r="X77" s="149"/>
      <c r="Y77" s="19"/>
      <c r="Z77" s="151"/>
      <c r="AA77" s="153"/>
      <c r="AB77" s="154"/>
      <c r="AC77" s="31"/>
      <c r="AD77" s="31"/>
      <c r="AE77" s="31"/>
      <c r="AF77" s="31"/>
      <c r="AG77" s="31"/>
      <c r="AH77" s="31"/>
    </row>
    <row r="78" spans="2:34" ht="9" customHeight="1" thickTop="1">
      <c r="B78" s="158">
        <v>37</v>
      </c>
      <c r="C78" s="160" t="str">
        <f>VLOOKUP(B78,'пр.взв'!B79:E102,2,FALSE)</f>
        <v>КОДЗАЕВ Батраз Борисович</v>
      </c>
      <c r="D78" s="162" t="str">
        <f>VLOOKUP(B78,'пр.взв'!B79:F158,3,FALSE)</f>
        <v>10.01.1995 КМС</v>
      </c>
      <c r="E78" s="164" t="str">
        <f>VLOOKUP(B78,'пр.взв'!B79:G158,4,FALSE)</f>
        <v>СКФО, РСО - Алания, г. Владикавказ</v>
      </c>
      <c r="F78" s="166">
        <v>38</v>
      </c>
      <c r="G78" s="61" t="s">
        <v>12</v>
      </c>
      <c r="H78" s="168">
        <v>35</v>
      </c>
      <c r="I78" s="61" t="s">
        <v>12</v>
      </c>
      <c r="J78" s="148" t="s">
        <v>244</v>
      </c>
      <c r="K78" s="60"/>
      <c r="L78" s="148" t="s">
        <v>244</v>
      </c>
      <c r="M78" s="60"/>
      <c r="N78" s="148" t="s">
        <v>244</v>
      </c>
      <c r="O78" s="60"/>
      <c r="P78" s="148" t="s">
        <v>244</v>
      </c>
      <c r="Q78" s="60"/>
      <c r="R78" s="148" t="s">
        <v>244</v>
      </c>
      <c r="S78" s="60"/>
      <c r="T78" s="148" t="s">
        <v>244</v>
      </c>
      <c r="U78" s="60"/>
      <c r="V78" s="148" t="s">
        <v>244</v>
      </c>
      <c r="W78" s="60"/>
      <c r="X78" s="148" t="s">
        <v>244</v>
      </c>
      <c r="Y78" s="62"/>
      <c r="Z78" s="150">
        <v>2</v>
      </c>
      <c r="AA78" s="152">
        <f>SUM(G78+I78+K78+M78+O78+Q78+S78+U78+W78+Y78)</f>
        <v>6</v>
      </c>
      <c r="AB78" s="146" t="s">
        <v>274</v>
      </c>
      <c r="AC78" s="31"/>
      <c r="AD78" s="31"/>
      <c r="AE78" s="31"/>
      <c r="AF78" s="31"/>
      <c r="AG78" s="31"/>
      <c r="AH78" s="31"/>
    </row>
    <row r="79" spans="2:34" ht="9" customHeight="1" thickBot="1">
      <c r="B79" s="169"/>
      <c r="C79" s="170"/>
      <c r="D79" s="171"/>
      <c r="E79" s="172"/>
      <c r="F79" s="173"/>
      <c r="G79" s="59"/>
      <c r="H79" s="149"/>
      <c r="I79" s="59"/>
      <c r="J79" s="149"/>
      <c r="K79" s="59"/>
      <c r="L79" s="149"/>
      <c r="M79" s="59"/>
      <c r="N79" s="149"/>
      <c r="O79" s="59"/>
      <c r="P79" s="149"/>
      <c r="Q79" s="59"/>
      <c r="R79" s="149"/>
      <c r="S79" s="59"/>
      <c r="T79" s="149"/>
      <c r="U79" s="59"/>
      <c r="V79" s="149"/>
      <c r="W79" s="59"/>
      <c r="X79" s="149"/>
      <c r="Y79" s="19"/>
      <c r="Z79" s="151"/>
      <c r="AA79" s="153"/>
      <c r="AB79" s="154"/>
      <c r="AC79" s="31"/>
      <c r="AD79" s="31"/>
      <c r="AE79" s="31"/>
      <c r="AF79" s="31"/>
      <c r="AG79" s="31"/>
      <c r="AH79" s="31"/>
    </row>
    <row r="80" spans="2:34" ht="9" customHeight="1" thickTop="1">
      <c r="B80" s="158">
        <v>38</v>
      </c>
      <c r="C80" s="160" t="str">
        <f>VLOOKUP(B80,'пр.взв'!B81:E104,2,FALSE)</f>
        <v>ВОРОТЫНЦЕВ Сергей Алексеевич</v>
      </c>
      <c r="D80" s="162" t="str">
        <f>VLOOKUP(B80,'пр.взв'!B81:F160,3,FALSE)</f>
        <v>13.05.1996   КМС</v>
      </c>
      <c r="E80" s="164" t="str">
        <f>VLOOKUP(B80,'пр.взв'!B81:G160,4,FALSE)</f>
        <v>ЮФО, Ростовская область, г. Ростов-на-Дону, МО</v>
      </c>
      <c r="F80" s="166">
        <v>37</v>
      </c>
      <c r="G80" s="61" t="s">
        <v>11</v>
      </c>
      <c r="H80" s="168">
        <v>36</v>
      </c>
      <c r="I80" s="61" t="s">
        <v>13</v>
      </c>
      <c r="J80" s="148" t="s">
        <v>244</v>
      </c>
      <c r="K80" s="60"/>
      <c r="L80" s="148" t="s">
        <v>244</v>
      </c>
      <c r="M80" s="60"/>
      <c r="N80" s="148" t="s">
        <v>244</v>
      </c>
      <c r="O80" s="60"/>
      <c r="P80" s="148" t="s">
        <v>244</v>
      </c>
      <c r="Q80" s="60"/>
      <c r="R80" s="148" t="s">
        <v>244</v>
      </c>
      <c r="S80" s="60"/>
      <c r="T80" s="148" t="s">
        <v>244</v>
      </c>
      <c r="U80" s="60"/>
      <c r="V80" s="148" t="s">
        <v>244</v>
      </c>
      <c r="W80" s="60"/>
      <c r="X80" s="148" t="s">
        <v>244</v>
      </c>
      <c r="Y80" s="62"/>
      <c r="Z80" s="150">
        <v>2</v>
      </c>
      <c r="AA80" s="152">
        <f>SUM(G80+I80+K80+M80+O80+Q80+S80+U80+W80+Y80)</f>
        <v>6</v>
      </c>
      <c r="AB80" s="146" t="s">
        <v>279</v>
      </c>
      <c r="AC80" s="31"/>
      <c r="AD80" s="31"/>
      <c r="AE80" s="31"/>
      <c r="AF80" s="31"/>
      <c r="AG80" s="31"/>
      <c r="AH80" s="31"/>
    </row>
    <row r="81" spans="2:34" ht="9" customHeight="1" thickBot="1">
      <c r="B81" s="169"/>
      <c r="C81" s="170"/>
      <c r="D81" s="171"/>
      <c r="E81" s="172"/>
      <c r="F81" s="173"/>
      <c r="G81" s="59"/>
      <c r="H81" s="149"/>
      <c r="I81" s="59"/>
      <c r="J81" s="149"/>
      <c r="K81" s="59"/>
      <c r="L81" s="149"/>
      <c r="M81" s="59"/>
      <c r="N81" s="149"/>
      <c r="O81" s="59"/>
      <c r="P81" s="149"/>
      <c r="Q81" s="59"/>
      <c r="R81" s="149"/>
      <c r="S81" s="59"/>
      <c r="T81" s="149"/>
      <c r="U81" s="59"/>
      <c r="V81" s="149"/>
      <c r="W81" s="59"/>
      <c r="X81" s="149"/>
      <c r="Y81" s="19"/>
      <c r="Z81" s="151"/>
      <c r="AA81" s="153"/>
      <c r="AB81" s="154"/>
      <c r="AC81" s="31"/>
      <c r="AD81" s="31"/>
      <c r="AE81" s="31"/>
      <c r="AF81" s="31"/>
      <c r="AG81" s="31"/>
      <c r="AH81" s="31"/>
    </row>
    <row r="82" spans="2:34" ht="9" customHeight="1" thickTop="1">
      <c r="B82" s="158">
        <v>39</v>
      </c>
      <c r="C82" s="160" t="str">
        <f>VLOOKUP(B82,'пр.взв'!B83:E106,2,FALSE)</f>
        <v>МЯСОЕДОВ Максим Васильевич</v>
      </c>
      <c r="D82" s="162" t="str">
        <f>VLOOKUP(B82,'пр.взв'!B83:F162,3,FALSE)</f>
        <v>24.04.1994   КМС</v>
      </c>
      <c r="E82" s="164" t="str">
        <f>VLOOKUP(B82,'пр.взв'!B83:G162,4,FALSE)</f>
        <v>УрФО, Курганская область, МО</v>
      </c>
      <c r="F82" s="166">
        <v>40</v>
      </c>
      <c r="G82" s="61" t="s">
        <v>12</v>
      </c>
      <c r="H82" s="168">
        <v>41</v>
      </c>
      <c r="I82" s="61" t="s">
        <v>12</v>
      </c>
      <c r="J82" s="148" t="s">
        <v>244</v>
      </c>
      <c r="K82" s="60"/>
      <c r="L82" s="148" t="s">
        <v>244</v>
      </c>
      <c r="M82" s="60"/>
      <c r="N82" s="148" t="s">
        <v>244</v>
      </c>
      <c r="O82" s="60"/>
      <c r="P82" s="148" t="s">
        <v>244</v>
      </c>
      <c r="Q82" s="60"/>
      <c r="R82" s="148" t="s">
        <v>244</v>
      </c>
      <c r="S82" s="60"/>
      <c r="T82" s="148" t="s">
        <v>244</v>
      </c>
      <c r="U82" s="60"/>
      <c r="V82" s="148" t="s">
        <v>244</v>
      </c>
      <c r="W82" s="60"/>
      <c r="X82" s="148" t="s">
        <v>244</v>
      </c>
      <c r="Y82" s="62"/>
      <c r="Z82" s="150">
        <v>2</v>
      </c>
      <c r="AA82" s="152">
        <f>SUM(G82+I82+K82+M82+O82+Q82+S82+U82+W82+Y82)</f>
        <v>6</v>
      </c>
      <c r="AB82" s="146" t="s">
        <v>274</v>
      </c>
      <c r="AC82" s="31"/>
      <c r="AD82" s="31"/>
      <c r="AE82" s="31"/>
      <c r="AF82" s="31"/>
      <c r="AG82" s="31"/>
      <c r="AH82" s="31"/>
    </row>
    <row r="83" spans="2:34" ht="9" customHeight="1" thickBot="1">
      <c r="B83" s="169"/>
      <c r="C83" s="170"/>
      <c r="D83" s="171"/>
      <c r="E83" s="172"/>
      <c r="F83" s="173"/>
      <c r="G83" s="59"/>
      <c r="H83" s="149"/>
      <c r="I83" s="59"/>
      <c r="J83" s="149"/>
      <c r="K83" s="59"/>
      <c r="L83" s="149"/>
      <c r="M83" s="59"/>
      <c r="N83" s="149"/>
      <c r="O83" s="59"/>
      <c r="P83" s="149"/>
      <c r="Q83" s="59"/>
      <c r="R83" s="149"/>
      <c r="S83" s="59"/>
      <c r="T83" s="149"/>
      <c r="U83" s="59"/>
      <c r="V83" s="149"/>
      <c r="W83" s="59"/>
      <c r="X83" s="149"/>
      <c r="Y83" s="19"/>
      <c r="Z83" s="151"/>
      <c r="AA83" s="153"/>
      <c r="AB83" s="154"/>
      <c r="AC83" s="31"/>
      <c r="AD83" s="31"/>
      <c r="AE83" s="31"/>
      <c r="AF83" s="31"/>
      <c r="AG83" s="31"/>
      <c r="AH83" s="31"/>
    </row>
    <row r="84" spans="2:34" ht="9" customHeight="1" thickTop="1">
      <c r="B84" s="158">
        <v>40</v>
      </c>
      <c r="C84" s="160" t="str">
        <f>VLOOKUP(B84,'пр.взв'!B85:E108,2,FALSE)</f>
        <v>ИЛИАДИС Илья Тамазиевич</v>
      </c>
      <c r="D84" s="162" t="str">
        <f>VLOOKUP(B84,'пр.взв'!B85:F164,3,FALSE)</f>
        <v>05.06.1994    1 сп.р.</v>
      </c>
      <c r="E84" s="164" t="str">
        <f>VLOOKUP(B84,'пр.взв'!B85:G164,4,FALSE)</f>
        <v>ЮФО, Краснодарский край, г. Анапа, МО</v>
      </c>
      <c r="F84" s="166">
        <v>39</v>
      </c>
      <c r="G84" s="61" t="s">
        <v>11</v>
      </c>
      <c r="H84" s="168">
        <v>43</v>
      </c>
      <c r="I84" s="61" t="s">
        <v>12</v>
      </c>
      <c r="J84" s="168">
        <v>42</v>
      </c>
      <c r="K84" s="61" t="s">
        <v>12</v>
      </c>
      <c r="L84" s="148" t="s">
        <v>244</v>
      </c>
      <c r="M84" s="60"/>
      <c r="N84" s="148" t="s">
        <v>244</v>
      </c>
      <c r="O84" s="60"/>
      <c r="P84" s="148" t="s">
        <v>244</v>
      </c>
      <c r="Q84" s="60"/>
      <c r="R84" s="148" t="s">
        <v>244</v>
      </c>
      <c r="S84" s="60"/>
      <c r="T84" s="148" t="s">
        <v>244</v>
      </c>
      <c r="U84" s="60"/>
      <c r="V84" s="148" t="s">
        <v>244</v>
      </c>
      <c r="W84" s="60"/>
      <c r="X84" s="148" t="s">
        <v>244</v>
      </c>
      <c r="Y84" s="62"/>
      <c r="Z84" s="150">
        <v>3</v>
      </c>
      <c r="AA84" s="152">
        <f>SUM(G84+I84+K84+M84+O84+Q84+S84+U84+W84+Y84)</f>
        <v>8</v>
      </c>
      <c r="AB84" s="146" t="s">
        <v>278</v>
      </c>
      <c r="AC84" s="31"/>
      <c r="AD84" s="31"/>
      <c r="AE84" s="31"/>
      <c r="AF84" s="31"/>
      <c r="AG84" s="31"/>
      <c r="AH84" s="31"/>
    </row>
    <row r="85" spans="2:34" ht="9" customHeight="1" thickBot="1">
      <c r="B85" s="169"/>
      <c r="C85" s="170"/>
      <c r="D85" s="171"/>
      <c r="E85" s="172"/>
      <c r="F85" s="173"/>
      <c r="G85" s="59"/>
      <c r="H85" s="149"/>
      <c r="I85" s="59"/>
      <c r="J85" s="149"/>
      <c r="K85" s="59"/>
      <c r="L85" s="149"/>
      <c r="M85" s="59"/>
      <c r="N85" s="149"/>
      <c r="O85" s="59"/>
      <c r="P85" s="149"/>
      <c r="Q85" s="59"/>
      <c r="R85" s="149"/>
      <c r="S85" s="59"/>
      <c r="T85" s="149"/>
      <c r="U85" s="59"/>
      <c r="V85" s="149"/>
      <c r="W85" s="59"/>
      <c r="X85" s="149"/>
      <c r="Y85" s="19"/>
      <c r="Z85" s="151"/>
      <c r="AA85" s="153"/>
      <c r="AB85" s="154"/>
      <c r="AC85" s="31"/>
      <c r="AD85" s="31"/>
      <c r="AE85" s="31"/>
      <c r="AF85" s="31"/>
      <c r="AG85" s="31"/>
      <c r="AH85" s="31"/>
    </row>
    <row r="86" spans="2:34" ht="9" customHeight="1" thickTop="1">
      <c r="B86" s="158">
        <v>41</v>
      </c>
      <c r="C86" s="160" t="str">
        <f>VLOOKUP(B86,'пр.взв'!B87:E110,2,FALSE)</f>
        <v>ЧЕРНИЦКИЙ Роман Сергеевич</v>
      </c>
      <c r="D86" s="162" t="str">
        <f>VLOOKUP(B86,'пр.взв'!B87:F166,3,FALSE)</f>
        <v>30.06.1994        КМС</v>
      </c>
      <c r="E86" s="164" t="str">
        <f>VLOOKUP(B86,'пр.взв'!B87:G166,4,FALSE)</f>
        <v>ЦФО, Московская область,г. Можайск</v>
      </c>
      <c r="F86" s="166">
        <v>42</v>
      </c>
      <c r="G86" s="61" t="s">
        <v>13</v>
      </c>
      <c r="H86" s="168">
        <v>39</v>
      </c>
      <c r="I86" s="61" t="s">
        <v>11</v>
      </c>
      <c r="J86" s="148" t="s">
        <v>244</v>
      </c>
      <c r="K86" s="60"/>
      <c r="L86" s="148" t="s">
        <v>244</v>
      </c>
      <c r="M86" s="60"/>
      <c r="N86" s="148" t="s">
        <v>244</v>
      </c>
      <c r="O86" s="60"/>
      <c r="P86" s="148" t="s">
        <v>244</v>
      </c>
      <c r="Q86" s="60"/>
      <c r="R86" s="148" t="s">
        <v>244</v>
      </c>
      <c r="S86" s="60"/>
      <c r="T86" s="148" t="s">
        <v>244</v>
      </c>
      <c r="U86" s="60"/>
      <c r="V86" s="148" t="s">
        <v>244</v>
      </c>
      <c r="W86" s="60"/>
      <c r="X86" s="148" t="s">
        <v>244</v>
      </c>
      <c r="Y86" s="62"/>
      <c r="Z86" s="150">
        <v>2</v>
      </c>
      <c r="AA86" s="152">
        <f>SUM(G86+I86+K86+M86+O86+Q86+S86+U86+W86+Y86)</f>
        <v>6</v>
      </c>
      <c r="AB86" s="146" t="s">
        <v>279</v>
      </c>
      <c r="AC86" s="31"/>
      <c r="AD86" s="31"/>
      <c r="AE86" s="31"/>
      <c r="AF86" s="31"/>
      <c r="AG86" s="31"/>
      <c r="AH86" s="31"/>
    </row>
    <row r="87" spans="2:34" ht="9" customHeight="1" thickBot="1">
      <c r="B87" s="169"/>
      <c r="C87" s="170"/>
      <c r="D87" s="171"/>
      <c r="E87" s="172"/>
      <c r="F87" s="173"/>
      <c r="G87" s="59"/>
      <c r="H87" s="149"/>
      <c r="I87" s="59"/>
      <c r="J87" s="149"/>
      <c r="K87" s="59"/>
      <c r="L87" s="149"/>
      <c r="M87" s="59"/>
      <c r="N87" s="149"/>
      <c r="O87" s="59"/>
      <c r="P87" s="149"/>
      <c r="Q87" s="59"/>
      <c r="R87" s="149"/>
      <c r="S87" s="59"/>
      <c r="T87" s="149"/>
      <c r="U87" s="59"/>
      <c r="V87" s="149"/>
      <c r="W87" s="59"/>
      <c r="X87" s="149"/>
      <c r="Y87" s="19"/>
      <c r="Z87" s="151"/>
      <c r="AA87" s="153"/>
      <c r="AB87" s="154"/>
      <c r="AC87" s="31"/>
      <c r="AD87" s="31"/>
      <c r="AE87" s="31"/>
      <c r="AF87" s="31"/>
      <c r="AG87" s="31"/>
      <c r="AH87" s="31"/>
    </row>
    <row r="88" spans="2:34" ht="9" customHeight="1" thickTop="1">
      <c r="B88" s="158">
        <v>42</v>
      </c>
      <c r="C88" s="160" t="str">
        <f>VLOOKUP(B88,'пр.взв'!B89:E112,2,FALSE)</f>
        <v>УЖЕГОВ Владимир Сергеевич</v>
      </c>
      <c r="D88" s="162" t="str">
        <f>VLOOKUP(B88,'пр.взв'!B89:F168,3,FALSE)</f>
        <v>18.04.1994    1 сп.р.</v>
      </c>
      <c r="E88" s="164" t="str">
        <f>VLOOKUP(B88,'пр.взв'!B89:G168,4,FALSE)</f>
        <v>УрФО, Свердловская область, г. Верхняя Пышма, МО</v>
      </c>
      <c r="F88" s="166">
        <v>41</v>
      </c>
      <c r="G88" s="61" t="s">
        <v>246</v>
      </c>
      <c r="H88" s="168">
        <v>44</v>
      </c>
      <c r="I88" s="61" t="s">
        <v>246</v>
      </c>
      <c r="J88" s="168">
        <v>40</v>
      </c>
      <c r="K88" s="61" t="s">
        <v>10</v>
      </c>
      <c r="L88" s="168">
        <v>43</v>
      </c>
      <c r="M88" s="61" t="s">
        <v>11</v>
      </c>
      <c r="N88" s="168" t="s">
        <v>260</v>
      </c>
      <c r="O88" s="61"/>
      <c r="P88" s="168">
        <v>26</v>
      </c>
      <c r="Q88" s="61" t="s">
        <v>12</v>
      </c>
      <c r="R88" s="168" t="s">
        <v>244</v>
      </c>
      <c r="S88" s="61"/>
      <c r="T88" s="168" t="s">
        <v>244</v>
      </c>
      <c r="U88" s="61"/>
      <c r="V88" s="168" t="s">
        <v>244</v>
      </c>
      <c r="W88" s="61"/>
      <c r="X88" s="168" t="s">
        <v>244</v>
      </c>
      <c r="Y88" s="18"/>
      <c r="Z88" s="150">
        <v>6</v>
      </c>
      <c r="AA88" s="152">
        <f>SUM(G88+I88+K88+M88+O88+Q88+S88+U88+W88+Y88)</f>
        <v>6</v>
      </c>
      <c r="AB88" s="146">
        <v>5</v>
      </c>
      <c r="AC88" s="31"/>
      <c r="AD88" s="31"/>
      <c r="AE88" s="31"/>
      <c r="AF88" s="31"/>
      <c r="AG88" s="31"/>
      <c r="AH88" s="31"/>
    </row>
    <row r="89" spans="2:34" ht="9" customHeight="1" thickBot="1">
      <c r="B89" s="169"/>
      <c r="C89" s="170"/>
      <c r="D89" s="171"/>
      <c r="E89" s="172"/>
      <c r="F89" s="173"/>
      <c r="G89" s="59" t="s">
        <v>262</v>
      </c>
      <c r="H89" s="149"/>
      <c r="I89" s="59" t="s">
        <v>263</v>
      </c>
      <c r="J89" s="149"/>
      <c r="K89" s="59"/>
      <c r="L89" s="149"/>
      <c r="M89" s="59"/>
      <c r="N89" s="149"/>
      <c r="O89" s="59"/>
      <c r="P89" s="149"/>
      <c r="Q89" s="59"/>
      <c r="R89" s="149"/>
      <c r="S89" s="59"/>
      <c r="T89" s="149"/>
      <c r="U89" s="59"/>
      <c r="V89" s="149"/>
      <c r="W89" s="59"/>
      <c r="X89" s="149"/>
      <c r="Y89" s="19"/>
      <c r="Z89" s="151"/>
      <c r="AA89" s="153"/>
      <c r="AB89" s="154"/>
      <c r="AC89" s="31"/>
      <c r="AD89" s="31"/>
      <c r="AE89" s="31"/>
      <c r="AF89" s="31"/>
      <c r="AG89" s="31"/>
      <c r="AH89" s="31"/>
    </row>
    <row r="90" spans="2:34" ht="9" customHeight="1" thickTop="1">
      <c r="B90" s="158">
        <v>43</v>
      </c>
      <c r="C90" s="160" t="str">
        <f>VLOOKUP(B90,'пр.взв'!B91:E114,2,FALSE)</f>
        <v>ЦАРЕВ Дмитрий Евгеньевич</v>
      </c>
      <c r="D90" s="162" t="str">
        <f>VLOOKUP(B90,'пр.взв'!B91:F170,3,FALSE)</f>
        <v>03.01.1994    1 сп.р.</v>
      </c>
      <c r="E90" s="164" t="str">
        <f>VLOOKUP(B90,'пр.взв'!B91:G170,4,FALSE)</f>
        <v>ПФО, Нижегородская область, г. Кстово, ПР</v>
      </c>
      <c r="F90" s="166">
        <v>44</v>
      </c>
      <c r="G90" s="61" t="s">
        <v>246</v>
      </c>
      <c r="H90" s="168">
        <v>40</v>
      </c>
      <c r="I90" s="61" t="s">
        <v>11</v>
      </c>
      <c r="J90" s="168" t="s">
        <v>260</v>
      </c>
      <c r="K90" s="61"/>
      <c r="L90" s="168">
        <v>42</v>
      </c>
      <c r="M90" s="61" t="s">
        <v>12</v>
      </c>
      <c r="N90" s="168">
        <v>26</v>
      </c>
      <c r="O90" s="61" t="s">
        <v>12</v>
      </c>
      <c r="P90" s="148" t="s">
        <v>244</v>
      </c>
      <c r="Q90" s="60"/>
      <c r="R90" s="148" t="s">
        <v>244</v>
      </c>
      <c r="S90" s="60"/>
      <c r="T90" s="148" t="s">
        <v>244</v>
      </c>
      <c r="U90" s="60"/>
      <c r="V90" s="148" t="s">
        <v>244</v>
      </c>
      <c r="W90" s="60"/>
      <c r="X90" s="148" t="s">
        <v>244</v>
      </c>
      <c r="Y90" s="62"/>
      <c r="Z90" s="150">
        <v>5</v>
      </c>
      <c r="AA90" s="152">
        <f>SUM(G90+I90+K90+M90+O90+Q90+S90+U90+W90+Y90)</f>
        <v>8</v>
      </c>
      <c r="AB90" s="146">
        <v>7</v>
      </c>
      <c r="AC90" s="31"/>
      <c r="AD90" s="31"/>
      <c r="AE90" s="31"/>
      <c r="AF90" s="31"/>
      <c r="AG90" s="31"/>
      <c r="AH90" s="31"/>
    </row>
    <row r="91" spans="2:34" ht="9" customHeight="1" thickBot="1">
      <c r="B91" s="169"/>
      <c r="C91" s="170"/>
      <c r="D91" s="171"/>
      <c r="E91" s="172"/>
      <c r="F91" s="173"/>
      <c r="G91" s="59" t="s">
        <v>264</v>
      </c>
      <c r="H91" s="149"/>
      <c r="I91" s="59"/>
      <c r="J91" s="149"/>
      <c r="K91" s="59"/>
      <c r="L91" s="149"/>
      <c r="M91" s="59"/>
      <c r="N91" s="149"/>
      <c r="O91" s="59"/>
      <c r="P91" s="149"/>
      <c r="Q91" s="59"/>
      <c r="R91" s="149"/>
      <c r="S91" s="59"/>
      <c r="T91" s="149"/>
      <c r="U91" s="59"/>
      <c r="V91" s="149"/>
      <c r="W91" s="59"/>
      <c r="X91" s="149"/>
      <c r="Y91" s="19"/>
      <c r="Z91" s="151"/>
      <c r="AA91" s="153"/>
      <c r="AB91" s="154"/>
      <c r="AC91" s="31"/>
      <c r="AD91" s="31"/>
      <c r="AE91" s="31"/>
      <c r="AF91" s="31"/>
      <c r="AG91" s="31"/>
      <c r="AH91" s="31"/>
    </row>
    <row r="92" spans="2:34" ht="9" customHeight="1" thickTop="1">
      <c r="B92" s="158">
        <v>44</v>
      </c>
      <c r="C92" s="160" t="str">
        <f>VLOOKUP(B92,'пр.взв'!B93:E116,2,FALSE)</f>
        <v>СТЕПАНЯН Размик Робертович</v>
      </c>
      <c r="D92" s="162" t="str">
        <f>VLOOKUP(B92,'пр.взв'!B93:F172,3,FALSE)</f>
        <v>27.03.1995    1 сп.р.</v>
      </c>
      <c r="E92" s="164" t="str">
        <f>VLOOKUP(B92,'пр.взв'!B93:G172,4,FALSE)</f>
        <v>СФО, Красноярский край</v>
      </c>
      <c r="F92" s="166">
        <v>43</v>
      </c>
      <c r="G92" s="61" t="s">
        <v>13</v>
      </c>
      <c r="H92" s="168">
        <v>42</v>
      </c>
      <c r="I92" s="61" t="s">
        <v>13</v>
      </c>
      <c r="J92" s="148" t="s">
        <v>244</v>
      </c>
      <c r="K92" s="60"/>
      <c r="L92" s="148" t="s">
        <v>244</v>
      </c>
      <c r="M92" s="60"/>
      <c r="N92" s="148" t="s">
        <v>244</v>
      </c>
      <c r="O92" s="60"/>
      <c r="P92" s="148" t="s">
        <v>244</v>
      </c>
      <c r="Q92" s="60"/>
      <c r="R92" s="148" t="s">
        <v>244</v>
      </c>
      <c r="S92" s="60"/>
      <c r="T92" s="148" t="s">
        <v>244</v>
      </c>
      <c r="U92" s="60"/>
      <c r="V92" s="148" t="s">
        <v>244</v>
      </c>
      <c r="W92" s="60"/>
      <c r="X92" s="148" t="s">
        <v>244</v>
      </c>
      <c r="Y92" s="62"/>
      <c r="Z92" s="150">
        <v>2</v>
      </c>
      <c r="AA92" s="152">
        <f>SUM(G92+I92+K92+M92+O92+Q92+S92+U92+W92+Y92)</f>
        <v>8</v>
      </c>
      <c r="AB92" s="146" t="s">
        <v>276</v>
      </c>
      <c r="AC92" s="31"/>
      <c r="AD92" s="31"/>
      <c r="AE92" s="31"/>
      <c r="AF92" s="31"/>
      <c r="AG92" s="31"/>
      <c r="AH92" s="31"/>
    </row>
    <row r="93" spans="2:28" ht="9" customHeight="1" thickBot="1">
      <c r="B93" s="159"/>
      <c r="C93" s="161"/>
      <c r="D93" s="163"/>
      <c r="E93" s="165"/>
      <c r="F93" s="167"/>
      <c r="G93" s="63"/>
      <c r="H93" s="155"/>
      <c r="I93" s="63"/>
      <c r="J93" s="155"/>
      <c r="K93" s="63"/>
      <c r="L93" s="155"/>
      <c r="M93" s="63"/>
      <c r="N93" s="155"/>
      <c r="O93" s="63"/>
      <c r="P93" s="155"/>
      <c r="Q93" s="63"/>
      <c r="R93" s="155"/>
      <c r="S93" s="63"/>
      <c r="T93" s="155"/>
      <c r="U93" s="63"/>
      <c r="V93" s="155"/>
      <c r="W93" s="63"/>
      <c r="X93" s="155"/>
      <c r="Y93" s="64"/>
      <c r="Z93" s="156"/>
      <c r="AA93" s="157"/>
      <c r="AB93" s="147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34" ht="16.5" customHeight="1">
      <c r="B95" s="38" t="str">
        <f>HYPERLINK('[3]реквизиты'!$A$6)</f>
        <v>Гл. судья, судья МК</v>
      </c>
      <c r="C95" s="39"/>
      <c r="D95" s="39"/>
      <c r="E95" s="70"/>
      <c r="F95" s="71"/>
      <c r="G95" s="4"/>
      <c r="H95" s="70"/>
      <c r="I95" s="4"/>
      <c r="J95" s="4"/>
      <c r="K95" s="4"/>
      <c r="L95" s="4"/>
      <c r="M95" s="4"/>
      <c r="N95" s="41" t="str">
        <f>HYPERLINK('[3]реквизиты'!$G$6)</f>
        <v>Сова Б.Л.</v>
      </c>
      <c r="O95" s="40"/>
      <c r="P95" s="40"/>
      <c r="Q95" s="40"/>
      <c r="R95" s="44"/>
      <c r="S95" s="42"/>
      <c r="T95" s="44"/>
      <c r="U95" s="42"/>
      <c r="V95" s="44"/>
      <c r="W95" s="43" t="str">
        <f>HYPERLINK('[3]реквизиты'!$G$7)</f>
        <v>Рязань</v>
      </c>
      <c r="X95" s="44"/>
      <c r="Y95" s="42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2:34" ht="15" customHeight="1">
      <c r="B96" s="38" t="s">
        <v>282</v>
      </c>
      <c r="C96" s="39"/>
      <c r="D96" s="68"/>
      <c r="E96" s="70"/>
      <c r="F96" s="71"/>
      <c r="G96" s="4"/>
      <c r="H96" s="70"/>
      <c r="I96" s="4"/>
      <c r="J96" s="4"/>
      <c r="K96" s="4"/>
      <c r="L96" s="4"/>
      <c r="M96" s="4"/>
      <c r="N96" s="41" t="str">
        <f>HYPERLINK('[3]реквизиты'!$G$8)</f>
        <v>Дроков А.Н.</v>
      </c>
      <c r="O96" s="40"/>
      <c r="P96" s="40"/>
      <c r="Q96" s="40"/>
      <c r="R96" s="44"/>
      <c r="S96" s="42"/>
      <c r="T96" s="44"/>
      <c r="U96" s="42"/>
      <c r="V96" s="44"/>
      <c r="W96" s="43" t="str">
        <f>HYPERLINK('[3]реквизиты'!$G$9)</f>
        <v>Москва</v>
      </c>
      <c r="X96" s="44"/>
      <c r="Y96" s="42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28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</row>
    <row r="116" spans="2:28" ht="10.5" customHeight="1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</row>
    <row r="117" spans="2:28" ht="10.5" customHeight="1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</row>
    <row r="118" spans="2:28" ht="10.5" customHeight="1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</row>
    <row r="119" spans="2:28" ht="10.5" customHeight="1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</row>
    <row r="120" spans="2:28" ht="10.5" customHeight="1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</row>
    <row r="121" spans="2:28" ht="10.5" customHeight="1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</row>
    <row r="122" spans="2:28" ht="10.5" customHeight="1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</row>
    <row r="123" spans="2:28" ht="10.5" customHeight="1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</row>
    <row r="124" spans="2:28" ht="10.5" customHeight="1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</row>
    <row r="125" spans="2:28" ht="10.5" customHeight="1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</row>
    <row r="126" spans="2:28" ht="10.5" customHeight="1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</row>
    <row r="127" spans="2:28" ht="10.5" customHeight="1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</row>
    <row r="128" spans="2:28" ht="10.5" customHeight="1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</row>
    <row r="129" spans="2:28" ht="10.5" customHeight="1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</row>
    <row r="130" spans="2:28" ht="10.5" customHeight="1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</row>
    <row r="131" spans="2:28" ht="10.5" customHeight="1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</row>
    <row r="132" spans="2:28" ht="10.5" customHeight="1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</row>
    <row r="133" spans="2:28" ht="10.5" customHeight="1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</row>
    <row r="134" spans="2:28" ht="10.5" customHeight="1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</row>
    <row r="135" spans="2:28" ht="10.5" customHeight="1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</row>
    <row r="136" spans="2:28" ht="10.5" customHeight="1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</row>
    <row r="137" spans="2:28" ht="10.5" customHeight="1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</row>
    <row r="138" spans="2:28" ht="10.5" customHeight="1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</row>
    <row r="139" spans="2:28" ht="10.5" customHeight="1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</row>
    <row r="140" spans="2:28" ht="10.5" customHeight="1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</row>
    <row r="141" spans="2:31" ht="10.5" customHeight="1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4"/>
      <c r="AD142" s="4"/>
      <c r="AE142" s="4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4"/>
      <c r="AD143" s="4"/>
      <c r="AE143" s="4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4"/>
      <c r="AD144" s="4"/>
      <c r="AE144" s="4"/>
    </row>
    <row r="145" spans="2:31" ht="15">
      <c r="B145" s="29"/>
      <c r="C145" s="28"/>
      <c r="D145" s="28"/>
      <c r="E145" s="28"/>
      <c r="F145" s="30"/>
      <c r="G145" s="27"/>
      <c r="H145" s="30"/>
      <c r="I145" s="27"/>
      <c r="J145" s="30"/>
      <c r="K145" s="27"/>
      <c r="L145" s="30"/>
      <c r="M145" s="27"/>
      <c r="N145" s="30"/>
      <c r="O145" s="27"/>
      <c r="P145" s="30"/>
      <c r="Q145" s="27"/>
      <c r="R145" s="30"/>
      <c r="S145" s="27"/>
      <c r="T145" s="30"/>
      <c r="U145" s="27"/>
      <c r="V145" s="30"/>
      <c r="W145" s="27"/>
      <c r="X145" s="30"/>
      <c r="Y145" s="27"/>
      <c r="Z145" s="31"/>
      <c r="AA145" s="31"/>
      <c r="AB145" s="31"/>
      <c r="AC145" s="4"/>
      <c r="AD145" s="4"/>
      <c r="AE145" s="4"/>
    </row>
    <row r="146" spans="2:31" ht="15.75">
      <c r="B146" s="32"/>
      <c r="C146" s="28"/>
      <c r="D146" s="28"/>
      <c r="E146" s="28"/>
      <c r="F146" s="30"/>
      <c r="G146" s="23"/>
      <c r="H146" s="30"/>
      <c r="I146" s="23"/>
      <c r="J146" s="30"/>
      <c r="K146" s="23"/>
      <c r="L146" s="30"/>
      <c r="M146" s="23"/>
      <c r="N146" s="30"/>
      <c r="O146" s="23"/>
      <c r="P146" s="30"/>
      <c r="Q146" s="23"/>
      <c r="R146" s="30"/>
      <c r="S146" s="23"/>
      <c r="T146" s="30"/>
      <c r="U146" s="23"/>
      <c r="V146" s="30"/>
      <c r="W146" s="23"/>
      <c r="X146" s="30"/>
      <c r="Y146" s="23"/>
      <c r="Z146" s="31"/>
      <c r="AA146" s="31"/>
      <c r="AB146" s="31"/>
      <c r="AC146" s="4"/>
      <c r="AD146" s="4"/>
      <c r="AE146" s="4"/>
    </row>
    <row r="147" spans="2:31" ht="15">
      <c r="B147" s="29"/>
      <c r="C147" s="28"/>
      <c r="D147" s="28"/>
      <c r="E147" s="28"/>
      <c r="F147" s="30"/>
      <c r="G147" s="27"/>
      <c r="H147" s="30"/>
      <c r="I147" s="27"/>
      <c r="J147" s="30"/>
      <c r="K147" s="27"/>
      <c r="L147" s="30"/>
      <c r="M147" s="27"/>
      <c r="N147" s="30"/>
      <c r="O147" s="27"/>
      <c r="P147" s="30"/>
      <c r="Q147" s="27"/>
      <c r="R147" s="30"/>
      <c r="S147" s="27"/>
      <c r="T147" s="30"/>
      <c r="U147" s="27"/>
      <c r="V147" s="30"/>
      <c r="W147" s="27"/>
      <c r="X147" s="30"/>
      <c r="Y147" s="27"/>
      <c r="Z147" s="31"/>
      <c r="AA147" s="31"/>
      <c r="AB147" s="31"/>
      <c r="AC147" s="4"/>
      <c r="AD147" s="4"/>
      <c r="AE147" s="4"/>
    </row>
    <row r="148" spans="2:31" ht="15.75">
      <c r="B148" s="32"/>
      <c r="C148" s="28"/>
      <c r="D148" s="28"/>
      <c r="E148" s="28"/>
      <c r="F148" s="30"/>
      <c r="G148" s="23"/>
      <c r="H148" s="30"/>
      <c r="I148" s="23"/>
      <c r="J148" s="30"/>
      <c r="K148" s="23"/>
      <c r="L148" s="30"/>
      <c r="M148" s="23"/>
      <c r="N148" s="30"/>
      <c r="O148" s="23"/>
      <c r="P148" s="30"/>
      <c r="Q148" s="23"/>
      <c r="R148" s="30"/>
      <c r="S148" s="23"/>
      <c r="T148" s="30"/>
      <c r="U148" s="23"/>
      <c r="V148" s="30"/>
      <c r="W148" s="23"/>
      <c r="X148" s="30"/>
      <c r="Y148" s="23"/>
      <c r="Z148" s="31"/>
      <c r="AA148" s="31"/>
      <c r="AB148" s="31"/>
      <c r="AC148" s="4"/>
      <c r="AD148" s="4"/>
      <c r="AE148" s="4"/>
    </row>
    <row r="149" spans="2:31" ht="15">
      <c r="B149" s="29"/>
      <c r="C149" s="28"/>
      <c r="D149" s="28"/>
      <c r="E149" s="28"/>
      <c r="F149" s="30"/>
      <c r="G149" s="27"/>
      <c r="H149" s="30"/>
      <c r="I149" s="27"/>
      <c r="J149" s="30"/>
      <c r="K149" s="27"/>
      <c r="L149" s="30"/>
      <c r="M149" s="27"/>
      <c r="N149" s="30"/>
      <c r="O149" s="27"/>
      <c r="P149" s="30"/>
      <c r="Q149" s="27"/>
      <c r="R149" s="30"/>
      <c r="S149" s="27"/>
      <c r="T149" s="30"/>
      <c r="U149" s="27"/>
      <c r="V149" s="30"/>
      <c r="W149" s="27"/>
      <c r="X149" s="30"/>
      <c r="Y149" s="27"/>
      <c r="Z149" s="31"/>
      <c r="AA149" s="31"/>
      <c r="AB149" s="31"/>
      <c r="AC149" s="4"/>
      <c r="AD149" s="4"/>
      <c r="AE149" s="4"/>
    </row>
    <row r="150" spans="2:31" ht="15.75">
      <c r="B150" s="32"/>
      <c r="C150" s="28"/>
      <c r="D150" s="28"/>
      <c r="E150" s="28"/>
      <c r="F150" s="30"/>
      <c r="G150" s="23"/>
      <c r="H150" s="30"/>
      <c r="I150" s="23"/>
      <c r="J150" s="30"/>
      <c r="K150" s="23"/>
      <c r="L150" s="30"/>
      <c r="M150" s="23"/>
      <c r="N150" s="30"/>
      <c r="O150" s="23"/>
      <c r="P150" s="30"/>
      <c r="Q150" s="23"/>
      <c r="R150" s="30"/>
      <c r="S150" s="23"/>
      <c r="T150" s="30"/>
      <c r="U150" s="23"/>
      <c r="V150" s="30"/>
      <c r="W150" s="23"/>
      <c r="X150" s="30"/>
      <c r="Y150" s="23"/>
      <c r="Z150" s="31"/>
      <c r="AA150" s="31"/>
      <c r="AB150" s="31"/>
      <c r="AC150" s="4"/>
      <c r="AD150" s="4"/>
      <c r="AE150" s="4"/>
    </row>
    <row r="151" spans="2:31" ht="15">
      <c r="B151" s="29"/>
      <c r="C151" s="28"/>
      <c r="D151" s="28"/>
      <c r="E151" s="28"/>
      <c r="F151" s="30"/>
      <c r="G151" s="27"/>
      <c r="H151" s="30"/>
      <c r="I151" s="27"/>
      <c r="J151" s="30"/>
      <c r="K151" s="27"/>
      <c r="L151" s="30"/>
      <c r="M151" s="27"/>
      <c r="N151" s="30"/>
      <c r="O151" s="27"/>
      <c r="P151" s="30"/>
      <c r="Q151" s="27"/>
      <c r="R151" s="30"/>
      <c r="S151" s="27"/>
      <c r="T151" s="30"/>
      <c r="U151" s="27"/>
      <c r="V151" s="30"/>
      <c r="W151" s="27"/>
      <c r="X151" s="30"/>
      <c r="Y151" s="27"/>
      <c r="Z151" s="31"/>
      <c r="AA151" s="31"/>
      <c r="AB151" s="31"/>
      <c r="AC151" s="4"/>
      <c r="AD151" s="4"/>
      <c r="AE151" s="4"/>
    </row>
    <row r="152" spans="2:31" ht="15.75">
      <c r="B152" s="32"/>
      <c r="C152" s="28"/>
      <c r="D152" s="28"/>
      <c r="E152" s="28"/>
      <c r="F152" s="30"/>
      <c r="G152" s="23"/>
      <c r="H152" s="30"/>
      <c r="I152" s="23"/>
      <c r="J152" s="30"/>
      <c r="K152" s="23"/>
      <c r="L152" s="30"/>
      <c r="M152" s="23"/>
      <c r="N152" s="30"/>
      <c r="O152" s="23"/>
      <c r="P152" s="30"/>
      <c r="Q152" s="23"/>
      <c r="R152" s="30"/>
      <c r="S152" s="23"/>
      <c r="T152" s="30"/>
      <c r="U152" s="23"/>
      <c r="V152" s="30"/>
      <c r="W152" s="23"/>
      <c r="X152" s="30"/>
      <c r="Y152" s="23"/>
      <c r="Z152" s="31"/>
      <c r="AA152" s="31"/>
      <c r="AB152" s="31"/>
      <c r="AC152" s="4"/>
      <c r="AD152" s="4"/>
      <c r="AE152" s="4"/>
    </row>
    <row r="153" spans="2:31" ht="15">
      <c r="B153" s="29"/>
      <c r="C153" s="28"/>
      <c r="D153" s="28"/>
      <c r="E153" s="28"/>
      <c r="F153" s="30"/>
      <c r="G153" s="27"/>
      <c r="H153" s="30"/>
      <c r="I153" s="27"/>
      <c r="J153" s="30"/>
      <c r="K153" s="27"/>
      <c r="L153" s="30"/>
      <c r="M153" s="27"/>
      <c r="N153" s="30"/>
      <c r="O153" s="27"/>
      <c r="P153" s="30"/>
      <c r="Q153" s="27"/>
      <c r="R153" s="30"/>
      <c r="S153" s="27"/>
      <c r="T153" s="30"/>
      <c r="U153" s="27"/>
      <c r="V153" s="30"/>
      <c r="W153" s="27"/>
      <c r="X153" s="30"/>
      <c r="Y153" s="27"/>
      <c r="Z153" s="31"/>
      <c r="AA153" s="31"/>
      <c r="AB153" s="31"/>
      <c r="AC153" s="4"/>
      <c r="AD153" s="4"/>
      <c r="AE153" s="4"/>
    </row>
    <row r="154" spans="2:31" ht="15.75">
      <c r="B154" s="32"/>
      <c r="C154" s="28"/>
      <c r="D154" s="28"/>
      <c r="E154" s="28"/>
      <c r="F154" s="30"/>
      <c r="G154" s="23"/>
      <c r="H154" s="30"/>
      <c r="I154" s="23"/>
      <c r="J154" s="30"/>
      <c r="K154" s="23"/>
      <c r="L154" s="30"/>
      <c r="M154" s="23"/>
      <c r="N154" s="30"/>
      <c r="O154" s="23"/>
      <c r="P154" s="30"/>
      <c r="Q154" s="23"/>
      <c r="R154" s="30"/>
      <c r="S154" s="23"/>
      <c r="T154" s="30"/>
      <c r="U154" s="23"/>
      <c r="V154" s="30"/>
      <c r="W154" s="23"/>
      <c r="X154" s="30"/>
      <c r="Y154" s="23"/>
      <c r="Z154" s="31"/>
      <c r="AA154" s="31"/>
      <c r="AB154" s="31"/>
      <c r="AC154" s="4"/>
      <c r="AD154" s="4"/>
      <c r="AE154" s="4"/>
    </row>
    <row r="155" spans="2:31" ht="15">
      <c r="B155" s="29"/>
      <c r="C155" s="28"/>
      <c r="D155" s="28"/>
      <c r="E155" s="28"/>
      <c r="F155" s="30"/>
      <c r="G155" s="27"/>
      <c r="H155" s="30"/>
      <c r="I155" s="27"/>
      <c r="J155" s="30"/>
      <c r="K155" s="27"/>
      <c r="L155" s="30"/>
      <c r="M155" s="27"/>
      <c r="N155" s="30"/>
      <c r="O155" s="27"/>
      <c r="P155" s="30"/>
      <c r="Q155" s="27"/>
      <c r="R155" s="30"/>
      <c r="S155" s="27"/>
      <c r="T155" s="30"/>
      <c r="U155" s="27"/>
      <c r="V155" s="30"/>
      <c r="W155" s="27"/>
      <c r="X155" s="30"/>
      <c r="Y155" s="27"/>
      <c r="Z155" s="31"/>
      <c r="AA155" s="31"/>
      <c r="AB155" s="31"/>
      <c r="AC155" s="4"/>
      <c r="AD155" s="4"/>
      <c r="AE155" s="4"/>
    </row>
    <row r="156" spans="2:31" ht="15.75">
      <c r="B156" s="32"/>
      <c r="C156" s="28"/>
      <c r="D156" s="28"/>
      <c r="E156" s="28"/>
      <c r="F156" s="30"/>
      <c r="G156" s="23"/>
      <c r="H156" s="30"/>
      <c r="I156" s="23"/>
      <c r="J156" s="30"/>
      <c r="K156" s="23"/>
      <c r="L156" s="30"/>
      <c r="M156" s="23"/>
      <c r="N156" s="30"/>
      <c r="O156" s="23"/>
      <c r="P156" s="30"/>
      <c r="Q156" s="23"/>
      <c r="R156" s="30"/>
      <c r="S156" s="23"/>
      <c r="T156" s="30"/>
      <c r="U156" s="23"/>
      <c r="V156" s="30"/>
      <c r="W156" s="23"/>
      <c r="X156" s="30"/>
      <c r="Y156" s="23"/>
      <c r="Z156" s="31"/>
      <c r="AA156" s="31"/>
      <c r="AB156" s="31"/>
      <c r="AC156" s="4"/>
      <c r="AD156" s="4"/>
      <c r="AE156" s="4"/>
    </row>
    <row r="157" spans="2:31" ht="15">
      <c r="B157" s="29"/>
      <c r="C157" s="28"/>
      <c r="D157" s="28"/>
      <c r="E157" s="28"/>
      <c r="F157" s="30"/>
      <c r="G157" s="27"/>
      <c r="H157" s="30"/>
      <c r="I157" s="27"/>
      <c r="J157" s="30"/>
      <c r="K157" s="27"/>
      <c r="L157" s="30"/>
      <c r="M157" s="27"/>
      <c r="N157" s="30"/>
      <c r="O157" s="27"/>
      <c r="P157" s="30"/>
      <c r="Q157" s="27"/>
      <c r="R157" s="30"/>
      <c r="S157" s="27"/>
      <c r="T157" s="30"/>
      <c r="U157" s="27"/>
      <c r="V157" s="30"/>
      <c r="W157" s="27"/>
      <c r="X157" s="30"/>
      <c r="Y157" s="27"/>
      <c r="Z157" s="31"/>
      <c r="AA157" s="31"/>
      <c r="AB157" s="31"/>
      <c r="AC157" s="4"/>
      <c r="AD157" s="4"/>
      <c r="AE157" s="4"/>
    </row>
    <row r="158" spans="2:31" ht="15.75">
      <c r="B158" s="32"/>
      <c r="C158" s="28"/>
      <c r="D158" s="28"/>
      <c r="E158" s="28"/>
      <c r="F158" s="30"/>
      <c r="G158" s="23"/>
      <c r="H158" s="30"/>
      <c r="I158" s="23"/>
      <c r="J158" s="30"/>
      <c r="K158" s="23"/>
      <c r="L158" s="30"/>
      <c r="M158" s="23"/>
      <c r="N158" s="30"/>
      <c r="O158" s="23"/>
      <c r="P158" s="30"/>
      <c r="Q158" s="23"/>
      <c r="R158" s="30"/>
      <c r="S158" s="23"/>
      <c r="T158" s="30"/>
      <c r="U158" s="23"/>
      <c r="V158" s="30"/>
      <c r="W158" s="23"/>
      <c r="X158" s="30"/>
      <c r="Y158" s="23"/>
      <c r="Z158" s="31"/>
      <c r="AA158" s="31"/>
      <c r="AB158" s="31"/>
      <c r="AC158" s="4"/>
      <c r="AD158" s="4"/>
      <c r="AE158" s="4"/>
    </row>
    <row r="159" spans="2:31" ht="15">
      <c r="B159" s="29"/>
      <c r="C159" s="28"/>
      <c r="D159" s="28"/>
      <c r="E159" s="28"/>
      <c r="F159" s="30"/>
      <c r="G159" s="27"/>
      <c r="H159" s="30"/>
      <c r="I159" s="27"/>
      <c r="J159" s="30"/>
      <c r="K159" s="27"/>
      <c r="L159" s="30"/>
      <c r="M159" s="27"/>
      <c r="N159" s="30"/>
      <c r="O159" s="27"/>
      <c r="P159" s="30"/>
      <c r="Q159" s="27"/>
      <c r="R159" s="30"/>
      <c r="S159" s="27"/>
      <c r="T159" s="30"/>
      <c r="U159" s="27"/>
      <c r="V159" s="30"/>
      <c r="W159" s="27"/>
      <c r="X159" s="30"/>
      <c r="Y159" s="27"/>
      <c r="Z159" s="31"/>
      <c r="AA159" s="31"/>
      <c r="AB159" s="31"/>
      <c r="AC159" s="4"/>
      <c r="AD159" s="4"/>
      <c r="AE159" s="4"/>
    </row>
    <row r="160" spans="2:31" ht="15.75">
      <c r="B160" s="32"/>
      <c r="C160" s="28"/>
      <c r="D160" s="28"/>
      <c r="E160" s="28"/>
      <c r="F160" s="30"/>
      <c r="G160" s="23"/>
      <c r="H160" s="30"/>
      <c r="I160" s="23"/>
      <c r="J160" s="30"/>
      <c r="K160" s="23"/>
      <c r="L160" s="30"/>
      <c r="M160" s="23"/>
      <c r="N160" s="30"/>
      <c r="O160" s="23"/>
      <c r="P160" s="30"/>
      <c r="Q160" s="23"/>
      <c r="R160" s="30"/>
      <c r="S160" s="23"/>
      <c r="T160" s="30"/>
      <c r="U160" s="23"/>
      <c r="V160" s="30"/>
      <c r="W160" s="23"/>
      <c r="X160" s="30"/>
      <c r="Y160" s="23"/>
      <c r="Z160" s="31"/>
      <c r="AA160" s="31"/>
      <c r="AB160" s="31"/>
      <c r="AC160" s="4"/>
      <c r="AD160" s="4"/>
      <c r="AE160" s="4"/>
    </row>
    <row r="161" spans="2:31" ht="15">
      <c r="B161" s="29"/>
      <c r="C161" s="28"/>
      <c r="D161" s="28"/>
      <c r="E161" s="28"/>
      <c r="F161" s="30"/>
      <c r="G161" s="27"/>
      <c r="H161" s="30"/>
      <c r="I161" s="27"/>
      <c r="J161" s="30"/>
      <c r="K161" s="27"/>
      <c r="L161" s="30"/>
      <c r="M161" s="27"/>
      <c r="N161" s="30"/>
      <c r="O161" s="27"/>
      <c r="P161" s="30"/>
      <c r="Q161" s="27"/>
      <c r="R161" s="30"/>
      <c r="S161" s="27"/>
      <c r="T161" s="30"/>
      <c r="U161" s="27"/>
      <c r="V161" s="30"/>
      <c r="W161" s="27"/>
      <c r="X161" s="30"/>
      <c r="Y161" s="27"/>
      <c r="Z161" s="31"/>
      <c r="AA161" s="31"/>
      <c r="AB161" s="31"/>
      <c r="AC161" s="4"/>
      <c r="AD161" s="4"/>
      <c r="AE161" s="4"/>
    </row>
    <row r="162" spans="2:31" ht="15.75">
      <c r="B162" s="32"/>
      <c r="C162" s="28"/>
      <c r="D162" s="28"/>
      <c r="E162" s="28"/>
      <c r="F162" s="30"/>
      <c r="G162" s="23"/>
      <c r="H162" s="30"/>
      <c r="I162" s="23"/>
      <c r="J162" s="30"/>
      <c r="K162" s="23"/>
      <c r="L162" s="30"/>
      <c r="M162" s="23"/>
      <c r="N162" s="30"/>
      <c r="O162" s="23"/>
      <c r="P162" s="30"/>
      <c r="Q162" s="23"/>
      <c r="R162" s="30"/>
      <c r="S162" s="23"/>
      <c r="T162" s="30"/>
      <c r="U162" s="23"/>
      <c r="V162" s="30"/>
      <c r="W162" s="23"/>
      <c r="X162" s="30"/>
      <c r="Y162" s="23"/>
      <c r="Z162" s="31"/>
      <c r="AA162" s="31"/>
      <c r="AB162" s="31"/>
      <c r="AC162" s="4"/>
      <c r="AD162" s="4"/>
      <c r="AE162" s="4"/>
    </row>
    <row r="163" spans="2:31" ht="15">
      <c r="B163" s="29"/>
      <c r="C163" s="28"/>
      <c r="D163" s="28"/>
      <c r="E163" s="28"/>
      <c r="F163" s="30"/>
      <c r="G163" s="27"/>
      <c r="H163" s="30"/>
      <c r="I163" s="27"/>
      <c r="J163" s="30"/>
      <c r="K163" s="27"/>
      <c r="L163" s="30"/>
      <c r="M163" s="27"/>
      <c r="N163" s="30"/>
      <c r="O163" s="27"/>
      <c r="P163" s="30"/>
      <c r="Q163" s="27"/>
      <c r="R163" s="30"/>
      <c r="S163" s="27"/>
      <c r="T163" s="30"/>
      <c r="U163" s="27"/>
      <c r="V163" s="30"/>
      <c r="W163" s="27"/>
      <c r="X163" s="30"/>
      <c r="Y163" s="27"/>
      <c r="Z163" s="31"/>
      <c r="AA163" s="31"/>
      <c r="AB163" s="31"/>
      <c r="AC163" s="4"/>
      <c r="AD163" s="4"/>
      <c r="AE163" s="4"/>
    </row>
    <row r="164" spans="2:31" ht="15.75">
      <c r="B164" s="32"/>
      <c r="C164" s="28"/>
      <c r="D164" s="28"/>
      <c r="E164" s="28"/>
      <c r="F164" s="30"/>
      <c r="G164" s="23"/>
      <c r="H164" s="30"/>
      <c r="I164" s="23"/>
      <c r="J164" s="30"/>
      <c r="K164" s="23"/>
      <c r="L164" s="30"/>
      <c r="M164" s="23"/>
      <c r="N164" s="30"/>
      <c r="O164" s="23"/>
      <c r="P164" s="30"/>
      <c r="Q164" s="23"/>
      <c r="R164" s="30"/>
      <c r="S164" s="23"/>
      <c r="T164" s="30"/>
      <c r="U164" s="23"/>
      <c r="V164" s="30"/>
      <c r="W164" s="23"/>
      <c r="X164" s="30"/>
      <c r="Y164" s="23"/>
      <c r="Z164" s="31"/>
      <c r="AA164" s="31"/>
      <c r="AB164" s="31"/>
      <c r="AC164" s="4"/>
      <c r="AD164" s="4"/>
      <c r="AE164" s="4"/>
    </row>
    <row r="165" spans="2:31" ht="15">
      <c r="B165" s="29"/>
      <c r="C165" s="28"/>
      <c r="D165" s="28"/>
      <c r="E165" s="28"/>
      <c r="F165" s="30"/>
      <c r="G165" s="27"/>
      <c r="H165" s="30"/>
      <c r="I165" s="27"/>
      <c r="J165" s="30"/>
      <c r="K165" s="27"/>
      <c r="L165" s="30"/>
      <c r="M165" s="27"/>
      <c r="N165" s="30"/>
      <c r="O165" s="27"/>
      <c r="P165" s="30"/>
      <c r="Q165" s="27"/>
      <c r="R165" s="30"/>
      <c r="S165" s="27"/>
      <c r="T165" s="30"/>
      <c r="U165" s="27"/>
      <c r="V165" s="30"/>
      <c r="W165" s="27"/>
      <c r="X165" s="30"/>
      <c r="Y165" s="27"/>
      <c r="Z165" s="31"/>
      <c r="AA165" s="31"/>
      <c r="AB165" s="31"/>
      <c r="AC165" s="4"/>
      <c r="AD165" s="4"/>
      <c r="AE165" s="4"/>
    </row>
    <row r="166" spans="2:31" ht="15.75">
      <c r="B166" s="32"/>
      <c r="C166" s="28"/>
      <c r="D166" s="28"/>
      <c r="E166" s="28"/>
      <c r="F166" s="30"/>
      <c r="G166" s="23"/>
      <c r="H166" s="30"/>
      <c r="I166" s="23"/>
      <c r="J166" s="30"/>
      <c r="K166" s="23"/>
      <c r="L166" s="30"/>
      <c r="M166" s="23"/>
      <c r="N166" s="30"/>
      <c r="O166" s="23"/>
      <c r="P166" s="30"/>
      <c r="Q166" s="23"/>
      <c r="R166" s="30"/>
      <c r="S166" s="23"/>
      <c r="T166" s="30"/>
      <c r="U166" s="23"/>
      <c r="V166" s="30"/>
      <c r="W166" s="23"/>
      <c r="X166" s="30"/>
      <c r="Y166" s="23"/>
      <c r="Z166" s="31"/>
      <c r="AA166" s="31"/>
      <c r="AB166" s="31"/>
      <c r="AC166" s="4"/>
      <c r="AD166" s="4"/>
      <c r="AE166" s="4"/>
    </row>
    <row r="167" spans="2:31" ht="15">
      <c r="B167" s="29"/>
      <c r="C167" s="28"/>
      <c r="D167" s="28"/>
      <c r="E167" s="28"/>
      <c r="F167" s="30"/>
      <c r="G167" s="27"/>
      <c r="H167" s="30"/>
      <c r="I167" s="27"/>
      <c r="J167" s="30"/>
      <c r="K167" s="27"/>
      <c r="L167" s="30"/>
      <c r="M167" s="27"/>
      <c r="N167" s="30"/>
      <c r="O167" s="27"/>
      <c r="P167" s="30"/>
      <c r="Q167" s="27"/>
      <c r="R167" s="30"/>
      <c r="S167" s="27"/>
      <c r="T167" s="30"/>
      <c r="U167" s="27"/>
      <c r="V167" s="30"/>
      <c r="W167" s="27"/>
      <c r="X167" s="30"/>
      <c r="Y167" s="27"/>
      <c r="Z167" s="31"/>
      <c r="AA167" s="31"/>
      <c r="AB167" s="31"/>
      <c r="AC167" s="4"/>
      <c r="AD167" s="4"/>
      <c r="AE167" s="4"/>
    </row>
    <row r="168" spans="2:31" ht="15.75">
      <c r="B168" s="32"/>
      <c r="C168" s="28"/>
      <c r="D168" s="28"/>
      <c r="E168" s="28"/>
      <c r="F168" s="30"/>
      <c r="G168" s="23"/>
      <c r="H168" s="30"/>
      <c r="I168" s="23"/>
      <c r="J168" s="30"/>
      <c r="K168" s="23"/>
      <c r="L168" s="30"/>
      <c r="M168" s="23"/>
      <c r="N168" s="30"/>
      <c r="O168" s="23"/>
      <c r="P168" s="30"/>
      <c r="Q168" s="23"/>
      <c r="R168" s="30"/>
      <c r="S168" s="23"/>
      <c r="T168" s="30"/>
      <c r="U168" s="23"/>
      <c r="V168" s="30"/>
      <c r="W168" s="23"/>
      <c r="X168" s="30"/>
      <c r="Y168" s="23"/>
      <c r="Z168" s="31"/>
      <c r="AA168" s="31"/>
      <c r="AB168" s="31"/>
      <c r="AC168" s="4"/>
      <c r="AD168" s="4"/>
      <c r="AE168" s="4"/>
    </row>
    <row r="169" spans="2:31" ht="15">
      <c r="B169" s="29"/>
      <c r="C169" s="28"/>
      <c r="D169" s="28"/>
      <c r="E169" s="28"/>
      <c r="F169" s="30"/>
      <c r="G169" s="27"/>
      <c r="H169" s="30"/>
      <c r="I169" s="27"/>
      <c r="J169" s="30"/>
      <c r="K169" s="27"/>
      <c r="L169" s="30"/>
      <c r="M169" s="27"/>
      <c r="N169" s="30"/>
      <c r="O169" s="27"/>
      <c r="P169" s="30"/>
      <c r="Q169" s="27"/>
      <c r="R169" s="30"/>
      <c r="S169" s="27"/>
      <c r="T169" s="30"/>
      <c r="U169" s="27"/>
      <c r="V169" s="30"/>
      <c r="W169" s="27"/>
      <c r="X169" s="30"/>
      <c r="Y169" s="27"/>
      <c r="Z169" s="31"/>
      <c r="AA169" s="31"/>
      <c r="AB169" s="31"/>
      <c r="AC169" s="4"/>
      <c r="AD169" s="4"/>
      <c r="AE169" s="4"/>
    </row>
    <row r="170" spans="2:31" ht="15.75">
      <c r="B170" s="32"/>
      <c r="C170" s="28"/>
      <c r="D170" s="28"/>
      <c r="E170" s="28"/>
      <c r="F170" s="30"/>
      <c r="G170" s="23"/>
      <c r="H170" s="30"/>
      <c r="I170" s="23"/>
      <c r="J170" s="30"/>
      <c r="K170" s="23"/>
      <c r="L170" s="30"/>
      <c r="M170" s="23"/>
      <c r="N170" s="30"/>
      <c r="O170" s="23"/>
      <c r="P170" s="30"/>
      <c r="Q170" s="23"/>
      <c r="R170" s="30"/>
      <c r="S170" s="23"/>
      <c r="T170" s="30"/>
      <c r="U170" s="23"/>
      <c r="V170" s="30"/>
      <c r="W170" s="23"/>
      <c r="X170" s="30"/>
      <c r="Y170" s="23"/>
      <c r="Z170" s="31"/>
      <c r="AA170" s="31"/>
      <c r="AB170" s="31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3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</sheetData>
  <sheetProtection/>
  <mergeCells count="777">
    <mergeCell ref="N88:N89"/>
    <mergeCell ref="F88:F89"/>
    <mergeCell ref="H88:H89"/>
    <mergeCell ref="J88:J89"/>
    <mergeCell ref="L88:L89"/>
    <mergeCell ref="B88:B89"/>
    <mergeCell ref="C88:C89"/>
    <mergeCell ref="D88:D89"/>
    <mergeCell ref="E88:E89"/>
    <mergeCell ref="AB86:AB87"/>
    <mergeCell ref="P88:P89"/>
    <mergeCell ref="R88:R89"/>
    <mergeCell ref="T88:T89"/>
    <mergeCell ref="V88:V89"/>
    <mergeCell ref="X88:X89"/>
    <mergeCell ref="Z88:Z89"/>
    <mergeCell ref="AA88:AA89"/>
    <mergeCell ref="AB88:AB89"/>
    <mergeCell ref="V86:V87"/>
    <mergeCell ref="X86:X87"/>
    <mergeCell ref="Z86:Z87"/>
    <mergeCell ref="AA86:AA87"/>
    <mergeCell ref="N86:N87"/>
    <mergeCell ref="P86:P87"/>
    <mergeCell ref="R86:R87"/>
    <mergeCell ref="T86:T87"/>
    <mergeCell ref="F86:F87"/>
    <mergeCell ref="H86:H87"/>
    <mergeCell ref="J86:J87"/>
    <mergeCell ref="L86:L87"/>
    <mergeCell ref="B86:B87"/>
    <mergeCell ref="C86:C87"/>
    <mergeCell ref="D86:D87"/>
    <mergeCell ref="E86:E87"/>
    <mergeCell ref="X84:X85"/>
    <mergeCell ref="Z84:Z85"/>
    <mergeCell ref="AA84:AA85"/>
    <mergeCell ref="AB84:AB85"/>
    <mergeCell ref="P84:P85"/>
    <mergeCell ref="R84:R85"/>
    <mergeCell ref="T84:T85"/>
    <mergeCell ref="V84:V85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V82:V83"/>
    <mergeCell ref="X82:X83"/>
    <mergeCell ref="Z82:Z83"/>
    <mergeCell ref="AA82:AA83"/>
    <mergeCell ref="N82:N83"/>
    <mergeCell ref="P82:P83"/>
    <mergeCell ref="R82:R83"/>
    <mergeCell ref="T82:T83"/>
    <mergeCell ref="F82:F83"/>
    <mergeCell ref="H82:H83"/>
    <mergeCell ref="J82:J83"/>
    <mergeCell ref="L82:L83"/>
    <mergeCell ref="B82:B83"/>
    <mergeCell ref="C82:C83"/>
    <mergeCell ref="D82:D83"/>
    <mergeCell ref="E82:E83"/>
    <mergeCell ref="P66:P67"/>
    <mergeCell ref="R66:R67"/>
    <mergeCell ref="V66:V67"/>
    <mergeCell ref="T66:T67"/>
    <mergeCell ref="H66:H67"/>
    <mergeCell ref="J68:J69"/>
    <mergeCell ref="L68:L69"/>
    <mergeCell ref="N66:N67"/>
    <mergeCell ref="J66:J67"/>
    <mergeCell ref="L66:L67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P64:P65"/>
    <mergeCell ref="R64:R65"/>
    <mergeCell ref="V64:V65"/>
    <mergeCell ref="T64:T65"/>
    <mergeCell ref="P62:P63"/>
    <mergeCell ref="R62:R63"/>
    <mergeCell ref="V62:V63"/>
    <mergeCell ref="T62:T63"/>
    <mergeCell ref="N62:N63"/>
    <mergeCell ref="H64:H65"/>
    <mergeCell ref="J64:J65"/>
    <mergeCell ref="L64:L65"/>
    <mergeCell ref="N64:N65"/>
    <mergeCell ref="F62:F63"/>
    <mergeCell ref="H62:H63"/>
    <mergeCell ref="J62:J63"/>
    <mergeCell ref="L62:L63"/>
    <mergeCell ref="B62:B63"/>
    <mergeCell ref="C62:C63"/>
    <mergeCell ref="D62:D63"/>
    <mergeCell ref="E62:E63"/>
    <mergeCell ref="P60:P61"/>
    <mergeCell ref="R60:R61"/>
    <mergeCell ref="V60:V61"/>
    <mergeCell ref="F60:F61"/>
    <mergeCell ref="H60:H61"/>
    <mergeCell ref="J60:J61"/>
    <mergeCell ref="L60:L61"/>
    <mergeCell ref="C58:C59"/>
    <mergeCell ref="D58:D59"/>
    <mergeCell ref="E58:E59"/>
    <mergeCell ref="N60:N61"/>
    <mergeCell ref="B60:B61"/>
    <mergeCell ref="C60:C61"/>
    <mergeCell ref="D60:D61"/>
    <mergeCell ref="E60:E61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F56:F57"/>
    <mergeCell ref="H56:H57"/>
    <mergeCell ref="J56:J57"/>
    <mergeCell ref="L56:L57"/>
    <mergeCell ref="N54:N55"/>
    <mergeCell ref="P54:P55"/>
    <mergeCell ref="R54:R55"/>
    <mergeCell ref="N56:N57"/>
    <mergeCell ref="P56:P57"/>
    <mergeCell ref="R56:R57"/>
    <mergeCell ref="F54:F55"/>
    <mergeCell ref="H54:H55"/>
    <mergeCell ref="J54:J55"/>
    <mergeCell ref="L54:L55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6:R47"/>
    <mergeCell ref="V46:V47"/>
    <mergeCell ref="F44:F45"/>
    <mergeCell ref="H44:H45"/>
    <mergeCell ref="J44:J45"/>
    <mergeCell ref="L44:L45"/>
    <mergeCell ref="N44:N45"/>
    <mergeCell ref="P44:P45"/>
    <mergeCell ref="R44:R45"/>
    <mergeCell ref="V44:V45"/>
    <mergeCell ref="L42:L43"/>
    <mergeCell ref="N42:N43"/>
    <mergeCell ref="P42:P43"/>
    <mergeCell ref="R42:R43"/>
    <mergeCell ref="J36:J37"/>
    <mergeCell ref="H34:H35"/>
    <mergeCell ref="P40:P41"/>
    <mergeCell ref="R40:R41"/>
    <mergeCell ref="L40:L41"/>
    <mergeCell ref="N40:N41"/>
    <mergeCell ref="V34:V35"/>
    <mergeCell ref="X34:X35"/>
    <mergeCell ref="V40:V41"/>
    <mergeCell ref="X38:X39"/>
    <mergeCell ref="T38:T39"/>
    <mergeCell ref="R34:R35"/>
    <mergeCell ref="T34:T35"/>
    <mergeCell ref="AA38:AA39"/>
    <mergeCell ref="T36:T37"/>
    <mergeCell ref="Z36:Z37"/>
    <mergeCell ref="AA36:AA37"/>
    <mergeCell ref="V38:V39"/>
    <mergeCell ref="P36:P37"/>
    <mergeCell ref="R36:R37"/>
    <mergeCell ref="V36:V37"/>
    <mergeCell ref="L36:L37"/>
    <mergeCell ref="N36:N37"/>
    <mergeCell ref="L38:L39"/>
    <mergeCell ref="N38:N39"/>
    <mergeCell ref="P38:P39"/>
    <mergeCell ref="R38:R39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B34:B35"/>
    <mergeCell ref="C34:C35"/>
    <mergeCell ref="D34:D35"/>
    <mergeCell ref="F34:F35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AA4:AA5"/>
    <mergeCell ref="Z22:Z23"/>
    <mergeCell ref="Z24:Z25"/>
    <mergeCell ref="AA6:AA7"/>
    <mergeCell ref="Z8:Z9"/>
    <mergeCell ref="Z28:Z29"/>
    <mergeCell ref="V26:V27"/>
    <mergeCell ref="X26:X27"/>
    <mergeCell ref="V14:V15"/>
    <mergeCell ref="H30:H31"/>
    <mergeCell ref="AA32:AA33"/>
    <mergeCell ref="L30:L31"/>
    <mergeCell ref="N30:N31"/>
    <mergeCell ref="P30:P31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AA12:AA13"/>
    <mergeCell ref="AA20:AA21"/>
    <mergeCell ref="AB10:AB11"/>
    <mergeCell ref="AB12:AB13"/>
    <mergeCell ref="AB14:AB15"/>
    <mergeCell ref="AB16:AB17"/>
    <mergeCell ref="AB18:AB19"/>
    <mergeCell ref="AB20:AB21"/>
    <mergeCell ref="R52:R53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R50:R51"/>
    <mergeCell ref="F50:F51"/>
    <mergeCell ref="H50:H51"/>
    <mergeCell ref="J50:J51"/>
    <mergeCell ref="L50:L5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5:G5"/>
    <mergeCell ref="H5:I5"/>
    <mergeCell ref="T6:T7"/>
    <mergeCell ref="T5:U5"/>
    <mergeCell ref="V6:V7"/>
    <mergeCell ref="X6:X7"/>
    <mergeCell ref="V5:W5"/>
    <mergeCell ref="X5:Y5"/>
    <mergeCell ref="R8:R9"/>
    <mergeCell ref="F6:F7"/>
    <mergeCell ref="H6:H7"/>
    <mergeCell ref="J6:J7"/>
    <mergeCell ref="L6:L7"/>
    <mergeCell ref="L8:L9"/>
    <mergeCell ref="N8:N9"/>
    <mergeCell ref="H10:H11"/>
    <mergeCell ref="J10:J11"/>
    <mergeCell ref="L10:L11"/>
    <mergeCell ref="N10:N11"/>
    <mergeCell ref="H14:H15"/>
    <mergeCell ref="J14:J15"/>
    <mergeCell ref="H8:H9"/>
    <mergeCell ref="J8:J9"/>
    <mergeCell ref="H12:H13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N16:N17"/>
    <mergeCell ref="L14:L15"/>
    <mergeCell ref="N14:N15"/>
    <mergeCell ref="P10:P11"/>
    <mergeCell ref="N22:N23"/>
    <mergeCell ref="P18:P19"/>
    <mergeCell ref="N18:N19"/>
    <mergeCell ref="P22:P23"/>
    <mergeCell ref="N28:N29"/>
    <mergeCell ref="L26:L27"/>
    <mergeCell ref="N26:N27"/>
    <mergeCell ref="P28:P29"/>
    <mergeCell ref="P26:P27"/>
    <mergeCell ref="R26:R27"/>
    <mergeCell ref="J24:J25"/>
    <mergeCell ref="L24:L25"/>
    <mergeCell ref="N24:N25"/>
    <mergeCell ref="P24:P25"/>
    <mergeCell ref="F28:F29"/>
    <mergeCell ref="F16:F17"/>
    <mergeCell ref="F18:F19"/>
    <mergeCell ref="F20:F21"/>
    <mergeCell ref="F22:F23"/>
    <mergeCell ref="F24:F25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R24:R25"/>
    <mergeCell ref="J22:J23"/>
    <mergeCell ref="F26:F27"/>
    <mergeCell ref="F8:F9"/>
    <mergeCell ref="F10:F11"/>
    <mergeCell ref="F12:F13"/>
    <mergeCell ref="F14:F15"/>
    <mergeCell ref="H24:H25"/>
    <mergeCell ref="H22:H23"/>
    <mergeCell ref="H26:H27"/>
    <mergeCell ref="AA14:AA15"/>
    <mergeCell ref="AA16:AA17"/>
    <mergeCell ref="Z16:Z17"/>
    <mergeCell ref="R22:R23"/>
    <mergeCell ref="T10:T11"/>
    <mergeCell ref="T14:T15"/>
    <mergeCell ref="V10:V11"/>
    <mergeCell ref="X10:X11"/>
    <mergeCell ref="V12:V13"/>
    <mergeCell ref="X12:X13"/>
    <mergeCell ref="T22:T2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Z42:Z43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AA62:AA63"/>
    <mergeCell ref="Z44:Z45"/>
    <mergeCell ref="AA44:AA45"/>
    <mergeCell ref="X44:X45"/>
    <mergeCell ref="X46:X47"/>
    <mergeCell ref="Z46:Z47"/>
    <mergeCell ref="X60:X61"/>
    <mergeCell ref="Z68:Z69"/>
    <mergeCell ref="Z64:Z65"/>
    <mergeCell ref="Z62:Z63"/>
    <mergeCell ref="X56:X57"/>
    <mergeCell ref="V52:V53"/>
    <mergeCell ref="X52:X53"/>
    <mergeCell ref="V56:V57"/>
    <mergeCell ref="V32:V33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V54:V5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C4:C5"/>
    <mergeCell ref="A8:A9"/>
    <mergeCell ref="B8:B9"/>
    <mergeCell ref="C8:C9"/>
    <mergeCell ref="B6:B7"/>
    <mergeCell ref="C6:C7"/>
    <mergeCell ref="B12:B13"/>
    <mergeCell ref="C12:C13"/>
    <mergeCell ref="D12:D13"/>
    <mergeCell ref="E12:E13"/>
    <mergeCell ref="B10:B11"/>
    <mergeCell ref="C10:C11"/>
    <mergeCell ref="D10:D11"/>
    <mergeCell ref="E10:E1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0:C21"/>
    <mergeCell ref="E24:E25"/>
    <mergeCell ref="C40:C41"/>
    <mergeCell ref="D40:D41"/>
    <mergeCell ref="E22:E23"/>
    <mergeCell ref="D36:D37"/>
    <mergeCell ref="E36:E37"/>
    <mergeCell ref="E34:E35"/>
    <mergeCell ref="E30:E3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8:B39"/>
    <mergeCell ref="C38:C39"/>
    <mergeCell ref="D38:D39"/>
    <mergeCell ref="E38:E39"/>
    <mergeCell ref="B42:B43"/>
    <mergeCell ref="C42:C43"/>
    <mergeCell ref="D42:D43"/>
    <mergeCell ref="E40:E41"/>
    <mergeCell ref="B40:B41"/>
    <mergeCell ref="E42:E43"/>
    <mergeCell ref="E46:E47"/>
    <mergeCell ref="B48:B49"/>
    <mergeCell ref="C48:C49"/>
    <mergeCell ref="D48:D49"/>
    <mergeCell ref="E48:E49"/>
    <mergeCell ref="C46:C47"/>
    <mergeCell ref="D46:D4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B58:B59"/>
    <mergeCell ref="B54:B55"/>
    <mergeCell ref="B50:B51"/>
    <mergeCell ref="B46:B47"/>
    <mergeCell ref="B56:B57"/>
    <mergeCell ref="X50:X51"/>
    <mergeCell ref="Z50:Z51"/>
    <mergeCell ref="AA46:AA47"/>
    <mergeCell ref="T44:T45"/>
    <mergeCell ref="T46:T47"/>
    <mergeCell ref="V50:V51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T60:T61"/>
    <mergeCell ref="Z60:Z61"/>
    <mergeCell ref="AA60:AA61"/>
    <mergeCell ref="F36:F37"/>
    <mergeCell ref="H36:H37"/>
    <mergeCell ref="AA50:AA51"/>
    <mergeCell ref="T48:T49"/>
    <mergeCell ref="Z48:Z49"/>
    <mergeCell ref="AA48:AA49"/>
    <mergeCell ref="X48:X49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68:AB69"/>
    <mergeCell ref="AB58:AB59"/>
    <mergeCell ref="AB60:AB61"/>
    <mergeCell ref="AB62:AB63"/>
    <mergeCell ref="AB64:AB65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F70:F71"/>
    <mergeCell ref="H70:H71"/>
    <mergeCell ref="T72:T73"/>
    <mergeCell ref="V72:V73"/>
    <mergeCell ref="B70:B71"/>
    <mergeCell ref="C70:C71"/>
    <mergeCell ref="D70:D71"/>
    <mergeCell ref="E70:E71"/>
    <mergeCell ref="N70:N71"/>
    <mergeCell ref="P70:P71"/>
    <mergeCell ref="R70:R71"/>
    <mergeCell ref="T70:T71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P72:P73"/>
    <mergeCell ref="R72:R73"/>
    <mergeCell ref="V70:V71"/>
    <mergeCell ref="X70:X71"/>
    <mergeCell ref="H72:H73"/>
    <mergeCell ref="J72:J73"/>
    <mergeCell ref="L72:L73"/>
    <mergeCell ref="N72:N73"/>
    <mergeCell ref="X72:X73"/>
    <mergeCell ref="Z72:Z73"/>
    <mergeCell ref="AA72:AA73"/>
    <mergeCell ref="AB72:AB73"/>
    <mergeCell ref="F74:F75"/>
    <mergeCell ref="H74:H75"/>
    <mergeCell ref="T76:T77"/>
    <mergeCell ref="V76:V77"/>
    <mergeCell ref="B74:B75"/>
    <mergeCell ref="C74:C75"/>
    <mergeCell ref="D74:D75"/>
    <mergeCell ref="E74:E75"/>
    <mergeCell ref="N74:N75"/>
    <mergeCell ref="P74:P75"/>
    <mergeCell ref="R74:R75"/>
    <mergeCell ref="T74:T75"/>
    <mergeCell ref="Z74:Z75"/>
    <mergeCell ref="AA74:AA75"/>
    <mergeCell ref="AB74:AB75"/>
    <mergeCell ref="B76:B77"/>
    <mergeCell ref="C76:C77"/>
    <mergeCell ref="D76:D77"/>
    <mergeCell ref="E76:E77"/>
    <mergeCell ref="F76:F77"/>
    <mergeCell ref="J74:J75"/>
    <mergeCell ref="L74:L75"/>
    <mergeCell ref="P76:P77"/>
    <mergeCell ref="R76:R77"/>
    <mergeCell ref="V74:V75"/>
    <mergeCell ref="X74:X75"/>
    <mergeCell ref="H76:H77"/>
    <mergeCell ref="J76:J77"/>
    <mergeCell ref="L76:L77"/>
    <mergeCell ref="N76:N77"/>
    <mergeCell ref="X76:X77"/>
    <mergeCell ref="Z76:Z77"/>
    <mergeCell ref="AA76:AA77"/>
    <mergeCell ref="AB76:AB77"/>
    <mergeCell ref="F78:F79"/>
    <mergeCell ref="H78:H79"/>
    <mergeCell ref="T80:T81"/>
    <mergeCell ref="V80:V81"/>
    <mergeCell ref="B78:B79"/>
    <mergeCell ref="C78:C79"/>
    <mergeCell ref="D78:D79"/>
    <mergeCell ref="E78:E79"/>
    <mergeCell ref="N78:N79"/>
    <mergeCell ref="P78:P79"/>
    <mergeCell ref="R78:R79"/>
    <mergeCell ref="T78:T79"/>
    <mergeCell ref="Z78:Z79"/>
    <mergeCell ref="AA78:AA79"/>
    <mergeCell ref="AB78:AB79"/>
    <mergeCell ref="B80:B81"/>
    <mergeCell ref="C80:C81"/>
    <mergeCell ref="D80:D81"/>
    <mergeCell ref="E80:E81"/>
    <mergeCell ref="F80:F81"/>
    <mergeCell ref="J78:J79"/>
    <mergeCell ref="L78:L79"/>
    <mergeCell ref="P80:P81"/>
    <mergeCell ref="R80:R81"/>
    <mergeCell ref="V78:V79"/>
    <mergeCell ref="X78:X79"/>
    <mergeCell ref="H80:H81"/>
    <mergeCell ref="J80:J81"/>
    <mergeCell ref="L80:L81"/>
    <mergeCell ref="N80:N81"/>
    <mergeCell ref="X80:X81"/>
    <mergeCell ref="Z80:Z81"/>
    <mergeCell ref="AA80:AA81"/>
    <mergeCell ref="AB80:AB81"/>
    <mergeCell ref="N92:N93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Z92:Z93"/>
    <mergeCell ref="AA92:AA93"/>
    <mergeCell ref="B92:B93"/>
    <mergeCell ref="C92:C93"/>
    <mergeCell ref="D92:D93"/>
    <mergeCell ref="E92:E93"/>
    <mergeCell ref="F92:F93"/>
    <mergeCell ref="H92:H93"/>
    <mergeCell ref="J92:J93"/>
    <mergeCell ref="L92:L93"/>
    <mergeCell ref="R92:R93"/>
    <mergeCell ref="T92:T93"/>
    <mergeCell ref="V92:V93"/>
    <mergeCell ref="X92:X93"/>
    <mergeCell ref="AB92:AB93"/>
    <mergeCell ref="P90:P91"/>
    <mergeCell ref="R90:R91"/>
    <mergeCell ref="T90:T91"/>
    <mergeCell ref="V90:V91"/>
    <mergeCell ref="X90:X91"/>
    <mergeCell ref="Z90:Z91"/>
    <mergeCell ref="AA90:AA91"/>
    <mergeCell ref="AB90:AB91"/>
    <mergeCell ref="P92:P9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6" t="s">
        <v>70</v>
      </c>
      <c r="B1" s="246"/>
      <c r="C1" s="246"/>
      <c r="D1" s="246"/>
      <c r="E1" s="246"/>
      <c r="F1" s="246"/>
      <c r="G1" s="246"/>
    </row>
    <row r="2" spans="1:10" ht="24" customHeight="1">
      <c r="A2" s="236" t="str">
        <f>HYPERLINK('[1]реквизиты'!$A$2)</f>
        <v>Первенство России по самбо среди юношей 1994-95 г.р.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7" ht="15" customHeight="1">
      <c r="A3" s="238" t="str">
        <f>HYPERLINK('[1]реквизиты'!$A$3)</f>
        <v>01-05.02.2012 г.                                                        г. Можайск, Россия</v>
      </c>
      <c r="B3" s="238"/>
      <c r="C3" s="238"/>
      <c r="D3" s="238"/>
      <c r="E3" s="238"/>
      <c r="F3" s="238"/>
      <c r="G3" s="238"/>
    </row>
    <row r="4" ht="12.75">
      <c r="D4" s="9" t="s">
        <v>99</v>
      </c>
    </row>
    <row r="5" spans="1:7" ht="12.75">
      <c r="A5" s="230" t="s">
        <v>1</v>
      </c>
      <c r="B5" s="239" t="s">
        <v>5</v>
      </c>
      <c r="C5" s="230" t="s">
        <v>2</v>
      </c>
      <c r="D5" s="230" t="s">
        <v>3</v>
      </c>
      <c r="E5" s="230" t="s">
        <v>38</v>
      </c>
      <c r="F5" s="230" t="s">
        <v>8</v>
      </c>
      <c r="G5" s="230" t="s">
        <v>9</v>
      </c>
    </row>
    <row r="6" spans="1:7" ht="12.75">
      <c r="A6" s="230"/>
      <c r="B6" s="230"/>
      <c r="C6" s="230"/>
      <c r="D6" s="230"/>
      <c r="E6" s="230"/>
      <c r="F6" s="230"/>
      <c r="G6" s="230"/>
    </row>
    <row r="7" spans="1:7" ht="12.75" customHeight="1">
      <c r="A7" s="233" t="s">
        <v>10</v>
      </c>
      <c r="B7" s="234">
        <v>1</v>
      </c>
      <c r="C7" s="229" t="s">
        <v>100</v>
      </c>
      <c r="D7" s="230" t="s">
        <v>101</v>
      </c>
      <c r="E7" s="231" t="s">
        <v>102</v>
      </c>
      <c r="F7" s="232"/>
      <c r="G7" s="228" t="s">
        <v>103</v>
      </c>
    </row>
    <row r="8" spans="1:7" ht="12.75">
      <c r="A8" s="233"/>
      <c r="B8" s="234"/>
      <c r="C8" s="229"/>
      <c r="D8" s="230"/>
      <c r="E8" s="231"/>
      <c r="F8" s="232"/>
      <c r="G8" s="228"/>
    </row>
    <row r="9" spans="1:7" ht="12.75" customHeight="1">
      <c r="A9" s="233" t="s">
        <v>11</v>
      </c>
      <c r="B9" s="234">
        <v>2</v>
      </c>
      <c r="C9" s="229" t="s">
        <v>104</v>
      </c>
      <c r="D9" s="230" t="s">
        <v>105</v>
      </c>
      <c r="E9" s="231" t="s">
        <v>106</v>
      </c>
      <c r="F9" s="232"/>
      <c r="G9" s="228" t="s">
        <v>107</v>
      </c>
    </row>
    <row r="10" spans="1:7" ht="12.75" customHeight="1">
      <c r="A10" s="233"/>
      <c r="B10" s="234"/>
      <c r="C10" s="229"/>
      <c r="D10" s="230"/>
      <c r="E10" s="231"/>
      <c r="F10" s="232"/>
      <c r="G10" s="228"/>
    </row>
    <row r="11" spans="1:7" ht="12.75" customHeight="1">
      <c r="A11" s="233" t="s">
        <v>12</v>
      </c>
      <c r="B11" s="234">
        <v>3</v>
      </c>
      <c r="C11" s="229" t="s">
        <v>108</v>
      </c>
      <c r="D11" s="230" t="s">
        <v>109</v>
      </c>
      <c r="E11" s="231" t="s">
        <v>82</v>
      </c>
      <c r="F11" s="232"/>
      <c r="G11" s="228" t="s">
        <v>110</v>
      </c>
    </row>
    <row r="12" spans="1:7" ht="12.75" customHeight="1">
      <c r="A12" s="233"/>
      <c r="B12" s="234"/>
      <c r="C12" s="229"/>
      <c r="D12" s="230"/>
      <c r="E12" s="231"/>
      <c r="F12" s="232"/>
      <c r="G12" s="228"/>
    </row>
    <row r="13" spans="1:7" ht="12.75" customHeight="1">
      <c r="A13" s="233" t="s">
        <v>13</v>
      </c>
      <c r="B13" s="234">
        <v>4</v>
      </c>
      <c r="C13" s="229" t="s">
        <v>111</v>
      </c>
      <c r="D13" s="230" t="s">
        <v>112</v>
      </c>
      <c r="E13" s="231" t="s">
        <v>87</v>
      </c>
      <c r="F13" s="232" t="s">
        <v>113</v>
      </c>
      <c r="G13" s="228" t="s">
        <v>114</v>
      </c>
    </row>
    <row r="14" spans="1:7" ht="12.75" customHeight="1">
      <c r="A14" s="233"/>
      <c r="B14" s="234"/>
      <c r="C14" s="229"/>
      <c r="D14" s="230"/>
      <c r="E14" s="231"/>
      <c r="F14" s="232"/>
      <c r="G14" s="228"/>
    </row>
    <row r="15" spans="1:7" ht="12.75" customHeight="1">
      <c r="A15" s="233" t="s">
        <v>14</v>
      </c>
      <c r="B15" s="234">
        <v>5</v>
      </c>
      <c r="C15" s="229" t="s">
        <v>115</v>
      </c>
      <c r="D15" s="230" t="s">
        <v>116</v>
      </c>
      <c r="E15" s="231" t="s">
        <v>92</v>
      </c>
      <c r="F15" s="232"/>
      <c r="G15" s="228" t="s">
        <v>117</v>
      </c>
    </row>
    <row r="16" spans="1:7" ht="12.75" customHeight="1">
      <c r="A16" s="233"/>
      <c r="B16" s="234"/>
      <c r="C16" s="229"/>
      <c r="D16" s="230"/>
      <c r="E16" s="231"/>
      <c r="F16" s="232"/>
      <c r="G16" s="228"/>
    </row>
    <row r="17" spans="1:7" ht="12.75" customHeight="1">
      <c r="A17" s="233" t="s">
        <v>15</v>
      </c>
      <c r="B17" s="234">
        <v>6</v>
      </c>
      <c r="C17" s="229" t="s">
        <v>118</v>
      </c>
      <c r="D17" s="230" t="s">
        <v>119</v>
      </c>
      <c r="E17" s="231" t="s">
        <v>120</v>
      </c>
      <c r="F17" s="232"/>
      <c r="G17" s="228" t="s">
        <v>121</v>
      </c>
    </row>
    <row r="18" spans="1:7" ht="12.75" customHeight="1">
      <c r="A18" s="233"/>
      <c r="B18" s="234"/>
      <c r="C18" s="229"/>
      <c r="D18" s="230"/>
      <c r="E18" s="231"/>
      <c r="F18" s="232"/>
      <c r="G18" s="228"/>
    </row>
    <row r="19" spans="1:7" ht="12.75" customHeight="1">
      <c r="A19" s="233" t="s">
        <v>16</v>
      </c>
      <c r="B19" s="234">
        <v>7</v>
      </c>
      <c r="C19" s="229" t="s">
        <v>122</v>
      </c>
      <c r="D19" s="235" t="s">
        <v>281</v>
      </c>
      <c r="E19" s="231" t="s">
        <v>83</v>
      </c>
      <c r="F19" s="232"/>
      <c r="G19" s="228" t="s">
        <v>123</v>
      </c>
    </row>
    <row r="20" spans="1:7" ht="12.75" customHeight="1">
      <c r="A20" s="233"/>
      <c r="B20" s="234"/>
      <c r="C20" s="229"/>
      <c r="D20" s="230"/>
      <c r="E20" s="231"/>
      <c r="F20" s="232"/>
      <c r="G20" s="228"/>
    </row>
    <row r="21" spans="1:7" ht="12.75" customHeight="1">
      <c r="A21" s="233" t="s">
        <v>17</v>
      </c>
      <c r="B21" s="234">
        <v>8</v>
      </c>
      <c r="C21" s="229" t="s">
        <v>124</v>
      </c>
      <c r="D21" s="230" t="s">
        <v>125</v>
      </c>
      <c r="E21" s="231" t="s">
        <v>126</v>
      </c>
      <c r="F21" s="232"/>
      <c r="G21" s="228" t="s">
        <v>127</v>
      </c>
    </row>
    <row r="22" spans="1:7" ht="12.75" customHeight="1">
      <c r="A22" s="233"/>
      <c r="B22" s="234"/>
      <c r="C22" s="229"/>
      <c r="D22" s="230"/>
      <c r="E22" s="231"/>
      <c r="F22" s="232"/>
      <c r="G22" s="228"/>
    </row>
    <row r="23" spans="1:7" ht="12.75" customHeight="1">
      <c r="A23" s="233" t="s">
        <v>18</v>
      </c>
      <c r="B23" s="234">
        <v>9</v>
      </c>
      <c r="C23" s="229" t="s">
        <v>128</v>
      </c>
      <c r="D23" s="230" t="s">
        <v>129</v>
      </c>
      <c r="E23" s="231" t="s">
        <v>130</v>
      </c>
      <c r="F23" s="232"/>
      <c r="G23" s="228" t="s">
        <v>131</v>
      </c>
    </row>
    <row r="24" spans="1:7" ht="12.75" customHeight="1">
      <c r="A24" s="233"/>
      <c r="B24" s="234"/>
      <c r="C24" s="229"/>
      <c r="D24" s="230"/>
      <c r="E24" s="231"/>
      <c r="F24" s="232"/>
      <c r="G24" s="228"/>
    </row>
    <row r="25" spans="1:7" ht="12.75" customHeight="1">
      <c r="A25" s="233" t="s">
        <v>19</v>
      </c>
      <c r="B25" s="234">
        <v>10</v>
      </c>
      <c r="C25" s="229" t="s">
        <v>132</v>
      </c>
      <c r="D25" s="230" t="s">
        <v>133</v>
      </c>
      <c r="E25" s="231" t="s">
        <v>134</v>
      </c>
      <c r="F25" s="232"/>
      <c r="G25" s="228" t="s">
        <v>135</v>
      </c>
    </row>
    <row r="26" spans="1:7" ht="12.75" customHeight="1">
      <c r="A26" s="233"/>
      <c r="B26" s="234"/>
      <c r="C26" s="229"/>
      <c r="D26" s="230"/>
      <c r="E26" s="231"/>
      <c r="F26" s="232"/>
      <c r="G26" s="228"/>
    </row>
    <row r="27" spans="1:7" ht="12.75" customHeight="1">
      <c r="A27" s="233" t="s">
        <v>20</v>
      </c>
      <c r="B27" s="234">
        <v>11</v>
      </c>
      <c r="C27" s="229" t="s">
        <v>136</v>
      </c>
      <c r="D27" s="230" t="s">
        <v>137</v>
      </c>
      <c r="E27" s="231" t="s">
        <v>81</v>
      </c>
      <c r="F27" s="232"/>
      <c r="G27" s="228" t="s">
        <v>138</v>
      </c>
    </row>
    <row r="28" spans="1:7" ht="12.75" customHeight="1">
      <c r="A28" s="233"/>
      <c r="B28" s="234"/>
      <c r="C28" s="229"/>
      <c r="D28" s="230"/>
      <c r="E28" s="231"/>
      <c r="F28" s="232"/>
      <c r="G28" s="228"/>
    </row>
    <row r="29" spans="1:7" ht="12.75" customHeight="1">
      <c r="A29" s="233" t="s">
        <v>21</v>
      </c>
      <c r="B29" s="234">
        <v>12</v>
      </c>
      <c r="C29" s="229" t="s">
        <v>139</v>
      </c>
      <c r="D29" s="230" t="s">
        <v>140</v>
      </c>
      <c r="E29" s="231" t="s">
        <v>92</v>
      </c>
      <c r="F29" s="232"/>
      <c r="G29" s="228" t="s">
        <v>141</v>
      </c>
    </row>
    <row r="30" spans="1:7" ht="12.75">
      <c r="A30" s="233"/>
      <c r="B30" s="234"/>
      <c r="C30" s="229"/>
      <c r="D30" s="230"/>
      <c r="E30" s="231"/>
      <c r="F30" s="232"/>
      <c r="G30" s="228"/>
    </row>
    <row r="31" spans="1:7" ht="12.75" customHeight="1">
      <c r="A31" s="233" t="s">
        <v>39</v>
      </c>
      <c r="B31" s="234">
        <v>13</v>
      </c>
      <c r="C31" s="229" t="s">
        <v>142</v>
      </c>
      <c r="D31" s="230" t="s">
        <v>143</v>
      </c>
      <c r="E31" s="231" t="s">
        <v>144</v>
      </c>
      <c r="F31" s="232"/>
      <c r="G31" s="228" t="s">
        <v>145</v>
      </c>
    </row>
    <row r="32" spans="1:7" ht="12.75">
      <c r="A32" s="233"/>
      <c r="B32" s="234"/>
      <c r="C32" s="229"/>
      <c r="D32" s="230"/>
      <c r="E32" s="231"/>
      <c r="F32" s="232"/>
      <c r="G32" s="228"/>
    </row>
    <row r="33" spans="1:7" ht="12.75" customHeight="1">
      <c r="A33" s="233" t="s">
        <v>40</v>
      </c>
      <c r="B33" s="234">
        <v>14</v>
      </c>
      <c r="C33" s="229" t="s">
        <v>146</v>
      </c>
      <c r="D33" s="230" t="s">
        <v>147</v>
      </c>
      <c r="E33" s="231" t="s">
        <v>148</v>
      </c>
      <c r="F33" s="232"/>
      <c r="G33" s="228" t="s">
        <v>149</v>
      </c>
    </row>
    <row r="34" spans="1:7" ht="12.75">
      <c r="A34" s="233"/>
      <c r="B34" s="234"/>
      <c r="C34" s="229"/>
      <c r="D34" s="230"/>
      <c r="E34" s="231"/>
      <c r="F34" s="232"/>
      <c r="G34" s="228"/>
    </row>
    <row r="35" spans="1:7" ht="12.75" customHeight="1">
      <c r="A35" s="233" t="s">
        <v>41</v>
      </c>
      <c r="B35" s="234">
        <v>15</v>
      </c>
      <c r="C35" s="229" t="s">
        <v>150</v>
      </c>
      <c r="D35" s="230" t="s">
        <v>151</v>
      </c>
      <c r="E35" s="231" t="s">
        <v>90</v>
      </c>
      <c r="F35" s="232"/>
      <c r="G35" s="228" t="s">
        <v>152</v>
      </c>
    </row>
    <row r="36" spans="1:7" ht="12.75">
      <c r="A36" s="233"/>
      <c r="B36" s="234"/>
      <c r="C36" s="229"/>
      <c r="D36" s="230"/>
      <c r="E36" s="231"/>
      <c r="F36" s="232"/>
      <c r="G36" s="228"/>
    </row>
    <row r="37" spans="1:7" ht="12.75" customHeight="1">
      <c r="A37" s="233" t="s">
        <v>42</v>
      </c>
      <c r="B37" s="234">
        <v>16</v>
      </c>
      <c r="C37" s="229" t="s">
        <v>153</v>
      </c>
      <c r="D37" s="235" t="s">
        <v>271</v>
      </c>
      <c r="E37" s="231" t="s">
        <v>154</v>
      </c>
      <c r="F37" s="232"/>
      <c r="G37" s="228" t="s">
        <v>155</v>
      </c>
    </row>
    <row r="38" spans="1:7" ht="12.75">
      <c r="A38" s="233"/>
      <c r="B38" s="234"/>
      <c r="C38" s="229"/>
      <c r="D38" s="230"/>
      <c r="E38" s="231"/>
      <c r="F38" s="232"/>
      <c r="G38" s="228"/>
    </row>
    <row r="39" spans="1:7" ht="12.75" customHeight="1">
      <c r="A39" s="233" t="s">
        <v>43</v>
      </c>
      <c r="B39" s="234">
        <v>17</v>
      </c>
      <c r="C39" s="229" t="s">
        <v>156</v>
      </c>
      <c r="D39" s="230" t="s">
        <v>157</v>
      </c>
      <c r="E39" s="231" t="s">
        <v>158</v>
      </c>
      <c r="F39" s="232"/>
      <c r="G39" s="228" t="s">
        <v>159</v>
      </c>
    </row>
    <row r="40" spans="1:7" ht="12.75">
      <c r="A40" s="233"/>
      <c r="B40" s="234"/>
      <c r="C40" s="229"/>
      <c r="D40" s="230"/>
      <c r="E40" s="231"/>
      <c r="F40" s="232"/>
      <c r="G40" s="228"/>
    </row>
    <row r="41" spans="1:7" ht="12.75" customHeight="1">
      <c r="A41" s="233" t="s">
        <v>44</v>
      </c>
      <c r="B41" s="234">
        <v>18</v>
      </c>
      <c r="C41" s="229" t="s">
        <v>160</v>
      </c>
      <c r="D41" s="230" t="s">
        <v>161</v>
      </c>
      <c r="E41" s="231" t="s">
        <v>84</v>
      </c>
      <c r="F41" s="232" t="s">
        <v>162</v>
      </c>
      <c r="G41" s="228" t="s">
        <v>94</v>
      </c>
    </row>
    <row r="42" spans="1:7" ht="12.75">
      <c r="A42" s="233"/>
      <c r="B42" s="234"/>
      <c r="C42" s="229"/>
      <c r="D42" s="230"/>
      <c r="E42" s="231"/>
      <c r="F42" s="232"/>
      <c r="G42" s="228"/>
    </row>
    <row r="43" spans="1:7" ht="12.75" customHeight="1">
      <c r="A43" s="233" t="s">
        <v>45</v>
      </c>
      <c r="B43" s="234">
        <v>19</v>
      </c>
      <c r="C43" s="229" t="s">
        <v>163</v>
      </c>
      <c r="D43" s="230" t="s">
        <v>164</v>
      </c>
      <c r="E43" s="231" t="s">
        <v>86</v>
      </c>
      <c r="F43" s="232"/>
      <c r="G43" s="228" t="s">
        <v>165</v>
      </c>
    </row>
    <row r="44" spans="1:7" ht="12.75">
      <c r="A44" s="233"/>
      <c r="B44" s="234"/>
      <c r="C44" s="229"/>
      <c r="D44" s="230"/>
      <c r="E44" s="231"/>
      <c r="F44" s="232"/>
      <c r="G44" s="228"/>
    </row>
    <row r="45" spans="1:7" ht="12.75" customHeight="1">
      <c r="A45" s="233" t="s">
        <v>46</v>
      </c>
      <c r="B45" s="234">
        <v>20</v>
      </c>
      <c r="C45" s="229" t="s">
        <v>166</v>
      </c>
      <c r="D45" s="230" t="s">
        <v>167</v>
      </c>
      <c r="E45" s="231" t="s">
        <v>95</v>
      </c>
      <c r="F45" s="232"/>
      <c r="G45" s="228" t="s">
        <v>168</v>
      </c>
    </row>
    <row r="46" spans="1:7" ht="12.75">
      <c r="A46" s="233"/>
      <c r="B46" s="234"/>
      <c r="C46" s="229"/>
      <c r="D46" s="230"/>
      <c r="E46" s="231"/>
      <c r="F46" s="232"/>
      <c r="G46" s="228"/>
    </row>
    <row r="47" spans="1:7" ht="12.75" customHeight="1">
      <c r="A47" s="233" t="s">
        <v>47</v>
      </c>
      <c r="B47" s="234">
        <v>21</v>
      </c>
      <c r="C47" s="229" t="s">
        <v>169</v>
      </c>
      <c r="D47" s="230" t="s">
        <v>170</v>
      </c>
      <c r="E47" s="231" t="s">
        <v>171</v>
      </c>
      <c r="F47" s="232"/>
      <c r="G47" s="228" t="s">
        <v>172</v>
      </c>
    </row>
    <row r="48" spans="1:7" ht="12.75">
      <c r="A48" s="233"/>
      <c r="B48" s="234"/>
      <c r="C48" s="229"/>
      <c r="D48" s="230"/>
      <c r="E48" s="231"/>
      <c r="F48" s="232"/>
      <c r="G48" s="228"/>
    </row>
    <row r="49" spans="1:7" ht="12.75" customHeight="1">
      <c r="A49" s="233" t="s">
        <v>48</v>
      </c>
      <c r="B49" s="234">
        <v>22</v>
      </c>
      <c r="C49" s="229" t="s">
        <v>173</v>
      </c>
      <c r="D49" s="230" t="s">
        <v>174</v>
      </c>
      <c r="E49" s="231" t="s">
        <v>85</v>
      </c>
      <c r="F49" s="232"/>
      <c r="G49" s="228" t="s">
        <v>175</v>
      </c>
    </row>
    <row r="50" spans="1:7" ht="12.75">
      <c r="A50" s="233"/>
      <c r="B50" s="234"/>
      <c r="C50" s="229"/>
      <c r="D50" s="230"/>
      <c r="E50" s="231"/>
      <c r="F50" s="232"/>
      <c r="G50" s="228"/>
    </row>
    <row r="51" spans="1:7" ht="12.75" customHeight="1">
      <c r="A51" s="233" t="s">
        <v>49</v>
      </c>
      <c r="B51" s="234">
        <v>23</v>
      </c>
      <c r="C51" s="229" t="s">
        <v>176</v>
      </c>
      <c r="D51" s="230" t="s">
        <v>177</v>
      </c>
      <c r="E51" s="231" t="s">
        <v>84</v>
      </c>
      <c r="F51" s="232" t="s">
        <v>178</v>
      </c>
      <c r="G51" s="228" t="s">
        <v>179</v>
      </c>
    </row>
    <row r="52" spans="1:7" ht="12.75">
      <c r="A52" s="233"/>
      <c r="B52" s="234"/>
      <c r="C52" s="229"/>
      <c r="D52" s="230"/>
      <c r="E52" s="231"/>
      <c r="F52" s="232"/>
      <c r="G52" s="228"/>
    </row>
    <row r="53" spans="1:7" ht="12.75" customHeight="1">
      <c r="A53" s="233" t="s">
        <v>50</v>
      </c>
      <c r="B53" s="234">
        <v>24</v>
      </c>
      <c r="C53" s="229" t="s">
        <v>180</v>
      </c>
      <c r="D53" s="230" t="s">
        <v>181</v>
      </c>
      <c r="E53" s="231" t="s">
        <v>182</v>
      </c>
      <c r="F53" s="232"/>
      <c r="G53" s="228" t="s">
        <v>183</v>
      </c>
    </row>
    <row r="54" spans="1:7" ht="12.75">
      <c r="A54" s="233"/>
      <c r="B54" s="234"/>
      <c r="C54" s="229"/>
      <c r="D54" s="230"/>
      <c r="E54" s="231"/>
      <c r="F54" s="232"/>
      <c r="G54" s="228"/>
    </row>
    <row r="55" spans="1:7" ht="12.75" customHeight="1">
      <c r="A55" s="233" t="s">
        <v>51</v>
      </c>
      <c r="B55" s="234">
        <v>25</v>
      </c>
      <c r="C55" s="229" t="s">
        <v>184</v>
      </c>
      <c r="D55" s="235" t="s">
        <v>245</v>
      </c>
      <c r="E55" s="231" t="s">
        <v>185</v>
      </c>
      <c r="F55" s="232"/>
      <c r="G55" s="228" t="s">
        <v>186</v>
      </c>
    </row>
    <row r="56" spans="1:7" ht="12.75">
      <c r="A56" s="233"/>
      <c r="B56" s="234"/>
      <c r="C56" s="229"/>
      <c r="D56" s="230"/>
      <c r="E56" s="231"/>
      <c r="F56" s="232"/>
      <c r="G56" s="228"/>
    </row>
    <row r="57" spans="1:7" ht="12.75" customHeight="1">
      <c r="A57" s="233" t="s">
        <v>52</v>
      </c>
      <c r="B57" s="234">
        <v>26</v>
      </c>
      <c r="C57" s="229" t="s">
        <v>187</v>
      </c>
      <c r="D57" s="230" t="s">
        <v>188</v>
      </c>
      <c r="E57" s="231" t="s">
        <v>148</v>
      </c>
      <c r="F57" s="232"/>
      <c r="G57" s="228" t="s">
        <v>189</v>
      </c>
    </row>
    <row r="58" spans="1:7" ht="12.75">
      <c r="A58" s="233"/>
      <c r="B58" s="234"/>
      <c r="C58" s="229"/>
      <c r="D58" s="230"/>
      <c r="E58" s="231"/>
      <c r="F58" s="232"/>
      <c r="G58" s="228"/>
    </row>
    <row r="59" spans="1:7" ht="12.75" customHeight="1">
      <c r="A59" s="233" t="s">
        <v>53</v>
      </c>
      <c r="B59" s="234">
        <v>27</v>
      </c>
      <c r="C59" s="229" t="s">
        <v>190</v>
      </c>
      <c r="D59" s="230" t="s">
        <v>191</v>
      </c>
      <c r="E59" s="231" t="s">
        <v>92</v>
      </c>
      <c r="F59" s="232"/>
      <c r="G59" s="228" t="s">
        <v>141</v>
      </c>
    </row>
    <row r="60" spans="1:7" ht="12.75">
      <c r="A60" s="233"/>
      <c r="B60" s="234"/>
      <c r="C60" s="229"/>
      <c r="D60" s="230"/>
      <c r="E60" s="231"/>
      <c r="F60" s="232"/>
      <c r="G60" s="228"/>
    </row>
    <row r="61" spans="1:7" ht="12.75" customHeight="1">
      <c r="A61" s="233" t="s">
        <v>54</v>
      </c>
      <c r="B61" s="234">
        <v>28</v>
      </c>
      <c r="C61" s="229" t="s">
        <v>192</v>
      </c>
      <c r="D61" s="230" t="s">
        <v>193</v>
      </c>
      <c r="E61" s="231" t="s">
        <v>194</v>
      </c>
      <c r="F61" s="232"/>
      <c r="G61" s="228" t="s">
        <v>195</v>
      </c>
    </row>
    <row r="62" spans="1:7" ht="12.75">
      <c r="A62" s="233"/>
      <c r="B62" s="234"/>
      <c r="C62" s="229"/>
      <c r="D62" s="230"/>
      <c r="E62" s="231"/>
      <c r="F62" s="232"/>
      <c r="G62" s="228"/>
    </row>
    <row r="63" spans="1:7" ht="12.75" customHeight="1">
      <c r="A63" s="233" t="s">
        <v>55</v>
      </c>
      <c r="B63" s="234">
        <v>29</v>
      </c>
      <c r="C63" s="229" t="s">
        <v>196</v>
      </c>
      <c r="D63" s="230" t="s">
        <v>101</v>
      </c>
      <c r="E63" s="231" t="s">
        <v>102</v>
      </c>
      <c r="F63" s="232"/>
      <c r="G63" s="228" t="s">
        <v>197</v>
      </c>
    </row>
    <row r="64" spans="1:7" ht="12.75">
      <c r="A64" s="233"/>
      <c r="B64" s="234"/>
      <c r="C64" s="229"/>
      <c r="D64" s="230"/>
      <c r="E64" s="231"/>
      <c r="F64" s="232"/>
      <c r="G64" s="228"/>
    </row>
    <row r="65" spans="1:7" ht="12.75" customHeight="1">
      <c r="A65" s="233" t="s">
        <v>56</v>
      </c>
      <c r="B65" s="234">
        <v>30</v>
      </c>
      <c r="C65" s="229" t="s">
        <v>198</v>
      </c>
      <c r="D65" s="230" t="s">
        <v>199</v>
      </c>
      <c r="E65" s="231" t="s">
        <v>88</v>
      </c>
      <c r="F65" s="232"/>
      <c r="G65" s="228" t="s">
        <v>89</v>
      </c>
    </row>
    <row r="66" spans="1:7" ht="12.75">
      <c r="A66" s="233"/>
      <c r="B66" s="234"/>
      <c r="C66" s="229"/>
      <c r="D66" s="230"/>
      <c r="E66" s="231"/>
      <c r="F66" s="232"/>
      <c r="G66" s="228"/>
    </row>
    <row r="67" spans="1:7" ht="12.75" customHeight="1">
      <c r="A67" s="233" t="s">
        <v>57</v>
      </c>
      <c r="B67" s="234">
        <v>31</v>
      </c>
      <c r="C67" s="229" t="s">
        <v>200</v>
      </c>
      <c r="D67" s="230" t="s">
        <v>201</v>
      </c>
      <c r="E67" s="231" t="s">
        <v>202</v>
      </c>
      <c r="F67" s="232"/>
      <c r="G67" s="228" t="s">
        <v>203</v>
      </c>
    </row>
    <row r="68" spans="1:7" ht="12.75">
      <c r="A68" s="233"/>
      <c r="B68" s="234"/>
      <c r="C68" s="229"/>
      <c r="D68" s="230"/>
      <c r="E68" s="231"/>
      <c r="F68" s="232"/>
      <c r="G68" s="228"/>
    </row>
    <row r="69" spans="1:7" ht="12.75" customHeight="1">
      <c r="A69" s="233" t="s">
        <v>58</v>
      </c>
      <c r="B69" s="234">
        <v>32</v>
      </c>
      <c r="C69" s="229" t="s">
        <v>204</v>
      </c>
      <c r="D69" s="230" t="s">
        <v>91</v>
      </c>
      <c r="E69" s="231" t="s">
        <v>205</v>
      </c>
      <c r="F69" s="232"/>
      <c r="G69" s="228" t="s">
        <v>206</v>
      </c>
    </row>
    <row r="70" spans="1:7" ht="12.75">
      <c r="A70" s="233"/>
      <c r="B70" s="234"/>
      <c r="C70" s="229"/>
      <c r="D70" s="230"/>
      <c r="E70" s="231"/>
      <c r="F70" s="232"/>
      <c r="G70" s="228"/>
    </row>
    <row r="71" spans="1:7" ht="12.75" customHeight="1">
      <c r="A71" s="233" t="s">
        <v>59</v>
      </c>
      <c r="B71" s="234">
        <v>33</v>
      </c>
      <c r="C71" s="229" t="s">
        <v>207</v>
      </c>
      <c r="D71" s="235" t="s">
        <v>256</v>
      </c>
      <c r="E71" s="231" t="s">
        <v>154</v>
      </c>
      <c r="F71" s="232"/>
      <c r="G71" s="228" t="s">
        <v>208</v>
      </c>
    </row>
    <row r="72" spans="1:7" ht="12.75">
      <c r="A72" s="233"/>
      <c r="B72" s="234"/>
      <c r="C72" s="229"/>
      <c r="D72" s="230"/>
      <c r="E72" s="231"/>
      <c r="F72" s="232"/>
      <c r="G72" s="228"/>
    </row>
    <row r="73" spans="1:7" ht="12.75" customHeight="1">
      <c r="A73" s="233" t="s">
        <v>60</v>
      </c>
      <c r="B73" s="234">
        <v>34</v>
      </c>
      <c r="C73" s="229" t="s">
        <v>209</v>
      </c>
      <c r="D73" s="230" t="s">
        <v>210</v>
      </c>
      <c r="E73" s="231" t="s">
        <v>96</v>
      </c>
      <c r="F73" s="232"/>
      <c r="G73" s="228" t="s">
        <v>211</v>
      </c>
    </row>
    <row r="74" spans="1:7" ht="12.75">
      <c r="A74" s="233"/>
      <c r="B74" s="234"/>
      <c r="C74" s="229"/>
      <c r="D74" s="230"/>
      <c r="E74" s="231"/>
      <c r="F74" s="232"/>
      <c r="G74" s="228"/>
    </row>
    <row r="75" spans="1:7" ht="12.75" customHeight="1">
      <c r="A75" s="233" t="s">
        <v>61</v>
      </c>
      <c r="B75" s="234">
        <v>35</v>
      </c>
      <c r="C75" s="229" t="s">
        <v>212</v>
      </c>
      <c r="D75" s="230" t="s">
        <v>213</v>
      </c>
      <c r="E75" s="231" t="s">
        <v>92</v>
      </c>
      <c r="F75" s="232"/>
      <c r="G75" s="228" t="s">
        <v>93</v>
      </c>
    </row>
    <row r="76" spans="1:7" ht="12.75">
      <c r="A76" s="233"/>
      <c r="B76" s="234"/>
      <c r="C76" s="229"/>
      <c r="D76" s="230"/>
      <c r="E76" s="231"/>
      <c r="F76" s="232"/>
      <c r="G76" s="228"/>
    </row>
    <row r="77" spans="1:7" ht="12.75" customHeight="1">
      <c r="A77" s="233" t="s">
        <v>62</v>
      </c>
      <c r="B77" s="234">
        <v>36</v>
      </c>
      <c r="C77" s="229" t="s">
        <v>214</v>
      </c>
      <c r="D77" s="230" t="s">
        <v>215</v>
      </c>
      <c r="E77" s="231" t="s">
        <v>216</v>
      </c>
      <c r="F77" s="232" t="s">
        <v>217</v>
      </c>
      <c r="G77" s="228" t="s">
        <v>218</v>
      </c>
    </row>
    <row r="78" spans="1:7" ht="12.75">
      <c r="A78" s="233"/>
      <c r="B78" s="234"/>
      <c r="C78" s="229"/>
      <c r="D78" s="230"/>
      <c r="E78" s="231"/>
      <c r="F78" s="232"/>
      <c r="G78" s="228"/>
    </row>
    <row r="79" spans="1:7" ht="12.75" customHeight="1">
      <c r="A79" s="233" t="s">
        <v>63</v>
      </c>
      <c r="B79" s="234">
        <v>37</v>
      </c>
      <c r="C79" s="229" t="s">
        <v>219</v>
      </c>
      <c r="D79" s="230" t="s">
        <v>220</v>
      </c>
      <c r="E79" s="231" t="s">
        <v>221</v>
      </c>
      <c r="F79" s="232"/>
      <c r="G79" s="228" t="s">
        <v>222</v>
      </c>
    </row>
    <row r="80" spans="1:7" ht="12.75">
      <c r="A80" s="233"/>
      <c r="B80" s="234"/>
      <c r="C80" s="229"/>
      <c r="D80" s="230"/>
      <c r="E80" s="231"/>
      <c r="F80" s="232"/>
      <c r="G80" s="228"/>
    </row>
    <row r="81" spans="1:7" ht="12.75" customHeight="1">
      <c r="A81" s="233" t="s">
        <v>64</v>
      </c>
      <c r="B81" s="234">
        <v>38</v>
      </c>
      <c r="C81" s="229" t="s">
        <v>223</v>
      </c>
      <c r="D81" s="230" t="s">
        <v>224</v>
      </c>
      <c r="E81" s="231" t="s">
        <v>106</v>
      </c>
      <c r="F81" s="232"/>
      <c r="G81" s="228" t="s">
        <v>225</v>
      </c>
    </row>
    <row r="82" spans="1:7" ht="12.75">
      <c r="A82" s="233"/>
      <c r="B82" s="234"/>
      <c r="C82" s="229"/>
      <c r="D82" s="230"/>
      <c r="E82" s="231"/>
      <c r="F82" s="232"/>
      <c r="G82" s="228"/>
    </row>
    <row r="83" spans="1:7" ht="12.75" customHeight="1">
      <c r="A83" s="233" t="s">
        <v>65</v>
      </c>
      <c r="B83" s="234">
        <v>39</v>
      </c>
      <c r="C83" s="229" t="s">
        <v>226</v>
      </c>
      <c r="D83" s="230" t="s">
        <v>227</v>
      </c>
      <c r="E83" s="231" t="s">
        <v>82</v>
      </c>
      <c r="F83" s="232"/>
      <c r="G83" s="228" t="s">
        <v>228</v>
      </c>
    </row>
    <row r="84" spans="1:7" ht="12.75">
      <c r="A84" s="233"/>
      <c r="B84" s="234"/>
      <c r="C84" s="229"/>
      <c r="D84" s="230"/>
      <c r="E84" s="231"/>
      <c r="F84" s="232"/>
      <c r="G84" s="228"/>
    </row>
    <row r="85" spans="1:7" ht="12.75" customHeight="1">
      <c r="A85" s="233" t="s">
        <v>66</v>
      </c>
      <c r="B85" s="234">
        <v>40</v>
      </c>
      <c r="C85" s="229" t="s">
        <v>229</v>
      </c>
      <c r="D85" s="230" t="s">
        <v>230</v>
      </c>
      <c r="E85" s="231" t="s">
        <v>126</v>
      </c>
      <c r="F85" s="232"/>
      <c r="G85" s="228" t="s">
        <v>231</v>
      </c>
    </row>
    <row r="86" spans="1:7" ht="12.75">
      <c r="A86" s="233"/>
      <c r="B86" s="234"/>
      <c r="C86" s="229"/>
      <c r="D86" s="230"/>
      <c r="E86" s="231"/>
      <c r="F86" s="232"/>
      <c r="G86" s="228"/>
    </row>
    <row r="87" spans="1:8" ht="12.75" customHeight="1">
      <c r="A87" s="233" t="s">
        <v>79</v>
      </c>
      <c r="B87" s="234">
        <v>41</v>
      </c>
      <c r="C87" s="229" t="s">
        <v>232</v>
      </c>
      <c r="D87" s="230" t="s">
        <v>233</v>
      </c>
      <c r="E87" s="231" t="s">
        <v>120</v>
      </c>
      <c r="F87" s="232"/>
      <c r="G87" s="228" t="s">
        <v>234</v>
      </c>
      <c r="H87" s="4"/>
    </row>
    <row r="88" spans="1:8" ht="12.75">
      <c r="A88" s="233"/>
      <c r="B88" s="234"/>
      <c r="C88" s="229"/>
      <c r="D88" s="230"/>
      <c r="E88" s="231"/>
      <c r="F88" s="232"/>
      <c r="G88" s="228"/>
      <c r="H88" s="4"/>
    </row>
    <row r="89" spans="1:8" ht="12.75" customHeight="1">
      <c r="A89" s="233" t="s">
        <v>80</v>
      </c>
      <c r="B89" s="234">
        <v>42</v>
      </c>
      <c r="C89" s="229" t="s">
        <v>235</v>
      </c>
      <c r="D89" s="230" t="s">
        <v>236</v>
      </c>
      <c r="E89" s="231" t="s">
        <v>148</v>
      </c>
      <c r="F89" s="232"/>
      <c r="G89" s="228" t="s">
        <v>149</v>
      </c>
      <c r="H89" s="4"/>
    </row>
    <row r="90" spans="1:8" ht="12.75">
      <c r="A90" s="233"/>
      <c r="B90" s="234"/>
      <c r="C90" s="229"/>
      <c r="D90" s="230"/>
      <c r="E90" s="231"/>
      <c r="F90" s="232"/>
      <c r="G90" s="228"/>
      <c r="H90" s="4"/>
    </row>
    <row r="91" spans="1:8" ht="12.75" customHeight="1">
      <c r="A91" s="233" t="s">
        <v>97</v>
      </c>
      <c r="B91" s="234">
        <v>43</v>
      </c>
      <c r="C91" s="229" t="s">
        <v>237</v>
      </c>
      <c r="D91" s="230" t="s">
        <v>238</v>
      </c>
      <c r="E91" s="231" t="s">
        <v>205</v>
      </c>
      <c r="F91" s="232"/>
      <c r="G91" s="228" t="s">
        <v>206</v>
      </c>
      <c r="H91" s="4"/>
    </row>
    <row r="92" spans="1:8" ht="12.75">
      <c r="A92" s="233"/>
      <c r="B92" s="234"/>
      <c r="C92" s="229"/>
      <c r="D92" s="230"/>
      <c r="E92" s="231"/>
      <c r="F92" s="232"/>
      <c r="G92" s="228"/>
      <c r="H92" s="4"/>
    </row>
    <row r="93" spans="1:8" ht="12.75" customHeight="1">
      <c r="A93" s="233" t="s">
        <v>98</v>
      </c>
      <c r="B93" s="234">
        <v>44</v>
      </c>
      <c r="C93" s="229" t="s">
        <v>239</v>
      </c>
      <c r="D93" s="230" t="s">
        <v>240</v>
      </c>
      <c r="E93" s="231" t="s">
        <v>241</v>
      </c>
      <c r="F93" s="232"/>
      <c r="G93" s="228" t="s">
        <v>242</v>
      </c>
      <c r="H93" s="4"/>
    </row>
    <row r="94" spans="1:8" ht="12.75">
      <c r="A94" s="233"/>
      <c r="B94" s="234"/>
      <c r="C94" s="229"/>
      <c r="D94" s="230"/>
      <c r="E94" s="231"/>
      <c r="F94" s="232"/>
      <c r="G94" s="228"/>
      <c r="H94" s="4"/>
    </row>
    <row r="95" spans="1:8" ht="12.75">
      <c r="A95" s="241"/>
      <c r="B95" s="242"/>
      <c r="C95" s="240"/>
      <c r="D95" s="244"/>
      <c r="E95" s="244"/>
      <c r="F95" s="245"/>
      <c r="G95" s="240"/>
      <c r="H95" s="4"/>
    </row>
    <row r="96" spans="1:8" ht="12.75">
      <c r="A96" s="241"/>
      <c r="B96" s="243"/>
      <c r="C96" s="240"/>
      <c r="D96" s="244"/>
      <c r="E96" s="244"/>
      <c r="F96" s="245"/>
      <c r="G96" s="240"/>
      <c r="H96" s="4"/>
    </row>
    <row r="97" spans="1:8" ht="12.75">
      <c r="A97" s="241"/>
      <c r="B97" s="242"/>
      <c r="C97" s="240"/>
      <c r="D97" s="244"/>
      <c r="E97" s="244"/>
      <c r="F97" s="245"/>
      <c r="G97" s="240"/>
      <c r="H97" s="4"/>
    </row>
    <row r="98" spans="1:8" ht="12.75">
      <c r="A98" s="241"/>
      <c r="B98" s="243"/>
      <c r="C98" s="240"/>
      <c r="D98" s="244"/>
      <c r="E98" s="244"/>
      <c r="F98" s="245"/>
      <c r="G98" s="240"/>
      <c r="H98" s="4"/>
    </row>
    <row r="99" spans="1:8" ht="12.75">
      <c r="A99" s="241"/>
      <c r="B99" s="242"/>
      <c r="C99" s="240"/>
      <c r="D99" s="244"/>
      <c r="E99" s="244"/>
      <c r="F99" s="245"/>
      <c r="G99" s="240"/>
      <c r="H99" s="4"/>
    </row>
    <row r="100" spans="1:8" ht="12.75">
      <c r="A100" s="241"/>
      <c r="B100" s="243"/>
      <c r="C100" s="240"/>
      <c r="D100" s="244"/>
      <c r="E100" s="244"/>
      <c r="F100" s="245"/>
      <c r="G100" s="240"/>
      <c r="H100" s="4"/>
    </row>
    <row r="101" spans="1:8" ht="12.75">
      <c r="A101" s="241"/>
      <c r="B101" s="242"/>
      <c r="C101" s="240"/>
      <c r="D101" s="244"/>
      <c r="E101" s="244"/>
      <c r="F101" s="245"/>
      <c r="G101" s="240"/>
      <c r="H101" s="4"/>
    </row>
    <row r="102" spans="1:8" ht="12.75">
      <c r="A102" s="241"/>
      <c r="B102" s="243"/>
      <c r="C102" s="240"/>
      <c r="D102" s="244"/>
      <c r="E102" s="244"/>
      <c r="F102" s="245"/>
      <c r="G102" s="240"/>
      <c r="H102" s="4"/>
    </row>
    <row r="103" spans="1:8" ht="12.75">
      <c r="A103" s="241"/>
      <c r="B103" s="242"/>
      <c r="C103" s="240"/>
      <c r="D103" s="244"/>
      <c r="E103" s="244"/>
      <c r="F103" s="245"/>
      <c r="G103" s="240"/>
      <c r="H103" s="4"/>
    </row>
    <row r="104" spans="1:8" ht="12.75">
      <c r="A104" s="241"/>
      <c r="B104" s="243"/>
      <c r="C104" s="240"/>
      <c r="D104" s="244"/>
      <c r="E104" s="244"/>
      <c r="F104" s="245"/>
      <c r="G104" s="240"/>
      <c r="H104" s="4"/>
    </row>
    <row r="105" spans="1:8" ht="12.75">
      <c r="A105" s="241"/>
      <c r="B105" s="242"/>
      <c r="C105" s="240"/>
      <c r="D105" s="244"/>
      <c r="E105" s="244"/>
      <c r="F105" s="245"/>
      <c r="G105" s="240"/>
      <c r="H105" s="4"/>
    </row>
    <row r="106" spans="1:8" ht="12.75">
      <c r="A106" s="241"/>
      <c r="B106" s="243"/>
      <c r="C106" s="240"/>
      <c r="D106" s="244"/>
      <c r="E106" s="244"/>
      <c r="F106" s="245"/>
      <c r="G106" s="240"/>
      <c r="H106" s="4"/>
    </row>
    <row r="107" spans="1:8" ht="12.75">
      <c r="A107" s="241"/>
      <c r="B107" s="242"/>
      <c r="C107" s="240"/>
      <c r="D107" s="244"/>
      <c r="E107" s="244"/>
      <c r="F107" s="245"/>
      <c r="G107" s="240"/>
      <c r="H107" s="4"/>
    </row>
    <row r="108" spans="1:8" ht="12.75">
      <c r="A108" s="241"/>
      <c r="B108" s="243"/>
      <c r="C108" s="240"/>
      <c r="D108" s="244"/>
      <c r="E108" s="244"/>
      <c r="F108" s="245"/>
      <c r="G108" s="240"/>
      <c r="H108" s="4"/>
    </row>
    <row r="109" spans="1:8" ht="12.75">
      <c r="A109" s="241"/>
      <c r="B109" s="242"/>
      <c r="C109" s="240"/>
      <c r="D109" s="244"/>
      <c r="E109" s="244"/>
      <c r="F109" s="245"/>
      <c r="G109" s="240"/>
      <c r="H109" s="4"/>
    </row>
    <row r="110" spans="1:8" ht="12.75">
      <c r="A110" s="241"/>
      <c r="B110" s="243"/>
      <c r="C110" s="240"/>
      <c r="D110" s="244"/>
      <c r="E110" s="244"/>
      <c r="F110" s="245"/>
      <c r="G110" s="240"/>
      <c r="H110" s="4"/>
    </row>
    <row r="111" spans="1:8" ht="12.75">
      <c r="A111" s="241"/>
      <c r="B111" s="242"/>
      <c r="C111" s="240"/>
      <c r="D111" s="244"/>
      <c r="E111" s="244"/>
      <c r="F111" s="245"/>
      <c r="G111" s="240"/>
      <c r="H111" s="4"/>
    </row>
    <row r="112" spans="1:8" ht="12.75">
      <c r="A112" s="241"/>
      <c r="B112" s="243"/>
      <c r="C112" s="240"/>
      <c r="D112" s="244"/>
      <c r="E112" s="244"/>
      <c r="F112" s="245"/>
      <c r="G112" s="240"/>
      <c r="H112" s="4"/>
    </row>
    <row r="113" spans="1:8" ht="12.75">
      <c r="A113" s="241"/>
      <c r="B113" s="242"/>
      <c r="C113" s="240"/>
      <c r="D113" s="244"/>
      <c r="E113" s="244"/>
      <c r="F113" s="245"/>
      <c r="G113" s="240"/>
      <c r="H113" s="4"/>
    </row>
    <row r="114" spans="1:8" ht="12.75">
      <c r="A114" s="241"/>
      <c r="B114" s="243"/>
      <c r="C114" s="240"/>
      <c r="D114" s="244"/>
      <c r="E114" s="244"/>
      <c r="F114" s="245"/>
      <c r="G114" s="240"/>
      <c r="H114" s="4"/>
    </row>
    <row r="115" spans="1:8" ht="12.75">
      <c r="A115" s="241"/>
      <c r="B115" s="242"/>
      <c r="C115" s="240"/>
      <c r="D115" s="244"/>
      <c r="E115" s="244"/>
      <c r="F115" s="245"/>
      <c r="G115" s="240"/>
      <c r="H115" s="4"/>
    </row>
    <row r="116" spans="1:8" ht="12.75">
      <c r="A116" s="241"/>
      <c r="B116" s="243"/>
      <c r="C116" s="240"/>
      <c r="D116" s="244"/>
      <c r="E116" s="244"/>
      <c r="F116" s="245"/>
      <c r="G116" s="240"/>
      <c r="H116" s="4"/>
    </row>
    <row r="117" spans="1:8" ht="12.75">
      <c r="A117" s="241"/>
      <c r="B117" s="242"/>
      <c r="C117" s="240"/>
      <c r="D117" s="244"/>
      <c r="E117" s="244"/>
      <c r="F117" s="245"/>
      <c r="G117" s="240"/>
      <c r="H117" s="4"/>
    </row>
    <row r="118" spans="1:8" ht="12.75">
      <c r="A118" s="241"/>
      <c r="B118" s="243"/>
      <c r="C118" s="240"/>
      <c r="D118" s="244"/>
      <c r="E118" s="244"/>
      <c r="F118" s="245"/>
      <c r="G118" s="240"/>
      <c r="H118" s="4"/>
    </row>
    <row r="119" spans="1:8" ht="12.75">
      <c r="A119" s="241"/>
      <c r="B119" s="242"/>
      <c r="C119" s="240"/>
      <c r="D119" s="244"/>
      <c r="E119" s="244"/>
      <c r="F119" s="245"/>
      <c r="G119" s="240"/>
      <c r="H119" s="4"/>
    </row>
    <row r="120" spans="1:8" ht="12.75">
      <c r="A120" s="241"/>
      <c r="B120" s="243"/>
      <c r="C120" s="240"/>
      <c r="D120" s="244"/>
      <c r="E120" s="244"/>
      <c r="F120" s="245"/>
      <c r="G120" s="240"/>
      <c r="H120" s="4"/>
    </row>
    <row r="121" spans="1:8" ht="12.75">
      <c r="A121" s="241"/>
      <c r="B121" s="242"/>
      <c r="C121" s="240"/>
      <c r="D121" s="244"/>
      <c r="E121" s="244"/>
      <c r="F121" s="245"/>
      <c r="G121" s="240"/>
      <c r="H121" s="4"/>
    </row>
    <row r="122" spans="1:8" ht="12.75">
      <c r="A122" s="241"/>
      <c r="B122" s="243"/>
      <c r="C122" s="240"/>
      <c r="D122" s="244"/>
      <c r="E122" s="244"/>
      <c r="F122" s="245"/>
      <c r="G122" s="240"/>
      <c r="H122" s="4"/>
    </row>
    <row r="123" spans="1:8" ht="12.75">
      <c r="A123" s="241"/>
      <c r="B123" s="242"/>
      <c r="C123" s="240"/>
      <c r="D123" s="244"/>
      <c r="E123" s="244"/>
      <c r="F123" s="245"/>
      <c r="G123" s="240"/>
      <c r="H123" s="4"/>
    </row>
    <row r="124" spans="1:8" ht="12.75">
      <c r="A124" s="241"/>
      <c r="B124" s="243"/>
      <c r="C124" s="240"/>
      <c r="D124" s="244"/>
      <c r="E124" s="244"/>
      <c r="F124" s="245"/>
      <c r="G124" s="240"/>
      <c r="H124" s="4"/>
    </row>
    <row r="125" spans="1:8" ht="12.75">
      <c r="A125" s="241"/>
      <c r="B125" s="242"/>
      <c r="C125" s="240"/>
      <c r="D125" s="244"/>
      <c r="E125" s="244"/>
      <c r="F125" s="245"/>
      <c r="G125" s="240"/>
      <c r="H125" s="4"/>
    </row>
    <row r="126" spans="1:8" ht="12.75">
      <c r="A126" s="241"/>
      <c r="B126" s="243"/>
      <c r="C126" s="240"/>
      <c r="D126" s="244"/>
      <c r="E126" s="244"/>
      <c r="F126" s="245"/>
      <c r="G126" s="240"/>
      <c r="H126" s="4"/>
    </row>
    <row r="127" spans="1:8" ht="12.75">
      <c r="A127" s="241"/>
      <c r="B127" s="242"/>
      <c r="C127" s="240"/>
      <c r="D127" s="244"/>
      <c r="E127" s="244"/>
      <c r="F127" s="245"/>
      <c r="G127" s="240"/>
      <c r="H127" s="4"/>
    </row>
    <row r="128" spans="1:8" ht="12.75">
      <c r="A128" s="241"/>
      <c r="B128" s="243"/>
      <c r="C128" s="240"/>
      <c r="D128" s="244"/>
      <c r="E128" s="244"/>
      <c r="F128" s="245"/>
      <c r="G128" s="240"/>
      <c r="H128" s="4"/>
    </row>
    <row r="129" spans="1:8" ht="12.75">
      <c r="A129" s="241"/>
      <c r="B129" s="242"/>
      <c r="C129" s="240"/>
      <c r="D129" s="244"/>
      <c r="E129" s="244"/>
      <c r="F129" s="245"/>
      <c r="G129" s="240"/>
      <c r="H129" s="4"/>
    </row>
    <row r="130" spans="1:8" ht="12.75">
      <c r="A130" s="241"/>
      <c r="B130" s="243"/>
      <c r="C130" s="240"/>
      <c r="D130" s="244"/>
      <c r="E130" s="244"/>
      <c r="F130" s="245"/>
      <c r="G130" s="240"/>
      <c r="H130" s="4"/>
    </row>
    <row r="131" spans="1:8" ht="12.75">
      <c r="A131" s="241"/>
      <c r="B131" s="242"/>
      <c r="C131" s="240"/>
      <c r="D131" s="244"/>
      <c r="E131" s="244"/>
      <c r="F131" s="245"/>
      <c r="G131" s="240"/>
      <c r="H131" s="4"/>
    </row>
    <row r="132" spans="1:8" ht="12.75">
      <c r="A132" s="241"/>
      <c r="B132" s="243"/>
      <c r="C132" s="240"/>
      <c r="D132" s="244"/>
      <c r="E132" s="244"/>
      <c r="F132" s="245"/>
      <c r="G132" s="240"/>
      <c r="H132" s="4"/>
    </row>
    <row r="133" spans="1:8" ht="12.75">
      <c r="A133" s="241"/>
      <c r="B133" s="242"/>
      <c r="C133" s="240"/>
      <c r="D133" s="244"/>
      <c r="E133" s="244"/>
      <c r="F133" s="245"/>
      <c r="G133" s="240"/>
      <c r="H133" s="4"/>
    </row>
    <row r="134" spans="1:8" ht="12.75">
      <c r="A134" s="241"/>
      <c r="B134" s="243"/>
      <c r="C134" s="240"/>
      <c r="D134" s="244"/>
      <c r="E134" s="244"/>
      <c r="F134" s="245"/>
      <c r="G134" s="240"/>
      <c r="H134" s="4"/>
    </row>
    <row r="135" spans="1:8" ht="12.75">
      <c r="A135" s="241"/>
      <c r="B135" s="242"/>
      <c r="C135" s="240"/>
      <c r="D135" s="244"/>
      <c r="E135" s="244"/>
      <c r="F135" s="245"/>
      <c r="G135" s="240"/>
      <c r="H135" s="4"/>
    </row>
    <row r="136" spans="1:8" ht="12.75">
      <c r="A136" s="241"/>
      <c r="B136" s="243"/>
      <c r="C136" s="240"/>
      <c r="D136" s="244"/>
      <c r="E136" s="244"/>
      <c r="F136" s="245"/>
      <c r="G136" s="240"/>
      <c r="H136" s="4"/>
    </row>
    <row r="137" spans="1:8" ht="12.75">
      <c r="A137" s="241"/>
      <c r="B137" s="242"/>
      <c r="C137" s="240"/>
      <c r="D137" s="244"/>
      <c r="E137" s="244"/>
      <c r="F137" s="245"/>
      <c r="G137" s="240"/>
      <c r="H137" s="4"/>
    </row>
    <row r="138" spans="1:8" ht="12.75">
      <c r="A138" s="241"/>
      <c r="B138" s="243"/>
      <c r="C138" s="240"/>
      <c r="D138" s="244"/>
      <c r="E138" s="244"/>
      <c r="F138" s="245"/>
      <c r="G138" s="240"/>
      <c r="H138" s="4"/>
    </row>
    <row r="139" spans="1:8" ht="12.75">
      <c r="A139" s="241"/>
      <c r="B139" s="242"/>
      <c r="C139" s="240"/>
      <c r="D139" s="244"/>
      <c r="E139" s="244"/>
      <c r="F139" s="245"/>
      <c r="G139" s="240"/>
      <c r="H139" s="4"/>
    </row>
    <row r="140" spans="1:8" ht="12.75">
      <c r="A140" s="241"/>
      <c r="B140" s="243"/>
      <c r="C140" s="240"/>
      <c r="D140" s="244"/>
      <c r="E140" s="244"/>
      <c r="F140" s="245"/>
      <c r="G140" s="240"/>
      <c r="H140" s="4"/>
    </row>
    <row r="141" spans="1:8" ht="12.75">
      <c r="A141" s="241"/>
      <c r="B141" s="242"/>
      <c r="C141" s="240"/>
      <c r="D141" s="244"/>
      <c r="E141" s="244"/>
      <c r="F141" s="245"/>
      <c r="G141" s="240"/>
      <c r="H141" s="4"/>
    </row>
    <row r="142" spans="1:8" ht="12.75">
      <c r="A142" s="241"/>
      <c r="B142" s="243"/>
      <c r="C142" s="240"/>
      <c r="D142" s="244"/>
      <c r="E142" s="244"/>
      <c r="F142" s="245"/>
      <c r="G142" s="240"/>
      <c r="H142" s="4"/>
    </row>
    <row r="143" spans="1:8" ht="12.75">
      <c r="A143" s="241"/>
      <c r="B143" s="242"/>
      <c r="C143" s="240"/>
      <c r="D143" s="244"/>
      <c r="E143" s="244"/>
      <c r="F143" s="245"/>
      <c r="G143" s="240"/>
      <c r="H143" s="4"/>
    </row>
    <row r="144" spans="1:8" ht="12.75">
      <c r="A144" s="241"/>
      <c r="B144" s="243"/>
      <c r="C144" s="240"/>
      <c r="D144" s="244"/>
      <c r="E144" s="244"/>
      <c r="F144" s="245"/>
      <c r="G144" s="240"/>
      <c r="H144" s="4"/>
    </row>
    <row r="145" spans="1:8" ht="12.75">
      <c r="A145" s="241"/>
      <c r="B145" s="242"/>
      <c r="C145" s="240"/>
      <c r="D145" s="244"/>
      <c r="E145" s="244"/>
      <c r="F145" s="245"/>
      <c r="G145" s="240"/>
      <c r="H145" s="4"/>
    </row>
    <row r="146" spans="1:8" ht="12.75">
      <c r="A146" s="241"/>
      <c r="B146" s="243"/>
      <c r="C146" s="240"/>
      <c r="D146" s="244"/>
      <c r="E146" s="244"/>
      <c r="F146" s="245"/>
      <c r="G146" s="240"/>
      <c r="H146" s="4"/>
    </row>
    <row r="147" spans="1:8" ht="12.75">
      <c r="A147" s="241"/>
      <c r="B147" s="242"/>
      <c r="C147" s="240"/>
      <c r="D147" s="244"/>
      <c r="E147" s="244"/>
      <c r="F147" s="245"/>
      <c r="G147" s="240"/>
      <c r="H147" s="4"/>
    </row>
    <row r="148" spans="1:8" ht="12.75">
      <c r="A148" s="241"/>
      <c r="B148" s="243"/>
      <c r="C148" s="240"/>
      <c r="D148" s="244"/>
      <c r="E148" s="244"/>
      <c r="F148" s="245"/>
      <c r="G148" s="240"/>
      <c r="H148" s="4"/>
    </row>
    <row r="149" spans="1:8" ht="12.75">
      <c r="A149" s="241"/>
      <c r="B149" s="242"/>
      <c r="C149" s="240"/>
      <c r="D149" s="244"/>
      <c r="E149" s="244"/>
      <c r="F149" s="245"/>
      <c r="G149" s="240"/>
      <c r="H149" s="4"/>
    </row>
    <row r="150" spans="1:8" ht="12.75">
      <c r="A150" s="241"/>
      <c r="B150" s="243"/>
      <c r="C150" s="240"/>
      <c r="D150" s="244"/>
      <c r="E150" s="244"/>
      <c r="F150" s="245"/>
      <c r="G150" s="240"/>
      <c r="H150" s="4"/>
    </row>
    <row r="151" spans="1:8" ht="12.75">
      <c r="A151" s="241"/>
      <c r="B151" s="242"/>
      <c r="C151" s="240"/>
      <c r="D151" s="244"/>
      <c r="E151" s="244"/>
      <c r="F151" s="245"/>
      <c r="G151" s="240"/>
      <c r="H151" s="4"/>
    </row>
    <row r="152" spans="1:8" ht="12.75">
      <c r="A152" s="241"/>
      <c r="B152" s="243"/>
      <c r="C152" s="240"/>
      <c r="D152" s="244"/>
      <c r="E152" s="244"/>
      <c r="F152" s="245"/>
      <c r="G152" s="240"/>
      <c r="H152" s="4"/>
    </row>
    <row r="153" spans="1:8" ht="12.75">
      <c r="A153" s="241"/>
      <c r="B153" s="242"/>
      <c r="C153" s="240"/>
      <c r="D153" s="244"/>
      <c r="E153" s="244"/>
      <c r="F153" s="245"/>
      <c r="G153" s="240"/>
      <c r="H153" s="4"/>
    </row>
    <row r="154" spans="1:8" ht="12.75">
      <c r="A154" s="241"/>
      <c r="B154" s="243"/>
      <c r="C154" s="240"/>
      <c r="D154" s="244"/>
      <c r="E154" s="244"/>
      <c r="F154" s="245"/>
      <c r="G154" s="240"/>
      <c r="H154" s="4"/>
    </row>
    <row r="155" spans="1:8" ht="12.75">
      <c r="A155" s="241"/>
      <c r="B155" s="242"/>
      <c r="C155" s="240"/>
      <c r="D155" s="244"/>
      <c r="E155" s="244"/>
      <c r="F155" s="245"/>
      <c r="G155" s="240"/>
      <c r="H155" s="4"/>
    </row>
    <row r="156" spans="1:8" ht="12.75">
      <c r="A156" s="241"/>
      <c r="B156" s="243"/>
      <c r="C156" s="240"/>
      <c r="D156" s="244"/>
      <c r="E156" s="244"/>
      <c r="F156" s="245"/>
      <c r="G156" s="240"/>
      <c r="H156" s="4"/>
    </row>
    <row r="157" spans="1:8" ht="12.75">
      <c r="A157" s="241"/>
      <c r="B157" s="242"/>
      <c r="C157" s="240"/>
      <c r="D157" s="244"/>
      <c r="E157" s="244"/>
      <c r="F157" s="245"/>
      <c r="G157" s="240"/>
      <c r="H157" s="4"/>
    </row>
    <row r="158" spans="1:8" ht="12.75">
      <c r="A158" s="241"/>
      <c r="B158" s="243"/>
      <c r="C158" s="240"/>
      <c r="D158" s="244"/>
      <c r="E158" s="244"/>
      <c r="F158" s="245"/>
      <c r="G158" s="240"/>
      <c r="H158" s="4"/>
    </row>
    <row r="159" spans="1:8" ht="12.75">
      <c r="A159" s="241"/>
      <c r="B159" s="242"/>
      <c r="C159" s="240"/>
      <c r="D159" s="244"/>
      <c r="E159" s="244"/>
      <c r="F159" s="245"/>
      <c r="G159" s="240"/>
      <c r="H159" s="4"/>
    </row>
    <row r="160" spans="1:8" ht="12.75">
      <c r="A160" s="241"/>
      <c r="B160" s="243"/>
      <c r="C160" s="240"/>
      <c r="D160" s="244"/>
      <c r="E160" s="244"/>
      <c r="F160" s="245"/>
      <c r="G160" s="240"/>
      <c r="H160" s="4"/>
    </row>
    <row r="161" spans="1:8" ht="12.75">
      <c r="A161" s="241"/>
      <c r="B161" s="242"/>
      <c r="C161" s="240"/>
      <c r="D161" s="244"/>
      <c r="E161" s="244"/>
      <c r="F161" s="245"/>
      <c r="G161" s="240"/>
      <c r="H161" s="4"/>
    </row>
    <row r="162" spans="1:8" ht="12.75">
      <c r="A162" s="241"/>
      <c r="B162" s="243"/>
      <c r="C162" s="240"/>
      <c r="D162" s="244"/>
      <c r="E162" s="244"/>
      <c r="F162" s="245"/>
      <c r="G162" s="240"/>
      <c r="H162" s="4"/>
    </row>
    <row r="163" spans="1:8" ht="12.75">
      <c r="A163" s="241"/>
      <c r="B163" s="242"/>
      <c r="C163" s="240"/>
      <c r="D163" s="244"/>
      <c r="E163" s="244"/>
      <c r="F163" s="245"/>
      <c r="G163" s="240"/>
      <c r="H163" s="4"/>
    </row>
    <row r="164" spans="1:8" ht="12.75">
      <c r="A164" s="241"/>
      <c r="B164" s="243"/>
      <c r="C164" s="240"/>
      <c r="D164" s="244"/>
      <c r="E164" s="244"/>
      <c r="F164" s="245"/>
      <c r="G164" s="240"/>
      <c r="H164" s="4"/>
    </row>
    <row r="165" spans="1:8" ht="12.75">
      <c r="A165" s="241"/>
      <c r="B165" s="242"/>
      <c r="C165" s="240"/>
      <c r="D165" s="244"/>
      <c r="E165" s="244"/>
      <c r="F165" s="245"/>
      <c r="G165" s="240"/>
      <c r="H165" s="4"/>
    </row>
    <row r="166" spans="1:8" ht="12.75">
      <c r="A166" s="241"/>
      <c r="B166" s="243"/>
      <c r="C166" s="240"/>
      <c r="D166" s="244"/>
      <c r="E166" s="244"/>
      <c r="F166" s="245"/>
      <c r="G166" s="240"/>
      <c r="H166" s="4"/>
    </row>
    <row r="167" spans="1:8" ht="12.75">
      <c r="A167" s="241"/>
      <c r="B167" s="242"/>
      <c r="C167" s="240"/>
      <c r="D167" s="244"/>
      <c r="E167" s="244"/>
      <c r="F167" s="245"/>
      <c r="G167" s="240"/>
      <c r="H167" s="4"/>
    </row>
    <row r="168" spans="1:8" ht="12.75">
      <c r="A168" s="241"/>
      <c r="B168" s="243"/>
      <c r="C168" s="240"/>
      <c r="D168" s="244"/>
      <c r="E168" s="244"/>
      <c r="F168" s="245"/>
      <c r="G168" s="240"/>
      <c r="H168" s="4"/>
    </row>
    <row r="169" spans="1:8" ht="12.75">
      <c r="A169" s="241"/>
      <c r="B169" s="242"/>
      <c r="C169" s="240"/>
      <c r="D169" s="244"/>
      <c r="E169" s="244"/>
      <c r="F169" s="245"/>
      <c r="G169" s="240"/>
      <c r="H169" s="4"/>
    </row>
    <row r="170" spans="1:8" ht="12.75">
      <c r="A170" s="241"/>
      <c r="B170" s="243"/>
      <c r="C170" s="240"/>
      <c r="D170" s="244"/>
      <c r="E170" s="244"/>
      <c r="F170" s="245"/>
      <c r="G170" s="240"/>
      <c r="H170" s="4"/>
    </row>
    <row r="171" spans="1:8" ht="12.75">
      <c r="A171" s="241"/>
      <c r="B171" s="242"/>
      <c r="C171" s="240"/>
      <c r="D171" s="244"/>
      <c r="E171" s="244"/>
      <c r="F171" s="245"/>
      <c r="G171" s="240"/>
      <c r="H171" s="4"/>
    </row>
    <row r="172" spans="1:8" ht="12.75">
      <c r="A172" s="241"/>
      <c r="B172" s="243"/>
      <c r="C172" s="240"/>
      <c r="D172" s="244"/>
      <c r="E172" s="244"/>
      <c r="F172" s="245"/>
      <c r="G172" s="240"/>
      <c r="H172" s="4"/>
    </row>
    <row r="173" spans="1:8" ht="12.75">
      <c r="A173" s="241"/>
      <c r="B173" s="242"/>
      <c r="C173" s="240"/>
      <c r="D173" s="244"/>
      <c r="E173" s="244"/>
      <c r="F173" s="245"/>
      <c r="G173" s="240"/>
      <c r="H173" s="4"/>
    </row>
    <row r="174" spans="1:8" ht="12.75">
      <c r="A174" s="241"/>
      <c r="B174" s="243"/>
      <c r="C174" s="240"/>
      <c r="D174" s="244"/>
      <c r="E174" s="244"/>
      <c r="F174" s="245"/>
      <c r="G174" s="240"/>
      <c r="H174" s="4"/>
    </row>
    <row r="175" spans="1:8" ht="12.75">
      <c r="A175" s="241"/>
      <c r="B175" s="242"/>
      <c r="C175" s="240"/>
      <c r="D175" s="244"/>
      <c r="E175" s="244"/>
      <c r="F175" s="245"/>
      <c r="G175" s="240"/>
      <c r="H175" s="4"/>
    </row>
    <row r="176" spans="1:8" ht="12.75">
      <c r="A176" s="241"/>
      <c r="B176" s="243"/>
      <c r="C176" s="240"/>
      <c r="D176" s="244"/>
      <c r="E176" s="244"/>
      <c r="F176" s="245"/>
      <c r="G176" s="240"/>
      <c r="H176" s="4"/>
    </row>
    <row r="177" spans="1:8" ht="12.75">
      <c r="A177" s="241"/>
      <c r="B177" s="242"/>
      <c r="C177" s="240"/>
      <c r="D177" s="244"/>
      <c r="E177" s="244"/>
      <c r="F177" s="245"/>
      <c r="G177" s="240"/>
      <c r="H177" s="4"/>
    </row>
    <row r="178" spans="1:8" ht="12.75">
      <c r="A178" s="241"/>
      <c r="B178" s="243"/>
      <c r="C178" s="240"/>
      <c r="D178" s="244"/>
      <c r="E178" s="244"/>
      <c r="F178" s="245"/>
      <c r="G178" s="240"/>
      <c r="H178" s="4"/>
    </row>
    <row r="179" spans="1:8" ht="12.75">
      <c r="A179" s="241"/>
      <c r="B179" s="242"/>
      <c r="C179" s="240"/>
      <c r="D179" s="244"/>
      <c r="E179" s="244"/>
      <c r="F179" s="245"/>
      <c r="G179" s="240"/>
      <c r="H179" s="4"/>
    </row>
    <row r="180" spans="1:8" ht="12.75">
      <c r="A180" s="241"/>
      <c r="B180" s="243"/>
      <c r="C180" s="240"/>
      <c r="D180" s="244"/>
      <c r="E180" s="244"/>
      <c r="F180" s="245"/>
      <c r="G180" s="240"/>
      <c r="H180" s="4"/>
    </row>
    <row r="181" spans="1:8" ht="12.75">
      <c r="A181" s="241"/>
      <c r="B181" s="242"/>
      <c r="C181" s="240"/>
      <c r="D181" s="244"/>
      <c r="E181" s="244"/>
      <c r="F181" s="245"/>
      <c r="G181" s="240"/>
      <c r="H181" s="4"/>
    </row>
    <row r="182" spans="1:8" ht="12.75">
      <c r="A182" s="241"/>
      <c r="B182" s="243"/>
      <c r="C182" s="240"/>
      <c r="D182" s="244"/>
      <c r="E182" s="244"/>
      <c r="F182" s="245"/>
      <c r="G182" s="240"/>
      <c r="H182" s="4"/>
    </row>
    <row r="183" spans="1:8" ht="12.75">
      <c r="A183" s="241"/>
      <c r="B183" s="242"/>
      <c r="C183" s="240"/>
      <c r="D183" s="244"/>
      <c r="E183" s="244"/>
      <c r="F183" s="245"/>
      <c r="G183" s="240"/>
      <c r="H183" s="4"/>
    </row>
    <row r="184" spans="1:8" ht="12.75">
      <c r="A184" s="241"/>
      <c r="B184" s="243"/>
      <c r="C184" s="240"/>
      <c r="D184" s="244"/>
      <c r="E184" s="244"/>
      <c r="F184" s="245"/>
      <c r="G184" s="240"/>
      <c r="H184" s="4"/>
    </row>
    <row r="185" spans="1:8" ht="12.75">
      <c r="A185" s="241"/>
      <c r="B185" s="242"/>
      <c r="C185" s="240"/>
      <c r="D185" s="244"/>
      <c r="E185" s="244"/>
      <c r="F185" s="245"/>
      <c r="G185" s="240"/>
      <c r="H185" s="4"/>
    </row>
    <row r="186" spans="1:8" ht="12.75">
      <c r="A186" s="241"/>
      <c r="B186" s="243"/>
      <c r="C186" s="240"/>
      <c r="D186" s="244"/>
      <c r="E186" s="244"/>
      <c r="F186" s="245"/>
      <c r="G186" s="240"/>
      <c r="H186" s="4"/>
    </row>
    <row r="187" spans="1:8" ht="12.75">
      <c r="A187" s="241"/>
      <c r="B187" s="242"/>
      <c r="C187" s="240"/>
      <c r="D187" s="244"/>
      <c r="E187" s="244"/>
      <c r="F187" s="245"/>
      <c r="G187" s="240"/>
      <c r="H187" s="4"/>
    </row>
    <row r="188" spans="1:8" ht="12.75">
      <c r="A188" s="241"/>
      <c r="B188" s="243"/>
      <c r="C188" s="240"/>
      <c r="D188" s="244"/>
      <c r="E188" s="244"/>
      <c r="F188" s="245"/>
      <c r="G188" s="240"/>
      <c r="H188" s="4"/>
    </row>
    <row r="189" spans="1:8" ht="12.75">
      <c r="A189" s="241"/>
      <c r="B189" s="242"/>
      <c r="C189" s="240"/>
      <c r="D189" s="244"/>
      <c r="E189" s="244"/>
      <c r="F189" s="245"/>
      <c r="G189" s="240"/>
      <c r="H189" s="4"/>
    </row>
    <row r="190" spans="1:8" ht="12.75">
      <c r="A190" s="241"/>
      <c r="B190" s="243"/>
      <c r="C190" s="240"/>
      <c r="D190" s="244"/>
      <c r="E190" s="244"/>
      <c r="F190" s="245"/>
      <c r="G190" s="240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189:G190"/>
    <mergeCell ref="E185:E186"/>
    <mergeCell ref="F185:F186"/>
    <mergeCell ref="G185:G186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A183:A184"/>
    <mergeCell ref="B183:B184"/>
    <mergeCell ref="C183:C184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A177:A178"/>
    <mergeCell ref="B177:B178"/>
    <mergeCell ref="C177:C178"/>
    <mergeCell ref="D177:D178"/>
    <mergeCell ref="G173:G174"/>
    <mergeCell ref="G175:G176"/>
    <mergeCell ref="A171:A172"/>
    <mergeCell ref="B171:B172"/>
    <mergeCell ref="C171:C172"/>
    <mergeCell ref="D171:D172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A169:A170"/>
    <mergeCell ref="B169:B170"/>
    <mergeCell ref="C169:C170"/>
    <mergeCell ref="D169:D170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E99:E100"/>
    <mergeCell ref="F99:F100"/>
    <mergeCell ref="A97:A98"/>
    <mergeCell ref="B97:B98"/>
    <mergeCell ref="C97:C98"/>
    <mergeCell ref="D97:D98"/>
    <mergeCell ref="E97:E98"/>
    <mergeCell ref="F97:F98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E91:E92"/>
    <mergeCell ref="F91:F92"/>
    <mergeCell ref="A89:A90"/>
    <mergeCell ref="B89:B90"/>
    <mergeCell ref="C89:C90"/>
    <mergeCell ref="D89:D90"/>
    <mergeCell ref="E89:E90"/>
    <mergeCell ref="F89:F90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E83:E84"/>
    <mergeCell ref="F83:F84"/>
    <mergeCell ref="A81:A82"/>
    <mergeCell ref="B81:B82"/>
    <mergeCell ref="C81:C82"/>
    <mergeCell ref="D81:D82"/>
    <mergeCell ref="E81:E82"/>
    <mergeCell ref="F81:F82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E75:E76"/>
    <mergeCell ref="F75:F76"/>
    <mergeCell ref="A73:A74"/>
    <mergeCell ref="B73:B74"/>
    <mergeCell ref="C73:C74"/>
    <mergeCell ref="D73:D74"/>
    <mergeCell ref="E73:E74"/>
    <mergeCell ref="F73:F74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E67:E68"/>
    <mergeCell ref="F67:F68"/>
    <mergeCell ref="A65:A66"/>
    <mergeCell ref="B65:B66"/>
    <mergeCell ref="C65:C66"/>
    <mergeCell ref="D65:D66"/>
    <mergeCell ref="E65:E66"/>
    <mergeCell ref="F65:F66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E59:E60"/>
    <mergeCell ref="F59:F60"/>
    <mergeCell ref="A57:A58"/>
    <mergeCell ref="B57:B58"/>
    <mergeCell ref="C57:C58"/>
    <mergeCell ref="D57:D58"/>
    <mergeCell ref="E57:E58"/>
    <mergeCell ref="F57:F58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E51:E52"/>
    <mergeCell ref="F51:F52"/>
    <mergeCell ref="A49:A50"/>
    <mergeCell ref="B49:B50"/>
    <mergeCell ref="C49:C50"/>
    <mergeCell ref="D49:D50"/>
    <mergeCell ref="E49:E50"/>
    <mergeCell ref="F49:F50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A41:A42"/>
    <mergeCell ref="B41:B42"/>
    <mergeCell ref="C41:C42"/>
    <mergeCell ref="D41:D42"/>
    <mergeCell ref="C39:C40"/>
    <mergeCell ref="D39:D40"/>
    <mergeCell ref="E43:E44"/>
    <mergeCell ref="F43:F44"/>
    <mergeCell ref="E41:E42"/>
    <mergeCell ref="F41:F42"/>
    <mergeCell ref="A35:A36"/>
    <mergeCell ref="B35:B36"/>
    <mergeCell ref="C35:C36"/>
    <mergeCell ref="D35:D36"/>
    <mergeCell ref="E37:E38"/>
    <mergeCell ref="F37:F38"/>
    <mergeCell ref="G37:G38"/>
    <mergeCell ref="G39:G40"/>
    <mergeCell ref="E39:E40"/>
    <mergeCell ref="F39:F40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1:A12"/>
    <mergeCell ref="B11:B12"/>
    <mergeCell ref="C11:C12"/>
    <mergeCell ref="D11:D12"/>
    <mergeCell ref="E13:E14"/>
    <mergeCell ref="F13:F14"/>
    <mergeCell ref="G21:G22"/>
    <mergeCell ref="G9:G10"/>
    <mergeCell ref="E11:E12"/>
    <mergeCell ref="F11:F12"/>
    <mergeCell ref="G11:G12"/>
    <mergeCell ref="A13:A14"/>
    <mergeCell ref="B13:B14"/>
    <mergeCell ref="C13:C14"/>
    <mergeCell ref="D13:D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21:C22"/>
    <mergeCell ref="D21:D22"/>
    <mergeCell ref="C17:C18"/>
    <mergeCell ref="D17:D18"/>
    <mergeCell ref="E17:E18"/>
    <mergeCell ref="F17:F18"/>
    <mergeCell ref="A19:A20"/>
    <mergeCell ref="B19:B20"/>
    <mergeCell ref="C19:C20"/>
    <mergeCell ref="D19:D20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23:A24"/>
    <mergeCell ref="B23:B24"/>
    <mergeCell ref="C23:C24"/>
    <mergeCell ref="D23:D24"/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2"/>
  <sheetViews>
    <sheetView tabSelected="1" zoomScalePageLayoutView="0" workbookViewId="0" topLeftCell="A1">
      <selection activeCell="C116" sqref="C11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12.75" customHeight="1" thickBot="1">
      <c r="A1" s="252" t="s">
        <v>67</v>
      </c>
      <c r="B1" s="252"/>
      <c r="C1" s="252"/>
      <c r="D1" s="252"/>
      <c r="E1" s="252"/>
      <c r="F1" s="252"/>
      <c r="G1" s="25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 customHeight="1" thickBot="1">
      <c r="A2" s="207" t="s">
        <v>71</v>
      </c>
      <c r="B2" s="207"/>
      <c r="C2" s="207"/>
      <c r="D2" s="223" t="str">
        <f>HYPERLINK('[1]реквизиты'!$A$2)</f>
        <v>Первенство России по самбо среди юношей 1994-95 г.р.</v>
      </c>
      <c r="E2" s="253"/>
      <c r="F2" s="253"/>
      <c r="G2" s="254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</row>
    <row r="3" spans="2:35" ht="12.75" customHeight="1">
      <c r="B3" s="47"/>
      <c r="C3" s="47"/>
      <c r="D3" s="255" t="str">
        <f>HYPERLINK('[1]реквизиты'!$A$3)</f>
        <v>01-05.02.2012 г.                                                        г. Можайск, Россия</v>
      </c>
      <c r="E3" s="255"/>
      <c r="F3" s="255"/>
      <c r="G3" s="69" t="str">
        <f>HYPERLINK('пр.взв'!D4)</f>
        <v>В.к. 56 кг.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0" t="s">
        <v>22</v>
      </c>
      <c r="B4" s="239" t="s">
        <v>5</v>
      </c>
      <c r="C4" s="230" t="s">
        <v>2</v>
      </c>
      <c r="D4" s="230" t="s">
        <v>3</v>
      </c>
      <c r="E4" s="230" t="s">
        <v>4</v>
      </c>
      <c r="F4" s="230" t="s">
        <v>8</v>
      </c>
      <c r="G4" s="23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0"/>
      <c r="B5" s="230"/>
      <c r="C5" s="230"/>
      <c r="D5" s="230"/>
      <c r="E5" s="230"/>
      <c r="F5" s="230"/>
      <c r="G5" s="23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7.5" customHeight="1">
      <c r="A6" s="249" t="s">
        <v>10</v>
      </c>
      <c r="B6" s="250">
        <v>36</v>
      </c>
      <c r="C6" s="247" t="str">
        <f>VLOOKUP(B6,'пр.взв'!B7:G86,2,FALSE)</f>
        <v>ШЕВЧУК Александр Олегович</v>
      </c>
      <c r="D6" s="248" t="str">
        <f>VLOOKUP(B6,'пр.взв'!B7:G86,3,FALSE)</f>
        <v>28.03.1994   КМС</v>
      </c>
      <c r="E6" s="248" t="str">
        <f>VLOOKUP(B6,'пр.взв'!B7:G86,4,FALSE)</f>
        <v>ПФО, Пензенская область, ВС</v>
      </c>
      <c r="F6" s="248" t="str">
        <f>VLOOKUP(B6,'пр.взв'!B7:G86,5,FALSE)</f>
        <v>017418 058</v>
      </c>
      <c r="G6" s="247" t="str">
        <f>VLOOKUP(B6,'пр.взв'!B7:G86,6,FALSE)</f>
        <v>Надькин В.А., Климов В.А., Ивентьев А.В.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7.5" customHeight="1">
      <c r="A7" s="249"/>
      <c r="B7" s="251"/>
      <c r="C7" s="247"/>
      <c r="D7" s="248"/>
      <c r="E7" s="248"/>
      <c r="F7" s="248"/>
      <c r="G7" s="247"/>
    </row>
    <row r="8" spans="1:7" ht="7.5" customHeight="1">
      <c r="A8" s="249" t="s">
        <v>11</v>
      </c>
      <c r="B8" s="250">
        <v>26</v>
      </c>
      <c r="C8" s="247" t="str">
        <f>VLOOKUP(B8,'пр.взв'!B7:G86,2,FALSE)</f>
        <v>СМЕРТИН Егор Евгеньевич</v>
      </c>
      <c r="D8" s="248" t="str">
        <f>VLOOKUP(B8,'пр.взв'!B7:G86,3,FALSE)</f>
        <v>26.02.1995   КМС</v>
      </c>
      <c r="E8" s="248" t="str">
        <f>VLOOKUP(B8,'пр.взв'!B7:G86,4,FALSE)</f>
        <v>УрФО, Свердловская область, г. Верхняя Пышма, МО</v>
      </c>
      <c r="F8" s="248">
        <f>VLOOKUP(B8,'пр.взв'!B7:G86,5,FALSE)</f>
        <v>0</v>
      </c>
      <c r="G8" s="247" t="str">
        <f>VLOOKUP(B8,'пр.взв'!B7:G86,6,FALSE)</f>
        <v>Пляшкун, Мельников, Стенников</v>
      </c>
    </row>
    <row r="9" spans="1:7" ht="7.5" customHeight="1">
      <c r="A9" s="249"/>
      <c r="B9" s="251"/>
      <c r="C9" s="247"/>
      <c r="D9" s="248"/>
      <c r="E9" s="248"/>
      <c r="F9" s="248"/>
      <c r="G9" s="247"/>
    </row>
    <row r="10" spans="1:7" ht="7.5" customHeight="1">
      <c r="A10" s="249" t="s">
        <v>12</v>
      </c>
      <c r="B10" s="250">
        <v>5</v>
      </c>
      <c r="C10" s="247" t="str">
        <f>VLOOKUP(B10,'пр.взв'!B7:G86,2,FALSE)</f>
        <v>СЕРОПЯН Сероп Араратович</v>
      </c>
      <c r="D10" s="248" t="str">
        <f>VLOOKUP(B10,'пр.взв'!B7:G86,3,FALSE)</f>
        <v>25.02.1994   КМС</v>
      </c>
      <c r="E10" s="248" t="str">
        <f>VLOOKUP(B10,'пр.взв'!B7:G86,4,FALSE)</f>
        <v>г. Москва, МКС</v>
      </c>
      <c r="F10" s="248">
        <f>VLOOKUP(B10,'пр.взв'!B7:G86,5,FALSE)</f>
        <v>0</v>
      </c>
      <c r="G10" s="247" t="str">
        <f>VLOOKUP(B10,'пр.взв'!B7:G86,6,FALSE)</f>
        <v>Анашкин М.М.</v>
      </c>
    </row>
    <row r="11" spans="1:7" ht="7.5" customHeight="1">
      <c r="A11" s="249"/>
      <c r="B11" s="251"/>
      <c r="C11" s="247"/>
      <c r="D11" s="248"/>
      <c r="E11" s="248"/>
      <c r="F11" s="248"/>
      <c r="G11" s="247"/>
    </row>
    <row r="12" spans="1:7" ht="7.5" customHeight="1">
      <c r="A12" s="249" t="s">
        <v>12</v>
      </c>
      <c r="B12" s="250">
        <v>14</v>
      </c>
      <c r="C12" s="247" t="str">
        <f>VLOOKUP(B12,'пр.взв'!B7:G86,2,FALSE)</f>
        <v>УЖЕГОВ Александр Сергеевич</v>
      </c>
      <c r="D12" s="248" t="str">
        <f>VLOOKUP(B12,'пр.взв'!B7:G86,3,FALSE)</f>
        <v>18.04.1994   КМС</v>
      </c>
      <c r="E12" s="248" t="str">
        <f>VLOOKUP(B12,'пр.взв'!B7:G86,4,FALSE)</f>
        <v>УрФО, Свердловская область, г. Верхняя Пышма, МО</v>
      </c>
      <c r="F12" s="248">
        <f>VLOOKUP(B12,'пр.взв'!B7:G86,5,FALSE)</f>
        <v>0</v>
      </c>
      <c r="G12" s="247" t="str">
        <f>VLOOKUP(B12,'пр.взв'!B7:G86,6,FALSE)</f>
        <v>Радионов, Мельников, Стенников</v>
      </c>
    </row>
    <row r="13" spans="1:7" ht="7.5" customHeight="1">
      <c r="A13" s="249"/>
      <c r="B13" s="251"/>
      <c r="C13" s="247"/>
      <c r="D13" s="248"/>
      <c r="E13" s="248"/>
      <c r="F13" s="248"/>
      <c r="G13" s="247"/>
    </row>
    <row r="14" spans="1:7" ht="7.5" customHeight="1">
      <c r="A14" s="249" t="s">
        <v>14</v>
      </c>
      <c r="B14" s="250">
        <v>42</v>
      </c>
      <c r="C14" s="247" t="str">
        <f>'пр.взв'!C89</f>
        <v>УЖЕГОВ Владимир Сергеевич</v>
      </c>
      <c r="D14" s="248" t="str">
        <f>'пр.взв'!D89</f>
        <v>18.04.1994    1 сп.р.</v>
      </c>
      <c r="E14" s="248" t="str">
        <f>'пр.взв'!E89</f>
        <v>УрФО, Свердловская область, г. Верхняя Пышма, МО</v>
      </c>
      <c r="F14" s="248">
        <f>'пр.взв'!F89</f>
        <v>0</v>
      </c>
      <c r="G14" s="247" t="str">
        <f>'пр.взв'!G89</f>
        <v>Радионов, Мельников, Стенников</v>
      </c>
    </row>
    <row r="15" spans="1:7" ht="7.5" customHeight="1">
      <c r="A15" s="249"/>
      <c r="B15" s="251"/>
      <c r="C15" s="247"/>
      <c r="D15" s="248"/>
      <c r="E15" s="248"/>
      <c r="F15" s="248"/>
      <c r="G15" s="247"/>
    </row>
    <row r="16" spans="1:7" ht="7.5" customHeight="1">
      <c r="A16" s="249" t="s">
        <v>15</v>
      </c>
      <c r="B16" s="250">
        <v>10</v>
      </c>
      <c r="C16" s="247" t="str">
        <f>VLOOKUP(B16,'пр.взв'!B7:G86,2,FALSE)</f>
        <v>ДИЯНОВ Михаил Анатольевич</v>
      </c>
      <c r="D16" s="248" t="str">
        <f>VLOOKUP(B16,'пр.взв'!B7:G86,3,FALSE)</f>
        <v>02.04.1994   КМС</v>
      </c>
      <c r="E16" s="248" t="str">
        <f>VLOOKUP(B16,'пр.взв'!B7:G86,4,FALSE)</f>
        <v>ПФО, Нижегородская область, г. Выкса, ПР</v>
      </c>
      <c r="F16" s="248">
        <f>VLOOKUP(B16,'пр.взв'!B7:G86,5,FALSE)</f>
        <v>0</v>
      </c>
      <c r="G16" s="247" t="str">
        <f>VLOOKUP(B16,'пр.взв'!B7:G86,6,FALSE)</f>
        <v>Садковский Е.А.</v>
      </c>
    </row>
    <row r="17" spans="1:7" ht="7.5" customHeight="1">
      <c r="A17" s="249"/>
      <c r="B17" s="251"/>
      <c r="C17" s="247"/>
      <c r="D17" s="248"/>
      <c r="E17" s="248"/>
      <c r="F17" s="248"/>
      <c r="G17" s="247"/>
    </row>
    <row r="18" spans="1:7" ht="7.5" customHeight="1">
      <c r="A18" s="249" t="s">
        <v>16</v>
      </c>
      <c r="B18" s="250">
        <v>43</v>
      </c>
      <c r="C18" s="247" t="str">
        <f>'пр.взв'!C91</f>
        <v>ЦАРЕВ Дмитрий Евгеньевич</v>
      </c>
      <c r="D18" s="248" t="str">
        <f>'пр.взв'!D91</f>
        <v>03.01.1994    1 сп.р.</v>
      </c>
      <c r="E18" s="248" t="str">
        <f>'пр.взв'!E91</f>
        <v>ПФО, Нижегородская область, г. Кстово, ПР</v>
      </c>
      <c r="F18" s="248">
        <f>'пр.взв'!F91</f>
        <v>0</v>
      </c>
      <c r="G18" s="247" t="str">
        <f>'пр.взв'!G91</f>
        <v>Душкин А.Н.</v>
      </c>
    </row>
    <row r="19" spans="1:7" ht="7.5" customHeight="1">
      <c r="A19" s="249"/>
      <c r="B19" s="251"/>
      <c r="C19" s="247"/>
      <c r="D19" s="248"/>
      <c r="E19" s="248"/>
      <c r="F19" s="248"/>
      <c r="G19" s="247"/>
    </row>
    <row r="20" spans="1:7" ht="7.5" customHeight="1">
      <c r="A20" s="249" t="s">
        <v>17</v>
      </c>
      <c r="B20" s="250">
        <v>8</v>
      </c>
      <c r="C20" s="247" t="str">
        <f>VLOOKUP(B20,'пр.взв'!B7:G86,2,FALSE)</f>
        <v>МАНУЧАРЯН Эдуард Арменович</v>
      </c>
      <c r="D20" s="248" t="str">
        <f>VLOOKUP(B20,'пр.взв'!B7:G86,3,FALSE)</f>
        <v>20.11.1995    КМС</v>
      </c>
      <c r="E20" s="248" t="str">
        <f>VLOOKUP(B20,'пр.взв'!B7:G86,4,FALSE)</f>
        <v>ЮФО, Краснодарский край, г. Анапа, МО</v>
      </c>
      <c r="F20" s="248">
        <f>VLOOKUP(B20,'пр.взв'!B7:G86,5,FALSE)</f>
        <v>0</v>
      </c>
      <c r="G20" s="247" t="str">
        <f>VLOOKUP(B20,'пр.взв'!B7:G86,6,FALSE)</f>
        <v>Погосян В.Г.</v>
      </c>
    </row>
    <row r="21" spans="1:7" ht="7.5" customHeight="1">
      <c r="A21" s="249"/>
      <c r="B21" s="251"/>
      <c r="C21" s="247"/>
      <c r="D21" s="248"/>
      <c r="E21" s="248"/>
      <c r="F21" s="248"/>
      <c r="G21" s="247"/>
    </row>
    <row r="22" spans="1:7" ht="7.5" customHeight="1">
      <c r="A22" s="249" t="s">
        <v>18</v>
      </c>
      <c r="B22" s="250">
        <v>25</v>
      </c>
      <c r="C22" s="247" t="str">
        <f>VLOOKUP(B22,'пр.взв'!B7:G86,2,FALSE)</f>
        <v>ФЕДОТОВ Сергей Игоревич</v>
      </c>
      <c r="D22" s="248" t="str">
        <f>VLOOKUP(B22,'пр.взв'!B7:G86,3,FALSE)</f>
        <v>19.07.1995  КМС</v>
      </c>
      <c r="E22" s="248" t="str">
        <f>VLOOKUP(B22,'пр.взв'!B7:G86,4,FALSE)</f>
        <v>ПФО, г. Пермь</v>
      </c>
      <c r="F22" s="248">
        <f>VLOOKUP(B22,'пр.взв'!B7:G86,5,FALSE)</f>
        <v>0</v>
      </c>
      <c r="G22" s="247" t="str">
        <f>VLOOKUP(B22,'пр.взв'!B7:G86,6,FALSE)</f>
        <v>Забалуев С.А.</v>
      </c>
    </row>
    <row r="23" spans="1:7" ht="7.5" customHeight="1">
      <c r="A23" s="249"/>
      <c r="B23" s="251"/>
      <c r="C23" s="247"/>
      <c r="D23" s="248"/>
      <c r="E23" s="248"/>
      <c r="F23" s="248"/>
      <c r="G23" s="247"/>
    </row>
    <row r="24" spans="1:7" ht="7.5" customHeight="1">
      <c r="A24" s="249" t="s">
        <v>19</v>
      </c>
      <c r="B24" s="250">
        <v>21</v>
      </c>
      <c r="C24" s="247" t="str">
        <f>VLOOKUP(B24,'пр.взв'!B7:G86,2,FALSE)</f>
        <v>ГАМЫЛИН Кирилл Игоревич</v>
      </c>
      <c r="D24" s="248" t="str">
        <f>VLOOKUP(B24,'пр.взв'!B7:G86,3,FALSE)</f>
        <v>17.06.1995    1 сп.р.</v>
      </c>
      <c r="E24" s="248" t="str">
        <f>VLOOKUP(B24,'пр.взв'!B7:G86,4,FALSE)</f>
        <v>ДФО, Амурская область, г. Благовещенск, МО</v>
      </c>
      <c r="F24" s="248">
        <f>VLOOKUP(B24,'пр.взв'!B7:G86,5,FALSE)</f>
        <v>0</v>
      </c>
      <c r="G24" s="247" t="str">
        <f>VLOOKUP(B24,'пр.взв'!B7:G86,6,FALSE)</f>
        <v>Богодист Д.И., Вильямов К.Т.</v>
      </c>
    </row>
    <row r="25" spans="1:7" ht="7.5" customHeight="1">
      <c r="A25" s="249"/>
      <c r="B25" s="251"/>
      <c r="C25" s="247"/>
      <c r="D25" s="248"/>
      <c r="E25" s="248"/>
      <c r="F25" s="248"/>
      <c r="G25" s="247"/>
    </row>
    <row r="26" spans="1:7" ht="7.5" customHeight="1">
      <c r="A26" s="249" t="s">
        <v>20</v>
      </c>
      <c r="B26" s="250">
        <v>31</v>
      </c>
      <c r="C26" s="247" t="str">
        <f>VLOOKUP(B26,'пр.взв'!B7:G86,2,FALSE)</f>
        <v>КАПУСТИН Иван Алексеевич</v>
      </c>
      <c r="D26" s="248" t="str">
        <f>VLOOKUP(B26,'пр.взв'!B7:G86,3,FALSE)</f>
        <v>10.05.1994   КМС</v>
      </c>
      <c r="E26" s="248" t="str">
        <f>VLOOKUP(B26,'пр.взв'!B7:G86,4,FALSE)</f>
        <v>ЦФО, Владимирская область, г. Муром</v>
      </c>
      <c r="F26" s="248">
        <f>VLOOKUP(B26,'пр.взв'!B7:G86,5,FALSE)</f>
        <v>0</v>
      </c>
      <c r="G26" s="247" t="str">
        <f>VLOOKUP(B26,'пр.взв'!B7:G86,6,FALSE)</f>
        <v>Роганов А.Ф., Ларин Е.И.</v>
      </c>
    </row>
    <row r="27" spans="1:7" ht="7.5" customHeight="1">
      <c r="A27" s="249"/>
      <c r="B27" s="251"/>
      <c r="C27" s="247"/>
      <c r="D27" s="248"/>
      <c r="E27" s="248"/>
      <c r="F27" s="248"/>
      <c r="G27" s="247"/>
    </row>
    <row r="28" spans="1:7" ht="7.5" customHeight="1">
      <c r="A28" s="249" t="s">
        <v>21</v>
      </c>
      <c r="B28" s="250">
        <v>18</v>
      </c>
      <c r="C28" s="247" t="str">
        <f>VLOOKUP(B28,'пр.взв'!B7:G86,2,FALSE)</f>
        <v>ЕВЛОЕВ Руслан Темирланович</v>
      </c>
      <c r="D28" s="248" t="str">
        <f>VLOOKUP(B28,'пр.взв'!B7:G86,3,FALSE)</f>
        <v>30.04.1994   КМС</v>
      </c>
      <c r="E28" s="248" t="str">
        <f>VLOOKUP(B28,'пр.взв'!B7:G86,4,FALSE)</f>
        <v>г. Санкт-Петербург, МО</v>
      </c>
      <c r="F28" s="248" t="str">
        <f>VLOOKUP(B28,'пр.взв'!B7:G86,5,FALSE)</f>
        <v>17243</v>
      </c>
      <c r="G28" s="247" t="str">
        <f>VLOOKUP(B28,'пр.взв'!B7:G86,6,FALSE)</f>
        <v>Зверев С.А.</v>
      </c>
    </row>
    <row r="29" spans="1:7" ht="7.5" customHeight="1">
      <c r="A29" s="249"/>
      <c r="B29" s="251"/>
      <c r="C29" s="247"/>
      <c r="D29" s="248"/>
      <c r="E29" s="248"/>
      <c r="F29" s="248"/>
      <c r="G29" s="247"/>
    </row>
    <row r="30" spans="1:7" ht="7.5" customHeight="1">
      <c r="A30" s="249" t="s">
        <v>39</v>
      </c>
      <c r="B30" s="250">
        <v>11</v>
      </c>
      <c r="C30" s="247" t="str">
        <f>VLOOKUP(B30,'пр.взв'!B7:G86,2,FALSE)</f>
        <v>СОНАМ-ООЛ Сурун Каримович</v>
      </c>
      <c r="D30" s="248" t="str">
        <f>VLOOKUP(B30,'пр.взв'!B7:G86,3,FALSE)</f>
        <v>25.08.1994   КМС</v>
      </c>
      <c r="E30" s="248" t="str">
        <f>VLOOKUP(B30,'пр.взв'!B7:G86,4,FALSE)</f>
        <v>СФО, Республика Бурятия, МО</v>
      </c>
      <c r="F30" s="248">
        <f>VLOOKUP(B30,'пр.взв'!B7:G86,5,FALSE)</f>
        <v>0</v>
      </c>
      <c r="G30" s="247" t="str">
        <f>VLOOKUP(B30,'пр.взв'!B7:G86,6,FALSE)</f>
        <v>Санжиев Т.Ж.</v>
      </c>
    </row>
    <row r="31" spans="1:14" ht="7.5" customHeight="1">
      <c r="A31" s="249"/>
      <c r="B31" s="251"/>
      <c r="C31" s="247"/>
      <c r="D31" s="248"/>
      <c r="E31" s="248"/>
      <c r="F31" s="248"/>
      <c r="G31" s="247"/>
      <c r="H31" s="6"/>
      <c r="I31" s="6"/>
      <c r="J31" s="6"/>
      <c r="L31" s="6"/>
      <c r="M31" s="6"/>
      <c r="N31" s="6"/>
    </row>
    <row r="32" spans="1:14" ht="7.5" customHeight="1">
      <c r="A32" s="249" t="s">
        <v>40</v>
      </c>
      <c r="B32" s="250">
        <v>32</v>
      </c>
      <c r="C32" s="247" t="str">
        <f>VLOOKUP(B32,'пр.взв'!B7:G86,2,FALSE)</f>
        <v>ПАТЕЕВ Дмитрий Васильевич</v>
      </c>
      <c r="D32" s="248" t="str">
        <f>VLOOKUP(B32,'пр.взв'!B7:G86,3,FALSE)</f>
        <v>28.05.1995   КМС</v>
      </c>
      <c r="E32" s="248" t="str">
        <f>VLOOKUP(B32,'пр.взв'!B7:G86,4,FALSE)</f>
        <v>ПФО, Нижегородская область, г. Кстово, ПР</v>
      </c>
      <c r="F32" s="248">
        <f>VLOOKUP(B32,'пр.взв'!B7:G86,5,FALSE)</f>
        <v>0</v>
      </c>
      <c r="G32" s="247" t="str">
        <f>VLOOKUP(B32,'пр.взв'!B7:G86,6,FALSE)</f>
        <v>Душкин А.Н.</v>
      </c>
      <c r="H32" s="6"/>
      <c r="I32" s="6"/>
      <c r="J32" s="6"/>
      <c r="L32" s="6"/>
      <c r="M32" s="6"/>
      <c r="N32" s="6"/>
    </row>
    <row r="33" spans="1:14" ht="7.5" customHeight="1">
      <c r="A33" s="249"/>
      <c r="B33" s="251"/>
      <c r="C33" s="247"/>
      <c r="D33" s="248"/>
      <c r="E33" s="248"/>
      <c r="F33" s="248"/>
      <c r="G33" s="247"/>
      <c r="H33" s="6"/>
      <c r="I33" s="6"/>
      <c r="J33" s="6"/>
      <c r="L33" s="6"/>
      <c r="M33" s="6"/>
      <c r="N33" s="6"/>
    </row>
    <row r="34" spans="1:7" ht="7.5" customHeight="1">
      <c r="A34" s="249" t="s">
        <v>273</v>
      </c>
      <c r="B34" s="250">
        <v>1</v>
      </c>
      <c r="C34" s="247" t="str">
        <f>VLOOKUP(B34,'пр.взв'!B7:G86,2,FALSE)</f>
        <v>ХЕРЛИИ Менги Иванович</v>
      </c>
      <c r="D34" s="248" t="str">
        <f>'пр.взв'!D7</f>
        <v>01.01.1994   КМС</v>
      </c>
      <c r="E34" s="248" t="str">
        <f>VLOOKUP(B34,'пр.взв'!B7:G86,4,FALSE)</f>
        <v>СФО, Республика Тыва, МО</v>
      </c>
      <c r="F34" s="248">
        <f>VLOOKUP(B34,'пр.взв'!B7:G86,5,FALSE)</f>
        <v>0</v>
      </c>
      <c r="G34" s="247" t="str">
        <f>VLOOKUP(B34,'пр.взв'!B7:G86,6,FALSE)</f>
        <v>Лоовай Д.Д.</v>
      </c>
    </row>
    <row r="35" spans="1:7" ht="7.5" customHeight="1">
      <c r="A35" s="249"/>
      <c r="B35" s="251"/>
      <c r="C35" s="247"/>
      <c r="D35" s="248"/>
      <c r="E35" s="248"/>
      <c r="F35" s="248"/>
      <c r="G35" s="247"/>
    </row>
    <row r="36" spans="1:7" ht="7.5" customHeight="1">
      <c r="A36" s="249" t="s">
        <v>273</v>
      </c>
      <c r="B36" s="250">
        <v>29</v>
      </c>
      <c r="C36" s="247" t="str">
        <f>VLOOKUP(B36,'пр.взв'!B7:G86,2,FALSE)</f>
        <v>АЛДЫН-ООЛ Михаил Валерьевич</v>
      </c>
      <c r="D36" s="248" t="str">
        <f>VLOOKUP(B36,'пр.взв'!B7:G86,3,FALSE)</f>
        <v>01.01.1994   КМС</v>
      </c>
      <c r="E36" s="248" t="str">
        <f>VLOOKUP(B36,'пр.взв'!B7:G86,4,FALSE)</f>
        <v>СФО, Республика Тыва, МО</v>
      </c>
      <c r="F36" s="248">
        <f>VLOOKUP(B36,'пр.взв'!B7:G86,5,FALSE)</f>
        <v>0</v>
      </c>
      <c r="G36" s="247" t="str">
        <f>VLOOKUP(B36,'пр.взв'!B7:G86,6,FALSE)</f>
        <v>Сендажы О.Х.</v>
      </c>
    </row>
    <row r="37" spans="1:7" ht="7.5" customHeight="1">
      <c r="A37" s="249"/>
      <c r="B37" s="251"/>
      <c r="C37" s="247"/>
      <c r="D37" s="248"/>
      <c r="E37" s="248"/>
      <c r="F37" s="248"/>
      <c r="G37" s="247"/>
    </row>
    <row r="38" spans="1:7" ht="7.5" customHeight="1">
      <c r="A38" s="249" t="s">
        <v>43</v>
      </c>
      <c r="B38" s="250">
        <v>27</v>
      </c>
      <c r="C38" s="247" t="str">
        <f>VLOOKUP(B38,'пр.взв'!B7:G86,2,FALSE)</f>
        <v>АТАЛИЕВ Шамиль Зибирханович</v>
      </c>
      <c r="D38" s="248" t="str">
        <f>VLOOKUP(B38,'пр.взв'!B7:G86,3,FALSE)</f>
        <v>17.02.1994   КМС</v>
      </c>
      <c r="E38" s="248" t="str">
        <f>VLOOKUP(B38,'пр.взв'!B7:G86,4,FALSE)</f>
        <v>г. Москва, МКС</v>
      </c>
      <c r="F38" s="248">
        <f>VLOOKUP(B38,'пр.взв'!B7:G86,5,FALSE)</f>
        <v>0</v>
      </c>
      <c r="G38" s="247" t="str">
        <f>VLOOKUP(B38,'пр.взв'!B7:G86,6,FALSE)</f>
        <v>Мизонов А.В.</v>
      </c>
    </row>
    <row r="39" spans="1:7" ht="7.5" customHeight="1">
      <c r="A39" s="249">
        <f>HYPERLINK('[1]реквизиты'!$A$20)</f>
      </c>
      <c r="B39" s="251"/>
      <c r="C39" s="247"/>
      <c r="D39" s="248"/>
      <c r="E39" s="248"/>
      <c r="F39" s="248"/>
      <c r="G39" s="247"/>
    </row>
    <row r="40" spans="1:7" ht="7.5" customHeight="1">
      <c r="A40" s="249" t="s">
        <v>44</v>
      </c>
      <c r="B40" s="250">
        <v>19</v>
      </c>
      <c r="C40" s="247" t="str">
        <f>VLOOKUP(B40,'пр.взв'!B7:G86,2,FALSE)</f>
        <v>АМИНОВ Эдуард Флюрович</v>
      </c>
      <c r="D40" s="248" t="str">
        <f>VLOOKUP(B40,'пр.взв'!B7:G86,3,FALSE)</f>
        <v>26.10.1994   КМС</v>
      </c>
      <c r="E40" s="248" t="str">
        <f>VLOOKUP(B40,'пр.взв'!B7:G86,4,FALSE)</f>
        <v>ПФО, Республика Башкортостан, г. Туймазы</v>
      </c>
      <c r="F40" s="248">
        <f>VLOOKUP(B40,'пр.взв'!B7:G86,5,FALSE)</f>
        <v>0</v>
      </c>
      <c r="G40" s="247" t="str">
        <f>VLOOKUP(B40,'пр.взв'!B7:G86,6,FALSE)</f>
        <v>Хабиров М.М.</v>
      </c>
    </row>
    <row r="41" spans="1:7" ht="7.5" customHeight="1">
      <c r="A41" s="249"/>
      <c r="B41" s="251"/>
      <c r="C41" s="247"/>
      <c r="D41" s="248"/>
      <c r="E41" s="248"/>
      <c r="F41" s="248"/>
      <c r="G41" s="247"/>
    </row>
    <row r="42" spans="1:7" ht="7.5" customHeight="1">
      <c r="A42" s="249" t="s">
        <v>45</v>
      </c>
      <c r="B42" s="250">
        <v>4</v>
      </c>
      <c r="C42" s="247" t="str">
        <f>VLOOKUP(B42,'пр.взв'!B7:G86,2,FALSE)</f>
        <v>БУЯНИН Дмитрий Сергеевич</v>
      </c>
      <c r="D42" s="248" t="str">
        <f>VLOOKUP(B42,'пр.взв'!B7:G86,3,FALSE)</f>
        <v>13.01.1995    1 сп.р.</v>
      </c>
      <c r="E42" s="248" t="str">
        <f>VLOOKUP(B42,'пр.взв'!B7:G86,4,FALSE)</f>
        <v>ПФО, Пензенская область, ФСО "России"</v>
      </c>
      <c r="F42" s="248" t="str">
        <f>VLOOKUP(B42,'пр.взв'!B7:G86,5,FALSE)</f>
        <v>017846 058</v>
      </c>
      <c r="G42" s="247" t="str">
        <f>VLOOKUP(B42,'пр.взв'!B7:G86,6,FALSE)</f>
        <v>Конестяпин А.И., Щелкушкин В.Н.</v>
      </c>
    </row>
    <row r="43" spans="1:7" ht="7.5" customHeight="1">
      <c r="A43" s="249"/>
      <c r="B43" s="251"/>
      <c r="C43" s="247"/>
      <c r="D43" s="248"/>
      <c r="E43" s="248"/>
      <c r="F43" s="248"/>
      <c r="G43" s="247"/>
    </row>
    <row r="44" spans="1:7" ht="7.5" customHeight="1">
      <c r="A44" s="249" t="s">
        <v>275</v>
      </c>
      <c r="B44" s="250">
        <v>3</v>
      </c>
      <c r="C44" s="247" t="str">
        <f>VLOOKUP(B44,'пр.взв'!B7:G86,2,FALSE)</f>
        <v>КУЛИКОВСКИХ Александр Александрович</v>
      </c>
      <c r="D44" s="248" t="str">
        <f>VLOOKUP(B44,'пр.взв'!B7:G86,3,FALSE)</f>
        <v>22.08.1996    1 сп.р.</v>
      </c>
      <c r="E44" s="248" t="str">
        <f>VLOOKUP(B44,'пр.взв'!B7:G86,4,FALSE)</f>
        <v>УрФО, Курганская область, МО</v>
      </c>
      <c r="F44" s="248">
        <f>VLOOKUP(B44,'пр.взв'!B7:G86,5,FALSE)</f>
        <v>0</v>
      </c>
      <c r="G44" s="247" t="str">
        <f>VLOOKUP(B44,'пр.взв'!B7:G86,6,FALSE)</f>
        <v>Пирогов И.Ю.</v>
      </c>
    </row>
    <row r="45" spans="1:7" ht="7.5" customHeight="1">
      <c r="A45" s="249"/>
      <c r="B45" s="251"/>
      <c r="C45" s="247"/>
      <c r="D45" s="248"/>
      <c r="E45" s="248"/>
      <c r="F45" s="248"/>
      <c r="G45" s="247"/>
    </row>
    <row r="46" spans="1:7" ht="7.5" customHeight="1">
      <c r="A46" s="249" t="s">
        <v>275</v>
      </c>
      <c r="B46" s="250">
        <v>22</v>
      </c>
      <c r="C46" s="247" t="str">
        <f>VLOOKUP(B46,'пр.взв'!B7:G86,2,FALSE)</f>
        <v>ТЮРЕБАЕВ Сергей Таттмбетович</v>
      </c>
      <c r="D46" s="248" t="str">
        <f>VLOOKUP(B46,'пр.взв'!B7:G86,3,FALSE)</f>
        <v>12.02.1994   КМС</v>
      </c>
      <c r="E46" s="248" t="str">
        <f>VLOOKUP(B46,'пр.взв'!B7:G86,4,FALSE)</f>
        <v>ЮФО, Республика Адыгея, ВС</v>
      </c>
      <c r="F46" s="248">
        <f>VLOOKUP(B46,'пр.взв'!B7:G86,5,FALSE)</f>
        <v>0</v>
      </c>
      <c r="G46" s="247" t="str">
        <f>VLOOKUP(B46,'пр.взв'!B7:G86,6,FALSE)</f>
        <v>Бураков А.</v>
      </c>
    </row>
    <row r="47" spans="1:7" ht="7.5" customHeight="1">
      <c r="A47" s="249"/>
      <c r="B47" s="251"/>
      <c r="C47" s="247"/>
      <c r="D47" s="248"/>
      <c r="E47" s="248"/>
      <c r="F47" s="248"/>
      <c r="G47" s="247"/>
    </row>
    <row r="48" spans="1:7" ht="7.5" customHeight="1">
      <c r="A48" s="249" t="s">
        <v>278</v>
      </c>
      <c r="B48" s="250">
        <v>13</v>
      </c>
      <c r="C48" s="247" t="str">
        <f>VLOOKUP(B48,'пр.взв'!B7:G86,2,FALSE)</f>
        <v>МИРЗОЕВ Бедил Назимжонович</v>
      </c>
      <c r="D48" s="248" t="str">
        <f>VLOOKUP(B48,'пр.взв'!B7:G86,3,FALSE)</f>
        <v>24.02.1995    1 сп.р.</v>
      </c>
      <c r="E48" s="248" t="str">
        <f>VLOOKUP(B48,'пр.взв'!B7:G86,4,FALSE)</f>
        <v>ПФО, Самарская область, г. Отрадный</v>
      </c>
      <c r="F48" s="248">
        <f>VLOOKUP(B48,'пр.взв'!B7:G86,5,FALSE)</f>
        <v>0</v>
      </c>
      <c r="G48" s="247" t="str">
        <f>VLOOKUP(B48,'пр.взв'!B7:G86,6,FALSE)</f>
        <v>Лозюк В.А.</v>
      </c>
    </row>
    <row r="49" spans="1:7" ht="7.5" customHeight="1">
      <c r="A49" s="249"/>
      <c r="B49" s="251"/>
      <c r="C49" s="247"/>
      <c r="D49" s="248"/>
      <c r="E49" s="248"/>
      <c r="F49" s="248"/>
      <c r="G49" s="247"/>
    </row>
    <row r="50" spans="1:7" ht="7.5" customHeight="1">
      <c r="A50" s="249" t="s">
        <v>278</v>
      </c>
      <c r="B50" s="250">
        <v>40</v>
      </c>
      <c r="C50" s="247" t="str">
        <f>VLOOKUP(B50,'пр.взв'!B7:G86,2,FALSE)</f>
        <v>ИЛИАДИС Илья Тамазиевич</v>
      </c>
      <c r="D50" s="248" t="str">
        <f>VLOOKUP(B50,'пр.взв'!B7:G86,3,FALSE)</f>
        <v>05.06.1994    1 сп.р.</v>
      </c>
      <c r="E50" s="248" t="str">
        <f>VLOOKUP(B50,'пр.взв'!B7:G86,4,FALSE)</f>
        <v>ЮФО, Краснодарский край, г. Анапа, МО</v>
      </c>
      <c r="F50" s="248">
        <f>VLOOKUP(B50,'пр.взв'!B7:G86,5,FALSE)</f>
        <v>0</v>
      </c>
      <c r="G50" s="247" t="str">
        <f>VLOOKUP(B50,'пр.взв'!B7:G86,6,FALSE)</f>
        <v>Шестопалов А.Е., Ильин В.А.</v>
      </c>
    </row>
    <row r="51" spans="1:7" ht="7.5" customHeight="1">
      <c r="A51" s="249"/>
      <c r="B51" s="251"/>
      <c r="C51" s="247"/>
      <c r="D51" s="248"/>
      <c r="E51" s="248"/>
      <c r="F51" s="248"/>
      <c r="G51" s="247"/>
    </row>
    <row r="52" spans="1:7" ht="7.5" customHeight="1">
      <c r="A52" s="249" t="s">
        <v>278</v>
      </c>
      <c r="B52" s="250">
        <v>15</v>
      </c>
      <c r="C52" s="247" t="str">
        <f>VLOOKUP(B52,'пр.взв'!B7:G86,2,FALSE)</f>
        <v>ГУРБАНОВ Сабухи Нажваддин оглы</v>
      </c>
      <c r="D52" s="248" t="str">
        <f>VLOOKUP(B52,'пр.взв'!B7:G86,3,FALSE)</f>
        <v>01.04.1996    1 сп.р.</v>
      </c>
      <c r="E52" s="248" t="str">
        <f>VLOOKUP(B52,'пр.взв'!B7:G86,4,FALSE)</f>
        <v>ПФО, Нижегородская область, г. Нижний Новгород, ПР</v>
      </c>
      <c r="F52" s="248">
        <f>VLOOKUP(B52,'пр.взв'!B7:G86,5,FALSE)</f>
        <v>0</v>
      </c>
      <c r="G52" s="247" t="str">
        <f>VLOOKUP(B52,'пр.взв'!B7:G86,6,FALSE)</f>
        <v>Симанов М.В., Гаврилов А.Е.</v>
      </c>
    </row>
    <row r="53" spans="1:7" ht="7.5" customHeight="1">
      <c r="A53" s="249"/>
      <c r="B53" s="251"/>
      <c r="C53" s="247"/>
      <c r="D53" s="248"/>
      <c r="E53" s="248"/>
      <c r="F53" s="248"/>
      <c r="G53" s="247"/>
    </row>
    <row r="54" spans="1:7" ht="7.5" customHeight="1">
      <c r="A54" s="249" t="s">
        <v>280</v>
      </c>
      <c r="B54" s="250">
        <v>28</v>
      </c>
      <c r="C54" s="247" t="str">
        <f>VLOOKUP(B54,'пр.взв'!B7:G86,2,FALSE)</f>
        <v>ЮРАСОВ Вячеслав Романович</v>
      </c>
      <c r="D54" s="248" t="str">
        <f>VLOOKUP(B54,'пр.взв'!B7:G86,3,FALSE)</f>
        <v>03.11.1995   КМС</v>
      </c>
      <c r="E54" s="248" t="str">
        <f>VLOOKUP(B54,'пр.взв'!B7:G86,4,FALSE)</f>
        <v>ЦФО, Московская область, г. Электроугли</v>
      </c>
      <c r="F54" s="248">
        <f>VLOOKUP(B54,'пр.взв'!B7:G86,5,FALSE)</f>
        <v>0</v>
      </c>
      <c r="G54" s="247" t="str">
        <f>VLOOKUP(B54,'пр.взв'!B7:G86,6,FALSE)</f>
        <v>Савельев А.Н., Скомсков Р.В.</v>
      </c>
    </row>
    <row r="55" spans="1:7" ht="7.5" customHeight="1">
      <c r="A55" s="249"/>
      <c r="B55" s="251"/>
      <c r="C55" s="247"/>
      <c r="D55" s="248"/>
      <c r="E55" s="248"/>
      <c r="F55" s="248"/>
      <c r="G55" s="247"/>
    </row>
    <row r="56" spans="1:7" ht="7.5" customHeight="1">
      <c r="A56" s="249" t="s">
        <v>280</v>
      </c>
      <c r="B56" s="250">
        <v>34</v>
      </c>
      <c r="C56" s="247" t="str">
        <f>VLOOKUP(B56,'пр.взв'!B7:G86,2,FALSE)</f>
        <v>БАГИЛА Денис Александрович</v>
      </c>
      <c r="D56" s="248" t="str">
        <f>VLOOKUP(B56,'пр.взв'!B7:G86,3,FALSE)</f>
        <v>15.07.1996   КМС</v>
      </c>
      <c r="E56" s="248" t="str">
        <f>VLOOKUP(B56,'пр.взв'!B7:G86,4,FALSE)</f>
        <v>ДФО, Приморский край, г. Находка, МО</v>
      </c>
      <c r="F56" s="248">
        <f>VLOOKUP(B56,'пр.взв'!B7:G86,5,FALSE)</f>
        <v>0</v>
      </c>
      <c r="G56" s="247" t="str">
        <f>VLOOKUP(B56,'пр.взв'!B7:G86,6,FALSE)</f>
        <v>Соцков В.А.</v>
      </c>
    </row>
    <row r="57" spans="1:7" ht="7.5" customHeight="1">
      <c r="A57" s="249"/>
      <c r="B57" s="251"/>
      <c r="C57" s="247"/>
      <c r="D57" s="248"/>
      <c r="E57" s="248"/>
      <c r="F57" s="248"/>
      <c r="G57" s="247"/>
    </row>
    <row r="58" spans="1:7" ht="7.5" customHeight="1">
      <c r="A58" s="249" t="s">
        <v>280</v>
      </c>
      <c r="B58" s="250">
        <v>35</v>
      </c>
      <c r="C58" s="247" t="str">
        <f>VLOOKUP(B58,'пр.взв'!B7:G86,2,FALSE)</f>
        <v>ФИЛИМОНОВ Артем Валерьевич</v>
      </c>
      <c r="D58" s="248" t="str">
        <f>VLOOKUP(B58,'пр.взв'!B7:G86,3,FALSE)</f>
        <v>18.02.1994   КМС</v>
      </c>
      <c r="E58" s="248" t="str">
        <f>VLOOKUP(B58,'пр.взв'!B7:G86,4,FALSE)</f>
        <v>г. Москва, МКС</v>
      </c>
      <c r="F58" s="248">
        <f>VLOOKUP(B58,'пр.взв'!B7:G86,5,FALSE)</f>
        <v>0</v>
      </c>
      <c r="G58" s="247" t="str">
        <f>VLOOKUP(B58,'пр.взв'!B7:G86,6,FALSE)</f>
        <v>Козонков А.М.</v>
      </c>
    </row>
    <row r="59" spans="1:7" ht="7.5" customHeight="1">
      <c r="A59" s="249"/>
      <c r="B59" s="251"/>
      <c r="C59" s="247"/>
      <c r="D59" s="248"/>
      <c r="E59" s="248"/>
      <c r="F59" s="248"/>
      <c r="G59" s="247"/>
    </row>
    <row r="60" spans="1:7" ht="7.5" customHeight="1">
      <c r="A60" s="249" t="s">
        <v>279</v>
      </c>
      <c r="B60" s="250">
        <v>23</v>
      </c>
      <c r="C60" s="247" t="str">
        <f>VLOOKUP(B60,'пр.взв'!B7:G86,2,FALSE)</f>
        <v>ДЖАНИЕВ Расул Рамазанович</v>
      </c>
      <c r="D60" s="248" t="str">
        <f>VLOOKUP(B60,'пр.взв'!B7:G86,3,FALSE)</f>
        <v>23.08.1995    1 сп.р.</v>
      </c>
      <c r="E60" s="248" t="str">
        <f>VLOOKUP(B60,'пр.взв'!B7:G86,4,FALSE)</f>
        <v>г. Санкт-Петербург, МО</v>
      </c>
      <c r="F60" s="248" t="str">
        <f>VLOOKUP(B60,'пр.взв'!B7:G86,5,FALSE)</f>
        <v>17343</v>
      </c>
      <c r="G60" s="247" t="str">
        <f>VLOOKUP(B60,'пр.взв'!B7:G86,6,FALSE)</f>
        <v>Сатин И.А.</v>
      </c>
    </row>
    <row r="61" spans="1:7" ht="7.5" customHeight="1">
      <c r="A61" s="249"/>
      <c r="B61" s="251"/>
      <c r="C61" s="247"/>
      <c r="D61" s="248"/>
      <c r="E61" s="248"/>
      <c r="F61" s="248"/>
      <c r="G61" s="247"/>
    </row>
    <row r="62" spans="1:7" ht="7.5" customHeight="1">
      <c r="A62" s="249" t="s">
        <v>279</v>
      </c>
      <c r="B62" s="250">
        <v>38</v>
      </c>
      <c r="C62" s="247" t="str">
        <f>VLOOKUP(B62,'пр.взв'!B7:G86,2,FALSE)</f>
        <v>ВОРОТЫНЦЕВ Сергей Алексеевич</v>
      </c>
      <c r="D62" s="248" t="str">
        <f>VLOOKUP(B62,'пр.взв'!B7:G86,3,FALSE)</f>
        <v>13.05.1996   КМС</v>
      </c>
      <c r="E62" s="248" t="str">
        <f>VLOOKUP(B62,'пр.взв'!B7:G86,4,FALSE)</f>
        <v>ЮФО, Ростовская область, г. Ростов-на-Дону, МО</v>
      </c>
      <c r="F62" s="248">
        <f>VLOOKUP(B62,'пр.взв'!B7:G86,5,FALSE)</f>
        <v>0</v>
      </c>
      <c r="G62" s="247" t="str">
        <f>VLOOKUP(B62,'пр.взв'!B7:G86,6,FALSE)</f>
        <v>Пантелеев Е.А.</v>
      </c>
    </row>
    <row r="63" spans="1:7" ht="7.5" customHeight="1">
      <c r="A63" s="249"/>
      <c r="B63" s="251"/>
      <c r="C63" s="247"/>
      <c r="D63" s="248"/>
      <c r="E63" s="248"/>
      <c r="F63" s="248"/>
      <c r="G63" s="247"/>
    </row>
    <row r="64" spans="1:7" ht="7.5" customHeight="1">
      <c r="A64" s="249" t="s">
        <v>279</v>
      </c>
      <c r="B64" s="250">
        <v>41</v>
      </c>
      <c r="C64" s="247" t="str">
        <f>'пр.взв'!C87</f>
        <v>ЧЕРНИЦКИЙ Роман Сергеевич</v>
      </c>
      <c r="D64" s="248" t="str">
        <f>'пр.взв'!D87</f>
        <v>30.06.1994        КМС</v>
      </c>
      <c r="E64" s="248" t="str">
        <f>'пр.взв'!E87</f>
        <v>ЦФО, Московская область,г. Можайск</v>
      </c>
      <c r="F64" s="248">
        <f>'пр.взв'!F87</f>
        <v>0</v>
      </c>
      <c r="G64" s="247" t="str">
        <f>'пр.взв'!G87</f>
        <v>Нагулин А.В.</v>
      </c>
    </row>
    <row r="65" spans="1:7" ht="7.5" customHeight="1">
      <c r="A65" s="249"/>
      <c r="B65" s="251"/>
      <c r="C65" s="247"/>
      <c r="D65" s="248"/>
      <c r="E65" s="248"/>
      <c r="F65" s="248"/>
      <c r="G65" s="247"/>
    </row>
    <row r="66" spans="1:26" ht="7.5" customHeight="1">
      <c r="A66" s="249" t="s">
        <v>274</v>
      </c>
      <c r="B66" s="250">
        <v>2</v>
      </c>
      <c r="C66" s="247" t="str">
        <f>VLOOKUP(B66,'пр.взв'!B9:G88,2,FALSE)</f>
        <v>БУТОВ Руслан Владимирович</v>
      </c>
      <c r="D66" s="248" t="str">
        <f>VLOOKUP(B66,'пр.взв'!B9:G88,3,FALSE)</f>
        <v>05.06.1994 КМС</v>
      </c>
      <c r="E66" s="248" t="str">
        <f>VLOOKUP(B66,'пр.взв'!B9:G88,4,FALSE)</f>
        <v>ЮФО, Ростовская область, г. Ростов-на-Дону, МО</v>
      </c>
      <c r="F66" s="248">
        <f>VLOOKUP(B66,'пр.взв'!B9:G88,5,FALSE)</f>
        <v>0</v>
      </c>
      <c r="G66" s="247" t="str">
        <f>VLOOKUP(B66,'пр.взв'!B9:G88,6,FALSE)</f>
        <v>Биналиев А.Т.</v>
      </c>
      <c r="H66" s="4"/>
      <c r="I66" s="4"/>
      <c r="J66" s="4"/>
      <c r="K66" s="4"/>
      <c r="L66" s="4"/>
      <c r="M66" s="4"/>
      <c r="N66" s="40"/>
      <c r="O66" s="40"/>
      <c r="P66" s="40"/>
      <c r="Q66" s="44"/>
      <c r="R66" s="42"/>
      <c r="S66" s="44"/>
      <c r="T66" s="42"/>
      <c r="U66" s="44"/>
      <c r="W66" s="44"/>
      <c r="X66" s="42"/>
      <c r="Y66" s="31"/>
      <c r="Z66" s="31"/>
    </row>
    <row r="67" spans="1:26" ht="7.5" customHeight="1">
      <c r="A67" s="249"/>
      <c r="B67" s="251"/>
      <c r="C67" s="247"/>
      <c r="D67" s="248"/>
      <c r="E67" s="248"/>
      <c r="F67" s="248"/>
      <c r="G67" s="247"/>
      <c r="H67" s="4"/>
      <c r="I67" s="4"/>
      <c r="J67" s="4"/>
      <c r="K67" s="4"/>
      <c r="L67" s="4"/>
      <c r="M67" s="4"/>
      <c r="N67" s="40"/>
      <c r="O67" s="40"/>
      <c r="P67" s="40"/>
      <c r="Q67" s="44"/>
      <c r="R67" s="42"/>
      <c r="S67" s="44"/>
      <c r="T67" s="42"/>
      <c r="U67" s="44"/>
      <c r="W67" s="44"/>
      <c r="X67" s="42"/>
      <c r="Y67" s="31"/>
      <c r="Z67" s="31"/>
    </row>
    <row r="68" spans="1:13" ht="7.5" customHeight="1">
      <c r="A68" s="249" t="s">
        <v>274</v>
      </c>
      <c r="B68" s="250">
        <v>9</v>
      </c>
      <c r="C68" s="247" t="str">
        <f>VLOOKUP(B68,'пр.взв'!B11:G90,2,FALSE)</f>
        <v>АБРАМЕНКОВ Павел Евгеньевич</v>
      </c>
      <c r="D68" s="248" t="str">
        <f>VLOOKUP(B68,'пр.взв'!B11:G90,3,FALSE)</f>
        <v>13.02.1995   КМС</v>
      </c>
      <c r="E68" s="248" t="str">
        <f>VLOOKUP(B68,'пр.взв'!B11:G90,4,FALSE)</f>
        <v>ДФО, Приморский край, г. Владивосток, МО</v>
      </c>
      <c r="F68" s="248">
        <f>VLOOKUP(B68,'пр.взв'!B11:G90,5,FALSE)</f>
        <v>0</v>
      </c>
      <c r="G68" s="247" t="str">
        <f>VLOOKUP(B68,'пр.взв'!B11:G90,6,FALSE)</f>
        <v>Кузнецов М., Урядов В.В.</v>
      </c>
      <c r="H68" s="4"/>
      <c r="I68" s="4"/>
      <c r="J68" s="4"/>
      <c r="K68" s="4"/>
      <c r="L68" s="4"/>
      <c r="M68" s="4"/>
    </row>
    <row r="69" spans="1:13" ht="7.5" customHeight="1">
      <c r="A69" s="249"/>
      <c r="B69" s="251"/>
      <c r="C69" s="247"/>
      <c r="D69" s="248"/>
      <c r="E69" s="248"/>
      <c r="F69" s="248"/>
      <c r="G69" s="247"/>
      <c r="H69" s="4"/>
      <c r="I69" s="4"/>
      <c r="J69" s="4"/>
      <c r="K69" s="4"/>
      <c r="L69" s="4"/>
      <c r="M69" s="4"/>
    </row>
    <row r="70" spans="1:10" ht="7.5" customHeight="1">
      <c r="A70" s="249" t="s">
        <v>274</v>
      </c>
      <c r="B70" s="250">
        <v>16</v>
      </c>
      <c r="C70" s="247" t="str">
        <f>VLOOKUP(B70,'пр.взв'!B13:G92,2,FALSE)</f>
        <v>КАЗАНКИН Андрей Сергеевич</v>
      </c>
      <c r="D70" s="248" t="str">
        <f>VLOOKUP(B70,'пр.взв'!B13:G92,3,FALSE)</f>
        <v>28.07.1995   КМС</v>
      </c>
      <c r="E70" s="248" t="str">
        <f>VLOOKUP(B70,'пр.взв'!B13:G92,4,FALSE)</f>
        <v>ЦФО, Рязанская область</v>
      </c>
      <c r="F70" s="248">
        <f>VLOOKUP(B70,'пр.взв'!B13:G92,5,FALSE)</f>
        <v>0</v>
      </c>
      <c r="G70" s="247" t="str">
        <f>VLOOKUP(B70,'пр.взв'!B13:G92,6,FALSE)</f>
        <v>Гаврюшин</v>
      </c>
      <c r="H70" s="4"/>
      <c r="I70" s="4"/>
      <c r="J70" s="4"/>
    </row>
    <row r="71" spans="1:10" ht="7.5" customHeight="1">
      <c r="A71" s="249"/>
      <c r="B71" s="251"/>
      <c r="C71" s="247"/>
      <c r="D71" s="248"/>
      <c r="E71" s="248"/>
      <c r="F71" s="248"/>
      <c r="G71" s="247"/>
      <c r="H71" s="4"/>
      <c r="I71" s="4"/>
      <c r="J71" s="4"/>
    </row>
    <row r="72" spans="1:10" ht="7.5" customHeight="1">
      <c r="A72" s="249" t="s">
        <v>274</v>
      </c>
      <c r="B72" s="250">
        <v>20</v>
      </c>
      <c r="C72" s="247" t="str">
        <f>VLOOKUP(B72,'пр.взв'!B15:G94,2,FALSE)</f>
        <v>ИВАНОВ Евгений Сергеевич</v>
      </c>
      <c r="D72" s="248" t="str">
        <f>VLOOKUP(B72,'пр.взв'!B15:G94,3,FALSE)</f>
        <v>22.05.1994   КМС</v>
      </c>
      <c r="E72" s="248" t="str">
        <f>VLOOKUP(B72,'пр.взв'!B15:G94,4,FALSE)</f>
        <v>ЦФО, Ивановская область</v>
      </c>
      <c r="F72" s="248">
        <f>VLOOKUP(B72,'пр.взв'!B15:G94,5,FALSE)</f>
        <v>0</v>
      </c>
      <c r="G72" s="247" t="str">
        <f>VLOOKUP(B72,'пр.взв'!B15:G94,6,FALSE)</f>
        <v>Изместьев В.П., Володин А.Н.</v>
      </c>
      <c r="H72" s="4"/>
      <c r="I72" s="4"/>
      <c r="J72" s="4"/>
    </row>
    <row r="73" spans="1:10" ht="7.5" customHeight="1">
      <c r="A73" s="249"/>
      <c r="B73" s="251"/>
      <c r="C73" s="247"/>
      <c r="D73" s="248"/>
      <c r="E73" s="248"/>
      <c r="F73" s="248"/>
      <c r="G73" s="247"/>
      <c r="H73" s="4"/>
      <c r="I73" s="4"/>
      <c r="J73" s="4"/>
    </row>
    <row r="74" spans="1:10" ht="7.5" customHeight="1">
      <c r="A74" s="249" t="s">
        <v>274</v>
      </c>
      <c r="B74" s="250">
        <v>30</v>
      </c>
      <c r="C74" s="247" t="str">
        <f>VLOOKUP(B74,'пр.взв'!B17:G96,2,FALSE)</f>
        <v>ОШХУНОВ Заур Баширович</v>
      </c>
      <c r="D74" s="248" t="str">
        <f>VLOOKUP(B74,'пр.взв'!B17:G96,3,FALSE)</f>
        <v>19.03.1995    1 сп.р.</v>
      </c>
      <c r="E74" s="248" t="str">
        <f>VLOOKUP(B74,'пр.взв'!B17:G96,4,FALSE)</f>
        <v>ЮФО, Краснодарский край, г. Армавир, Динамо</v>
      </c>
      <c r="F74" s="248">
        <f>VLOOKUP(B74,'пр.взв'!B17:G96,5,FALSE)</f>
        <v>0</v>
      </c>
      <c r="G74" s="247" t="str">
        <f>VLOOKUP(B74,'пр.взв'!B17:G96,6,FALSE)</f>
        <v>Псеунов М.А.</v>
      </c>
      <c r="H74" s="4"/>
      <c r="I74" s="4"/>
      <c r="J74" s="4"/>
    </row>
    <row r="75" spans="1:10" ht="7.5" customHeight="1">
      <c r="A75" s="249"/>
      <c r="B75" s="251"/>
      <c r="C75" s="247"/>
      <c r="D75" s="248"/>
      <c r="E75" s="248"/>
      <c r="F75" s="248"/>
      <c r="G75" s="247"/>
      <c r="H75" s="4"/>
      <c r="I75" s="4"/>
      <c r="J75" s="4"/>
    </row>
    <row r="76" spans="1:10" ht="7.5" customHeight="1">
      <c r="A76" s="249" t="s">
        <v>274</v>
      </c>
      <c r="B76" s="250">
        <v>37</v>
      </c>
      <c r="C76" s="247" t="str">
        <f>VLOOKUP(B76,'пр.взв'!B19:G98,2,FALSE)</f>
        <v>КОДЗАЕВ Батраз Борисович</v>
      </c>
      <c r="D76" s="248" t="str">
        <f>VLOOKUP(B76,'пр.взв'!B19:G98,3,FALSE)</f>
        <v>10.01.1995 КМС</v>
      </c>
      <c r="E76" s="248" t="str">
        <f>VLOOKUP(B76,'пр.взв'!B19:G98,4,FALSE)</f>
        <v>СКФО, РСО - Алания, г. Владикавказ</v>
      </c>
      <c r="F76" s="248">
        <f>VLOOKUP(B76,'пр.взв'!B19:G98,5,FALSE)</f>
        <v>0</v>
      </c>
      <c r="G76" s="247" t="str">
        <f>VLOOKUP(B76,'пр.взв'!B19:G98,6,FALSE)</f>
        <v>Гасиев П., Засеев А.</v>
      </c>
      <c r="H76" s="4"/>
      <c r="I76" s="4"/>
      <c r="J76" s="4"/>
    </row>
    <row r="77" spans="1:10" ht="7.5" customHeight="1">
      <c r="A77" s="249"/>
      <c r="B77" s="251"/>
      <c r="C77" s="247"/>
      <c r="D77" s="248"/>
      <c r="E77" s="248"/>
      <c r="F77" s="248"/>
      <c r="G77" s="247"/>
      <c r="H77" s="4"/>
      <c r="I77" s="4"/>
      <c r="J77" s="4"/>
    </row>
    <row r="78" spans="1:10" ht="7.5" customHeight="1">
      <c r="A78" s="249" t="s">
        <v>274</v>
      </c>
      <c r="B78" s="250">
        <v>39</v>
      </c>
      <c r="C78" s="247" t="str">
        <f>VLOOKUP(B78,'пр.взв'!B21:G100,2,FALSE)</f>
        <v>МЯСОЕДОВ Максим Васильевич</v>
      </c>
      <c r="D78" s="248" t="str">
        <f>VLOOKUP(B78,'пр.взв'!B21:G100,3,FALSE)</f>
        <v>24.04.1994   КМС</v>
      </c>
      <c r="E78" s="248" t="str">
        <f>VLOOKUP(B78,'пр.взв'!B21:G100,4,FALSE)</f>
        <v>УрФО, Курганская область, МО</v>
      </c>
      <c r="F78" s="248">
        <f>VLOOKUP(B78,'пр.взв'!B21:G100,5,FALSE)</f>
        <v>0</v>
      </c>
      <c r="G78" s="247" t="str">
        <f>VLOOKUP(B78,'пр.взв'!B21:G100,6,FALSE)</f>
        <v>Родионов А.П., Кудрявцкв С.Ю.</v>
      </c>
      <c r="H78" s="4"/>
      <c r="I78" s="4"/>
      <c r="J78" s="4"/>
    </row>
    <row r="79" spans="1:10" ht="7.5" customHeight="1">
      <c r="A79" s="249"/>
      <c r="B79" s="251"/>
      <c r="C79" s="247"/>
      <c r="D79" s="248"/>
      <c r="E79" s="248"/>
      <c r="F79" s="248"/>
      <c r="G79" s="247"/>
      <c r="H79" s="4"/>
      <c r="I79" s="4"/>
      <c r="J79" s="4"/>
    </row>
    <row r="80" spans="1:10" ht="7.5" customHeight="1">
      <c r="A80" s="249" t="s">
        <v>277</v>
      </c>
      <c r="B80" s="250">
        <v>7</v>
      </c>
      <c r="C80" s="247" t="str">
        <f>'пр.взв'!C19</f>
        <v>ВОЛКОВ Артем Сергеевич</v>
      </c>
      <c r="D80" s="248" t="str">
        <f>'пр.взв'!D19</f>
        <v>14.04.1994 КМС</v>
      </c>
      <c r="E80" s="248" t="str">
        <f>'пр.взв'!E19</f>
        <v>ЦФО, Московская область</v>
      </c>
      <c r="F80" s="248">
        <f>'пр.взв'!F19</f>
        <v>0</v>
      </c>
      <c r="G80" s="247" t="str">
        <f>'пр.взв'!G19</f>
        <v>Рыбинкин К.В.</v>
      </c>
      <c r="H80" s="4"/>
      <c r="I80" s="4"/>
      <c r="J80" s="4"/>
    </row>
    <row r="81" spans="1:10" ht="7.5" customHeight="1">
      <c r="A81" s="249"/>
      <c r="B81" s="251"/>
      <c r="C81" s="247"/>
      <c r="D81" s="248"/>
      <c r="E81" s="248"/>
      <c r="F81" s="248"/>
      <c r="G81" s="247"/>
      <c r="H81" s="4"/>
      <c r="I81" s="4"/>
      <c r="J81" s="4"/>
    </row>
    <row r="82" spans="1:10" ht="7.5" customHeight="1">
      <c r="A82" s="249" t="s">
        <v>277</v>
      </c>
      <c r="B82" s="250">
        <v>12</v>
      </c>
      <c r="C82" s="247" t="str">
        <f>VLOOKUP(B82,'пр.взв'!B25:G104,2,FALSE)</f>
        <v>ЖУКОВ Петр Станиславович</v>
      </c>
      <c r="D82" s="248" t="str">
        <f>VLOOKUP(B82,'пр.взв'!B25:G104,3,FALSE)</f>
        <v>12.08.1995   КМС</v>
      </c>
      <c r="E82" s="248" t="str">
        <f>VLOOKUP(B82,'пр.взв'!B25:G104,4,FALSE)</f>
        <v>г. Москва, МКС</v>
      </c>
      <c r="F82" s="248">
        <f>VLOOKUP(B82,'пр.взв'!B25:G104,5,FALSE)</f>
        <v>0</v>
      </c>
      <c r="G82" s="247" t="str">
        <f>VLOOKUP(B82,'пр.взв'!B25:G104,6,FALSE)</f>
        <v>Мизонов А.В.</v>
      </c>
      <c r="H82" s="4"/>
      <c r="I82" s="4"/>
      <c r="J82" s="4"/>
    </row>
    <row r="83" spans="1:10" ht="7.5" customHeight="1">
      <c r="A83" s="249"/>
      <c r="B83" s="251"/>
      <c r="C83" s="247"/>
      <c r="D83" s="248"/>
      <c r="E83" s="248"/>
      <c r="F83" s="248"/>
      <c r="G83" s="247"/>
      <c r="H83" s="4"/>
      <c r="I83" s="4"/>
      <c r="J83" s="4"/>
    </row>
    <row r="84" spans="1:10" ht="7.5" customHeight="1">
      <c r="A84" s="249" t="s">
        <v>277</v>
      </c>
      <c r="B84" s="250">
        <v>17</v>
      </c>
      <c r="C84" s="247" t="str">
        <f>VLOOKUP(B84,'пр.взв'!B27:G106,2,FALSE)</f>
        <v>НАМАЗОВ Роял Шахвалад Оглы</v>
      </c>
      <c r="D84" s="248" t="str">
        <f>VLOOKUP(B84,'пр.взв'!B27:G106,3,FALSE)</f>
        <v>15.08.1996    1 сп.р.</v>
      </c>
      <c r="E84" s="248" t="str">
        <f>VLOOKUP(B84,'пр.взв'!B27:G106,4,FALSE)</f>
        <v>СЗФО, Республика Коми, г. Усинск, МО</v>
      </c>
      <c r="F84" s="248">
        <f>VLOOKUP(B84,'пр.взв'!B27:G106,5,FALSE)</f>
        <v>0</v>
      </c>
      <c r="G84" s="247" t="str">
        <f>VLOOKUP(B84,'пр.взв'!B27:G106,6,FALSE)</f>
        <v>Трусов М.А.</v>
      </c>
      <c r="H84" s="4"/>
      <c r="I84" s="4"/>
      <c r="J84" s="4"/>
    </row>
    <row r="85" spans="1:10" ht="7.5" customHeight="1">
      <c r="A85" s="249"/>
      <c r="B85" s="251"/>
      <c r="C85" s="247"/>
      <c r="D85" s="248"/>
      <c r="E85" s="248"/>
      <c r="F85" s="248"/>
      <c r="G85" s="247"/>
      <c r="H85" s="4"/>
      <c r="I85" s="4"/>
      <c r="J85" s="4"/>
    </row>
    <row r="86" spans="1:10" ht="7.5" customHeight="1">
      <c r="A86" s="249" t="s">
        <v>277</v>
      </c>
      <c r="B86" s="250">
        <v>24</v>
      </c>
      <c r="C86" s="247" t="str">
        <f>VLOOKUP(B86,'пр.взв'!B29:G108,2,FALSE)</f>
        <v>ГИЛАВАРОВ Роман Гилаварович</v>
      </c>
      <c r="D86" s="248" t="str">
        <f>VLOOKUP(B86,'пр.взв'!B29:G108,3,FALSE)</f>
        <v>29.09.1994    1 сп.р.</v>
      </c>
      <c r="E86" s="248" t="str">
        <f>VLOOKUP(B86,'пр.взв'!B29:G108,4,FALSE)</f>
        <v>ЦФО, Ярославская область, г. Ярославль, МО</v>
      </c>
      <c r="F86" s="248">
        <f>VLOOKUP(B86,'пр.взв'!B29:G108,5,FALSE)</f>
        <v>0</v>
      </c>
      <c r="G86" s="247" t="str">
        <f>VLOOKUP(B86,'пр.взв'!B29:G108,6,FALSE)</f>
        <v>Загиров З.Г.</v>
      </c>
      <c r="H86" s="4"/>
      <c r="I86" s="4"/>
      <c r="J86" s="4"/>
    </row>
    <row r="87" spans="1:10" ht="7.5" customHeight="1">
      <c r="A87" s="249"/>
      <c r="B87" s="251"/>
      <c r="C87" s="247"/>
      <c r="D87" s="248"/>
      <c r="E87" s="248"/>
      <c r="F87" s="248"/>
      <c r="G87" s="247"/>
      <c r="H87" s="4"/>
      <c r="I87" s="4"/>
      <c r="J87" s="4"/>
    </row>
    <row r="88" spans="1:10" ht="7.5" customHeight="1">
      <c r="A88" s="249" t="s">
        <v>277</v>
      </c>
      <c r="B88" s="250">
        <v>33</v>
      </c>
      <c r="C88" s="247" t="str">
        <f>VLOOKUP(B88,'пр.взв'!B31:G110,2,FALSE)</f>
        <v>СИДОРОВ Антон Сергеевич</v>
      </c>
      <c r="D88" s="248" t="str">
        <f>VLOOKUP(B88,'пр.взв'!B31:G110,3,FALSE)</f>
        <v>15.03.1996  КМС</v>
      </c>
      <c r="E88" s="248" t="str">
        <f>VLOOKUP(B88,'пр.взв'!B31:G110,4,FALSE)</f>
        <v>ЦФО, Рязанская область</v>
      </c>
      <c r="F88" s="248">
        <f>VLOOKUP(B88,'пр.взв'!B31:G110,5,FALSE)</f>
        <v>0</v>
      </c>
      <c r="G88" s="247" t="str">
        <f>VLOOKUP(B88,'пр.взв'!B31:G110,6,FALSE)</f>
        <v>Шульгина О.А.</v>
      </c>
      <c r="H88" s="4"/>
      <c r="I88" s="4"/>
      <c r="J88" s="4"/>
    </row>
    <row r="89" spans="1:10" ht="7.5" customHeight="1">
      <c r="A89" s="249"/>
      <c r="B89" s="251"/>
      <c r="C89" s="247"/>
      <c r="D89" s="248"/>
      <c r="E89" s="248"/>
      <c r="F89" s="248"/>
      <c r="G89" s="247"/>
      <c r="H89" s="4"/>
      <c r="I89" s="4"/>
      <c r="J89" s="4"/>
    </row>
    <row r="90" spans="1:10" ht="7.5" customHeight="1">
      <c r="A90" s="249" t="s">
        <v>276</v>
      </c>
      <c r="B90" s="250">
        <v>6</v>
      </c>
      <c r="C90" s="247" t="str">
        <f>'пр.взв'!C17</f>
        <v>АМБАРЯН Серго Наирович</v>
      </c>
      <c r="D90" s="248" t="str">
        <f>'пр.взв'!D17</f>
        <v>01.09.1995       КМС</v>
      </c>
      <c r="E90" s="248" t="str">
        <f>'пр.взв'!E17</f>
        <v>ЦФО, Московская область,г. Можайск</v>
      </c>
      <c r="F90" s="248">
        <f>'пр.взв'!F17</f>
        <v>0</v>
      </c>
      <c r="G90" s="247" t="str">
        <f>'пр.взв'!G17</f>
        <v>Шкатов В.Ю., Нагулин А.В.</v>
      </c>
      <c r="H90" s="4"/>
      <c r="I90" s="4"/>
      <c r="J90" s="4"/>
    </row>
    <row r="91" spans="1:10" ht="7.5" customHeight="1">
      <c r="A91" s="249"/>
      <c r="B91" s="251"/>
      <c r="C91" s="247"/>
      <c r="D91" s="248"/>
      <c r="E91" s="248"/>
      <c r="F91" s="248"/>
      <c r="G91" s="247"/>
      <c r="H91" s="4"/>
      <c r="I91" s="4"/>
      <c r="J91" s="4"/>
    </row>
    <row r="92" spans="1:10" ht="7.5" customHeight="1">
      <c r="A92" s="249" t="s">
        <v>276</v>
      </c>
      <c r="B92" s="250">
        <v>44</v>
      </c>
      <c r="C92" s="247" t="str">
        <f>VLOOKUP(B92,'пр.взв'!B35:G114,2,FALSE)</f>
        <v>СТЕПАНЯН Размик Робертович</v>
      </c>
      <c r="D92" s="248" t="str">
        <f>VLOOKUP(B92,'пр.взв'!B35:G114,3,FALSE)</f>
        <v>27.03.1995    1 сп.р.</v>
      </c>
      <c r="E92" s="248" t="str">
        <f>VLOOKUP(B92,'пр.взв'!B35:G114,4,FALSE)</f>
        <v>СФО, Красноярский край</v>
      </c>
      <c r="F92" s="248">
        <f>VLOOKUP(B92,'пр.взв'!B35:G114,5,FALSE)</f>
        <v>0</v>
      </c>
      <c r="G92" s="247" t="str">
        <f>VLOOKUP(B92,'пр.взв'!B35:G114,6,FALSE)</f>
        <v>Воробьев А.А.</v>
      </c>
      <c r="H92" s="4"/>
      <c r="I92" s="4"/>
      <c r="J92" s="4"/>
    </row>
    <row r="93" spans="1:10" ht="7.5" customHeight="1">
      <c r="A93" s="249"/>
      <c r="B93" s="251"/>
      <c r="C93" s="247"/>
      <c r="D93" s="248"/>
      <c r="E93" s="248"/>
      <c r="F93" s="248"/>
      <c r="G93" s="247"/>
      <c r="H93" s="4"/>
      <c r="I93" s="4"/>
      <c r="J93" s="4"/>
    </row>
    <row r="94" spans="1:26" ht="24.75" customHeight="1">
      <c r="A94" s="38" t="str">
        <f>HYPERLINK('[1]реквизиты'!$A$6)</f>
        <v>Гл. судья, судья МК</v>
      </c>
      <c r="B94" s="39"/>
      <c r="C94" s="39"/>
      <c r="D94" s="40"/>
      <c r="E94" s="41" t="str">
        <f>HYPERLINK('[1]реквизиты'!$G$6)</f>
        <v>Сова Б.Л.</v>
      </c>
      <c r="G94" s="43" t="str">
        <f>HYPERLINK('[1]реквизиты'!$G$7)</f>
        <v>Рязань</v>
      </c>
      <c r="H94" s="4"/>
      <c r="I94" s="4"/>
      <c r="J94" s="4"/>
      <c r="K94" s="4"/>
      <c r="L94" s="4"/>
      <c r="M94" s="4"/>
      <c r="N94" s="40"/>
      <c r="O94" s="40"/>
      <c r="P94" s="40"/>
      <c r="Q94" s="44"/>
      <c r="R94" s="42"/>
      <c r="S94" s="44"/>
      <c r="T94" s="42"/>
      <c r="U94" s="44"/>
      <c r="W94" s="44"/>
      <c r="X94" s="42"/>
      <c r="Y94" s="31"/>
      <c r="Z94" s="31"/>
    </row>
    <row r="95" spans="1:26" ht="24.75" customHeight="1">
      <c r="A95" s="38" t="s">
        <v>282</v>
      </c>
      <c r="B95" s="39"/>
      <c r="C95" s="68"/>
      <c r="D95" s="70"/>
      <c r="E95" s="41" t="str">
        <f>HYPERLINK('[1]реквизиты'!$G$8)</f>
        <v>Дроков А.Н.</v>
      </c>
      <c r="F95" s="4"/>
      <c r="G95" s="43" t="str">
        <f>HYPERLINK('[1]реквизиты'!$G$9)</f>
        <v>Москва</v>
      </c>
      <c r="H95" s="4"/>
      <c r="I95" s="4"/>
      <c r="J95" s="4"/>
      <c r="K95" s="4"/>
      <c r="L95" s="4"/>
      <c r="M95" s="4"/>
      <c r="N95" s="40"/>
      <c r="O95" s="40"/>
      <c r="P95" s="40"/>
      <c r="Q95" s="44"/>
      <c r="R95" s="42"/>
      <c r="S95" s="44"/>
      <c r="T95" s="42"/>
      <c r="U95" s="44"/>
      <c r="W95" s="44"/>
      <c r="X95" s="42"/>
      <c r="Y95" s="31"/>
      <c r="Z95" s="31"/>
    </row>
    <row r="96" spans="1:10" ht="24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</sheetData>
  <sheetProtection/>
  <mergeCells count="319">
    <mergeCell ref="E92:E93"/>
    <mergeCell ref="F92:F93"/>
    <mergeCell ref="A92:A93"/>
    <mergeCell ref="B92:B93"/>
    <mergeCell ref="C92:C93"/>
    <mergeCell ref="D92:D93"/>
    <mergeCell ref="G88:G89"/>
    <mergeCell ref="G90:G91"/>
    <mergeCell ref="A86:A87"/>
    <mergeCell ref="B86:B87"/>
    <mergeCell ref="C86:C87"/>
    <mergeCell ref="D86:D87"/>
    <mergeCell ref="E90:E91"/>
    <mergeCell ref="F90:F91"/>
    <mergeCell ref="C90:C91"/>
    <mergeCell ref="D90:D91"/>
    <mergeCell ref="G92:G93"/>
    <mergeCell ref="A90:A91"/>
    <mergeCell ref="B90:B91"/>
    <mergeCell ref="G86:G87"/>
    <mergeCell ref="A88:A89"/>
    <mergeCell ref="B88:B89"/>
    <mergeCell ref="C88:C89"/>
    <mergeCell ref="D88:D89"/>
    <mergeCell ref="E88:E89"/>
    <mergeCell ref="F88:F89"/>
    <mergeCell ref="A84:A85"/>
    <mergeCell ref="B84:B85"/>
    <mergeCell ref="C84:C85"/>
    <mergeCell ref="D84:D85"/>
    <mergeCell ref="C82:C83"/>
    <mergeCell ref="D82:D83"/>
    <mergeCell ref="E86:E87"/>
    <mergeCell ref="F86:F87"/>
    <mergeCell ref="E84:E85"/>
    <mergeCell ref="F84:F85"/>
    <mergeCell ref="A78:A79"/>
    <mergeCell ref="B78:B79"/>
    <mergeCell ref="C78:C79"/>
    <mergeCell ref="D78:D79"/>
    <mergeCell ref="E80:E81"/>
    <mergeCell ref="F80:F81"/>
    <mergeCell ref="G80:G81"/>
    <mergeCell ref="G82:G83"/>
    <mergeCell ref="E82:E83"/>
    <mergeCell ref="F82:F83"/>
    <mergeCell ref="A74:A75"/>
    <mergeCell ref="B74:B75"/>
    <mergeCell ref="G84:G85"/>
    <mergeCell ref="A82:A83"/>
    <mergeCell ref="B82:B83"/>
    <mergeCell ref="G78:G79"/>
    <mergeCell ref="A80:A81"/>
    <mergeCell ref="B80:B81"/>
    <mergeCell ref="C80:C81"/>
    <mergeCell ref="D80:D81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E74:E75"/>
    <mergeCell ref="F74:F75"/>
    <mergeCell ref="C74:C75"/>
    <mergeCell ref="D74:D75"/>
    <mergeCell ref="A70:A71"/>
    <mergeCell ref="B70:B71"/>
    <mergeCell ref="C70:C71"/>
    <mergeCell ref="D70:D71"/>
    <mergeCell ref="E66:E67"/>
    <mergeCell ref="F66:F67"/>
    <mergeCell ref="G66:G67"/>
    <mergeCell ref="A72:A73"/>
    <mergeCell ref="B72:B73"/>
    <mergeCell ref="C72:C73"/>
    <mergeCell ref="D72:D73"/>
    <mergeCell ref="E72:E73"/>
    <mergeCell ref="F72:F73"/>
    <mergeCell ref="G72:G73"/>
    <mergeCell ref="A66:A67"/>
    <mergeCell ref="B66:B67"/>
    <mergeCell ref="C66:C67"/>
    <mergeCell ref="D66:D67"/>
    <mergeCell ref="E62:E63"/>
    <mergeCell ref="F62:F63"/>
    <mergeCell ref="G62:G63"/>
    <mergeCell ref="E64:E65"/>
    <mergeCell ref="F64:F65"/>
    <mergeCell ref="G64:G65"/>
    <mergeCell ref="E70:E71"/>
    <mergeCell ref="E68:E69"/>
    <mergeCell ref="F68:F69"/>
    <mergeCell ref="G68:G69"/>
    <mergeCell ref="F70:F71"/>
    <mergeCell ref="G70:G71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G56:G57"/>
    <mergeCell ref="A60:A61"/>
    <mergeCell ref="B60:B61"/>
    <mergeCell ref="C60:C61"/>
    <mergeCell ref="D60:D61"/>
    <mergeCell ref="E60:E61"/>
    <mergeCell ref="F60:F61"/>
    <mergeCell ref="G60:G61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F50:F51"/>
    <mergeCell ref="A48:A49"/>
    <mergeCell ref="B48:B49"/>
    <mergeCell ref="C48:C49"/>
    <mergeCell ref="D48:D49"/>
    <mergeCell ref="E48:E49"/>
    <mergeCell ref="F48:F49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F38:F39"/>
    <mergeCell ref="C38:C39"/>
    <mergeCell ref="D38:D39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D3:F3"/>
    <mergeCell ref="A6:A7"/>
    <mergeCell ref="F4:F5"/>
    <mergeCell ref="A34:A35"/>
    <mergeCell ref="B34:B35"/>
    <mergeCell ref="C34:C35"/>
    <mergeCell ref="D34:D35"/>
    <mergeCell ref="E34:E35"/>
    <mergeCell ref="F34:F35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5" t="str">
        <f>HYPERLINK('пр.взв'!D4)</f>
        <v>В.к. 56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0" t="s">
        <v>32</v>
      </c>
      <c r="B4" s="230" t="s">
        <v>5</v>
      </c>
      <c r="C4" s="262" t="s">
        <v>2</v>
      </c>
      <c r="D4" s="230" t="s">
        <v>24</v>
      </c>
      <c r="E4" s="230" t="s">
        <v>25</v>
      </c>
      <c r="F4" s="230" t="s">
        <v>26</v>
      </c>
      <c r="G4" s="230" t="s">
        <v>27</v>
      </c>
      <c r="H4" s="230" t="s">
        <v>28</v>
      </c>
      <c r="I4" s="230" t="s">
        <v>29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60"/>
      <c r="B6" s="263"/>
      <c r="C6" s="259" t="e">
        <f>VLOOKUP(B6,'пр.взв'!B7:E30,2,FALSE)</f>
        <v>#N/A</v>
      </c>
      <c r="D6" s="259" t="e">
        <f>VLOOKUP(C6,'пр.взв'!C7:F30,2,FALSE)</f>
        <v>#N/A</v>
      </c>
      <c r="E6" s="259" t="e">
        <f>VLOOKUP(D6,'пр.взв'!D7:G30,2,FALSE)</f>
        <v>#N/A</v>
      </c>
      <c r="F6" s="257"/>
      <c r="G6" s="256"/>
      <c r="H6" s="232"/>
      <c r="I6" s="230"/>
    </row>
    <row r="7" spans="1:9" ht="12.75">
      <c r="A7" s="260"/>
      <c r="B7" s="230"/>
      <c r="C7" s="259"/>
      <c r="D7" s="259"/>
      <c r="E7" s="259"/>
      <c r="F7" s="257"/>
      <c r="G7" s="257"/>
      <c r="H7" s="232"/>
      <c r="I7" s="230"/>
    </row>
    <row r="8" spans="1:9" ht="12.75">
      <c r="A8" s="258"/>
      <c r="B8" s="263"/>
      <c r="C8" s="259" t="e">
        <f>VLOOKUP(B8,'пр.взв'!B7:E30,2,FALSE)</f>
        <v>#N/A</v>
      </c>
      <c r="D8" s="259" t="e">
        <f>VLOOKUP(C8,'пр.взв'!C7:F30,2,FALSE)</f>
        <v>#N/A</v>
      </c>
      <c r="E8" s="259" t="e">
        <f>VLOOKUP(D8,'пр.взв'!D7:G30,2,FALSE)</f>
        <v>#N/A</v>
      </c>
      <c r="F8" s="257"/>
      <c r="G8" s="257"/>
      <c r="H8" s="230"/>
      <c r="I8" s="230"/>
    </row>
    <row r="9" spans="1:9" ht="12.75">
      <c r="A9" s="258"/>
      <c r="B9" s="230"/>
      <c r="C9" s="259"/>
      <c r="D9" s="259"/>
      <c r="E9" s="259"/>
      <c r="F9" s="257"/>
      <c r="G9" s="257"/>
      <c r="H9" s="230"/>
      <c r="I9" s="23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5" t="str">
        <f>HYPERLINK('пр.взв'!D4)</f>
        <v>В.к. 56 кг.</v>
      </c>
    </row>
    <row r="16" spans="1:9" ht="12.75">
      <c r="A16" s="230" t="s">
        <v>32</v>
      </c>
      <c r="B16" s="230" t="s">
        <v>5</v>
      </c>
      <c r="C16" s="262" t="s">
        <v>2</v>
      </c>
      <c r="D16" s="230" t="s">
        <v>24</v>
      </c>
      <c r="E16" s="230" t="s">
        <v>25</v>
      </c>
      <c r="F16" s="230" t="s">
        <v>26</v>
      </c>
      <c r="G16" s="230" t="s">
        <v>27</v>
      </c>
      <c r="H16" s="230" t="s">
        <v>28</v>
      </c>
      <c r="I16" s="230" t="s">
        <v>29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260"/>
      <c r="B18" s="263"/>
      <c r="C18" s="259" t="e">
        <f>VLOOKUP(B18,'пр.взв'!B7:E30,2,FALSE)</f>
        <v>#N/A</v>
      </c>
      <c r="D18" s="259" t="e">
        <f>VLOOKUP(C18,'пр.взв'!C7:F30,2,FALSE)</f>
        <v>#N/A</v>
      </c>
      <c r="E18" s="259" t="e">
        <f>VLOOKUP(D18,'пр.взв'!D7:G30,2,FALSE)</f>
        <v>#N/A</v>
      </c>
      <c r="F18" s="257"/>
      <c r="G18" s="256"/>
      <c r="H18" s="232"/>
      <c r="I18" s="230"/>
    </row>
    <row r="19" spans="1:9" ht="12.75">
      <c r="A19" s="260"/>
      <c r="B19" s="230"/>
      <c r="C19" s="259"/>
      <c r="D19" s="259"/>
      <c r="E19" s="259"/>
      <c r="F19" s="257"/>
      <c r="G19" s="257"/>
      <c r="H19" s="232"/>
      <c r="I19" s="230"/>
    </row>
    <row r="20" spans="1:9" ht="12.75">
      <c r="A20" s="258"/>
      <c r="B20" s="263"/>
      <c r="C20" s="259" t="e">
        <f>VLOOKUP(B20,'пр.взв'!B9:E32,2,FALSE)</f>
        <v>#N/A</v>
      </c>
      <c r="D20" s="259" t="e">
        <f>VLOOKUP(C20,'пр.взв'!C9:F32,2,FALSE)</f>
        <v>#N/A</v>
      </c>
      <c r="E20" s="259" t="e">
        <f>VLOOKUP(D20,'пр.взв'!D9:G32,2,FALSE)</f>
        <v>#N/A</v>
      </c>
      <c r="F20" s="257"/>
      <c r="G20" s="257"/>
      <c r="H20" s="230"/>
      <c r="I20" s="230"/>
    </row>
    <row r="21" spans="1:9" ht="12.75">
      <c r="A21" s="258"/>
      <c r="B21" s="230"/>
      <c r="C21" s="259"/>
      <c r="D21" s="259"/>
      <c r="E21" s="259"/>
      <c r="F21" s="257"/>
      <c r="G21" s="257"/>
      <c r="H21" s="230"/>
      <c r="I21" s="23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5" t="str">
        <f>HYPERLINK('пр.взв'!D4)</f>
        <v>В.к. 56 кг.</v>
      </c>
    </row>
    <row r="29" spans="1:9" ht="12.75">
      <c r="A29" s="230" t="s">
        <v>32</v>
      </c>
      <c r="B29" s="230" t="s">
        <v>5</v>
      </c>
      <c r="C29" s="262" t="s">
        <v>2</v>
      </c>
      <c r="D29" s="230" t="s">
        <v>24</v>
      </c>
      <c r="E29" s="230" t="s">
        <v>25</v>
      </c>
      <c r="F29" s="230" t="s">
        <v>26</v>
      </c>
      <c r="G29" s="230" t="s">
        <v>27</v>
      </c>
      <c r="H29" s="230" t="s">
        <v>28</v>
      </c>
      <c r="I29" s="230" t="s">
        <v>29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260"/>
      <c r="B31" s="230"/>
      <c r="C31" s="259" t="e">
        <f>VLOOKUP(B31,'пр.взв'!B7:D30,2,FALSE)</f>
        <v>#N/A</v>
      </c>
      <c r="D31" s="259" t="e">
        <f>VLOOKUP(C31,'пр.взв'!C7:E30,2,FALSE)</f>
        <v>#N/A</v>
      </c>
      <c r="E31" s="259" t="e">
        <f>VLOOKUP(D31,'пр.взв'!D7:F30,2,FALSE)</f>
        <v>#N/A</v>
      </c>
      <c r="F31" s="257"/>
      <c r="G31" s="256"/>
      <c r="H31" s="232"/>
      <c r="I31" s="230"/>
    </row>
    <row r="32" spans="1:9" ht="12.75">
      <c r="A32" s="260"/>
      <c r="B32" s="230"/>
      <c r="C32" s="259"/>
      <c r="D32" s="259"/>
      <c r="E32" s="259"/>
      <c r="F32" s="257"/>
      <c r="G32" s="257"/>
      <c r="H32" s="232"/>
      <c r="I32" s="230"/>
    </row>
    <row r="33" spans="1:9" ht="12.75">
      <c r="A33" s="258"/>
      <c r="B33" s="230"/>
      <c r="C33" s="259" t="e">
        <f>VLOOKUP(B33,'пр.взв'!B9:D32,2,FALSE)</f>
        <v>#N/A</v>
      </c>
      <c r="D33" s="259" t="e">
        <f>VLOOKUP(C33,'пр.взв'!C9:E32,2,FALSE)</f>
        <v>#N/A</v>
      </c>
      <c r="E33" s="259" t="e">
        <f>VLOOKUP(D33,'пр.взв'!D9:F32,2,FALSE)</f>
        <v>#N/A</v>
      </c>
      <c r="F33" s="257"/>
      <c r="G33" s="257"/>
      <c r="H33" s="230"/>
      <c r="I33" s="230"/>
    </row>
    <row r="34" spans="1:9" ht="12.75">
      <c r="A34" s="258"/>
      <c r="B34" s="230"/>
      <c r="C34" s="259"/>
      <c r="D34" s="259"/>
      <c r="E34" s="259"/>
      <c r="F34" s="257"/>
      <c r="G34" s="257"/>
      <c r="H34" s="230"/>
      <c r="I34" s="23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H8:H9"/>
    <mergeCell ref="I8:I9"/>
    <mergeCell ref="G4:G5"/>
    <mergeCell ref="H4:H5"/>
    <mergeCell ref="I4:I5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I16:I17"/>
    <mergeCell ref="G18:G19"/>
    <mergeCell ref="H18:H19"/>
    <mergeCell ref="I18:I19"/>
    <mergeCell ref="F16:F17"/>
    <mergeCell ref="F18:F19"/>
    <mergeCell ref="G16:G17"/>
    <mergeCell ref="H16:H17"/>
    <mergeCell ref="D18:D19"/>
    <mergeCell ref="E18:E19"/>
    <mergeCell ref="B20:B21"/>
    <mergeCell ref="C20:C21"/>
    <mergeCell ref="D20:D21"/>
    <mergeCell ref="E20:E21"/>
    <mergeCell ref="A20:A21"/>
    <mergeCell ref="A18:A19"/>
    <mergeCell ref="B18:B19"/>
    <mergeCell ref="C18:C19"/>
    <mergeCell ref="I29:I30"/>
    <mergeCell ref="F20:F21"/>
    <mergeCell ref="G20:G21"/>
    <mergeCell ref="F31:F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2012-02-06T12:19:35Z</cp:lastPrinted>
  <dcterms:created xsi:type="dcterms:W3CDTF">1996-10-08T23:32:33Z</dcterms:created>
  <dcterms:modified xsi:type="dcterms:W3CDTF">2012-02-08T06:16:27Z</dcterms:modified>
  <cp:category/>
  <cp:version/>
  <cp:contentType/>
  <cp:contentStatus/>
</cp:coreProperties>
</file>