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<sst xmlns="http://schemas.openxmlformats.org/spreadsheetml/2006/main" count="548" uniqueCount="212">
  <si>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</si>
  <si>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</si>
  <si>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</si>
  <si>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</si>
  <si>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</si>
  <si>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</si>
  <si>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</si>
  <si>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</si>
  <si>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</si>
  <si>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</si>
  <si>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</si>
  <si>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</si>
  <si>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</si>
  <si>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</si>
  <si>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</si>
  <si>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</si>
  <si>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</si>
  <si>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</si>
  <si>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</si>
  <si>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</si>
  <si>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</si>
  <si>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</si>
  <si>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</si>
  <si>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</si>
  <si>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</si>
  <si>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</si>
  <si>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</si>
  <si>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</si>
  <si>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</si>
  <si>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</si>
  <si>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</si>
  <si>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</si>
  <si>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</si>
  <si>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</si>
  <si>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</si>
  <si>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</si>
  <si>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</si>
  <si>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</si>
  <si>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</si>
  <si>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</si>
  <si>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</si>
  <si>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</si>
  <si>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</si>
  <si>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</si>
  <si>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</si>
  <si>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</si>
  <si>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</si>
  <si>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</si>
  <si>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</si>
  <si>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</si>
  <si>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</si>
  <si>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</si>
  <si>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</si>
  <si>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</si>
  <si>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</si>
  <si>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</si>
  <si>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</si>
  <si>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</si>
  <si>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</si>
  <si>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</si>
  <si>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</si>
  <si>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</si>
  <si>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</si>
  <si>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</si>
  <si>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</si>
  <si>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</si>
  <si>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</si>
  <si>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</si>
  <si>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</si>
  <si>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</si>
  <si>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</si>
  <si>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</si>
  <si>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</si>
  <si>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</si>
  <si>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</si>
  <si>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</si>
  <si>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</si>
  <si>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</si>
  <si>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</si>
  <si>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41</t>
  </si>
  <si>
    <t>42</t>
  </si>
  <si>
    <t>СКФО, Карачаево-Черкесская Республика, МО</t>
  </si>
  <si>
    <t>27.06.1994    1 сп.р.</t>
  </si>
  <si>
    <t>г. Москва, ГОУ ЦО "Самбо-70"</t>
  </si>
  <si>
    <t>Савкин А.В., Соломатин С.В.</t>
  </si>
  <si>
    <t>УрФО, Тюменская область, МО</t>
  </si>
  <si>
    <t>Кутырев Б.В., Байгиреева Г.У.</t>
  </si>
  <si>
    <t>г. Санкт-Петербург, МО</t>
  </si>
  <si>
    <t>УрФО, ХМАО, г. Радужный</t>
  </si>
  <si>
    <t>СЗФО, Калиниградская область, г. Калининград, Динамо</t>
  </si>
  <si>
    <t>УрФО, Свердловская область, г. Екатеринбург, МО</t>
  </si>
  <si>
    <t>Коростелев А.Б.</t>
  </si>
  <si>
    <t>ЮФО, Краснодарский край, г. Армавир, Динамо</t>
  </si>
  <si>
    <t>ПФО, Нижегородская область, г. Нижний Новгород, ПР</t>
  </si>
  <si>
    <t>04.04.1994   КМС</t>
  </si>
  <si>
    <t>БЕЛУХИН Олег Андреевич</t>
  </si>
  <si>
    <t>Клименко А.А.</t>
  </si>
  <si>
    <t>БЕЛОУСОВ Антон Николаевич</t>
  </si>
  <si>
    <t>26.01.1994 КМС</t>
  </si>
  <si>
    <t>ЦФО, Ивановская область</t>
  </si>
  <si>
    <t>Белоусов Н.Н.,Новиков Н.Н.</t>
  </si>
  <si>
    <t>ШАХОВ Олег Андреевич</t>
  </si>
  <si>
    <t>29.10.1995 КМС</t>
  </si>
  <si>
    <t>КОСИНОВ Александр Сергеевич</t>
  </si>
  <si>
    <t>29.04.1994   КМС</t>
  </si>
  <si>
    <t>ДФО, Приморский край, г. Находка, МО</t>
  </si>
  <si>
    <t>Соцков В.А., Трусько В.Ф.</t>
  </si>
  <si>
    <t>св</t>
  </si>
  <si>
    <t>свободен</t>
  </si>
  <si>
    <t>В.к. 87 кг.</t>
  </si>
  <si>
    <t>МИНКИН Ильдар Мансурович</t>
  </si>
  <si>
    <t>10.08.1994    1 сп.р.</t>
  </si>
  <si>
    <t>СФО, Красноярский край</t>
  </si>
  <si>
    <t>Табунцов Н.Н., Калентьев В.И.</t>
  </si>
  <si>
    <t>ЛОЕВЕЦ Александр Игоревич</t>
  </si>
  <si>
    <t>12.12.1996    КМС</t>
  </si>
  <si>
    <t>ДФО, Амурская область, г. Благовещенск, МО</t>
  </si>
  <si>
    <t>Магдыч М.В., Курашов В.И.</t>
  </si>
  <si>
    <t>БАВБЕКОВ Марат Арсланович</t>
  </si>
  <si>
    <t>Прохорин Д.А.</t>
  </si>
  <si>
    <t>СЕВОЯН Ашот Эдикович</t>
  </si>
  <si>
    <t>17.09.1994    1 сп.р.</t>
  </si>
  <si>
    <t>АБДУЛЛАЕВ Султан Мирзамахмудович</t>
  </si>
  <si>
    <t>11.07.1996   КМС</t>
  </si>
  <si>
    <t>Жиляев Д.С., Коробейников М.Ю.</t>
  </si>
  <si>
    <t>БДОЯН Бухарин Варданович</t>
  </si>
  <si>
    <t>01.01.1994    1 сп.р.</t>
  </si>
  <si>
    <t>УрФО, Свердловская область, г. Верхняя Пышма, МО</t>
  </si>
  <si>
    <t>Пивоваров А.Л.</t>
  </si>
  <si>
    <t>ПАРКАТИ Георгий Аланович</t>
  </si>
  <si>
    <t>09.10.1994    1 сп.р.</t>
  </si>
  <si>
    <t>ЮФО, Краснодарский край, г. Сочи, МО</t>
  </si>
  <si>
    <t>Прядко В.И.</t>
  </si>
  <si>
    <t>МАКСИМОВ Валентин Станиславович</t>
  </si>
  <si>
    <t>01.05.1995     КМС</t>
  </si>
  <si>
    <t>Ярмолюк В.С., Ярмолюк Н.С.</t>
  </si>
  <si>
    <t>МАЛСУЙГЕНОВ Рамазан Исламович</t>
  </si>
  <si>
    <t>09.03.1994   КМС</t>
  </si>
  <si>
    <t>Чомаев Ю.С., Байочоров П.И.</t>
  </si>
  <si>
    <t>ЮРЧЕНКО Никита Вячеславович</t>
  </si>
  <si>
    <t>29.09.1994    1 сп.р.</t>
  </si>
  <si>
    <t>Болов В.В.</t>
  </si>
  <si>
    <t>ТЕРЕШКИН Никита Дмитриевич</t>
  </si>
  <si>
    <t>16.02.1994    1 сп.р.</t>
  </si>
  <si>
    <t>Пономарев Н.Л., Рукавишников Д.А.</t>
  </si>
  <si>
    <t>МАРКАРОВ Эдуард Аркадьевич</t>
  </si>
  <si>
    <t>27.04.1995    3 сп.р.</t>
  </si>
  <si>
    <t>ЮФО, Краснодарский край, г. Анапа, МО</t>
  </si>
  <si>
    <t>Галоян С.П.</t>
  </si>
  <si>
    <t>БУЧЕНКОВ Александр Николаевич</t>
  </si>
  <si>
    <t>27.06.1994   КМС</t>
  </si>
  <si>
    <t>ШАЛАМОВ Павел Сергеевич</t>
  </si>
  <si>
    <t>04.02.1994   КМС</t>
  </si>
  <si>
    <t>Харламов Н.В., Базадыров Е.В.</t>
  </si>
  <si>
    <t>ИОАНИДИ Янис Саидович</t>
  </si>
  <si>
    <t>17.08.1994   КМС</t>
  </si>
  <si>
    <t>ЮФО, Краснодарский край, г.Анапа, МО</t>
  </si>
  <si>
    <t>Гобечия М.В.</t>
  </si>
  <si>
    <t>АЛЕКСЕЕВ Аркадий Львович</t>
  </si>
  <si>
    <t>16.05.1994   КМС</t>
  </si>
  <si>
    <t>ПФО, Чувашская республика, г. Чебоксары, МО</t>
  </si>
  <si>
    <t>Пегасов С.В., Ильин Г.А.</t>
  </si>
  <si>
    <t>КОКАРЕВ Владислав Владимирович</t>
  </si>
  <si>
    <t>14.01.1996    1 сп.р.</t>
  </si>
  <si>
    <t>Богодист Д.И., Вильямов К.Т.</t>
  </si>
  <si>
    <t>БОЛОТИН Владимир Владимирович</t>
  </si>
  <si>
    <t>03.03.1995   КМС</t>
  </si>
  <si>
    <t>Вашурин В.В., Кузнецов С.В.</t>
  </si>
  <si>
    <t>ЛАЗУТКИН Артем Геннадьевич</t>
  </si>
  <si>
    <t>09.01.1995    1 сп.р.</t>
  </si>
  <si>
    <t>ЮФО, Краснодарский край, г. Тихорецкий, ФКС</t>
  </si>
  <si>
    <t>Алисов В.А.</t>
  </si>
  <si>
    <t>ЧАНТУРИЯ Георгий Гиглаевич</t>
  </si>
  <si>
    <t>Ильин А.Н.</t>
  </si>
  <si>
    <t>ПЕВНЕВ Александр Андреевич</t>
  </si>
  <si>
    <t>24.06.1994    1 сп.р.</t>
  </si>
  <si>
    <t>Ледже А.Б., Калентьев В.И.</t>
  </si>
  <si>
    <t>КОПЫСОВ Дмитрий Алексеевич</t>
  </si>
  <si>
    <t>02.04.1994   КМС</t>
  </si>
  <si>
    <t>ПФО, Пензенская область, МО</t>
  </si>
  <si>
    <t>Можаров О.В., Аникин М.С.</t>
  </si>
  <si>
    <t>СВЕТИК Кирилл Сергеевич</t>
  </si>
  <si>
    <t>17.01.1994 КМС</t>
  </si>
  <si>
    <t>ЦФО, Московская область, г. Мытищи</t>
  </si>
  <si>
    <t>Гончаров Ю.С., Маркин П.С.</t>
  </si>
  <si>
    <t>АБЛЯЙКИН Илья Сергеевич</t>
  </si>
  <si>
    <t>06.03.1995    КМС</t>
  </si>
  <si>
    <t>г. Москва, ФСО "Юность Москвы"</t>
  </si>
  <si>
    <t>Мартыненко А.Г.</t>
  </si>
  <si>
    <t>УГЛИЦКИЙ Сергей Валерьевич</t>
  </si>
  <si>
    <t>15.06.1995 КМС</t>
  </si>
  <si>
    <t>Гл. секретарь, судья НК</t>
  </si>
  <si>
    <t>2.5</t>
  </si>
  <si>
    <t>0</t>
  </si>
  <si>
    <t>3.53</t>
  </si>
  <si>
    <t>0.17</t>
  </si>
  <si>
    <t>1.04</t>
  </si>
  <si>
    <t>2,5</t>
  </si>
  <si>
    <t>П/ф</t>
  </si>
  <si>
    <t>Ф</t>
  </si>
  <si>
    <t>А2</t>
  </si>
  <si>
    <t>А1</t>
  </si>
  <si>
    <t>х</t>
  </si>
  <si>
    <t>3.50</t>
  </si>
  <si>
    <t>0.32</t>
  </si>
  <si>
    <t>Б1</t>
  </si>
  <si>
    <t>Б2</t>
  </si>
  <si>
    <t>8,5</t>
  </si>
  <si>
    <t>18-23</t>
  </si>
  <si>
    <t>24-25</t>
  </si>
  <si>
    <t>10,5</t>
  </si>
  <si>
    <t>6,5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</si>
</sst>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b/>
      <sz val="11"/>
      <color indexed="10"/>
      <name val="CyrillicOld"/>
      <family val="0"/>
    </font>
    <font>
      <sz val="10"/>
      <color indexed="9"/>
      <name val="Arial"/>
      <family val="2"/>
    </font>
    <font>
      <b/>
      <sz val="9"/>
      <name val="Century Gothic"/>
      <family val="2"/>
    </font>
    <font>
      <sz val="10"/>
      <color indexed="9"/>
      <name val="Arial Narrow"/>
      <family val="2"/>
    </font>
    <font>
      <sz val="8"/>
      <name val="Century Gothic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double"/>
      <top style="double"/>
      <bottom style="thin"/>
    </border>
    <border>
      <left/>
      <right style="double"/>
      <top/>
      <bottom style="double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double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/>
      <top style="double"/>
      <bottom/>
    </border>
    <border>
      <left style="medium"/>
      <right/>
      <top/>
      <bottom style="double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/>
      <top/>
      <bottom style="thin"/>
    </border>
    <border>
      <left style="double"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double"/>
    </border>
    <border>
      <left style="medium"/>
      <right style="double"/>
      <top style="double"/>
      <bottom/>
    </border>
    <border>
      <left style="double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double"/>
      <right/>
      <top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1" fillId="21" borderId="7" applyNumberFormat="0" applyAlignment="0" applyProtection="0"/>
    <xf numFmtId="0" fontId="40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5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8" fillId="0" borderId="0" xfId="42" applyNumberFormat="1" applyFont="1" applyAlignment="1" applyProtection="1">
      <alignment horizontal="center"/>
      <protection/>
    </xf>
    <xf numFmtId="0" fontId="21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30" fillId="0" borderId="15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49" fontId="30" fillId="0" borderId="17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8" fillId="0" borderId="21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23" fillId="24" borderId="30" xfId="42" applyFont="1" applyFill="1" applyBorder="1" applyAlignment="1" applyProtection="1">
      <alignment horizontal="center" vertical="center" wrapText="1"/>
      <protection/>
    </xf>
    <xf numFmtId="0" fontId="23" fillId="24" borderId="31" xfId="42" applyFont="1" applyFill="1" applyBorder="1" applyAlignment="1" applyProtection="1">
      <alignment horizontal="center" vertical="center" wrapText="1"/>
      <protection/>
    </xf>
    <xf numFmtId="0" fontId="23" fillId="24" borderId="32" xfId="42" applyFont="1" applyFill="1" applyBorder="1" applyAlignment="1" applyProtection="1">
      <alignment horizontal="center" vertical="center" wrapText="1"/>
      <protection/>
    </xf>
    <xf numFmtId="0" fontId="0" fillId="0" borderId="33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6" fillId="25" borderId="30" xfId="42" applyFont="1" applyFill="1" applyBorder="1" applyAlignment="1" applyProtection="1">
      <alignment horizontal="center" vertical="center"/>
      <protection/>
    </xf>
    <xf numFmtId="0" fontId="26" fillId="25" borderId="31" xfId="42" applyFont="1" applyFill="1" applyBorder="1" applyAlignment="1" applyProtection="1">
      <alignment horizontal="center" vertical="center"/>
      <protection/>
    </xf>
    <xf numFmtId="0" fontId="26" fillId="25" borderId="32" xfId="42" applyFont="1" applyFill="1" applyBorder="1" applyAlignment="1" applyProtection="1">
      <alignment horizontal="center" vertical="center"/>
      <protection/>
    </xf>
    <xf numFmtId="0" fontId="27" fillId="25" borderId="34" xfId="0" applyFont="1" applyFill="1" applyBorder="1" applyAlignment="1">
      <alignment horizontal="center" vertical="center"/>
    </xf>
    <xf numFmtId="0" fontId="27" fillId="25" borderId="35" xfId="0" applyFont="1" applyFill="1" applyBorder="1" applyAlignment="1">
      <alignment horizontal="center" vertical="center"/>
    </xf>
    <xf numFmtId="0" fontId="27" fillId="25" borderId="36" xfId="0" applyFont="1" applyFill="1" applyBorder="1" applyAlignment="1">
      <alignment horizontal="center" vertical="center"/>
    </xf>
    <xf numFmtId="0" fontId="28" fillId="0" borderId="33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7" fillId="17" borderId="34" xfId="0" applyFont="1" applyFill="1" applyBorder="1" applyAlignment="1">
      <alignment horizontal="center" vertical="center"/>
    </xf>
    <xf numFmtId="0" fontId="27" fillId="17" borderId="35" xfId="0" applyFont="1" applyFill="1" applyBorder="1" applyAlignment="1">
      <alignment horizontal="center" vertical="center"/>
    </xf>
    <xf numFmtId="0" fontId="27" fillId="17" borderId="36" xfId="0" applyFont="1" applyFill="1" applyBorder="1" applyAlignment="1">
      <alignment horizontal="center" vertical="center"/>
    </xf>
    <xf numFmtId="0" fontId="27" fillId="26" borderId="34" xfId="0" applyFont="1" applyFill="1" applyBorder="1" applyAlignment="1">
      <alignment horizontal="center" vertical="center"/>
    </xf>
    <xf numFmtId="0" fontId="27" fillId="26" borderId="35" xfId="0" applyFont="1" applyFill="1" applyBorder="1" applyAlignment="1">
      <alignment horizontal="center" vertical="center"/>
    </xf>
    <xf numFmtId="0" fontId="27" fillId="26" borderId="36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0" fillId="0" borderId="41" xfId="42" applyNumberFormat="1" applyFont="1" applyFill="1" applyBorder="1" applyAlignment="1" applyProtection="1">
      <alignment horizontal="left" vertical="center" wrapText="1"/>
      <protection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Border="1" applyAlignment="1">
      <alignment horizontal="center"/>
    </xf>
    <xf numFmtId="0" fontId="0" fillId="0" borderId="52" xfId="42" applyNumberFormat="1" applyFont="1" applyFill="1" applyBorder="1" applyAlignment="1" applyProtection="1">
      <alignment horizontal="center" vertical="center" wrapText="1"/>
      <protection/>
    </xf>
    <xf numFmtId="0" fontId="35" fillId="0" borderId="28" xfId="42" applyNumberFormat="1" applyFont="1" applyFill="1" applyBorder="1" applyAlignment="1" applyProtection="1">
      <alignment horizontal="left" vertical="center" wrapText="1"/>
      <protection/>
    </xf>
    <xf numFmtId="0" fontId="35" fillId="0" borderId="29" xfId="42" applyNumberFormat="1" applyFont="1" applyFill="1" applyBorder="1" applyAlignment="1" applyProtection="1">
      <alignment horizontal="left" vertical="center" wrapText="1"/>
      <protection/>
    </xf>
    <xf numFmtId="0" fontId="35" fillId="0" borderId="28" xfId="42" applyNumberFormat="1" applyFont="1" applyFill="1" applyBorder="1" applyAlignment="1" applyProtection="1">
      <alignment horizontal="center" vertical="center" wrapText="1"/>
      <protection/>
    </xf>
    <xf numFmtId="0" fontId="35" fillId="0" borderId="29" xfId="42" applyNumberFormat="1" applyFont="1" applyFill="1" applyBorder="1" applyAlignment="1" applyProtection="1">
      <alignment horizontal="center" vertical="center" wrapText="1"/>
      <protection/>
    </xf>
    <xf numFmtId="0" fontId="37" fillId="0" borderId="26" xfId="0" applyNumberFormat="1" applyFont="1" applyBorder="1" applyAlignment="1">
      <alignment horizontal="center" vertical="center" wrapText="1"/>
    </xf>
    <xf numFmtId="0" fontId="37" fillId="0" borderId="27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49" fontId="12" fillId="0" borderId="56" xfId="0" applyNumberFormat="1" applyFont="1" applyBorder="1" applyAlignment="1">
      <alignment horizontal="center" vertical="center"/>
    </xf>
    <xf numFmtId="49" fontId="12" fillId="0" borderId="54" xfId="0" applyNumberFormat="1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left" vertical="center" wrapText="1"/>
    </xf>
    <xf numFmtId="0" fontId="31" fillId="0" borderId="64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left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31" fillId="0" borderId="70" xfId="0" applyFont="1" applyBorder="1" applyAlignment="1">
      <alignment horizontal="left" vertical="center" wrapText="1"/>
    </xf>
    <xf numFmtId="0" fontId="31" fillId="0" borderId="55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left" vertical="center" wrapText="1"/>
    </xf>
    <xf numFmtId="0" fontId="31" fillId="0" borderId="72" xfId="0" applyFont="1" applyBorder="1" applyAlignment="1">
      <alignment horizontal="left" vertical="center" wrapText="1"/>
    </xf>
    <xf numFmtId="0" fontId="33" fillId="17" borderId="21" xfId="0" applyFont="1" applyFill="1" applyBorder="1" applyAlignment="1">
      <alignment horizontal="center" vertical="center" textRotation="90" wrapText="1"/>
    </xf>
    <xf numFmtId="0" fontId="33" fillId="17" borderId="55" xfId="0" applyFont="1" applyFill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27" borderId="74" xfId="0" applyFont="1" applyFill="1" applyBorder="1" applyAlignment="1">
      <alignment horizontal="center" vertical="center" wrapText="1"/>
    </xf>
    <xf numFmtId="0" fontId="14" fillId="27" borderId="75" xfId="0" applyFont="1" applyFill="1" applyBorder="1" applyAlignment="1">
      <alignment horizontal="center" vertical="center" wrapText="1"/>
    </xf>
    <xf numFmtId="0" fontId="14" fillId="27" borderId="76" xfId="0" applyFont="1" applyFill="1" applyBorder="1" applyAlignment="1">
      <alignment horizontal="center" vertical="center" wrapText="1"/>
    </xf>
    <xf numFmtId="0" fontId="14" fillId="27" borderId="77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29" fillId="0" borderId="78" xfId="0" applyFont="1" applyBorder="1" applyAlignment="1">
      <alignment horizontal="center" vertical="center"/>
    </xf>
    <xf numFmtId="49" fontId="12" fillId="0" borderId="55" xfId="0" applyNumberFormat="1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49" fontId="38" fillId="0" borderId="21" xfId="0" applyNumberFormat="1" applyFont="1" applyBorder="1" applyAlignment="1">
      <alignment horizontal="center" vertical="center"/>
    </xf>
    <xf numFmtId="49" fontId="38" fillId="0" borderId="53" xfId="0" applyNumberFormat="1" applyFont="1" applyBorder="1" applyAlignment="1">
      <alignment horizontal="center" vertical="center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8" fillId="0" borderId="30" xfId="42" applyFont="1" applyBorder="1" applyAlignment="1" applyProtection="1">
      <alignment horizontal="center" vertical="center"/>
      <protection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" fillId="0" borderId="38" xfId="42" applyFont="1" applyBorder="1" applyAlignment="1" applyProtection="1">
      <alignment horizontal="center" vertical="center" wrapText="1"/>
      <protection/>
    </xf>
    <xf numFmtId="0" fontId="5" fillId="0" borderId="20" xfId="42" applyFont="1" applyBorder="1" applyAlignment="1" applyProtection="1">
      <alignment horizontal="center" vertical="center" wrapText="1"/>
      <protection/>
    </xf>
    <xf numFmtId="0" fontId="6" fillId="0" borderId="30" xfId="42" applyNumberFormat="1" applyFont="1" applyFill="1" applyBorder="1" applyAlignment="1" applyProtection="1">
      <alignment horizontal="center" vertical="center" wrapText="1"/>
      <protection/>
    </xf>
    <xf numFmtId="0" fontId="21" fillId="0" borderId="31" xfId="42" applyNumberFormat="1" applyFont="1" applyFill="1" applyBorder="1" applyAlignment="1" applyProtection="1">
      <alignment horizontal="center" vertical="center" wrapText="1"/>
      <protection/>
    </xf>
    <xf numFmtId="0" fontId="21" fillId="0" borderId="32" xfId="42" applyNumberFormat="1" applyFont="1" applyFill="1" applyBorder="1" applyAlignment="1" applyProtection="1">
      <alignment horizontal="center" vertical="center" wrapText="1"/>
      <protection/>
    </xf>
    <xf numFmtId="0" fontId="32" fillId="0" borderId="21" xfId="0" applyFont="1" applyBorder="1" applyAlignment="1">
      <alignment horizontal="center" vertical="center" textRotation="90" wrapText="1"/>
    </xf>
    <xf numFmtId="0" fontId="32" fillId="0" borderId="55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6" fillId="0" borderId="35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6" fillId="0" borderId="31" xfId="42" applyNumberFormat="1" applyFont="1" applyFill="1" applyBorder="1" applyAlignment="1" applyProtection="1">
      <alignment horizontal="center" vertical="center" wrapText="1"/>
      <protection/>
    </xf>
    <xf numFmtId="0" fontId="6" fillId="0" borderId="32" xfId="42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0" fontId="0" fillId="0" borderId="22" xfId="42" applyFont="1" applyFill="1" applyBorder="1" applyAlignment="1" applyProtection="1">
      <alignment horizontal="left" vertical="center" wrapText="1"/>
      <protection/>
    </xf>
    <xf numFmtId="0" fontId="3" fillId="17" borderId="22" xfId="0" applyFont="1" applyFill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png" /><Relationship Id="rId3" Type="http://schemas.openxmlformats.org/officeDocument/2006/relationships/image" Target="../media/image3.jpe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161925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428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52</xdr:row>
      <xdr:rowOff>85725</xdr:rowOff>
    </xdr:from>
    <xdr:to>
      <xdr:col>5</xdr:col>
      <xdr:colOff>76200</xdr:colOff>
      <xdr:row>59</xdr:row>
      <xdr:rowOff>104775</xdr:rowOff>
    </xdr:to>
    <xdr:pic>
      <xdr:nvPicPr>
        <xdr:cNvPr id="3" name="Рисунок 3" descr="сканирование0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6219825"/>
          <a:ext cx="1095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647700</xdr:colOff>
      <xdr:row>55</xdr:row>
      <xdr:rowOff>47625</xdr:rowOff>
    </xdr:from>
    <xdr:to>
      <xdr:col>8</xdr:col>
      <xdr:colOff>38100</xdr:colOff>
      <xdr:row>57</xdr:row>
      <xdr:rowOff>85725</xdr:rowOff>
    </xdr:to>
    <xdr:pic>
      <xdr:nvPicPr>
        <xdr:cNvPr id="4" name="Рисунок 4" descr="сканирование000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81275" y="6524625"/>
          <a:ext cx="561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56</xdr:row>
      <xdr:rowOff>123825</xdr:rowOff>
    </xdr:from>
    <xdr:to>
      <xdr:col>12</xdr:col>
      <xdr:colOff>104775</xdr:colOff>
      <xdr:row>60</xdr:row>
      <xdr:rowOff>47625</xdr:rowOff>
    </xdr:to>
    <xdr:pic>
      <xdr:nvPicPr>
        <xdr:cNvPr id="5" name="Рисунок 5" descr="Дроков А.Н.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76575" y="6734175"/>
          <a:ext cx="819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53</xdr:row>
      <xdr:rowOff>95250</xdr:rowOff>
    </xdr:from>
    <xdr:to>
      <xdr:col>2</xdr:col>
      <xdr:colOff>1495425</xdr:colOff>
      <xdr:row>58</xdr:row>
      <xdr:rowOff>76200</xdr:rowOff>
    </xdr:to>
    <xdr:pic>
      <xdr:nvPicPr>
        <xdr:cNvPr id="2" name="Рисунок 2" descr="сканирование0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7724775"/>
          <a:ext cx="1095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1609725</xdr:colOff>
      <xdr:row>55</xdr:row>
      <xdr:rowOff>28575</xdr:rowOff>
    </xdr:from>
    <xdr:to>
      <xdr:col>3</xdr:col>
      <xdr:colOff>447675</xdr:colOff>
      <xdr:row>56</xdr:row>
      <xdr:rowOff>95250</xdr:rowOff>
    </xdr:to>
    <xdr:pic>
      <xdr:nvPicPr>
        <xdr:cNvPr id="3" name="Рисунок 3" descr="сканирование000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9850" y="7924800"/>
          <a:ext cx="552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56</xdr:row>
      <xdr:rowOff>9525</xdr:rowOff>
    </xdr:from>
    <xdr:to>
      <xdr:col>3</xdr:col>
      <xdr:colOff>1095375</xdr:colOff>
      <xdr:row>58</xdr:row>
      <xdr:rowOff>133350</xdr:rowOff>
    </xdr:to>
    <xdr:pic>
      <xdr:nvPicPr>
        <xdr:cNvPr id="4" name="Рисунок 4" descr="Дроков А.Н.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9900" y="8220075"/>
          <a:ext cx="800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6;&#1086;&#1089;&#1089;&#1080;&#1103;%2094-95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1994-95 г.р.</v>
          </cell>
        </row>
        <row r="3">
          <cell r="A3" t="str">
            <v>01-05.02.2012 г.                                                        г. Можайск, Россия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Рязань</v>
          </cell>
        </row>
        <row r="8">
          <cell r="G8" t="str">
            <v>Дроков А.Н.</v>
          </cell>
        </row>
        <row r="9">
          <cell r="G9" t="str">
            <v>Москва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4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8" t="str">
        <f>HYPERLINK('[1]реквизиты'!$A$2)</f>
        <v>Первенство России по самбо среди юношей 1994-95 г.р.</v>
      </c>
      <c r="B1" s="79"/>
      <c r="C1" s="79"/>
      <c r="D1" s="79"/>
      <c r="E1" s="79"/>
      <c r="F1" s="79"/>
      <c r="G1" s="79"/>
      <c r="H1" s="80"/>
    </row>
    <row r="2" spans="1:8" ht="17.25" customHeight="1">
      <c r="A2" s="81" t="str">
        <f>HYPERLINK('[1]реквизиты'!$A$3)</f>
        <v>01-05.02.2012 г.                                                        г. Можайск, Россия</v>
      </c>
      <c r="B2" s="81"/>
      <c r="C2" s="81"/>
      <c r="D2" s="81"/>
      <c r="E2" s="81"/>
      <c r="F2" s="81"/>
      <c r="G2" s="81"/>
      <c r="H2" s="81"/>
    </row>
    <row r="3" spans="1:8" ht="18.75" thickBot="1">
      <c r="A3" s="82" t="s">
        <v>73</v>
      </c>
      <c r="B3" s="82"/>
      <c r="C3" s="82"/>
      <c r="D3" s="82"/>
      <c r="E3" s="82"/>
      <c r="F3" s="82"/>
      <c r="G3" s="82"/>
      <c r="H3" s="82"/>
    </row>
    <row r="4" spans="2:8" ht="18.75" thickBot="1">
      <c r="B4" s="52"/>
      <c r="C4" s="53"/>
      <c r="D4" s="83" t="str">
        <f>HYPERLINK('[2]пр.взв.'!F3)</f>
        <v>в.к.   кг</v>
      </c>
      <c r="E4" s="84"/>
      <c r="F4" s="85"/>
      <c r="G4" s="53"/>
      <c r="H4" s="53"/>
    </row>
    <row r="5" spans="1:8" ht="12" customHeight="1" thickBot="1">
      <c r="A5" s="53"/>
      <c r="B5" s="53"/>
      <c r="C5" s="53"/>
      <c r="D5" s="53"/>
      <c r="E5" s="53"/>
      <c r="F5" s="53"/>
      <c r="G5" s="53"/>
      <c r="H5" s="53"/>
    </row>
    <row r="6" spans="1:10" ht="18">
      <c r="A6" s="96" t="s">
        <v>74</v>
      </c>
      <c r="B6" s="89" t="e">
        <f>VLOOKUP(J6,'пр.взв'!B7:G86,2,FALSE)</f>
        <v>#N/A</v>
      </c>
      <c r="C6" s="89"/>
      <c r="D6" s="89"/>
      <c r="E6" s="89"/>
      <c r="F6" s="89"/>
      <c r="G6" s="89"/>
      <c r="H6" s="91" t="e">
        <f>VLOOKUP(J6,'пр.взв'!B7:G86,2,FALSE)</f>
        <v>#N/A</v>
      </c>
      <c r="I6" s="53"/>
      <c r="J6" s="54">
        <v>0</v>
      </c>
    </row>
    <row r="7" spans="1:10" ht="18">
      <c r="A7" s="97"/>
      <c r="B7" s="90"/>
      <c r="C7" s="90"/>
      <c r="D7" s="90"/>
      <c r="E7" s="90"/>
      <c r="F7" s="90"/>
      <c r="G7" s="90"/>
      <c r="H7" s="92"/>
      <c r="I7" s="53"/>
      <c r="J7" s="54"/>
    </row>
    <row r="8" spans="1:10" ht="18">
      <c r="A8" s="97"/>
      <c r="B8" s="93" t="e">
        <f>VLOOKUP(J6,'пр.взв'!B7:G86,2,FALSE)</f>
        <v>#N/A</v>
      </c>
      <c r="C8" s="93"/>
      <c r="D8" s="93"/>
      <c r="E8" s="93"/>
      <c r="F8" s="93"/>
      <c r="G8" s="93"/>
      <c r="H8" s="92"/>
      <c r="I8" s="53"/>
      <c r="J8" s="54"/>
    </row>
    <row r="9" spans="1:10" ht="18.75" thickBot="1">
      <c r="A9" s="98"/>
      <c r="B9" s="94"/>
      <c r="C9" s="94"/>
      <c r="D9" s="94"/>
      <c r="E9" s="94"/>
      <c r="F9" s="94"/>
      <c r="G9" s="94"/>
      <c r="H9" s="95"/>
      <c r="I9" s="53"/>
      <c r="J9" s="54"/>
    </row>
    <row r="10" spans="1:10" ht="18.75" thickBot="1">
      <c r="A10" s="53"/>
      <c r="B10" s="53"/>
      <c r="C10" s="53"/>
      <c r="D10" s="53"/>
      <c r="E10" s="53"/>
      <c r="F10" s="53"/>
      <c r="G10" s="53"/>
      <c r="H10" s="53"/>
      <c r="I10" s="53"/>
      <c r="J10" s="54"/>
    </row>
    <row r="11" spans="1:10" ht="18" customHeight="1">
      <c r="A11" s="86" t="s">
        <v>75</v>
      </c>
      <c r="B11" s="89" t="e">
        <f>VLOOKUP(J11,'пр.взв'!B2:G91,2,FALSE)</f>
        <v>#N/A</v>
      </c>
      <c r="C11" s="89"/>
      <c r="D11" s="89"/>
      <c r="E11" s="89"/>
      <c r="F11" s="89"/>
      <c r="G11" s="89"/>
      <c r="H11" s="91" t="e">
        <f>VLOOKUP(J11,'пр.взв'!B2:G91,2,FALSE)</f>
        <v>#N/A</v>
      </c>
      <c r="I11" s="53"/>
      <c r="J11" s="54">
        <v>0</v>
      </c>
    </row>
    <row r="12" spans="1:10" ht="18" customHeight="1">
      <c r="A12" s="87"/>
      <c r="B12" s="90"/>
      <c r="C12" s="90"/>
      <c r="D12" s="90"/>
      <c r="E12" s="90"/>
      <c r="F12" s="90"/>
      <c r="G12" s="90"/>
      <c r="H12" s="92"/>
      <c r="I12" s="53"/>
      <c r="J12" s="54"/>
    </row>
    <row r="13" spans="1:10" ht="18">
      <c r="A13" s="87"/>
      <c r="B13" s="93" t="e">
        <f>VLOOKUP(J11,'пр.взв'!B2:G91,2,FALSE)</f>
        <v>#N/A</v>
      </c>
      <c r="C13" s="93"/>
      <c r="D13" s="93"/>
      <c r="E13" s="93"/>
      <c r="F13" s="93"/>
      <c r="G13" s="93"/>
      <c r="H13" s="92"/>
      <c r="I13" s="53"/>
      <c r="J13" s="54"/>
    </row>
    <row r="14" spans="1:10" ht="18.75" thickBot="1">
      <c r="A14" s="88"/>
      <c r="B14" s="94"/>
      <c r="C14" s="94"/>
      <c r="D14" s="94"/>
      <c r="E14" s="94"/>
      <c r="F14" s="94"/>
      <c r="G14" s="94"/>
      <c r="H14" s="95"/>
      <c r="I14" s="53"/>
      <c r="J14" s="54"/>
    </row>
    <row r="15" spans="1:10" ht="18.75" thickBot="1">
      <c r="A15" s="53"/>
      <c r="B15" s="53"/>
      <c r="C15" s="53"/>
      <c r="D15" s="53"/>
      <c r="E15" s="53"/>
      <c r="F15" s="53"/>
      <c r="G15" s="53"/>
      <c r="H15" s="53"/>
      <c r="I15" s="53"/>
      <c r="J15" s="54"/>
    </row>
    <row r="16" spans="1:10" ht="18" customHeight="1">
      <c r="A16" s="99" t="s">
        <v>76</v>
      </c>
      <c r="B16" s="89" t="e">
        <f>VLOOKUP(J16,'пр.взв'!B1:G96,2,FALSE)</f>
        <v>#N/A</v>
      </c>
      <c r="C16" s="89"/>
      <c r="D16" s="89"/>
      <c r="E16" s="89"/>
      <c r="F16" s="89"/>
      <c r="G16" s="89"/>
      <c r="H16" s="91" t="e">
        <f>VLOOKUP(J16,'пр.взв'!B1:G96,2,FALSE)</f>
        <v>#N/A</v>
      </c>
      <c r="I16" s="53"/>
      <c r="J16" s="54">
        <v>0</v>
      </c>
    </row>
    <row r="17" spans="1:10" ht="18" customHeight="1">
      <c r="A17" s="100"/>
      <c r="B17" s="90"/>
      <c r="C17" s="90"/>
      <c r="D17" s="90"/>
      <c r="E17" s="90"/>
      <c r="F17" s="90"/>
      <c r="G17" s="90"/>
      <c r="H17" s="92"/>
      <c r="I17" s="53"/>
      <c r="J17" s="54"/>
    </row>
    <row r="18" spans="1:10" ht="18">
      <c r="A18" s="100"/>
      <c r="B18" s="93" t="e">
        <f>VLOOKUP(J16,'пр.взв'!B1:G96,2,FALSE)</f>
        <v>#N/A</v>
      </c>
      <c r="C18" s="93"/>
      <c r="D18" s="93"/>
      <c r="E18" s="93"/>
      <c r="F18" s="93"/>
      <c r="G18" s="93"/>
      <c r="H18" s="92"/>
      <c r="I18" s="53"/>
      <c r="J18" s="54"/>
    </row>
    <row r="19" spans="1:10" ht="18.75" thickBot="1">
      <c r="A19" s="101"/>
      <c r="B19" s="94"/>
      <c r="C19" s="94"/>
      <c r="D19" s="94"/>
      <c r="E19" s="94"/>
      <c r="F19" s="94"/>
      <c r="G19" s="94"/>
      <c r="H19" s="95"/>
      <c r="I19" s="53"/>
      <c r="J19" s="54"/>
    </row>
    <row r="20" spans="1:10" ht="18.75" thickBot="1">
      <c r="A20" s="53"/>
      <c r="B20" s="53"/>
      <c r="C20" s="53"/>
      <c r="D20" s="53"/>
      <c r="E20" s="53"/>
      <c r="F20" s="53"/>
      <c r="G20" s="53"/>
      <c r="H20" s="53"/>
      <c r="I20" s="53"/>
      <c r="J20" s="54"/>
    </row>
    <row r="21" spans="1:10" ht="18" customHeight="1">
      <c r="A21" s="99" t="s">
        <v>76</v>
      </c>
      <c r="B21" s="89" t="e">
        <f>VLOOKUP(J21,'пр.взв'!B2:G101,2,FALSE)</f>
        <v>#N/A</v>
      </c>
      <c r="C21" s="89"/>
      <c r="D21" s="89"/>
      <c r="E21" s="89"/>
      <c r="F21" s="89"/>
      <c r="G21" s="89"/>
      <c r="H21" s="91" t="e">
        <f>VLOOKUP(J21,'пр.взв'!B2:G101,2,FALSE)</f>
        <v>#N/A</v>
      </c>
      <c r="I21" s="53"/>
      <c r="J21" s="54">
        <v>0</v>
      </c>
    </row>
    <row r="22" spans="1:10" ht="18" customHeight="1">
      <c r="A22" s="100"/>
      <c r="B22" s="90"/>
      <c r="C22" s="90"/>
      <c r="D22" s="90"/>
      <c r="E22" s="90"/>
      <c r="F22" s="90"/>
      <c r="G22" s="90"/>
      <c r="H22" s="92"/>
      <c r="I22" s="53"/>
      <c r="J22" s="54"/>
    </row>
    <row r="23" spans="1:9" ht="18">
      <c r="A23" s="100"/>
      <c r="B23" s="93" t="e">
        <f>VLOOKUP(J21,'пр.взв'!B2:G101,2,FALSE)</f>
        <v>#N/A</v>
      </c>
      <c r="C23" s="93"/>
      <c r="D23" s="93"/>
      <c r="E23" s="93"/>
      <c r="F23" s="93"/>
      <c r="G23" s="93"/>
      <c r="H23" s="92"/>
      <c r="I23" s="53"/>
    </row>
    <row r="24" spans="1:9" ht="18.75" thickBot="1">
      <c r="A24" s="101"/>
      <c r="B24" s="94"/>
      <c r="C24" s="94"/>
      <c r="D24" s="94"/>
      <c r="E24" s="94"/>
      <c r="F24" s="94"/>
      <c r="G24" s="94"/>
      <c r="H24" s="95"/>
      <c r="I24" s="53"/>
    </row>
    <row r="25" spans="1:8" ht="18">
      <c r="A25" s="53"/>
      <c r="B25" s="53"/>
      <c r="C25" s="53"/>
      <c r="D25" s="53"/>
      <c r="E25" s="53"/>
      <c r="F25" s="53"/>
      <c r="G25" s="53"/>
      <c r="H25" s="53"/>
    </row>
    <row r="26" spans="1:8" ht="18">
      <c r="A26" s="53" t="s">
        <v>77</v>
      </c>
      <c r="B26" s="53"/>
      <c r="C26" s="53"/>
      <c r="D26" s="53"/>
      <c r="E26" s="53"/>
      <c r="F26" s="53"/>
      <c r="G26" s="53"/>
      <c r="H26" s="53"/>
    </row>
    <row r="27" ht="13.5" thickBot="1"/>
    <row r="28" spans="1:10" ht="12.75">
      <c r="A28" s="102" t="e">
        <f>VLOOKUP(J28,'пр.взв'!B7:G116,6,FALSE)</f>
        <v>#N/A</v>
      </c>
      <c r="B28" s="103"/>
      <c r="C28" s="103"/>
      <c r="D28" s="103"/>
      <c r="E28" s="103"/>
      <c r="F28" s="103"/>
      <c r="G28" s="103"/>
      <c r="H28" s="91"/>
      <c r="J28">
        <v>0</v>
      </c>
    </row>
    <row r="29" spans="1:8" ht="13.5" thickBot="1">
      <c r="A29" s="104"/>
      <c r="B29" s="94"/>
      <c r="C29" s="94"/>
      <c r="D29" s="94"/>
      <c r="E29" s="94"/>
      <c r="F29" s="94"/>
      <c r="G29" s="94"/>
      <c r="H29" s="95"/>
    </row>
    <row r="32" spans="1:8" ht="18">
      <c r="A32" s="53" t="s">
        <v>78</v>
      </c>
      <c r="B32" s="53"/>
      <c r="C32" s="53"/>
      <c r="D32" s="53"/>
      <c r="E32" s="53"/>
      <c r="F32" s="53"/>
      <c r="G32" s="53"/>
      <c r="H32" s="53"/>
    </row>
    <row r="33" spans="1:8" ht="18">
      <c r="A33" s="53"/>
      <c r="B33" s="53"/>
      <c r="C33" s="53"/>
      <c r="D33" s="53"/>
      <c r="E33" s="53"/>
      <c r="F33" s="53"/>
      <c r="G33" s="53"/>
      <c r="H33" s="53"/>
    </row>
    <row r="34" spans="1:8" ht="18">
      <c r="A34" s="53"/>
      <c r="B34" s="53"/>
      <c r="C34" s="53"/>
      <c r="D34" s="53"/>
      <c r="E34" s="53"/>
      <c r="F34" s="53"/>
      <c r="G34" s="53"/>
      <c r="H34" s="53"/>
    </row>
    <row r="35" spans="1:8" ht="18">
      <c r="A35" s="55"/>
      <c r="B35" s="55"/>
      <c r="C35" s="55"/>
      <c r="D35" s="55"/>
      <c r="E35" s="55"/>
      <c r="F35" s="55"/>
      <c r="G35" s="55"/>
      <c r="H35" s="55"/>
    </row>
    <row r="36" spans="1:8" ht="18">
      <c r="A36" s="56"/>
      <c r="B36" s="56"/>
      <c r="C36" s="56"/>
      <c r="D36" s="56"/>
      <c r="E36" s="56"/>
      <c r="F36" s="56"/>
      <c r="G36" s="56"/>
      <c r="H36" s="56"/>
    </row>
    <row r="37" spans="1:8" ht="18">
      <c r="A37" s="55"/>
      <c r="B37" s="55"/>
      <c r="C37" s="55"/>
      <c r="D37" s="55"/>
      <c r="E37" s="55"/>
      <c r="F37" s="55"/>
      <c r="G37" s="55"/>
      <c r="H37" s="55"/>
    </row>
    <row r="38" spans="1:8" ht="18">
      <c r="A38" s="57"/>
      <c r="B38" s="57"/>
      <c r="C38" s="57"/>
      <c r="D38" s="57"/>
      <c r="E38" s="57"/>
      <c r="F38" s="57"/>
      <c r="G38" s="57"/>
      <c r="H38" s="57"/>
    </row>
    <row r="39" spans="1:8" ht="18">
      <c r="A39" s="55"/>
      <c r="B39" s="55"/>
      <c r="C39" s="55"/>
      <c r="D39" s="55"/>
      <c r="E39" s="55"/>
      <c r="F39" s="55"/>
      <c r="G39" s="55"/>
      <c r="H39" s="55"/>
    </row>
    <row r="40" spans="1:8" ht="18">
      <c r="A40" s="57"/>
      <c r="B40" s="57"/>
      <c r="C40" s="57"/>
      <c r="D40" s="57"/>
      <c r="E40" s="57"/>
      <c r="F40" s="57"/>
      <c r="G40" s="57"/>
      <c r="H40" s="57"/>
    </row>
  </sheetData>
  <sheetProtection/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6:A9"/>
    <mergeCell ref="B6:G7"/>
    <mergeCell ref="H6:H7"/>
    <mergeCell ref="B8:H9"/>
    <mergeCell ref="A11:A14"/>
    <mergeCell ref="B11:G12"/>
    <mergeCell ref="H11:H12"/>
    <mergeCell ref="B13:H14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G19" sqref="G19:G2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5" t="s">
        <v>23</v>
      </c>
      <c r="C1" s="135"/>
      <c r="D1" s="135"/>
      <c r="E1" s="135"/>
      <c r="F1" s="135"/>
      <c r="G1" s="135"/>
      <c r="H1" s="135"/>
      <c r="I1" s="135"/>
      <c r="K1" s="118" t="s">
        <v>23</v>
      </c>
      <c r="L1" s="118"/>
      <c r="M1" s="118"/>
      <c r="N1" s="118"/>
      <c r="O1" s="118"/>
      <c r="P1" s="118"/>
      <c r="Q1" s="118"/>
      <c r="R1" s="118"/>
    </row>
    <row r="2" spans="1:18" ht="15" customHeight="1" thickBot="1">
      <c r="A2" s="13"/>
      <c r="B2" s="15"/>
      <c r="C2" s="66" t="s">
        <v>36</v>
      </c>
      <c r="D2" s="15"/>
      <c r="E2" s="15"/>
      <c r="F2" s="37" t="str">
        <f>HYPERLINK('пр.взв'!D4)</f>
        <v>В.к. 87 кг.</v>
      </c>
      <c r="G2" s="15"/>
      <c r="H2" s="15"/>
      <c r="I2" s="15"/>
      <c r="K2" s="2"/>
      <c r="L2" s="2" t="s">
        <v>37</v>
      </c>
      <c r="M2" s="2"/>
      <c r="N2" s="2"/>
      <c r="O2" s="37" t="str">
        <f>HYPERLINK('пр.взв'!D4)</f>
        <v>В.к. 87 кг.</v>
      </c>
      <c r="P2" s="2"/>
      <c r="Q2" s="2"/>
      <c r="R2" s="2"/>
    </row>
    <row r="3" spans="1:18" ht="12.75">
      <c r="A3" s="127"/>
      <c r="B3" s="136" t="s">
        <v>5</v>
      </c>
      <c r="C3" s="138" t="s">
        <v>2</v>
      </c>
      <c r="D3" s="140" t="s">
        <v>24</v>
      </c>
      <c r="E3" s="138" t="s">
        <v>25</v>
      </c>
      <c r="F3" s="138" t="s">
        <v>26</v>
      </c>
      <c r="G3" s="140" t="s">
        <v>27</v>
      </c>
      <c r="H3" s="138" t="s">
        <v>28</v>
      </c>
      <c r="I3" s="142" t="s">
        <v>29</v>
      </c>
      <c r="K3" s="119" t="s">
        <v>5</v>
      </c>
      <c r="L3" s="121" t="s">
        <v>2</v>
      </c>
      <c r="M3" s="123" t="s">
        <v>24</v>
      </c>
      <c r="N3" s="121" t="s">
        <v>25</v>
      </c>
      <c r="O3" s="121" t="s">
        <v>26</v>
      </c>
      <c r="P3" s="123" t="s">
        <v>27</v>
      </c>
      <c r="Q3" s="121" t="s">
        <v>28</v>
      </c>
      <c r="R3" s="116" t="s">
        <v>29</v>
      </c>
    </row>
    <row r="4" spans="1:18" ht="13.5" thickBot="1">
      <c r="A4" s="127"/>
      <c r="B4" s="137"/>
      <c r="C4" s="139"/>
      <c r="D4" s="141"/>
      <c r="E4" s="139"/>
      <c r="F4" s="139"/>
      <c r="G4" s="141"/>
      <c r="H4" s="139"/>
      <c r="I4" s="143"/>
      <c r="K4" s="120"/>
      <c r="L4" s="122"/>
      <c r="M4" s="124"/>
      <c r="N4" s="122"/>
      <c r="O4" s="122"/>
      <c r="P4" s="124"/>
      <c r="Q4" s="122"/>
      <c r="R4" s="117"/>
    </row>
    <row r="5" spans="1:18" ht="12.75">
      <c r="A5" s="127"/>
      <c r="B5" s="110">
        <v>22</v>
      </c>
      <c r="C5" s="111" t="str">
        <f>VLOOKUP(B5,'пр.взв'!B7:E85,2,FALSE)</f>
        <v>КОПЫСОВ Дмитрий Алексеевич</v>
      </c>
      <c r="D5" s="128" t="str">
        <f>VLOOKUP(B5,'пр.взв'!B7:F85,3,FALSE)</f>
        <v>02.04.1994   КМС</v>
      </c>
      <c r="E5" s="128" t="str">
        <f>VLOOKUP(B5,'пр.взв'!B5:G85,4,FALSE)</f>
        <v>ПФО, Пензенская область, МО</v>
      </c>
      <c r="F5" s="113"/>
      <c r="G5" s="113"/>
      <c r="H5" s="114"/>
      <c r="I5" s="115"/>
      <c r="K5" s="110"/>
      <c r="L5" s="111" t="e">
        <f>VLOOKUP(K5,'пр.взв'!B7:E86,2,FALSE)</f>
        <v>#N/A</v>
      </c>
      <c r="M5" s="111" t="e">
        <f>VLOOKUP(K5,'пр.взв'!B7:G86,3,FALSE)</f>
        <v>#N/A</v>
      </c>
      <c r="N5" s="111" t="e">
        <f>VLOOKUP(K5,'пр.взв'!B7:G86,4,FALSE)</f>
        <v>#N/A</v>
      </c>
      <c r="O5" s="113"/>
      <c r="P5" s="113"/>
      <c r="Q5" s="114"/>
      <c r="R5" s="115"/>
    </row>
    <row r="6" spans="1:18" ht="12.75">
      <c r="A6" s="127"/>
      <c r="B6" s="74"/>
      <c r="C6" s="70"/>
      <c r="D6" s="125"/>
      <c r="E6" s="125"/>
      <c r="F6" s="108"/>
      <c r="G6" s="108"/>
      <c r="H6" s="105"/>
      <c r="I6" s="107"/>
      <c r="K6" s="74"/>
      <c r="L6" s="70"/>
      <c r="M6" s="70"/>
      <c r="N6" s="70"/>
      <c r="O6" s="108"/>
      <c r="P6" s="108"/>
      <c r="Q6" s="105"/>
      <c r="R6" s="107"/>
    </row>
    <row r="7" spans="1:18" ht="12.75">
      <c r="A7" s="127"/>
      <c r="B7" s="74">
        <v>21</v>
      </c>
      <c r="C7" s="76" t="str">
        <f>VLOOKUP(B7,'пр.взв'!B7:G86,2,FALSE)</f>
        <v>ПЕВНЕВ Александр Андреевич</v>
      </c>
      <c r="D7" s="125" t="str">
        <f>VLOOKUP(B7,'пр.взв'!B7:G86,3,FALSE)</f>
        <v>24.06.1994    1 сп.р.</v>
      </c>
      <c r="E7" s="125" t="str">
        <f>VLOOKUP(B7,'пр.взв'!B7:G86,4,FALSE)</f>
        <v>СФО, Красноярский край</v>
      </c>
      <c r="F7" s="108"/>
      <c r="G7" s="108"/>
      <c r="H7" s="105"/>
      <c r="I7" s="107"/>
      <c r="K7" s="74"/>
      <c r="L7" s="76" t="e">
        <f>VLOOKUP(K7,'пр.взв'!B7:E86,2,FALSE)</f>
        <v>#N/A</v>
      </c>
      <c r="M7" s="76" t="e">
        <f>VLOOKUP(K7,'пр.взв'!B7:G88,3,FALSE)</f>
        <v>#N/A</v>
      </c>
      <c r="N7" s="76" t="e">
        <f>VLOOKUP(K7,'пр.взв'!B7:G88,4,FALSE)</f>
        <v>#N/A</v>
      </c>
      <c r="O7" s="108"/>
      <c r="P7" s="108"/>
      <c r="Q7" s="105"/>
      <c r="R7" s="107"/>
    </row>
    <row r="8" spans="1:18" ht="13.5" thickBot="1">
      <c r="A8" s="127"/>
      <c r="B8" s="75"/>
      <c r="C8" s="77"/>
      <c r="D8" s="126"/>
      <c r="E8" s="126"/>
      <c r="F8" s="109"/>
      <c r="G8" s="109"/>
      <c r="H8" s="106"/>
      <c r="I8" s="73"/>
      <c r="K8" s="75"/>
      <c r="L8" s="70"/>
      <c r="M8" s="70"/>
      <c r="N8" s="70"/>
      <c r="O8" s="109"/>
      <c r="P8" s="109"/>
      <c r="Q8" s="106"/>
      <c r="R8" s="73"/>
    </row>
    <row r="9" spans="1:18" ht="12.75">
      <c r="A9" s="127"/>
      <c r="B9" s="110">
        <v>21</v>
      </c>
      <c r="C9" s="111" t="str">
        <f>VLOOKUP(B9,'пр.взв'!B7:E876,2,FALSE)</f>
        <v>ПЕВНЕВ Александр Андреевич</v>
      </c>
      <c r="D9" s="128" t="str">
        <f>VLOOKUP(B9,'пр.взв'!B7:F89,3,FALSE)</f>
        <v>24.06.1994    1 сп.р.</v>
      </c>
      <c r="E9" s="128" t="str">
        <f>VLOOKUP(B9,'пр.взв'!B7:G89,4,FALSE)</f>
        <v>СФО, Красноярский край</v>
      </c>
      <c r="F9" s="113"/>
      <c r="G9" s="113"/>
      <c r="H9" s="114"/>
      <c r="I9" s="115"/>
      <c r="K9" s="110"/>
      <c r="L9" s="111" t="e">
        <f>VLOOKUP(K9,'пр.взв'!B7:E86,2,FALSE)</f>
        <v>#N/A</v>
      </c>
      <c r="M9" s="111" t="e">
        <f>VLOOKUP(K9,'пр.взв'!B7:G90,3,FALSE)</f>
        <v>#N/A</v>
      </c>
      <c r="N9" s="111" t="e">
        <f>VLOOKUP(K9,'пр.взв'!B7:G90,4,FALSE)</f>
        <v>#N/A</v>
      </c>
      <c r="O9" s="113"/>
      <c r="P9" s="113"/>
      <c r="Q9" s="114"/>
      <c r="R9" s="115"/>
    </row>
    <row r="10" spans="1:18" ht="12.75">
      <c r="A10" s="127"/>
      <c r="B10" s="74"/>
      <c r="C10" s="70"/>
      <c r="D10" s="125"/>
      <c r="E10" s="125"/>
      <c r="F10" s="108"/>
      <c r="G10" s="108"/>
      <c r="H10" s="105"/>
      <c r="I10" s="107"/>
      <c r="K10" s="74"/>
      <c r="L10" s="70"/>
      <c r="M10" s="70"/>
      <c r="N10" s="70"/>
      <c r="O10" s="108"/>
      <c r="P10" s="108"/>
      <c r="Q10" s="105"/>
      <c r="R10" s="107"/>
    </row>
    <row r="11" spans="1:18" ht="12.75">
      <c r="A11" s="127"/>
      <c r="B11" s="74">
        <v>9</v>
      </c>
      <c r="C11" s="76" t="str">
        <f>VLOOKUP(B11,'пр.взв'!B7:E86,2,FALSE)</f>
        <v>МАЛСУЙГЕНОВ Рамазан Исламович</v>
      </c>
      <c r="D11" s="125" t="str">
        <f>VLOOKUP(B11,'пр.взв'!B7:G90,3,FALSE)</f>
        <v>09.03.1994   КМС</v>
      </c>
      <c r="E11" s="125" t="str">
        <f>VLOOKUP(B11,'пр.взв'!B7:G90,4,FALSE)</f>
        <v>СКФО, Карачаево-Черкесская Республика, МО</v>
      </c>
      <c r="F11" s="108"/>
      <c r="G11" s="108"/>
      <c r="H11" s="105"/>
      <c r="I11" s="107"/>
      <c r="K11" s="74"/>
      <c r="L11" s="76" t="e">
        <f>VLOOKUP(K11,'пр.взв'!B7:E86,2,FALSE)</f>
        <v>#N/A</v>
      </c>
      <c r="M11" s="76" t="e">
        <f>VLOOKUP(K11,'пр.взв'!B7:G92,3,FALSE)</f>
        <v>#N/A</v>
      </c>
      <c r="N11" s="76" t="e">
        <f>VLOOKUP(K11,'пр.взв'!B7:G92,4,FALSE)</f>
        <v>#N/A</v>
      </c>
      <c r="O11" s="108"/>
      <c r="P11" s="108"/>
      <c r="Q11" s="105"/>
      <c r="R11" s="107"/>
    </row>
    <row r="12" spans="1:18" ht="13.5" thickBot="1">
      <c r="A12" s="127"/>
      <c r="B12" s="75"/>
      <c r="C12" s="77"/>
      <c r="D12" s="126"/>
      <c r="E12" s="126"/>
      <c r="F12" s="109"/>
      <c r="G12" s="109"/>
      <c r="H12" s="106"/>
      <c r="I12" s="73"/>
      <c r="K12" s="75"/>
      <c r="L12" s="70"/>
      <c r="M12" s="70"/>
      <c r="N12" s="70"/>
      <c r="O12" s="109"/>
      <c r="P12" s="109"/>
      <c r="Q12" s="106"/>
      <c r="R12" s="73"/>
    </row>
    <row r="13" spans="1:18" ht="12.75">
      <c r="A13" s="127"/>
      <c r="B13" s="110">
        <v>5</v>
      </c>
      <c r="C13" s="111" t="str">
        <f>VLOOKUP(B13,'пр.взв'!B7:E86,2,FALSE)</f>
        <v>АБДУЛЛАЕВ Султан Мирзамахмудович</v>
      </c>
      <c r="D13" s="128" t="str">
        <f>VLOOKUP(B13,'пр.взв'!B5:F93,3,FALSE)</f>
        <v>11.07.1996   КМС</v>
      </c>
      <c r="E13" s="128" t="str">
        <f>VLOOKUP(B13,'пр.взв'!B3:G93,4,FALSE)</f>
        <v>г. Москва, ГОУ ЦО "Самбо-70"</v>
      </c>
      <c r="F13" s="113" t="s">
        <v>108</v>
      </c>
      <c r="G13" s="113"/>
      <c r="H13" s="114"/>
      <c r="I13" s="115"/>
      <c r="K13" s="110"/>
      <c r="L13" s="111" t="e">
        <f>VLOOKUP(K13,'пр.взв'!B7:E86,2,FALSE)</f>
        <v>#N/A</v>
      </c>
      <c r="M13" s="111" t="e">
        <f>VLOOKUP(K13,'пр.взв'!B5:G94,3,FALSE)</f>
        <v>#N/A</v>
      </c>
      <c r="N13" s="111" t="e">
        <f>VLOOKUP(K13,'пр.взв'!B5:G94,4,FALSE)</f>
        <v>#N/A</v>
      </c>
      <c r="O13" s="113"/>
      <c r="P13" s="113"/>
      <c r="Q13" s="114"/>
      <c r="R13" s="115"/>
    </row>
    <row r="14" spans="1:18" ht="12.75">
      <c r="A14" s="127"/>
      <c r="B14" s="74"/>
      <c r="C14" s="70"/>
      <c r="D14" s="125"/>
      <c r="E14" s="125"/>
      <c r="F14" s="108"/>
      <c r="G14" s="108"/>
      <c r="H14" s="105"/>
      <c r="I14" s="107"/>
      <c r="K14" s="74"/>
      <c r="L14" s="70"/>
      <c r="M14" s="70"/>
      <c r="N14" s="70"/>
      <c r="O14" s="108"/>
      <c r="P14" s="108"/>
      <c r="Q14" s="105"/>
      <c r="R14" s="107"/>
    </row>
    <row r="15" spans="1:18" ht="12.75">
      <c r="A15" s="127"/>
      <c r="B15" s="133">
        <v>22</v>
      </c>
      <c r="C15" s="129" t="str">
        <f>VLOOKUP(B15,'пр.взв'!B7:E86,2,FALSE)</f>
        <v>КОПЫСОВ Дмитрий Алексеевич</v>
      </c>
      <c r="D15" s="131" t="str">
        <f>VLOOKUP(B15,'пр.взв'!B5:G94,3,FALSE)</f>
        <v>02.04.1994   КМС</v>
      </c>
      <c r="E15" s="131" t="str">
        <f>VLOOKUP(B15,'пр.взв'!B5:G94,4,FALSE)</f>
        <v>ПФО, Пензенская область, МО</v>
      </c>
      <c r="F15" s="108"/>
      <c r="G15" s="108"/>
      <c r="H15" s="105"/>
      <c r="I15" s="107"/>
      <c r="K15" s="74"/>
      <c r="L15" s="76" t="e">
        <f>VLOOKUP(K15,'пр.взв'!B7:E86,2,FALSE)</f>
        <v>#N/A</v>
      </c>
      <c r="M15" s="76" t="e">
        <f>VLOOKUP(K15,'пр.взв'!B5:G96,3,FALSE)</f>
        <v>#N/A</v>
      </c>
      <c r="N15" s="76" t="e">
        <f>VLOOKUP(K15,'пр.взв'!B5:G96,4,FALSE)</f>
        <v>#N/A</v>
      </c>
      <c r="O15" s="108"/>
      <c r="P15" s="108"/>
      <c r="Q15" s="105"/>
      <c r="R15" s="107"/>
    </row>
    <row r="16" spans="1:18" ht="13.5" thickBot="1">
      <c r="A16" s="127"/>
      <c r="B16" s="134"/>
      <c r="C16" s="130"/>
      <c r="D16" s="132"/>
      <c r="E16" s="132"/>
      <c r="F16" s="109"/>
      <c r="G16" s="109"/>
      <c r="H16" s="106"/>
      <c r="I16" s="73"/>
      <c r="K16" s="75"/>
      <c r="L16" s="70"/>
      <c r="M16" s="70"/>
      <c r="N16" s="70"/>
      <c r="O16" s="109"/>
      <c r="P16" s="109"/>
      <c r="Q16" s="106"/>
      <c r="R16" s="73"/>
    </row>
    <row r="17" spans="1:18" ht="12.75">
      <c r="A17" s="127"/>
      <c r="B17" s="110">
        <v>25</v>
      </c>
      <c r="C17" s="111" t="str">
        <f>VLOOKUP(B17,'пр.взв'!B7:E86,2,FALSE)</f>
        <v>СВЕТИК Кирилл Сергеевич</v>
      </c>
      <c r="D17" s="128" t="str">
        <f>VLOOKUP(B17,'пр.взв'!B7:F97,3,FALSE)</f>
        <v>17.01.1994 КМС</v>
      </c>
      <c r="E17" s="128" t="str">
        <f>VLOOKUP(B17,'пр.взв'!B7:G97,4,FALSE)</f>
        <v>ЦФО, Московская область, г. Мытищи</v>
      </c>
      <c r="F17" s="113" t="s">
        <v>108</v>
      </c>
      <c r="G17" s="113"/>
      <c r="H17" s="114"/>
      <c r="I17" s="115"/>
      <c r="K17" s="110"/>
      <c r="L17" s="111" t="e">
        <f>VLOOKUP(K17,'пр.взв'!B7:E86,2,FALSE)</f>
        <v>#N/A</v>
      </c>
      <c r="M17" s="111" t="e">
        <f>VLOOKUP(K17,'пр.взв'!B7:G98,3,FALSE)</f>
        <v>#N/A</v>
      </c>
      <c r="N17" s="111" t="e">
        <f>VLOOKUP(K17,'пр.взв'!B7:G98,4,FALSE)</f>
        <v>#N/A</v>
      </c>
      <c r="O17" s="113"/>
      <c r="P17" s="113"/>
      <c r="Q17" s="114"/>
      <c r="R17" s="115"/>
    </row>
    <row r="18" spans="1:18" ht="12.75">
      <c r="A18" s="127"/>
      <c r="B18" s="74"/>
      <c r="C18" s="70"/>
      <c r="D18" s="125"/>
      <c r="E18" s="125"/>
      <c r="F18" s="108"/>
      <c r="G18" s="108"/>
      <c r="H18" s="105"/>
      <c r="I18" s="107"/>
      <c r="K18" s="74"/>
      <c r="L18" s="70"/>
      <c r="M18" s="70"/>
      <c r="N18" s="70"/>
      <c r="O18" s="108"/>
      <c r="P18" s="108"/>
      <c r="Q18" s="105"/>
      <c r="R18" s="107"/>
    </row>
    <row r="19" spans="1:18" ht="12.75">
      <c r="A19" s="127"/>
      <c r="B19" s="74"/>
      <c r="C19" s="129" t="e">
        <f>VLOOKUP(B19,'пр.взв'!B7:E86,2,FALSE)</f>
        <v>#N/A</v>
      </c>
      <c r="D19" s="131" t="e">
        <f>VLOOKUP(B19,'пр.взв'!B7:G98,3,FALSE)</f>
        <v>#N/A</v>
      </c>
      <c r="E19" s="131" t="e">
        <f>VLOOKUP(B19,'пр.взв'!B7:G98,4,FALSE)</f>
        <v>#N/A</v>
      </c>
      <c r="F19" s="108"/>
      <c r="G19" s="108"/>
      <c r="H19" s="105"/>
      <c r="I19" s="107"/>
      <c r="K19" s="74"/>
      <c r="L19" s="76" t="e">
        <f>VLOOKUP(K19,'пр.взв'!B7:E86,2,FALSE)</f>
        <v>#N/A</v>
      </c>
      <c r="M19" s="76" t="e">
        <f>VLOOKUP(K19,'пр.взв'!B7:G100,3,FALSE)</f>
        <v>#N/A</v>
      </c>
      <c r="N19" s="76" t="e">
        <f>VLOOKUP(K19,'пр.взв'!B7:G100,4,FALSE)</f>
        <v>#N/A</v>
      </c>
      <c r="O19" s="108"/>
      <c r="P19" s="108"/>
      <c r="Q19" s="105"/>
      <c r="R19" s="107"/>
    </row>
    <row r="20" spans="1:18" ht="13.5" thickBot="1">
      <c r="A20" s="127"/>
      <c r="B20" s="75"/>
      <c r="C20" s="130"/>
      <c r="D20" s="132"/>
      <c r="E20" s="132"/>
      <c r="F20" s="109"/>
      <c r="G20" s="109"/>
      <c r="H20" s="106"/>
      <c r="I20" s="73"/>
      <c r="K20" s="75"/>
      <c r="L20" s="70"/>
      <c r="M20" s="70"/>
      <c r="N20" s="70"/>
      <c r="O20" s="109"/>
      <c r="P20" s="109"/>
      <c r="Q20" s="106"/>
      <c r="R20" s="73"/>
    </row>
    <row r="21" spans="1:18" ht="12.75">
      <c r="A21" s="127"/>
      <c r="B21" s="110"/>
      <c r="C21" s="111" t="e">
        <f>VLOOKUP(B21,'пр.взв'!B7:E86,2,FALSE)</f>
        <v>#N/A</v>
      </c>
      <c r="D21" s="128" t="e">
        <f>VLOOKUP(B21,'пр.взв'!B3:F101,3,FALSE)</f>
        <v>#N/A</v>
      </c>
      <c r="E21" s="128" t="e">
        <f>VLOOKUP(B21,'пр.взв'!B2:G101,4,FALSE)</f>
        <v>#N/A</v>
      </c>
      <c r="F21" s="113" t="s">
        <v>108</v>
      </c>
      <c r="G21" s="113"/>
      <c r="H21" s="114"/>
      <c r="I21" s="115"/>
      <c r="K21" s="110"/>
      <c r="L21" s="111" t="e">
        <f>VLOOKUP(K21,'пр.взв'!B7:E86,2,FALSE)</f>
        <v>#N/A</v>
      </c>
      <c r="M21" s="111" t="e">
        <f>VLOOKUP(K21,'пр.взв'!B3:G102,3,FALSE)</f>
        <v>#N/A</v>
      </c>
      <c r="N21" s="111" t="e">
        <f>VLOOKUP(K21,'пр.взв'!B3:G102,4,FALSE)</f>
        <v>#N/A</v>
      </c>
      <c r="O21" s="113"/>
      <c r="P21" s="113"/>
      <c r="Q21" s="114"/>
      <c r="R21" s="115"/>
    </row>
    <row r="22" spans="1:18" ht="12.75">
      <c r="A22" s="127"/>
      <c r="B22" s="74"/>
      <c r="C22" s="70"/>
      <c r="D22" s="125"/>
      <c r="E22" s="125"/>
      <c r="F22" s="108"/>
      <c r="G22" s="108"/>
      <c r="H22" s="105"/>
      <c r="I22" s="107"/>
      <c r="K22" s="74"/>
      <c r="L22" s="70"/>
      <c r="M22" s="70"/>
      <c r="N22" s="70"/>
      <c r="O22" s="108"/>
      <c r="P22" s="108"/>
      <c r="Q22" s="105"/>
      <c r="R22" s="107"/>
    </row>
    <row r="23" spans="1:18" ht="12.75">
      <c r="A23" s="127"/>
      <c r="B23" s="74"/>
      <c r="C23" s="129" t="e">
        <f>VLOOKUP(B23,'пр.взв'!B7:E86,2,FALSE)</f>
        <v>#N/A</v>
      </c>
      <c r="D23" s="131" t="e">
        <f>VLOOKUP(B23,'пр.взв'!B3:G102,3,FALSE)</f>
        <v>#N/A</v>
      </c>
      <c r="E23" s="131" t="e">
        <f>VLOOKUP(B23,'пр.взв'!B2:G102,4,FALSE)</f>
        <v>#N/A</v>
      </c>
      <c r="F23" s="108"/>
      <c r="G23" s="108"/>
      <c r="H23" s="105"/>
      <c r="I23" s="107"/>
      <c r="K23" s="74"/>
      <c r="L23" s="76" t="e">
        <f>VLOOKUP(K23,'пр.взв'!B6:E90,2,FALSE)</f>
        <v>#N/A</v>
      </c>
      <c r="M23" s="76" t="e">
        <f>VLOOKUP(K23,'пр.взв'!B3:G104,3,FALSE)</f>
        <v>#N/A</v>
      </c>
      <c r="N23" s="76" t="e">
        <f>VLOOKUP(K23,'пр.взв'!B3:G104,4,FALSE)</f>
        <v>#N/A</v>
      </c>
      <c r="O23" s="108"/>
      <c r="P23" s="108"/>
      <c r="Q23" s="105"/>
      <c r="R23" s="107"/>
    </row>
    <row r="24" spans="1:18" ht="13.5" thickBot="1">
      <c r="A24" s="127"/>
      <c r="B24" s="75"/>
      <c r="C24" s="130"/>
      <c r="D24" s="132"/>
      <c r="E24" s="132"/>
      <c r="F24" s="109"/>
      <c r="G24" s="109"/>
      <c r="H24" s="106"/>
      <c r="I24" s="73"/>
      <c r="K24" s="75"/>
      <c r="L24" s="70"/>
      <c r="M24" s="70"/>
      <c r="N24" s="70"/>
      <c r="O24" s="109"/>
      <c r="P24" s="109"/>
      <c r="Q24" s="106"/>
      <c r="R24" s="73"/>
    </row>
    <row r="25" spans="1:18" ht="12.75">
      <c r="A25" s="127"/>
      <c r="B25" s="110"/>
      <c r="C25" s="111" t="e">
        <f>VLOOKUP(B25,'пр.взв'!B7:E86,2,FALSE)</f>
        <v>#N/A</v>
      </c>
      <c r="D25" s="128" t="e">
        <f>VLOOKUP(B25,'пр.взв'!B7:F105,3,FALSE)</f>
        <v>#N/A</v>
      </c>
      <c r="E25" s="128" t="e">
        <f>VLOOKUP(B25,'пр.взв'!B2:G105,4,FALSE)</f>
        <v>#N/A</v>
      </c>
      <c r="F25" s="113"/>
      <c r="G25" s="113"/>
      <c r="H25" s="114"/>
      <c r="I25" s="115"/>
      <c r="K25" s="110"/>
      <c r="L25" s="111" t="e">
        <f>VLOOKUP(K25,'пр.взв'!B7:E86,2,FALSE)</f>
        <v>#N/A</v>
      </c>
      <c r="M25" s="111" t="e">
        <f>VLOOKUP(K25,'пр.взв'!B2:G106,3,FALSE)</f>
        <v>#N/A</v>
      </c>
      <c r="N25" s="111" t="e">
        <f>VLOOKUP(K25,'пр.взв'!B7:G106,4,FALSE)</f>
        <v>#N/A</v>
      </c>
      <c r="O25" s="113"/>
      <c r="P25" s="113"/>
      <c r="Q25" s="114"/>
      <c r="R25" s="115"/>
    </row>
    <row r="26" spans="1:18" ht="12.75">
      <c r="A26" s="127"/>
      <c r="B26" s="74"/>
      <c r="C26" s="70"/>
      <c r="D26" s="125"/>
      <c r="E26" s="125"/>
      <c r="F26" s="108"/>
      <c r="G26" s="108"/>
      <c r="H26" s="105"/>
      <c r="I26" s="107"/>
      <c r="K26" s="74"/>
      <c r="L26" s="70"/>
      <c r="M26" s="70"/>
      <c r="N26" s="70"/>
      <c r="O26" s="108"/>
      <c r="P26" s="108"/>
      <c r="Q26" s="105"/>
      <c r="R26" s="107"/>
    </row>
    <row r="27" spans="1:18" ht="12.75">
      <c r="A27" s="127"/>
      <c r="B27" s="74"/>
      <c r="C27" s="76" t="e">
        <f>VLOOKUP(B27,'пр.взв'!B7:E86,2,FALSE)</f>
        <v>#N/A</v>
      </c>
      <c r="D27" s="125" t="e">
        <f>VLOOKUP(B27,'пр.взв'!B7:G106,3,FALSE)</f>
        <v>#N/A</v>
      </c>
      <c r="E27" s="125" t="e">
        <f>VLOOKUP(B27,'пр.взв'!B2:G106,4,FALSE)</f>
        <v>#N/A</v>
      </c>
      <c r="F27" s="108"/>
      <c r="G27" s="108"/>
      <c r="H27" s="105"/>
      <c r="I27" s="107"/>
      <c r="K27" s="74"/>
      <c r="L27" s="76" t="e">
        <f>VLOOKUP(K27,'пр.взв'!B7:E86,2,FALSE)</f>
        <v>#N/A</v>
      </c>
      <c r="M27" s="76" t="e">
        <f>VLOOKUP(K27,'пр.взв'!B2:G108,3,FALSE)</f>
        <v>#N/A</v>
      </c>
      <c r="N27" s="76" t="e">
        <f>VLOOKUP(K27,'пр.взв'!B7:G108,4,FALSE)</f>
        <v>#N/A</v>
      </c>
      <c r="O27" s="108"/>
      <c r="P27" s="108"/>
      <c r="Q27" s="105"/>
      <c r="R27" s="107"/>
    </row>
    <row r="28" spans="1:18" ht="13.5" thickBot="1">
      <c r="A28" s="127"/>
      <c r="B28" s="75"/>
      <c r="C28" s="77"/>
      <c r="D28" s="126"/>
      <c r="E28" s="126"/>
      <c r="F28" s="109"/>
      <c r="G28" s="109"/>
      <c r="H28" s="106"/>
      <c r="I28" s="73"/>
      <c r="K28" s="75"/>
      <c r="L28" s="70"/>
      <c r="M28" s="70"/>
      <c r="N28" s="70"/>
      <c r="O28" s="109"/>
      <c r="P28" s="109"/>
      <c r="Q28" s="106"/>
      <c r="R28" s="73"/>
    </row>
    <row r="29" spans="1:18" ht="12.75">
      <c r="A29" s="127"/>
      <c r="B29" s="110"/>
      <c r="C29" s="111" t="e">
        <f>VLOOKUP(B29,'пр.взв'!B7:E86,2,FALSE)</f>
        <v>#N/A</v>
      </c>
      <c r="D29" s="128" t="e">
        <f>VLOOKUP(B29,'пр.взв'!B3:F109,3,FALSE)</f>
        <v>#N/A</v>
      </c>
      <c r="E29" s="128" t="e">
        <f>VLOOKUP(B29,'пр.взв'!B2:G109,4,FALSE)</f>
        <v>#N/A</v>
      </c>
      <c r="F29" s="113" t="s">
        <v>108</v>
      </c>
      <c r="G29" s="113"/>
      <c r="H29" s="114"/>
      <c r="I29" s="115"/>
      <c r="K29" s="110"/>
      <c r="L29" s="111" t="e">
        <f>VLOOKUP(K29,'пр.взв'!B7:E86,2,FALSE)</f>
        <v>#N/A</v>
      </c>
      <c r="M29" s="111" t="e">
        <f>VLOOKUP(K29,'пр.взв'!B3:G110,3,FALSE)</f>
        <v>#N/A</v>
      </c>
      <c r="N29" s="111" t="e">
        <f>VLOOKUP(K29,'пр.взв'!B3:G110,4,FALSE)</f>
        <v>#N/A</v>
      </c>
      <c r="O29" s="113"/>
      <c r="P29" s="113"/>
      <c r="Q29" s="114"/>
      <c r="R29" s="115"/>
    </row>
    <row r="30" spans="1:18" ht="12.75">
      <c r="A30" s="127"/>
      <c r="B30" s="74"/>
      <c r="C30" s="70"/>
      <c r="D30" s="125"/>
      <c r="E30" s="125"/>
      <c r="F30" s="108"/>
      <c r="G30" s="108"/>
      <c r="H30" s="105"/>
      <c r="I30" s="107"/>
      <c r="K30" s="74"/>
      <c r="L30" s="70"/>
      <c r="M30" s="70"/>
      <c r="N30" s="70"/>
      <c r="O30" s="108"/>
      <c r="P30" s="108"/>
      <c r="Q30" s="105"/>
      <c r="R30" s="107"/>
    </row>
    <row r="31" spans="1:18" ht="12.75">
      <c r="A31" s="127"/>
      <c r="B31" s="74"/>
      <c r="C31" s="129" t="e">
        <f>VLOOKUP(B31,'пр.взв'!B7:E86,2,FALSE)</f>
        <v>#N/A</v>
      </c>
      <c r="D31" s="131" t="e">
        <f>VLOOKUP(B31,'пр.взв'!B3:G110,3,FALSE)</f>
        <v>#N/A</v>
      </c>
      <c r="E31" s="131" t="e">
        <f>VLOOKUP(B31,'пр.взв'!B3:G110,4,FALSE)</f>
        <v>#N/A</v>
      </c>
      <c r="F31" s="108"/>
      <c r="G31" s="108"/>
      <c r="H31" s="105"/>
      <c r="I31" s="107"/>
      <c r="K31" s="74"/>
      <c r="L31" s="76" t="e">
        <f>VLOOKUP(K31,'пр.взв'!B7:E86,2,FALSE)</f>
        <v>#N/A</v>
      </c>
      <c r="M31" s="76" t="e">
        <f>VLOOKUP(K31,'пр.взв'!B3:G112,3,FALSE)</f>
        <v>#N/A</v>
      </c>
      <c r="N31" s="76" t="e">
        <f>VLOOKUP(K31,'пр.взв'!B3:G112,4,FALSE)</f>
        <v>#N/A</v>
      </c>
      <c r="O31" s="108"/>
      <c r="P31" s="108"/>
      <c r="Q31" s="105"/>
      <c r="R31" s="107"/>
    </row>
    <row r="32" spans="1:18" ht="13.5" thickBot="1">
      <c r="A32" s="127"/>
      <c r="B32" s="75"/>
      <c r="C32" s="130"/>
      <c r="D32" s="132"/>
      <c r="E32" s="132"/>
      <c r="F32" s="109"/>
      <c r="G32" s="109"/>
      <c r="H32" s="106"/>
      <c r="I32" s="73"/>
      <c r="K32" s="75"/>
      <c r="L32" s="70"/>
      <c r="M32" s="70"/>
      <c r="N32" s="70"/>
      <c r="O32" s="109"/>
      <c r="P32" s="109"/>
      <c r="Q32" s="106"/>
      <c r="R32" s="73"/>
    </row>
    <row r="33" spans="1:18" ht="12.75">
      <c r="A33" s="127"/>
      <c r="B33" s="110"/>
      <c r="C33" s="111" t="e">
        <f>VLOOKUP(B33,'пр.взв'!B7:E86,2,FALSE)</f>
        <v>#N/A</v>
      </c>
      <c r="D33" s="128" t="e">
        <f>VLOOKUP(B33,'пр.взв'!B5:F113,3,FALSE)</f>
        <v>#N/A</v>
      </c>
      <c r="E33" s="128" t="e">
        <f>VLOOKUP(B33,'пр.взв'!B3:G113,4,FALSE)</f>
        <v>#N/A</v>
      </c>
      <c r="F33" s="113"/>
      <c r="G33" s="113"/>
      <c r="H33" s="114"/>
      <c r="I33" s="115"/>
      <c r="K33" s="110"/>
      <c r="L33" s="111" t="e">
        <f>VLOOKUP(K33,'пр.взв'!B7:E86,2,FALSE)</f>
        <v>#N/A</v>
      </c>
      <c r="M33" s="111" t="e">
        <f>VLOOKUP(K33,'пр.взв'!B3:G114,3,FALSE)</f>
        <v>#N/A</v>
      </c>
      <c r="N33" s="111" t="e">
        <f>VLOOKUP(K33,'пр.взв'!B3:G114,4,FALSE)</f>
        <v>#N/A</v>
      </c>
      <c r="O33" s="113"/>
      <c r="P33" s="113"/>
      <c r="Q33" s="114"/>
      <c r="R33" s="115"/>
    </row>
    <row r="34" spans="1:18" ht="12.75">
      <c r="A34" s="127"/>
      <c r="B34" s="74"/>
      <c r="C34" s="70"/>
      <c r="D34" s="125"/>
      <c r="E34" s="125"/>
      <c r="F34" s="108"/>
      <c r="G34" s="108"/>
      <c r="H34" s="105"/>
      <c r="I34" s="107"/>
      <c r="K34" s="74"/>
      <c r="L34" s="70"/>
      <c r="M34" s="70"/>
      <c r="N34" s="70"/>
      <c r="O34" s="108"/>
      <c r="P34" s="108"/>
      <c r="Q34" s="105"/>
      <c r="R34" s="107"/>
    </row>
    <row r="35" spans="1:18" ht="12.75">
      <c r="A35" s="127"/>
      <c r="B35" s="74"/>
      <c r="C35" s="76" t="e">
        <f>VLOOKUP(B35,'пр.взв'!B7:E86,2,FALSE)</f>
        <v>#N/A</v>
      </c>
      <c r="D35" s="125" t="e">
        <f>VLOOKUP(B35,'пр.взв'!B5:G114,3,FALSE)</f>
        <v>#N/A</v>
      </c>
      <c r="E35" s="125" t="e">
        <f>VLOOKUP(B35,'пр.взв'!B3:G114,4,FALSE)</f>
        <v>#N/A</v>
      </c>
      <c r="F35" s="108"/>
      <c r="G35" s="108"/>
      <c r="H35" s="105"/>
      <c r="I35" s="107"/>
      <c r="K35" s="74"/>
      <c r="L35" s="76" t="e">
        <f>VLOOKUP(K35,'пр.взв'!B7:E86,2,FALSE)</f>
        <v>#N/A</v>
      </c>
      <c r="M35" s="76" t="e">
        <f>VLOOKUP(K35,'пр.взв'!B3:G116,3,FALSE)</f>
        <v>#N/A</v>
      </c>
      <c r="N35" s="76" t="e">
        <f>VLOOKUP(K35,'пр.взв'!B3:G116,4,FALSE)</f>
        <v>#N/A</v>
      </c>
      <c r="O35" s="108"/>
      <c r="P35" s="108"/>
      <c r="Q35" s="105"/>
      <c r="R35" s="107"/>
    </row>
    <row r="36" spans="1:18" ht="13.5" thickBot="1">
      <c r="A36" s="127"/>
      <c r="B36" s="75"/>
      <c r="C36" s="77"/>
      <c r="D36" s="126"/>
      <c r="E36" s="126"/>
      <c r="F36" s="109"/>
      <c r="G36" s="109"/>
      <c r="H36" s="106"/>
      <c r="I36" s="73"/>
      <c r="K36" s="75"/>
      <c r="L36" s="70"/>
      <c r="M36" s="70"/>
      <c r="N36" s="70"/>
      <c r="O36" s="109"/>
      <c r="P36" s="109"/>
      <c r="Q36" s="106"/>
      <c r="R36" s="73"/>
    </row>
    <row r="37" spans="1:18" ht="12.75">
      <c r="A37" s="127"/>
      <c r="B37" s="110"/>
      <c r="C37" s="111" t="e">
        <f>VLOOKUP(B37,'пр.взв'!B7:E86,2,FALSE)</f>
        <v>#N/A</v>
      </c>
      <c r="D37" s="128" t="e">
        <f>VLOOKUP(B37,'пр.взв'!B3:F117,3,FALSE)</f>
        <v>#N/A</v>
      </c>
      <c r="E37" s="128" t="e">
        <f>VLOOKUP(B37,'пр.взв'!B7:G117,4,FALSE)</f>
        <v>#N/A</v>
      </c>
      <c r="F37" s="113"/>
      <c r="G37" s="113"/>
      <c r="H37" s="114"/>
      <c r="I37" s="115"/>
      <c r="K37" s="110"/>
      <c r="L37" s="111" t="e">
        <f>VLOOKUP(K37,'пр.взв'!B7:E86,2,FALSE)</f>
        <v>#N/A</v>
      </c>
      <c r="M37" s="111" t="e">
        <f>VLOOKUP(K37,'пр.взв'!B3:G118,3,FALSE)</f>
        <v>#N/A</v>
      </c>
      <c r="N37" s="111" t="e">
        <f>VLOOKUP(K37,'пр.взв'!B3:G118,4,FALSE)</f>
        <v>#N/A</v>
      </c>
      <c r="O37" s="113"/>
      <c r="P37" s="113"/>
      <c r="Q37" s="114"/>
      <c r="R37" s="115"/>
    </row>
    <row r="38" spans="1:18" ht="12.75">
      <c r="A38" s="127"/>
      <c r="B38" s="74"/>
      <c r="C38" s="70"/>
      <c r="D38" s="125"/>
      <c r="E38" s="125"/>
      <c r="F38" s="108"/>
      <c r="G38" s="108"/>
      <c r="H38" s="105"/>
      <c r="I38" s="107"/>
      <c r="K38" s="74"/>
      <c r="L38" s="70"/>
      <c r="M38" s="70"/>
      <c r="N38" s="70"/>
      <c r="O38" s="108"/>
      <c r="P38" s="108"/>
      <c r="Q38" s="105"/>
      <c r="R38" s="107"/>
    </row>
    <row r="39" spans="1:18" ht="12.75">
      <c r="A39" s="127"/>
      <c r="B39" s="74"/>
      <c r="C39" s="76" t="e">
        <f>VLOOKUP(B39,'пр.взв'!B7:E86,2,FALSE)</f>
        <v>#N/A</v>
      </c>
      <c r="D39" s="125" t="e">
        <f>VLOOKUP(B39,'пр.взв'!B3:G118,3,FALSE)</f>
        <v>#N/A</v>
      </c>
      <c r="E39" s="125" t="e">
        <f>VLOOKUP(B39,'пр.взв'!B3:G118,4,FALSE)</f>
        <v>#N/A</v>
      </c>
      <c r="F39" s="108"/>
      <c r="G39" s="108"/>
      <c r="H39" s="105"/>
      <c r="I39" s="107"/>
      <c r="K39" s="74"/>
      <c r="L39" s="76" t="e">
        <f>VLOOKUP(K39,'пр.взв'!B7:E86,2,FALSE)</f>
        <v>#N/A</v>
      </c>
      <c r="M39" s="76" t="e">
        <f>VLOOKUP(K39,'пр.взв'!B3:G120,3,FALSE)</f>
        <v>#N/A</v>
      </c>
      <c r="N39" s="76" t="e">
        <f>VLOOKUP(K39,'пр.взв'!B3:G120,4,FALSE)</f>
        <v>#N/A</v>
      </c>
      <c r="O39" s="108"/>
      <c r="P39" s="108"/>
      <c r="Q39" s="105"/>
      <c r="R39" s="107"/>
    </row>
    <row r="40" spans="1:18" ht="13.5" thickBot="1">
      <c r="A40" s="127"/>
      <c r="B40" s="75"/>
      <c r="C40" s="77"/>
      <c r="D40" s="126"/>
      <c r="E40" s="126"/>
      <c r="F40" s="109"/>
      <c r="G40" s="109"/>
      <c r="H40" s="106"/>
      <c r="I40" s="73"/>
      <c r="K40" s="75"/>
      <c r="L40" s="70"/>
      <c r="M40" s="70"/>
      <c r="N40" s="70"/>
      <c r="O40" s="109"/>
      <c r="P40" s="109"/>
      <c r="Q40" s="106"/>
      <c r="R40" s="73"/>
    </row>
    <row r="41" spans="1:18" ht="12.75">
      <c r="A41" s="127"/>
      <c r="B41" s="110"/>
      <c r="C41" s="111" t="e">
        <f>VLOOKUP(B41,'пр.взв'!B7:E86,2,FALSE)</f>
        <v>#N/A</v>
      </c>
      <c r="D41" s="128" t="e">
        <f>VLOOKUP(B41,'пр.взв'!B3:F121,3,FALSE)</f>
        <v>#N/A</v>
      </c>
      <c r="E41" s="128" t="e">
        <f>VLOOKUP(B41,'пр.взв'!B4:G121,4,FALSE)</f>
        <v>#N/A</v>
      </c>
      <c r="F41" s="113"/>
      <c r="G41" s="113"/>
      <c r="H41" s="114"/>
      <c r="I41" s="115"/>
      <c r="K41" s="110"/>
      <c r="L41" s="111" t="e">
        <f>VLOOKUP(K41,'пр.взв'!B7:E86,2,FALSE)</f>
        <v>#N/A</v>
      </c>
      <c r="M41" s="111" t="e">
        <f>VLOOKUP(K41,'пр.взв'!B4:G122,3,FALSE)</f>
        <v>#N/A</v>
      </c>
      <c r="N41" s="111" t="e">
        <f>VLOOKUP(K41,'пр.взв'!B4:G122,4,FALSE)</f>
        <v>#N/A</v>
      </c>
      <c r="O41" s="113"/>
      <c r="P41" s="113"/>
      <c r="Q41" s="114"/>
      <c r="R41" s="115"/>
    </row>
    <row r="42" spans="1:18" ht="12.75">
      <c r="A42" s="127"/>
      <c r="B42" s="74"/>
      <c r="C42" s="70"/>
      <c r="D42" s="125"/>
      <c r="E42" s="125"/>
      <c r="F42" s="108"/>
      <c r="G42" s="108"/>
      <c r="H42" s="105"/>
      <c r="I42" s="107"/>
      <c r="K42" s="74"/>
      <c r="L42" s="70"/>
      <c r="M42" s="70"/>
      <c r="N42" s="70"/>
      <c r="O42" s="108"/>
      <c r="P42" s="108"/>
      <c r="Q42" s="105"/>
      <c r="R42" s="107"/>
    </row>
    <row r="43" spans="1:18" ht="12.75">
      <c r="A43" s="127"/>
      <c r="B43" s="74"/>
      <c r="C43" s="76" t="str">
        <f>'пр.взв'!C47</f>
        <v>ПЕВНЕВ Александр Андреевич</v>
      </c>
      <c r="D43" s="125" t="e">
        <f>VLOOKUP(B43,'пр.взв'!B3:G122,3,FALSE)</f>
        <v>#N/A</v>
      </c>
      <c r="E43" s="125" t="e">
        <f>VLOOKUP(B43,'пр.взв'!B4:G122,4,FALSE)</f>
        <v>#N/A</v>
      </c>
      <c r="F43" s="108"/>
      <c r="G43" s="108"/>
      <c r="H43" s="105"/>
      <c r="I43" s="107"/>
      <c r="K43" s="74"/>
      <c r="L43" s="76" t="e">
        <f>VLOOKUP(K43,'пр.взв'!B7:F86,2,FALSE)</f>
        <v>#N/A</v>
      </c>
      <c r="M43" s="76" t="e">
        <f>VLOOKUP(K43,'пр.взв'!B4:G124,3,FALSE)</f>
        <v>#N/A</v>
      </c>
      <c r="N43" s="76" t="e">
        <f>VLOOKUP(K43,'пр.взв'!B4:G124,4,FALSE)</f>
        <v>#N/A</v>
      </c>
      <c r="O43" s="108"/>
      <c r="P43" s="108"/>
      <c r="Q43" s="105"/>
      <c r="R43" s="107"/>
    </row>
    <row r="44" spans="1:18" ht="13.5" thickBot="1">
      <c r="A44" s="127"/>
      <c r="B44" s="75"/>
      <c r="C44" s="77"/>
      <c r="D44" s="126"/>
      <c r="E44" s="126"/>
      <c r="F44" s="109"/>
      <c r="G44" s="109"/>
      <c r="H44" s="106"/>
      <c r="I44" s="73"/>
      <c r="K44" s="75"/>
      <c r="L44" s="70"/>
      <c r="M44" s="70"/>
      <c r="N44" s="70"/>
      <c r="O44" s="109"/>
      <c r="P44" s="109"/>
      <c r="Q44" s="106"/>
      <c r="R44" s="73"/>
    </row>
    <row r="45" spans="1:18" ht="12.75">
      <c r="A45" s="127"/>
      <c r="B45" s="110"/>
      <c r="C45" s="76" t="str">
        <f>'пр.взв'!C45</f>
        <v>ЧАНТУРИЯ Георгий Гиглаевич</v>
      </c>
      <c r="D45" s="128" t="e">
        <f>VLOOKUP(B45,'пр.взв'!B7:F125,3,FALSE)</f>
        <v>#N/A</v>
      </c>
      <c r="E45" s="128" t="e">
        <f>VLOOKUP(B45,'пр.взв'!B4:G125,4,FALSE)</f>
        <v>#N/A</v>
      </c>
      <c r="F45" s="113" t="s">
        <v>108</v>
      </c>
      <c r="G45" s="113"/>
      <c r="H45" s="114"/>
      <c r="I45" s="115"/>
      <c r="K45" s="110"/>
      <c r="L45" s="111" t="e">
        <f>VLOOKUP(K45,'пр.взв'!B7:E86,2,FALSE)</f>
        <v>#N/A</v>
      </c>
      <c r="M45" s="111" t="e">
        <f>VLOOKUP(K45,'пр.взв'!B4:G126,3,FALSE)</f>
        <v>#N/A</v>
      </c>
      <c r="N45" s="111" t="e">
        <f>VLOOKUP(K45,'пр.взв'!B4:G126,4,FALSE)</f>
        <v>#N/A</v>
      </c>
      <c r="O45" s="113"/>
      <c r="P45" s="113"/>
      <c r="Q45" s="114"/>
      <c r="R45" s="115"/>
    </row>
    <row r="46" spans="1:18" ht="13.5" thickBot="1">
      <c r="A46" s="127"/>
      <c r="B46" s="74"/>
      <c r="C46" s="77"/>
      <c r="D46" s="125"/>
      <c r="E46" s="125"/>
      <c r="F46" s="108"/>
      <c r="G46" s="108"/>
      <c r="H46" s="105"/>
      <c r="I46" s="107"/>
      <c r="K46" s="74"/>
      <c r="L46" s="70"/>
      <c r="M46" s="70"/>
      <c r="N46" s="70"/>
      <c r="O46" s="108"/>
      <c r="P46" s="108"/>
      <c r="Q46" s="105"/>
      <c r="R46" s="107"/>
    </row>
    <row r="47" spans="1:18" ht="12.75">
      <c r="A47" s="127"/>
      <c r="B47" s="74"/>
      <c r="C47" s="129" t="e">
        <f>VLOOKUP(B47,'пр.взв'!B7:E86,2,FALSE)</f>
        <v>#N/A</v>
      </c>
      <c r="D47" s="131" t="e">
        <f>VLOOKUP(B47,'пр.взв'!B7:G126,3,FALSE)</f>
        <v>#N/A</v>
      </c>
      <c r="E47" s="131" t="e">
        <f>VLOOKUP(B47,'пр.взв'!B4:G126,4,FALSE)</f>
        <v>#N/A</v>
      </c>
      <c r="F47" s="108"/>
      <c r="G47" s="108"/>
      <c r="H47" s="105"/>
      <c r="I47" s="107"/>
      <c r="K47" s="74"/>
      <c r="L47" s="76" t="e">
        <f>VLOOKUP(K47,'пр.взв'!B7:E86,2,FALSE)</f>
        <v>#N/A</v>
      </c>
      <c r="M47" s="76" t="e">
        <f>VLOOKUP(K47,'пр.взв'!B4:G128,3,FALSE)</f>
        <v>#N/A</v>
      </c>
      <c r="N47" s="76" t="e">
        <f>VLOOKUP(K47,'пр.взв'!B4:G128,4,FALSE)</f>
        <v>#N/A</v>
      </c>
      <c r="O47" s="108"/>
      <c r="P47" s="108"/>
      <c r="Q47" s="105"/>
      <c r="R47" s="107"/>
    </row>
    <row r="48" spans="1:18" ht="13.5" thickBot="1">
      <c r="A48" s="127"/>
      <c r="B48" s="75"/>
      <c r="C48" s="130"/>
      <c r="D48" s="132"/>
      <c r="E48" s="132"/>
      <c r="F48" s="109"/>
      <c r="G48" s="109"/>
      <c r="H48" s="106"/>
      <c r="I48" s="73"/>
      <c r="K48" s="75"/>
      <c r="L48" s="70"/>
      <c r="M48" s="70"/>
      <c r="N48" s="70"/>
      <c r="O48" s="109"/>
      <c r="P48" s="109"/>
      <c r="Q48" s="106"/>
      <c r="R48" s="73"/>
    </row>
    <row r="49" spans="1:18" ht="12.75">
      <c r="A49" s="127"/>
      <c r="B49" s="110"/>
      <c r="C49" s="111" t="e">
        <f>VLOOKUP(B49,'пр.взв'!B3:E86,2,FALSE)</f>
        <v>#N/A</v>
      </c>
      <c r="D49" s="128" t="e">
        <f>VLOOKUP(B49,'пр.взв'!B5:F129,3,FALSE)</f>
        <v>#N/A</v>
      </c>
      <c r="E49" s="128" t="e">
        <f>VLOOKUP(B49,'пр.взв'!B4:G129,4,FALSE)</f>
        <v>#N/A</v>
      </c>
      <c r="F49" s="113"/>
      <c r="G49" s="113"/>
      <c r="H49" s="114"/>
      <c r="I49" s="115"/>
      <c r="K49" s="110"/>
      <c r="L49" s="111" t="e">
        <f>VLOOKUP(K49,'пр.взв'!B7:E86,2,FALSE)</f>
        <v>#N/A</v>
      </c>
      <c r="M49" s="111" t="e">
        <f>VLOOKUP(K49,'пр.взв'!B5:G130,3,FALSE)</f>
        <v>#N/A</v>
      </c>
      <c r="N49" s="111" t="e">
        <f>VLOOKUP(K49,'пр.взв'!B5:G130,4,FALSE)</f>
        <v>#N/A</v>
      </c>
      <c r="O49" s="113"/>
      <c r="P49" s="113"/>
      <c r="Q49" s="114"/>
      <c r="R49" s="115"/>
    </row>
    <row r="50" spans="1:18" ht="12.75">
      <c r="A50" s="127"/>
      <c r="B50" s="74"/>
      <c r="C50" s="70"/>
      <c r="D50" s="125"/>
      <c r="E50" s="125"/>
      <c r="F50" s="108"/>
      <c r="G50" s="108"/>
      <c r="H50" s="105"/>
      <c r="I50" s="107"/>
      <c r="K50" s="74"/>
      <c r="L50" s="70"/>
      <c r="M50" s="70"/>
      <c r="N50" s="70"/>
      <c r="O50" s="108"/>
      <c r="P50" s="108"/>
      <c r="Q50" s="105"/>
      <c r="R50" s="107"/>
    </row>
    <row r="51" spans="1:18" ht="12.75">
      <c r="A51" s="127"/>
      <c r="B51" s="74"/>
      <c r="C51" s="76" t="e">
        <f>VLOOKUP(B51,'пр.взв'!B7:E86,2,FALSE)</f>
        <v>#N/A</v>
      </c>
      <c r="D51" s="125" t="e">
        <f>VLOOKUP(B51,'пр.взв'!B5:G130,3,FALSE)</f>
        <v>#N/A</v>
      </c>
      <c r="E51" s="125" t="e">
        <f>VLOOKUP(B51,'пр.взв'!B5:G130,4,FALSE)</f>
        <v>#N/A</v>
      </c>
      <c r="F51" s="108"/>
      <c r="G51" s="108"/>
      <c r="H51" s="105"/>
      <c r="I51" s="107"/>
      <c r="K51" s="74"/>
      <c r="L51" s="76" t="e">
        <f>VLOOKUP(K51,'пр.взв'!B7:E86,2,FALSE)</f>
        <v>#N/A</v>
      </c>
      <c r="M51" s="76" t="e">
        <f>VLOOKUP(K51,'пр.взв'!B5:G132,3,FALSE)</f>
        <v>#N/A</v>
      </c>
      <c r="N51" s="76" t="e">
        <f>VLOOKUP(K51,'пр.взв'!B5:G132,4,FALSE)</f>
        <v>#N/A</v>
      </c>
      <c r="O51" s="108"/>
      <c r="P51" s="108"/>
      <c r="Q51" s="105"/>
      <c r="R51" s="107"/>
    </row>
    <row r="52" spans="1:18" ht="13.5" thickBot="1">
      <c r="A52" s="127"/>
      <c r="B52" s="75"/>
      <c r="C52" s="77"/>
      <c r="D52" s="126"/>
      <c r="E52" s="126"/>
      <c r="F52" s="109"/>
      <c r="G52" s="109"/>
      <c r="H52" s="106"/>
      <c r="I52" s="73"/>
      <c r="K52" s="75"/>
      <c r="L52" s="70"/>
      <c r="M52" s="70"/>
      <c r="N52" s="70"/>
      <c r="O52" s="109"/>
      <c r="P52" s="109"/>
      <c r="Q52" s="106"/>
      <c r="R52" s="73"/>
    </row>
    <row r="53" spans="1:18" ht="12.75">
      <c r="A53" s="127"/>
      <c r="B53" s="110"/>
      <c r="C53" s="111" t="e">
        <f>VLOOKUP(B53,'пр.взв'!B7:E86,2,FALSE)</f>
        <v>#N/A</v>
      </c>
      <c r="D53" s="128" t="e">
        <f>VLOOKUP(B53,'пр.взв'!B5:F133,3,FALSE)</f>
        <v>#N/A</v>
      </c>
      <c r="E53" s="128" t="e">
        <f>VLOOKUP(B53,'пр.взв'!B5:G133,4,FALSE)</f>
        <v>#N/A</v>
      </c>
      <c r="F53" s="113"/>
      <c r="G53" s="113"/>
      <c r="H53" s="114"/>
      <c r="I53" s="115"/>
      <c r="K53" s="110"/>
      <c r="L53" s="111" t="e">
        <f>VLOOKUP(K53,'пр.взв'!B7:E86,2,FALSE)</f>
        <v>#N/A</v>
      </c>
      <c r="M53" s="111" t="e">
        <f>VLOOKUP(K53,'пр.взв'!B5:G134,3,FALSE)</f>
        <v>#N/A</v>
      </c>
      <c r="N53" s="111" t="e">
        <f>VLOOKUP(K53,'пр.взв'!B5:G134,4,FALSE)</f>
        <v>#N/A</v>
      </c>
      <c r="O53" s="113"/>
      <c r="P53" s="113"/>
      <c r="Q53" s="114"/>
      <c r="R53" s="115"/>
    </row>
    <row r="54" spans="1:18" ht="12.75">
      <c r="A54" s="127"/>
      <c r="B54" s="74"/>
      <c r="C54" s="70"/>
      <c r="D54" s="125"/>
      <c r="E54" s="125"/>
      <c r="F54" s="108"/>
      <c r="G54" s="108"/>
      <c r="H54" s="105"/>
      <c r="I54" s="107"/>
      <c r="K54" s="74"/>
      <c r="L54" s="70"/>
      <c r="M54" s="70"/>
      <c r="N54" s="70"/>
      <c r="O54" s="108"/>
      <c r="P54" s="108"/>
      <c r="Q54" s="105"/>
      <c r="R54" s="107"/>
    </row>
    <row r="55" spans="1:18" ht="12.75">
      <c r="A55" s="127"/>
      <c r="B55" s="74"/>
      <c r="C55" s="76" t="e">
        <f>VLOOKUP(B55,'пр.взв'!B7:E86,2,FALSE)</f>
        <v>#N/A</v>
      </c>
      <c r="D55" s="125" t="e">
        <f>VLOOKUP(B55,'пр.взв'!B5:G134,3,FALSE)</f>
        <v>#N/A</v>
      </c>
      <c r="E55" s="125" t="e">
        <f>VLOOKUP(B55,'пр.взв'!B5:G134,4,FALSE)</f>
        <v>#N/A</v>
      </c>
      <c r="F55" s="108"/>
      <c r="G55" s="108"/>
      <c r="H55" s="105"/>
      <c r="I55" s="107"/>
      <c r="K55" s="74"/>
      <c r="L55" s="76" t="e">
        <f>VLOOKUP(K55,'пр.взв'!B7:E86,2,FALSE)</f>
        <v>#N/A</v>
      </c>
      <c r="M55" s="76" t="e">
        <f>VLOOKUP(K55,'пр.взв'!B5:G136,3,FALSE)</f>
        <v>#N/A</v>
      </c>
      <c r="N55" s="76" t="e">
        <f>VLOOKUP(K55,'пр.взв'!B5:G136,4,FALSE)</f>
        <v>#N/A</v>
      </c>
      <c r="O55" s="108"/>
      <c r="P55" s="108"/>
      <c r="Q55" s="105"/>
      <c r="R55" s="107"/>
    </row>
    <row r="56" spans="1:18" ht="13.5" thickBot="1">
      <c r="A56" s="127"/>
      <c r="B56" s="75"/>
      <c r="C56" s="77"/>
      <c r="D56" s="126"/>
      <c r="E56" s="126"/>
      <c r="F56" s="109"/>
      <c r="G56" s="109"/>
      <c r="H56" s="106"/>
      <c r="I56" s="73"/>
      <c r="K56" s="75"/>
      <c r="L56" s="70"/>
      <c r="M56" s="70"/>
      <c r="N56" s="70"/>
      <c r="O56" s="109"/>
      <c r="P56" s="109"/>
      <c r="Q56" s="106"/>
      <c r="R56" s="73"/>
    </row>
    <row r="57" spans="1:18" ht="12.75">
      <c r="A57" s="127"/>
      <c r="B57" s="110"/>
      <c r="C57" s="111" t="e">
        <f>VLOOKUP(B57,'пр.взв'!B7:E86,2,FALSE)</f>
        <v>#N/A</v>
      </c>
      <c r="D57" s="128" t="e">
        <f>VLOOKUP(B57,'пр.взв'!B5:F137,3,FALSE)</f>
        <v>#N/A</v>
      </c>
      <c r="E57" s="128" t="e">
        <f>VLOOKUP(B57,'пр.взв'!B5:G137,4,FALSE)</f>
        <v>#N/A</v>
      </c>
      <c r="F57" s="112"/>
      <c r="G57" s="113"/>
      <c r="H57" s="114"/>
      <c r="I57" s="115"/>
      <c r="K57" s="110"/>
      <c r="L57" s="111" t="e">
        <f>VLOOKUP(K57,'пр.взв'!B7:E86,2,FALSE)</f>
        <v>#N/A</v>
      </c>
      <c r="M57" s="111" t="e">
        <f>VLOOKUP(K57,'пр.взв'!B5:G138,3,FALSE)</f>
        <v>#N/A</v>
      </c>
      <c r="N57" s="111" t="e">
        <f>VLOOKUP(K57,'пр.взв'!B5:G138,4,FALSE)</f>
        <v>#N/A</v>
      </c>
      <c r="O57" s="112"/>
      <c r="P57" s="113"/>
      <c r="Q57" s="114"/>
      <c r="R57" s="115"/>
    </row>
    <row r="58" spans="1:18" ht="12.75">
      <c r="A58" s="127"/>
      <c r="B58" s="74"/>
      <c r="C58" s="70"/>
      <c r="D58" s="125"/>
      <c r="E58" s="125"/>
      <c r="F58" s="71"/>
      <c r="G58" s="108"/>
      <c r="H58" s="105"/>
      <c r="I58" s="107"/>
      <c r="K58" s="74"/>
      <c r="L58" s="70"/>
      <c r="M58" s="70"/>
      <c r="N58" s="70"/>
      <c r="O58" s="71"/>
      <c r="P58" s="108"/>
      <c r="Q58" s="105"/>
      <c r="R58" s="107"/>
    </row>
    <row r="59" spans="1:18" ht="12.75">
      <c r="A59" s="127"/>
      <c r="B59" s="74"/>
      <c r="C59" s="76" t="e">
        <f>VLOOKUP(B59,'пр.взв'!B7:E86,2,FALSE)</f>
        <v>#N/A</v>
      </c>
      <c r="D59" s="125" t="e">
        <f>VLOOKUP(B59,'пр.взв'!B5:G138,3,FALSE)</f>
        <v>#N/A</v>
      </c>
      <c r="E59" s="125" t="e">
        <f>VLOOKUP(B59,'пр.взв'!B5:G138,4,FALSE)</f>
        <v>#N/A</v>
      </c>
      <c r="F59" s="71"/>
      <c r="G59" s="108"/>
      <c r="H59" s="105"/>
      <c r="I59" s="107"/>
      <c r="K59" s="74"/>
      <c r="L59" s="76" t="e">
        <f>VLOOKUP(K59,'пр.взв'!B7:E86,2,FALSE)</f>
        <v>#N/A</v>
      </c>
      <c r="M59" s="70" t="e">
        <f>VLOOKUP(K59,'пр.взв'!B5:G140,3,FALSE)</f>
        <v>#N/A</v>
      </c>
      <c r="N59" s="70" t="e">
        <f>VLOOKUP(K59,'пр.взв'!B5:G140,4,FALSE)</f>
        <v>#N/A</v>
      </c>
      <c r="O59" s="71"/>
      <c r="P59" s="108"/>
      <c r="Q59" s="105"/>
      <c r="R59" s="107"/>
    </row>
    <row r="60" spans="1:18" ht="13.5" thickBot="1">
      <c r="A60" s="127"/>
      <c r="B60" s="75"/>
      <c r="C60" s="77"/>
      <c r="D60" s="126"/>
      <c r="E60" s="126"/>
      <c r="F60" s="72"/>
      <c r="G60" s="109"/>
      <c r="H60" s="106"/>
      <c r="I60" s="73"/>
      <c r="K60" s="75"/>
      <c r="L60" s="77"/>
      <c r="M60" s="77"/>
      <c r="N60" s="77"/>
      <c r="O60" s="72"/>
      <c r="P60" s="109"/>
      <c r="Q60" s="106"/>
      <c r="R60" s="73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E5:E6"/>
    <mergeCell ref="F5:F6"/>
    <mergeCell ref="G5:G6"/>
    <mergeCell ref="F7:F8"/>
    <mergeCell ref="G7:G8"/>
    <mergeCell ref="H5:H6"/>
    <mergeCell ref="I5:I6"/>
    <mergeCell ref="I7:I8"/>
    <mergeCell ref="B7:B8"/>
    <mergeCell ref="C7:C8"/>
    <mergeCell ref="D7:D8"/>
    <mergeCell ref="E7:E8"/>
    <mergeCell ref="B5:B6"/>
    <mergeCell ref="C5:C6"/>
    <mergeCell ref="D5:D6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E15:E16"/>
    <mergeCell ref="F15:F16"/>
    <mergeCell ref="G15:G16"/>
    <mergeCell ref="C9:C10"/>
    <mergeCell ref="D9:D10"/>
    <mergeCell ref="E9:E10"/>
    <mergeCell ref="F9:F10"/>
    <mergeCell ref="G9:G10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G19:G20"/>
    <mergeCell ref="G21:G22"/>
    <mergeCell ref="B23:B24"/>
    <mergeCell ref="C23:C24"/>
    <mergeCell ref="G23:G24"/>
    <mergeCell ref="D23:D24"/>
    <mergeCell ref="E23:E24"/>
    <mergeCell ref="F23:F24"/>
    <mergeCell ref="C19:C20"/>
    <mergeCell ref="D19:D20"/>
    <mergeCell ref="E19:E20"/>
    <mergeCell ref="F19:F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B19:B20"/>
    <mergeCell ref="D25:D26"/>
    <mergeCell ref="E25:E26"/>
    <mergeCell ref="F25:F26"/>
    <mergeCell ref="G25:G26"/>
    <mergeCell ref="D27:D28"/>
    <mergeCell ref="E27:E28"/>
    <mergeCell ref="F27:F28"/>
    <mergeCell ref="G27:G28"/>
    <mergeCell ref="E29:E30"/>
    <mergeCell ref="E31:E32"/>
    <mergeCell ref="B31:B32"/>
    <mergeCell ref="C31:C32"/>
    <mergeCell ref="E35:E36"/>
    <mergeCell ref="E41:E42"/>
    <mergeCell ref="E45:E46"/>
    <mergeCell ref="E33:E34"/>
    <mergeCell ref="E37:E38"/>
    <mergeCell ref="E43:E44"/>
    <mergeCell ref="D33:D34"/>
    <mergeCell ref="B29:B30"/>
    <mergeCell ref="C29:C30"/>
    <mergeCell ref="D35:D36"/>
    <mergeCell ref="C33:C34"/>
    <mergeCell ref="B33:B34"/>
    <mergeCell ref="B51:B52"/>
    <mergeCell ref="C51:C52"/>
    <mergeCell ref="D51:D52"/>
    <mergeCell ref="E51:E52"/>
    <mergeCell ref="G31:G32"/>
    <mergeCell ref="H31:H32"/>
    <mergeCell ref="I31:I32"/>
    <mergeCell ref="F29:F30"/>
    <mergeCell ref="F31:F32"/>
    <mergeCell ref="G33:G34"/>
    <mergeCell ref="H33:H34"/>
    <mergeCell ref="I33:I34"/>
    <mergeCell ref="F45:F46"/>
    <mergeCell ref="H45:H46"/>
    <mergeCell ref="I45:I46"/>
    <mergeCell ref="D37:D38"/>
    <mergeCell ref="H37:H38"/>
    <mergeCell ref="I37:I38"/>
    <mergeCell ref="G29:G30"/>
    <mergeCell ref="D29:D30"/>
    <mergeCell ref="F35:F36"/>
    <mergeCell ref="G35:G36"/>
    <mergeCell ref="H35:H36"/>
    <mergeCell ref="I35:I36"/>
    <mergeCell ref="F33:F34"/>
    <mergeCell ref="F37:F38"/>
    <mergeCell ref="G37:G38"/>
    <mergeCell ref="F51:F52"/>
    <mergeCell ref="G51:G52"/>
    <mergeCell ref="F41:F42"/>
    <mergeCell ref="G41:G42"/>
    <mergeCell ref="F47:F48"/>
    <mergeCell ref="G47:G48"/>
    <mergeCell ref="F49:F50"/>
    <mergeCell ref="G49:G50"/>
    <mergeCell ref="I51:I52"/>
    <mergeCell ref="H51:H52"/>
    <mergeCell ref="F43:F44"/>
    <mergeCell ref="G43:G44"/>
    <mergeCell ref="G45:G46"/>
    <mergeCell ref="I49:I50"/>
    <mergeCell ref="C41:C42"/>
    <mergeCell ref="D41:D42"/>
    <mergeCell ref="D45:D46"/>
    <mergeCell ref="D49:D50"/>
    <mergeCell ref="C43:C44"/>
    <mergeCell ref="D43:D44"/>
    <mergeCell ref="C49:C50"/>
    <mergeCell ref="H53:H54"/>
    <mergeCell ref="I53:I54"/>
    <mergeCell ref="H39:H40"/>
    <mergeCell ref="B57:B58"/>
    <mergeCell ref="C57:C58"/>
    <mergeCell ref="D57:D58"/>
    <mergeCell ref="E57:E58"/>
    <mergeCell ref="B49:B50"/>
    <mergeCell ref="E47:E48"/>
    <mergeCell ref="E49:E50"/>
    <mergeCell ref="B9:B10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A11:A12"/>
    <mergeCell ref="A29:A30"/>
    <mergeCell ref="A27:A28"/>
    <mergeCell ref="A45:A46"/>
    <mergeCell ref="A37:A38"/>
    <mergeCell ref="D47:D48"/>
    <mergeCell ref="D15:D16"/>
    <mergeCell ref="B35:B36"/>
    <mergeCell ref="C35:C36"/>
    <mergeCell ref="D31:D32"/>
    <mergeCell ref="B45:B46"/>
    <mergeCell ref="C45:C46"/>
    <mergeCell ref="B39:B40"/>
    <mergeCell ref="C39:C40"/>
    <mergeCell ref="B41:B42"/>
    <mergeCell ref="A13:A14"/>
    <mergeCell ref="A17:A18"/>
    <mergeCell ref="B47:B48"/>
    <mergeCell ref="C47:C48"/>
    <mergeCell ref="A47:A48"/>
    <mergeCell ref="B43:B44"/>
    <mergeCell ref="B27:B28"/>
    <mergeCell ref="C27:C28"/>
    <mergeCell ref="B25:B26"/>
    <mergeCell ref="C25:C26"/>
    <mergeCell ref="A3:A4"/>
    <mergeCell ref="A5:A6"/>
    <mergeCell ref="A7:A8"/>
    <mergeCell ref="A9:A10"/>
    <mergeCell ref="A15:A16"/>
    <mergeCell ref="A39:A40"/>
    <mergeCell ref="A41:A42"/>
    <mergeCell ref="A43:A44"/>
    <mergeCell ref="A35:A36"/>
    <mergeCell ref="A31:A32"/>
    <mergeCell ref="A33:A34"/>
    <mergeCell ref="A25:A26"/>
    <mergeCell ref="A49:A50"/>
    <mergeCell ref="A51:A52"/>
    <mergeCell ref="A19:A20"/>
    <mergeCell ref="A21:A22"/>
    <mergeCell ref="E55:E56"/>
    <mergeCell ref="F53:F54"/>
    <mergeCell ref="G53:G54"/>
    <mergeCell ref="B53:B54"/>
    <mergeCell ref="C53:C54"/>
    <mergeCell ref="D53:D54"/>
    <mergeCell ref="E53:E54"/>
    <mergeCell ref="B59:B60"/>
    <mergeCell ref="C59:C60"/>
    <mergeCell ref="B55:B56"/>
    <mergeCell ref="C55:C56"/>
    <mergeCell ref="A53:A54"/>
    <mergeCell ref="A55:A56"/>
    <mergeCell ref="A57:A58"/>
    <mergeCell ref="A59:A60"/>
    <mergeCell ref="H19:H20"/>
    <mergeCell ref="G57:G58"/>
    <mergeCell ref="H57:H58"/>
    <mergeCell ref="D59:D60"/>
    <mergeCell ref="E59:E60"/>
    <mergeCell ref="F57:F58"/>
    <mergeCell ref="F59:F60"/>
    <mergeCell ref="G59:G60"/>
    <mergeCell ref="H59:H60"/>
    <mergeCell ref="D55:D56"/>
    <mergeCell ref="H29:H30"/>
    <mergeCell ref="I29:I30"/>
    <mergeCell ref="H23:H24"/>
    <mergeCell ref="I23:I24"/>
    <mergeCell ref="I25:I26"/>
    <mergeCell ref="H27:H28"/>
    <mergeCell ref="I27:I28"/>
    <mergeCell ref="H25:H26"/>
    <mergeCell ref="Q3:Q4"/>
    <mergeCell ref="I55:I56"/>
    <mergeCell ref="I39:I40"/>
    <mergeCell ref="H41:H42"/>
    <mergeCell ref="I41:I42"/>
    <mergeCell ref="H43:H44"/>
    <mergeCell ref="I43:I44"/>
    <mergeCell ref="H47:H48"/>
    <mergeCell ref="I47:I48"/>
    <mergeCell ref="H49:H50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K7:K8"/>
    <mergeCell ref="L7:L8"/>
    <mergeCell ref="M7:M8"/>
    <mergeCell ref="N7:N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K13:K14"/>
    <mergeCell ref="L13:L14"/>
    <mergeCell ref="M13:M14"/>
    <mergeCell ref="N13:N14"/>
    <mergeCell ref="O15:O16"/>
    <mergeCell ref="P15:P16"/>
    <mergeCell ref="Q11:Q12"/>
    <mergeCell ref="R11:R12"/>
    <mergeCell ref="O13:O14"/>
    <mergeCell ref="P13:P14"/>
    <mergeCell ref="Q13:Q14"/>
    <mergeCell ref="R13:R14"/>
    <mergeCell ref="O11:O12"/>
    <mergeCell ref="P11:P12"/>
    <mergeCell ref="K15:K16"/>
    <mergeCell ref="L15:L16"/>
    <mergeCell ref="M15:M16"/>
    <mergeCell ref="N15:N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K21:K22"/>
    <mergeCell ref="L21:L22"/>
    <mergeCell ref="M21:M22"/>
    <mergeCell ref="N21:N22"/>
    <mergeCell ref="O23:O24"/>
    <mergeCell ref="P23:P24"/>
    <mergeCell ref="Q19:Q20"/>
    <mergeCell ref="R19:R20"/>
    <mergeCell ref="O21:O22"/>
    <mergeCell ref="P21:P22"/>
    <mergeCell ref="Q21:Q22"/>
    <mergeCell ref="R21:R22"/>
    <mergeCell ref="O19:O20"/>
    <mergeCell ref="P19:P20"/>
    <mergeCell ref="K23:K24"/>
    <mergeCell ref="L23:L24"/>
    <mergeCell ref="M23:M24"/>
    <mergeCell ref="N23:N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K29:K30"/>
    <mergeCell ref="L29:L30"/>
    <mergeCell ref="M29:M30"/>
    <mergeCell ref="N29:N30"/>
    <mergeCell ref="O31:O32"/>
    <mergeCell ref="P31:P32"/>
    <mergeCell ref="Q27:Q28"/>
    <mergeCell ref="R27:R28"/>
    <mergeCell ref="O29:O30"/>
    <mergeCell ref="P29:P30"/>
    <mergeCell ref="Q29:Q30"/>
    <mergeCell ref="R29:R30"/>
    <mergeCell ref="O27:O28"/>
    <mergeCell ref="P27:P28"/>
    <mergeCell ref="K31:K32"/>
    <mergeCell ref="L31:L32"/>
    <mergeCell ref="M31:M32"/>
    <mergeCell ref="N31:N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K37:K38"/>
    <mergeCell ref="L37:L38"/>
    <mergeCell ref="M37:M38"/>
    <mergeCell ref="N37:N38"/>
    <mergeCell ref="O39:O40"/>
    <mergeCell ref="P39:P40"/>
    <mergeCell ref="Q35:Q36"/>
    <mergeCell ref="R35:R36"/>
    <mergeCell ref="O37:O38"/>
    <mergeCell ref="P37:P38"/>
    <mergeCell ref="Q37:Q38"/>
    <mergeCell ref="R37:R38"/>
    <mergeCell ref="O35:O36"/>
    <mergeCell ref="P35:P36"/>
    <mergeCell ref="K39:K40"/>
    <mergeCell ref="L39:L40"/>
    <mergeCell ref="M39:M40"/>
    <mergeCell ref="N39:N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K45:K46"/>
    <mergeCell ref="L45:L46"/>
    <mergeCell ref="M45:M46"/>
    <mergeCell ref="N45:N46"/>
    <mergeCell ref="O47:O48"/>
    <mergeCell ref="P47:P48"/>
    <mergeCell ref="Q43:Q44"/>
    <mergeCell ref="R43:R44"/>
    <mergeCell ref="O45:O46"/>
    <mergeCell ref="P45:P46"/>
    <mergeCell ref="Q45:Q46"/>
    <mergeCell ref="R45:R46"/>
    <mergeCell ref="O43:O44"/>
    <mergeCell ref="P43:P44"/>
    <mergeCell ref="K47:K48"/>
    <mergeCell ref="L47:L48"/>
    <mergeCell ref="M47:M48"/>
    <mergeCell ref="N47:N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K53:K54"/>
    <mergeCell ref="L53:L54"/>
    <mergeCell ref="M53:M54"/>
    <mergeCell ref="N53:N54"/>
    <mergeCell ref="O55:O56"/>
    <mergeCell ref="P55:P56"/>
    <mergeCell ref="Q51:Q52"/>
    <mergeCell ref="R51:R52"/>
    <mergeCell ref="O53:O54"/>
    <mergeCell ref="P53:P54"/>
    <mergeCell ref="Q53:Q54"/>
    <mergeCell ref="R53:R54"/>
    <mergeCell ref="O51:O52"/>
    <mergeCell ref="P51:P52"/>
    <mergeCell ref="K55:K56"/>
    <mergeCell ref="L55:L56"/>
    <mergeCell ref="M55:M56"/>
    <mergeCell ref="N55:N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Q59:Q60"/>
    <mergeCell ref="R59:R60"/>
    <mergeCell ref="K59:K60"/>
    <mergeCell ref="L59:L60"/>
    <mergeCell ref="M59:M60"/>
    <mergeCell ref="N59:N60"/>
    <mergeCell ref="O59:O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53"/>
  <sheetViews>
    <sheetView zoomScale="130" zoomScaleNormal="130" zoomScalePageLayoutView="0" workbookViewId="0" topLeftCell="A1">
      <pane xSplit="5" ySplit="5" topLeftCell="F4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Z57" sqref="Z5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0.5" customHeight="1" thickBot="1">
      <c r="A1" s="213" t="s">
        <v>67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</row>
    <row r="2" spans="1:28" ht="12.75" customHeight="1" thickBot="1">
      <c r="A2" s="20"/>
      <c r="B2" s="203" t="s">
        <v>68</v>
      </c>
      <c r="C2" s="204"/>
      <c r="D2" s="204"/>
      <c r="E2" s="204"/>
      <c r="F2" s="204"/>
      <c r="G2" s="204"/>
      <c r="H2" s="204"/>
      <c r="I2" s="204"/>
      <c r="J2" s="204"/>
      <c r="K2" s="219" t="str">
        <f>HYPERLINK('[1]реквизиты'!$A$2)</f>
        <v>Первенство России по самбо среди юношей 1994-95 г.р.</v>
      </c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1"/>
    </row>
    <row r="3" spans="1:30" ht="12.75" customHeight="1" thickBot="1">
      <c r="A3" s="21"/>
      <c r="B3" s="217" t="str">
        <f>HYPERLINK('[1]реквизиты'!$A$3)</f>
        <v>01-05.02.2012 г.                                                        г. Можайск, Россия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8"/>
      <c r="X3" s="214" t="str">
        <f>HYPERLINK('пр.взв'!D4)</f>
        <v>В.к. 87 кг.</v>
      </c>
      <c r="Y3" s="215"/>
      <c r="Z3" s="215"/>
      <c r="AA3" s="215"/>
      <c r="AB3" s="216"/>
      <c r="AC3" s="16"/>
      <c r="AD3" s="16"/>
    </row>
    <row r="4" spans="1:34" ht="12" customHeight="1" thickBot="1">
      <c r="A4" s="188"/>
      <c r="B4" s="193" t="s">
        <v>5</v>
      </c>
      <c r="C4" s="177" t="s">
        <v>2</v>
      </c>
      <c r="D4" s="205" t="s">
        <v>3</v>
      </c>
      <c r="E4" s="207" t="s">
        <v>69</v>
      </c>
      <c r="F4" s="209" t="s">
        <v>6</v>
      </c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1"/>
      <c r="Y4" s="212"/>
      <c r="Z4" s="222" t="s">
        <v>7</v>
      </c>
      <c r="AA4" s="222" t="s">
        <v>72</v>
      </c>
      <c r="AB4" s="184" t="s">
        <v>22</v>
      </c>
      <c r="AC4" s="16"/>
      <c r="AD4" s="16"/>
      <c r="AH4" s="22"/>
    </row>
    <row r="5" spans="1:33" ht="12" customHeight="1" thickBot="1">
      <c r="A5" s="188"/>
      <c r="B5" s="194"/>
      <c r="C5" s="178"/>
      <c r="D5" s="206"/>
      <c r="E5" s="208"/>
      <c r="F5" s="191">
        <v>1</v>
      </c>
      <c r="G5" s="190"/>
      <c r="H5" s="191">
        <v>2</v>
      </c>
      <c r="I5" s="192"/>
      <c r="J5" s="189">
        <v>3</v>
      </c>
      <c r="K5" s="190"/>
      <c r="L5" s="191">
        <v>4</v>
      </c>
      <c r="M5" s="192"/>
      <c r="N5" s="189">
        <v>5</v>
      </c>
      <c r="O5" s="190"/>
      <c r="P5" s="191">
        <v>6</v>
      </c>
      <c r="Q5" s="192"/>
      <c r="R5" s="189" t="s">
        <v>198</v>
      </c>
      <c r="S5" s="190"/>
      <c r="T5" s="191" t="s">
        <v>199</v>
      </c>
      <c r="U5" s="192"/>
      <c r="V5" s="191">
        <v>9</v>
      </c>
      <c r="W5" s="192"/>
      <c r="X5" s="191">
        <v>10</v>
      </c>
      <c r="Y5" s="192"/>
      <c r="Z5" s="223"/>
      <c r="AA5" s="223"/>
      <c r="AB5" s="185"/>
      <c r="AC5" s="33"/>
      <c r="AD5" s="33"/>
      <c r="AE5" s="24"/>
      <c r="AF5" s="24"/>
      <c r="AG5" s="3"/>
    </row>
    <row r="6" spans="1:34" ht="9" customHeight="1">
      <c r="A6" s="179"/>
      <c r="B6" s="181">
        <v>1</v>
      </c>
      <c r="C6" s="182" t="str">
        <f>VLOOKUP(B6,'пр.взв'!B7:E30,2,FALSE)</f>
        <v>МИНКИН Ильдар Мансурович</v>
      </c>
      <c r="D6" s="195" t="str">
        <f>VLOOKUP(B6,'пр.взв'!B7:F86,3,FALSE)</f>
        <v>10.08.1994    1 сп.р.</v>
      </c>
      <c r="E6" s="195" t="str">
        <f>VLOOKUP(B6,'пр.взв'!B7:G86,4,FALSE)</f>
        <v>СФО, Красноярский край</v>
      </c>
      <c r="F6" s="187">
        <v>2</v>
      </c>
      <c r="G6" s="62" t="s">
        <v>192</v>
      </c>
      <c r="H6" s="187">
        <v>3</v>
      </c>
      <c r="I6" s="62" t="s">
        <v>12</v>
      </c>
      <c r="J6" s="187">
        <v>4</v>
      </c>
      <c r="K6" s="62" t="s">
        <v>12</v>
      </c>
      <c r="L6" s="187" t="s">
        <v>202</v>
      </c>
      <c r="M6" s="62"/>
      <c r="N6" s="187" t="s">
        <v>202</v>
      </c>
      <c r="O6" s="62"/>
      <c r="P6" s="187" t="s">
        <v>202</v>
      </c>
      <c r="Q6" s="62"/>
      <c r="R6" s="187" t="s">
        <v>202</v>
      </c>
      <c r="S6" s="62"/>
      <c r="T6" s="187" t="s">
        <v>202</v>
      </c>
      <c r="U6" s="62"/>
      <c r="V6" s="187" t="s">
        <v>202</v>
      </c>
      <c r="W6" s="62"/>
      <c r="X6" s="187" t="s">
        <v>202</v>
      </c>
      <c r="Y6" s="58"/>
      <c r="Z6" s="153">
        <v>3</v>
      </c>
      <c r="AA6" s="155" t="s">
        <v>207</v>
      </c>
      <c r="AB6" s="144">
        <v>16</v>
      </c>
      <c r="AC6" s="31"/>
      <c r="AD6" s="31"/>
      <c r="AE6" s="31"/>
      <c r="AF6" s="31"/>
      <c r="AG6" s="31"/>
      <c r="AH6" s="31"/>
    </row>
    <row r="7" spans="1:34" ht="9" customHeight="1" thickBot="1">
      <c r="A7" s="186"/>
      <c r="B7" s="176"/>
      <c r="C7" s="183"/>
      <c r="D7" s="196"/>
      <c r="E7" s="196"/>
      <c r="F7" s="150"/>
      <c r="G7" s="59"/>
      <c r="H7" s="150"/>
      <c r="I7" s="59"/>
      <c r="J7" s="150"/>
      <c r="K7" s="59"/>
      <c r="L7" s="150"/>
      <c r="M7" s="59"/>
      <c r="N7" s="150"/>
      <c r="O7" s="59"/>
      <c r="P7" s="150"/>
      <c r="Q7" s="59"/>
      <c r="R7" s="150"/>
      <c r="S7" s="59"/>
      <c r="T7" s="150"/>
      <c r="U7" s="59"/>
      <c r="V7" s="150"/>
      <c r="W7" s="59"/>
      <c r="X7" s="150"/>
      <c r="Y7" s="61"/>
      <c r="Z7" s="154"/>
      <c r="AA7" s="156"/>
      <c r="AB7" s="145"/>
      <c r="AC7" s="31"/>
      <c r="AD7" s="31"/>
      <c r="AE7" s="31"/>
      <c r="AF7" s="31"/>
      <c r="AG7" s="31"/>
      <c r="AH7" s="31"/>
    </row>
    <row r="8" spans="1:34" ht="9" customHeight="1" thickTop="1">
      <c r="A8" s="179"/>
      <c r="B8" s="161">
        <v>2</v>
      </c>
      <c r="C8" s="165" t="str">
        <f>VLOOKUP(B8,'пр.взв'!B9:E32,2,FALSE)</f>
        <v>ЛОЕВЕЦ Александр Игоревич</v>
      </c>
      <c r="D8" s="172" t="str">
        <f>VLOOKUP(B8,'пр.взв'!B9:F88,3,FALSE)</f>
        <v>12.12.1996    КМС</v>
      </c>
      <c r="E8" s="172" t="str">
        <f>VLOOKUP(B8,'пр.взв'!B9:G88,4,FALSE)</f>
        <v>ДФО, Амурская область, г. Благовещенск, МО</v>
      </c>
      <c r="F8" s="149">
        <v>1</v>
      </c>
      <c r="G8" s="63" t="s">
        <v>12</v>
      </c>
      <c r="H8" s="149">
        <v>4</v>
      </c>
      <c r="I8" s="63" t="s">
        <v>12</v>
      </c>
      <c r="J8" s="149" t="s">
        <v>202</v>
      </c>
      <c r="K8" s="63"/>
      <c r="L8" s="149" t="s">
        <v>202</v>
      </c>
      <c r="M8" s="63"/>
      <c r="N8" s="149" t="s">
        <v>202</v>
      </c>
      <c r="O8" s="63"/>
      <c r="P8" s="149" t="s">
        <v>202</v>
      </c>
      <c r="Q8" s="63"/>
      <c r="R8" s="149" t="s">
        <v>202</v>
      </c>
      <c r="S8" s="63"/>
      <c r="T8" s="149" t="s">
        <v>202</v>
      </c>
      <c r="U8" s="63"/>
      <c r="V8" s="149" t="s">
        <v>202</v>
      </c>
      <c r="W8" s="63"/>
      <c r="X8" s="149" t="s">
        <v>202</v>
      </c>
      <c r="Y8" s="60"/>
      <c r="Z8" s="153">
        <v>2</v>
      </c>
      <c r="AA8" s="155">
        <f>SUM(G8+I8+K8+M8+O8+Q8+S8+U8+W8+Y8)</f>
        <v>6</v>
      </c>
      <c r="AB8" s="144" t="s">
        <v>208</v>
      </c>
      <c r="AC8" s="31"/>
      <c r="AD8" s="31"/>
      <c r="AE8" s="31"/>
      <c r="AF8" s="31"/>
      <c r="AG8" s="31"/>
      <c r="AH8" s="31"/>
    </row>
    <row r="9" spans="1:34" ht="9" customHeight="1" thickBot="1">
      <c r="A9" s="180"/>
      <c r="B9" s="162"/>
      <c r="C9" s="166"/>
      <c r="D9" s="171"/>
      <c r="E9" s="171"/>
      <c r="F9" s="150"/>
      <c r="G9" s="61"/>
      <c r="H9" s="150"/>
      <c r="I9" s="61"/>
      <c r="J9" s="150"/>
      <c r="K9" s="61"/>
      <c r="L9" s="150"/>
      <c r="M9" s="61"/>
      <c r="N9" s="150"/>
      <c r="O9" s="61"/>
      <c r="P9" s="150"/>
      <c r="Q9" s="61"/>
      <c r="R9" s="150"/>
      <c r="S9" s="61"/>
      <c r="T9" s="150"/>
      <c r="U9" s="61"/>
      <c r="V9" s="150"/>
      <c r="W9" s="61"/>
      <c r="X9" s="150"/>
      <c r="Y9" s="61"/>
      <c r="Z9" s="154"/>
      <c r="AA9" s="156"/>
      <c r="AB9" s="145"/>
      <c r="AC9" s="31"/>
      <c r="AD9" s="31"/>
      <c r="AE9" s="31"/>
      <c r="AF9" s="31"/>
      <c r="AG9" s="31"/>
      <c r="AH9" s="31"/>
    </row>
    <row r="10" spans="1:34" ht="9" customHeight="1" thickTop="1">
      <c r="A10" s="17"/>
      <c r="B10" s="167">
        <v>3</v>
      </c>
      <c r="C10" s="165" t="str">
        <f>VLOOKUP(B10,'пр.взв'!B11:E34,2,FALSE)</f>
        <v>УГЛИЦКИЙ Сергей Валерьевич</v>
      </c>
      <c r="D10" s="163" t="str">
        <f>VLOOKUP(B10,'пр.взв'!B11:F90,3,FALSE)</f>
        <v>15.06.1995 КМС</v>
      </c>
      <c r="E10" s="163" t="str">
        <f>VLOOKUP(B10,'пр.взв'!B11:G90,4,FALSE)</f>
        <v>ЦФО, Московская область, г. Мытищи</v>
      </c>
      <c r="F10" s="149">
        <v>4</v>
      </c>
      <c r="G10" s="63" t="s">
        <v>12</v>
      </c>
      <c r="H10" s="149">
        <v>1</v>
      </c>
      <c r="I10" s="63" t="s">
        <v>11</v>
      </c>
      <c r="J10" s="149">
        <v>5</v>
      </c>
      <c r="K10" s="63" t="s">
        <v>12</v>
      </c>
      <c r="L10" s="149" t="s">
        <v>202</v>
      </c>
      <c r="M10" s="63"/>
      <c r="N10" s="149" t="s">
        <v>202</v>
      </c>
      <c r="O10" s="63"/>
      <c r="P10" s="149" t="s">
        <v>202</v>
      </c>
      <c r="Q10" s="63"/>
      <c r="R10" s="149" t="s">
        <v>202</v>
      </c>
      <c r="S10" s="63"/>
      <c r="T10" s="149" t="s">
        <v>202</v>
      </c>
      <c r="U10" s="63"/>
      <c r="V10" s="149" t="s">
        <v>202</v>
      </c>
      <c r="W10" s="63"/>
      <c r="X10" s="149" t="s">
        <v>202</v>
      </c>
      <c r="Y10" s="60"/>
      <c r="Z10" s="153">
        <v>3</v>
      </c>
      <c r="AA10" s="155">
        <f>SUM(G10+I10+K10+M10+O10+Q10+S10+U10+W10+Y10)</f>
        <v>8</v>
      </c>
      <c r="AB10" s="144">
        <v>15</v>
      </c>
      <c r="AC10" s="31"/>
      <c r="AD10" s="31"/>
      <c r="AE10" s="31"/>
      <c r="AF10" s="31"/>
      <c r="AG10" s="31"/>
      <c r="AH10" s="31"/>
    </row>
    <row r="11" spans="1:34" ht="9" customHeight="1" thickBot="1">
      <c r="A11" s="17"/>
      <c r="B11" s="176"/>
      <c r="C11" s="166"/>
      <c r="D11" s="164"/>
      <c r="E11" s="164"/>
      <c r="F11" s="150"/>
      <c r="G11" s="61"/>
      <c r="H11" s="150"/>
      <c r="I11" s="61"/>
      <c r="J11" s="150"/>
      <c r="K11" s="61"/>
      <c r="L11" s="150"/>
      <c r="M11" s="61"/>
      <c r="N11" s="150"/>
      <c r="O11" s="61"/>
      <c r="P11" s="150"/>
      <c r="Q11" s="61"/>
      <c r="R11" s="150"/>
      <c r="S11" s="61"/>
      <c r="T11" s="150"/>
      <c r="U11" s="61"/>
      <c r="V11" s="150"/>
      <c r="W11" s="61"/>
      <c r="X11" s="150"/>
      <c r="Y11" s="61"/>
      <c r="Z11" s="154"/>
      <c r="AA11" s="156"/>
      <c r="AB11" s="145"/>
      <c r="AC11" s="31"/>
      <c r="AD11" s="31"/>
      <c r="AE11" s="31"/>
      <c r="AF11" s="31"/>
      <c r="AG11" s="31"/>
      <c r="AH11" s="31"/>
    </row>
    <row r="12" spans="1:34" ht="9" customHeight="1" thickTop="1">
      <c r="A12" s="17"/>
      <c r="B12" s="161">
        <v>4</v>
      </c>
      <c r="C12" s="165" t="str">
        <f>VLOOKUP(B12,'пр.взв'!B13:E36,2,FALSE)</f>
        <v>СЕВОЯН Ашот Эдикович</v>
      </c>
      <c r="D12" s="163" t="str">
        <f>VLOOKUP(B12,'пр.взв'!B13:F92,3,FALSE)</f>
        <v>17.09.1994    1 сп.р.</v>
      </c>
      <c r="E12" s="172" t="str">
        <f>VLOOKUP(B12,'пр.взв'!B13:G92,4,FALSE)</f>
        <v>УрФО, Тюменская область, МО</v>
      </c>
      <c r="F12" s="149">
        <v>3</v>
      </c>
      <c r="G12" s="63" t="s">
        <v>11</v>
      </c>
      <c r="H12" s="149">
        <v>2</v>
      </c>
      <c r="I12" s="63" t="s">
        <v>11</v>
      </c>
      <c r="J12" s="149">
        <v>1</v>
      </c>
      <c r="K12" s="63" t="s">
        <v>11</v>
      </c>
      <c r="L12" s="149">
        <v>9</v>
      </c>
      <c r="M12" s="63" t="s">
        <v>13</v>
      </c>
      <c r="N12" s="149" t="s">
        <v>202</v>
      </c>
      <c r="O12" s="63"/>
      <c r="P12" s="149" t="s">
        <v>202</v>
      </c>
      <c r="Q12" s="63"/>
      <c r="R12" s="149" t="s">
        <v>202</v>
      </c>
      <c r="S12" s="63"/>
      <c r="T12" s="149" t="s">
        <v>202</v>
      </c>
      <c r="U12" s="63"/>
      <c r="V12" s="149" t="s">
        <v>202</v>
      </c>
      <c r="W12" s="63"/>
      <c r="X12" s="149" t="s">
        <v>202</v>
      </c>
      <c r="Y12" s="60"/>
      <c r="Z12" s="153">
        <v>4</v>
      </c>
      <c r="AA12" s="155">
        <f>SUM(G12+I12+K12+M12+O12+Q12+S12+U12+W12+Y12)</f>
        <v>10</v>
      </c>
      <c r="AB12" s="144">
        <v>10</v>
      </c>
      <c r="AC12" s="31"/>
      <c r="AD12" s="31"/>
      <c r="AE12" s="31"/>
      <c r="AF12" s="31"/>
      <c r="AG12" s="31"/>
      <c r="AH12" s="31"/>
    </row>
    <row r="13" spans="1:34" ht="9" customHeight="1" thickBot="1">
      <c r="A13" s="17"/>
      <c r="B13" s="162"/>
      <c r="C13" s="166"/>
      <c r="D13" s="164"/>
      <c r="E13" s="171"/>
      <c r="F13" s="150"/>
      <c r="G13" s="61"/>
      <c r="H13" s="150"/>
      <c r="I13" s="61"/>
      <c r="J13" s="150"/>
      <c r="K13" s="61"/>
      <c r="L13" s="150"/>
      <c r="M13" s="61"/>
      <c r="N13" s="150"/>
      <c r="O13" s="61"/>
      <c r="P13" s="150"/>
      <c r="Q13" s="61"/>
      <c r="R13" s="150"/>
      <c r="S13" s="61"/>
      <c r="T13" s="150"/>
      <c r="U13" s="61"/>
      <c r="V13" s="150"/>
      <c r="W13" s="61"/>
      <c r="X13" s="150"/>
      <c r="Y13" s="61"/>
      <c r="Z13" s="154"/>
      <c r="AA13" s="156"/>
      <c r="AB13" s="145"/>
      <c r="AC13" s="31"/>
      <c r="AD13" s="31"/>
      <c r="AE13" s="31"/>
      <c r="AF13" s="31"/>
      <c r="AG13" s="31"/>
      <c r="AH13" s="31"/>
    </row>
    <row r="14" spans="1:34" ht="9" customHeight="1" thickTop="1">
      <c r="A14" s="17"/>
      <c r="B14" s="167">
        <v>5</v>
      </c>
      <c r="C14" s="165" t="str">
        <f>VLOOKUP(B14,'пр.взв'!B15:E38,2,FALSE)</f>
        <v>АБДУЛЛАЕВ Султан Мирзамахмудович</v>
      </c>
      <c r="D14" s="163" t="str">
        <f>VLOOKUP(B14,'пр.взв'!B15:F94,3,FALSE)</f>
        <v>11.07.1996   КМС</v>
      </c>
      <c r="E14" s="163" t="str">
        <f>VLOOKUP(B14,'пр.взв'!B15:G94,4,FALSE)</f>
        <v>г. Москва, ГОУ ЦО "Самбо-70"</v>
      </c>
      <c r="F14" s="149">
        <v>6</v>
      </c>
      <c r="G14" s="63" t="s">
        <v>10</v>
      </c>
      <c r="H14" s="149">
        <v>7</v>
      </c>
      <c r="I14" s="63" t="s">
        <v>12</v>
      </c>
      <c r="J14" s="149">
        <v>3</v>
      </c>
      <c r="K14" s="63" t="s">
        <v>10</v>
      </c>
      <c r="L14" s="149" t="s">
        <v>107</v>
      </c>
      <c r="M14" s="63"/>
      <c r="N14" s="149">
        <v>9</v>
      </c>
      <c r="O14" s="63" t="s">
        <v>12</v>
      </c>
      <c r="P14" s="149" t="s">
        <v>202</v>
      </c>
      <c r="Q14" s="63"/>
      <c r="R14" s="149" t="s">
        <v>202</v>
      </c>
      <c r="S14" s="63"/>
      <c r="T14" s="149" t="s">
        <v>202</v>
      </c>
      <c r="U14" s="63"/>
      <c r="V14" s="149" t="s">
        <v>202</v>
      </c>
      <c r="W14" s="63"/>
      <c r="X14" s="149" t="s">
        <v>202</v>
      </c>
      <c r="Y14" s="60"/>
      <c r="Z14" s="153">
        <v>5</v>
      </c>
      <c r="AA14" s="155">
        <f>SUM(G14+I14+K14+M14+O14+Q14+S14+U14+W14+Y14)</f>
        <v>8</v>
      </c>
      <c r="AB14" s="144">
        <v>6</v>
      </c>
      <c r="AC14" s="31"/>
      <c r="AD14" s="31"/>
      <c r="AE14" s="31"/>
      <c r="AF14" s="31"/>
      <c r="AG14" s="31"/>
      <c r="AH14" s="31"/>
    </row>
    <row r="15" spans="1:34" ht="9" customHeight="1" thickBot="1">
      <c r="A15" s="17"/>
      <c r="B15" s="176"/>
      <c r="C15" s="166"/>
      <c r="D15" s="164"/>
      <c r="E15" s="164"/>
      <c r="F15" s="150"/>
      <c r="G15" s="61"/>
      <c r="H15" s="150"/>
      <c r="I15" s="61"/>
      <c r="J15" s="150"/>
      <c r="K15" s="61"/>
      <c r="L15" s="150"/>
      <c r="M15" s="61"/>
      <c r="N15" s="150"/>
      <c r="O15" s="61"/>
      <c r="P15" s="150"/>
      <c r="Q15" s="61"/>
      <c r="R15" s="150"/>
      <c r="S15" s="61"/>
      <c r="T15" s="150"/>
      <c r="U15" s="61"/>
      <c r="V15" s="150"/>
      <c r="W15" s="61"/>
      <c r="X15" s="150"/>
      <c r="Y15" s="61"/>
      <c r="Z15" s="154"/>
      <c r="AA15" s="156"/>
      <c r="AB15" s="145"/>
      <c r="AC15" s="31"/>
      <c r="AD15" s="31"/>
      <c r="AE15" s="31"/>
      <c r="AF15" s="31"/>
      <c r="AG15" s="31"/>
      <c r="AH15" s="31"/>
    </row>
    <row r="16" spans="1:34" ht="9" customHeight="1" thickTop="1">
      <c r="A16" s="17"/>
      <c r="B16" s="161">
        <v>6</v>
      </c>
      <c r="C16" s="165" t="str">
        <f>VLOOKUP(B16,'пр.взв'!B17:E40,2,FALSE)</f>
        <v>БДОЯН Бухарин Варданович</v>
      </c>
      <c r="D16" s="163" t="str">
        <f>VLOOKUP(B16,'пр.взв'!B17:F96,3,FALSE)</f>
        <v>01.01.1994    1 сп.р.</v>
      </c>
      <c r="E16" s="172" t="str">
        <f>VLOOKUP(B16,'пр.взв'!B17:G96,4,FALSE)</f>
        <v>УрФО, Свердловская область, г. Верхняя Пышма, МО</v>
      </c>
      <c r="F16" s="149">
        <v>5</v>
      </c>
      <c r="G16" s="63" t="s">
        <v>12</v>
      </c>
      <c r="H16" s="149">
        <v>8</v>
      </c>
      <c r="I16" s="63" t="s">
        <v>13</v>
      </c>
      <c r="J16" s="149" t="s">
        <v>202</v>
      </c>
      <c r="K16" s="63"/>
      <c r="L16" s="149" t="s">
        <v>202</v>
      </c>
      <c r="M16" s="63"/>
      <c r="N16" s="149" t="s">
        <v>202</v>
      </c>
      <c r="O16" s="63"/>
      <c r="P16" s="149" t="s">
        <v>202</v>
      </c>
      <c r="Q16" s="63"/>
      <c r="R16" s="149" t="s">
        <v>202</v>
      </c>
      <c r="S16" s="63"/>
      <c r="T16" s="149" t="s">
        <v>202</v>
      </c>
      <c r="U16" s="63"/>
      <c r="V16" s="149" t="s">
        <v>202</v>
      </c>
      <c r="W16" s="63"/>
      <c r="X16" s="149" t="s">
        <v>202</v>
      </c>
      <c r="Y16" s="60"/>
      <c r="Z16" s="153">
        <v>2</v>
      </c>
      <c r="AA16" s="155">
        <f>SUM(G16+I16+K16+M16+O16+Q16+S16+U16+W16+Y16)</f>
        <v>7</v>
      </c>
      <c r="AB16" s="144" t="s">
        <v>209</v>
      </c>
      <c r="AC16" s="31"/>
      <c r="AD16" s="31"/>
      <c r="AE16" s="31"/>
      <c r="AF16" s="31"/>
      <c r="AG16" s="31"/>
      <c r="AH16" s="31"/>
    </row>
    <row r="17" spans="1:34" ht="9" customHeight="1" thickBot="1">
      <c r="A17" s="17"/>
      <c r="B17" s="162"/>
      <c r="C17" s="166"/>
      <c r="D17" s="164"/>
      <c r="E17" s="171"/>
      <c r="F17" s="150"/>
      <c r="G17" s="61"/>
      <c r="H17" s="150"/>
      <c r="I17" s="61"/>
      <c r="J17" s="150"/>
      <c r="K17" s="61"/>
      <c r="L17" s="150"/>
      <c r="M17" s="61"/>
      <c r="N17" s="150"/>
      <c r="O17" s="61"/>
      <c r="P17" s="150"/>
      <c r="Q17" s="61"/>
      <c r="R17" s="150"/>
      <c r="S17" s="61"/>
      <c r="T17" s="150"/>
      <c r="U17" s="61"/>
      <c r="V17" s="150"/>
      <c r="W17" s="61"/>
      <c r="X17" s="150"/>
      <c r="Y17" s="61"/>
      <c r="Z17" s="154"/>
      <c r="AA17" s="156"/>
      <c r="AB17" s="145"/>
      <c r="AC17" s="31"/>
      <c r="AD17" s="31"/>
      <c r="AE17" s="31"/>
      <c r="AF17" s="31"/>
      <c r="AG17" s="31"/>
      <c r="AH17" s="31"/>
    </row>
    <row r="18" spans="1:34" ht="9" customHeight="1" thickTop="1">
      <c r="A18" s="17"/>
      <c r="B18" s="161">
        <v>7</v>
      </c>
      <c r="C18" s="165" t="str">
        <f>VLOOKUP(B18,'пр.взв'!B19:E42,2,FALSE)</f>
        <v>ПАРКАТИ Георгий Аланович</v>
      </c>
      <c r="D18" s="163" t="str">
        <f>VLOOKUP(B18,'пр.взв'!B19:F98,3,FALSE)</f>
        <v>09.10.1994    1 сп.р.</v>
      </c>
      <c r="E18" s="163" t="str">
        <f>VLOOKUP(B18,'пр.взв'!B19:G98,4,FALSE)</f>
        <v>ЮФО, Краснодарский край, г. Сочи, МО</v>
      </c>
      <c r="F18" s="149">
        <v>8</v>
      </c>
      <c r="G18" s="63" t="s">
        <v>11</v>
      </c>
      <c r="H18" s="149">
        <v>5</v>
      </c>
      <c r="I18" s="63" t="s">
        <v>11</v>
      </c>
      <c r="J18" s="149">
        <v>12</v>
      </c>
      <c r="K18" s="63" t="s">
        <v>12</v>
      </c>
      <c r="L18" s="149" t="s">
        <v>202</v>
      </c>
      <c r="M18" s="63"/>
      <c r="N18" s="149" t="s">
        <v>202</v>
      </c>
      <c r="O18" s="63"/>
      <c r="P18" s="149" t="s">
        <v>202</v>
      </c>
      <c r="Q18" s="63"/>
      <c r="R18" s="149" t="s">
        <v>202</v>
      </c>
      <c r="S18" s="63"/>
      <c r="T18" s="149" t="s">
        <v>202</v>
      </c>
      <c r="U18" s="63"/>
      <c r="V18" s="149" t="s">
        <v>202</v>
      </c>
      <c r="W18" s="63"/>
      <c r="X18" s="149" t="s">
        <v>202</v>
      </c>
      <c r="Y18" s="60"/>
      <c r="Z18" s="153">
        <v>3</v>
      </c>
      <c r="AA18" s="155">
        <f>SUM(G18+I18+K18+M18+O18+Q18+S18+U18+W18+Y18)</f>
        <v>7</v>
      </c>
      <c r="AB18" s="144">
        <v>13</v>
      </c>
      <c r="AC18" s="31"/>
      <c r="AD18" s="31"/>
      <c r="AE18" s="31"/>
      <c r="AF18" s="31"/>
      <c r="AG18" s="31"/>
      <c r="AH18" s="31"/>
    </row>
    <row r="19" spans="1:34" ht="9" customHeight="1" thickBot="1">
      <c r="A19" s="17"/>
      <c r="B19" s="162"/>
      <c r="C19" s="166"/>
      <c r="D19" s="164"/>
      <c r="E19" s="164"/>
      <c r="F19" s="150"/>
      <c r="G19" s="61"/>
      <c r="H19" s="150"/>
      <c r="I19" s="61"/>
      <c r="J19" s="150"/>
      <c r="K19" s="61"/>
      <c r="L19" s="150"/>
      <c r="M19" s="61"/>
      <c r="N19" s="150"/>
      <c r="O19" s="61"/>
      <c r="P19" s="150"/>
      <c r="Q19" s="61"/>
      <c r="R19" s="150"/>
      <c r="S19" s="61"/>
      <c r="T19" s="150"/>
      <c r="U19" s="61"/>
      <c r="V19" s="150"/>
      <c r="W19" s="61"/>
      <c r="X19" s="150"/>
      <c r="Y19" s="61"/>
      <c r="Z19" s="154"/>
      <c r="AA19" s="156"/>
      <c r="AB19" s="145"/>
      <c r="AC19" s="31"/>
      <c r="AD19" s="31"/>
      <c r="AE19" s="31"/>
      <c r="AF19" s="31"/>
      <c r="AG19" s="31"/>
      <c r="AH19" s="31"/>
    </row>
    <row r="20" spans="1:34" ht="9" customHeight="1" thickTop="1">
      <c r="A20" s="17"/>
      <c r="B20" s="161">
        <v>8</v>
      </c>
      <c r="C20" s="165" t="str">
        <f>VLOOKUP(B20,'пр.взв'!B21:E44,2,FALSE)</f>
        <v>МАКСИМОВ Валентин Станиславович</v>
      </c>
      <c r="D20" s="163" t="str">
        <f>VLOOKUP(B20,'пр.взв'!B21:F100,3,FALSE)</f>
        <v>01.05.1995     КМС</v>
      </c>
      <c r="E20" s="172" t="str">
        <f>VLOOKUP(B20,'пр.взв'!B21:G100,4,FALSE)</f>
        <v>СЗФО, Калиниградская область, г. Калининград, Динамо</v>
      </c>
      <c r="F20" s="149">
        <v>7</v>
      </c>
      <c r="G20" s="63" t="s">
        <v>12</v>
      </c>
      <c r="H20" s="149">
        <v>6</v>
      </c>
      <c r="I20" s="63" t="s">
        <v>193</v>
      </c>
      <c r="J20" s="149">
        <v>13</v>
      </c>
      <c r="K20" s="63" t="s">
        <v>12</v>
      </c>
      <c r="L20" s="149" t="s">
        <v>202</v>
      </c>
      <c r="M20" s="63"/>
      <c r="N20" s="149" t="s">
        <v>202</v>
      </c>
      <c r="O20" s="63"/>
      <c r="P20" s="149" t="s">
        <v>202</v>
      </c>
      <c r="Q20" s="63"/>
      <c r="R20" s="149" t="s">
        <v>202</v>
      </c>
      <c r="S20" s="63"/>
      <c r="T20" s="149" t="s">
        <v>202</v>
      </c>
      <c r="U20" s="63"/>
      <c r="V20" s="149" t="s">
        <v>202</v>
      </c>
      <c r="W20" s="63"/>
      <c r="X20" s="149" t="s">
        <v>202</v>
      </c>
      <c r="Y20" s="60"/>
      <c r="Z20" s="153">
        <v>3</v>
      </c>
      <c r="AA20" s="155">
        <f>SUM(G20+I20+K20+M20+O20+Q20+S20+U20+W20+Y20)</f>
        <v>6</v>
      </c>
      <c r="AB20" s="144">
        <v>11</v>
      </c>
      <c r="AC20" s="31"/>
      <c r="AD20" s="31"/>
      <c r="AE20" s="31"/>
      <c r="AF20" s="31"/>
      <c r="AG20" s="31"/>
      <c r="AH20" s="31"/>
    </row>
    <row r="21" spans="1:34" ht="9" customHeight="1" thickBot="1">
      <c r="A21" s="17"/>
      <c r="B21" s="162"/>
      <c r="C21" s="166"/>
      <c r="D21" s="164"/>
      <c r="E21" s="171"/>
      <c r="F21" s="150"/>
      <c r="G21" s="61"/>
      <c r="H21" s="150"/>
      <c r="I21" s="61" t="s">
        <v>195</v>
      </c>
      <c r="J21" s="150"/>
      <c r="K21" s="61"/>
      <c r="L21" s="150"/>
      <c r="M21" s="61"/>
      <c r="N21" s="150"/>
      <c r="O21" s="61"/>
      <c r="P21" s="150"/>
      <c r="Q21" s="61"/>
      <c r="R21" s="150"/>
      <c r="S21" s="61"/>
      <c r="T21" s="150"/>
      <c r="U21" s="61"/>
      <c r="V21" s="150"/>
      <c r="W21" s="61"/>
      <c r="X21" s="150"/>
      <c r="Y21" s="61"/>
      <c r="Z21" s="154"/>
      <c r="AA21" s="156"/>
      <c r="AB21" s="145"/>
      <c r="AC21" s="31"/>
      <c r="AD21" s="31"/>
      <c r="AE21" s="31"/>
      <c r="AF21" s="31"/>
      <c r="AG21" s="31"/>
      <c r="AH21" s="31"/>
    </row>
    <row r="22" spans="1:34" ht="9" customHeight="1" thickTop="1">
      <c r="A22" s="17"/>
      <c r="B22" s="161">
        <v>9</v>
      </c>
      <c r="C22" s="165" t="str">
        <f>VLOOKUP(B22,'пр.взв'!B23:E46,2,FALSE)</f>
        <v>МАЛСУЙГЕНОВ Рамазан Исламович</v>
      </c>
      <c r="D22" s="163" t="str">
        <f>VLOOKUP(B22,'пр.взв'!B23:F102,3,FALSE)</f>
        <v>09.03.1994   КМС</v>
      </c>
      <c r="E22" s="163" t="str">
        <f>VLOOKUP(B22,'пр.взв'!B23:G102,4,FALSE)</f>
        <v>СКФО, Карачаево-Черкесская Республика, МО</v>
      </c>
      <c r="F22" s="149">
        <v>10</v>
      </c>
      <c r="G22" s="63" t="s">
        <v>11</v>
      </c>
      <c r="H22" s="149">
        <v>11</v>
      </c>
      <c r="I22" s="63" t="s">
        <v>193</v>
      </c>
      <c r="J22" s="149" t="s">
        <v>107</v>
      </c>
      <c r="K22" s="63"/>
      <c r="L22" s="149">
        <v>4</v>
      </c>
      <c r="M22" s="63" t="s">
        <v>193</v>
      </c>
      <c r="N22" s="149">
        <v>5</v>
      </c>
      <c r="O22" s="63" t="s">
        <v>197</v>
      </c>
      <c r="P22" s="149">
        <v>13</v>
      </c>
      <c r="Q22" s="63" t="s">
        <v>12</v>
      </c>
      <c r="R22" s="149">
        <v>21</v>
      </c>
      <c r="S22" s="63" t="s">
        <v>12</v>
      </c>
      <c r="T22" s="149"/>
      <c r="U22" s="63"/>
      <c r="V22" s="149"/>
      <c r="W22" s="63"/>
      <c r="X22" s="149"/>
      <c r="Y22" s="60"/>
      <c r="Z22" s="153" t="s">
        <v>200</v>
      </c>
      <c r="AA22" s="201" t="s">
        <v>210</v>
      </c>
      <c r="AB22" s="144">
        <v>3</v>
      </c>
      <c r="AC22" s="31"/>
      <c r="AD22" s="31"/>
      <c r="AE22" s="31"/>
      <c r="AF22" s="31"/>
      <c r="AG22" s="31"/>
      <c r="AH22" s="31"/>
    </row>
    <row r="23" spans="1:34" ht="9" customHeight="1" thickBot="1">
      <c r="A23" s="17"/>
      <c r="B23" s="162"/>
      <c r="C23" s="166"/>
      <c r="D23" s="164"/>
      <c r="E23" s="164"/>
      <c r="F23" s="150"/>
      <c r="G23" s="61"/>
      <c r="H23" s="150"/>
      <c r="I23" s="61" t="s">
        <v>194</v>
      </c>
      <c r="J23" s="150"/>
      <c r="K23" s="61"/>
      <c r="L23" s="150"/>
      <c r="M23" s="61" t="s">
        <v>196</v>
      </c>
      <c r="N23" s="150"/>
      <c r="O23" s="61"/>
      <c r="P23" s="150"/>
      <c r="Q23" s="61"/>
      <c r="R23" s="150"/>
      <c r="S23" s="61"/>
      <c r="T23" s="150"/>
      <c r="U23" s="61"/>
      <c r="V23" s="150"/>
      <c r="W23" s="61"/>
      <c r="X23" s="150"/>
      <c r="Y23" s="61"/>
      <c r="Z23" s="154"/>
      <c r="AA23" s="202"/>
      <c r="AB23" s="145"/>
      <c r="AC23" s="31"/>
      <c r="AD23" s="31"/>
      <c r="AE23" s="31"/>
      <c r="AF23" s="31"/>
      <c r="AG23" s="31"/>
      <c r="AH23" s="31"/>
    </row>
    <row r="24" spans="1:34" ht="9" customHeight="1" thickTop="1">
      <c r="A24" s="17"/>
      <c r="B24" s="161">
        <v>10</v>
      </c>
      <c r="C24" s="165" t="str">
        <f>VLOOKUP(B24,'пр.взв'!B25:E48,2,FALSE)</f>
        <v>ЮРЧЕНКО Никита Вячеславович</v>
      </c>
      <c r="D24" s="163" t="str">
        <f>VLOOKUP(B24,'пр.взв'!B25:F104,3,FALSE)</f>
        <v>29.09.1994    1 сп.р.</v>
      </c>
      <c r="E24" s="172" t="str">
        <f>VLOOKUP(B24,'пр.взв'!B25:G104,4,FALSE)</f>
        <v>г. Санкт-Петербург, МО</v>
      </c>
      <c r="F24" s="149">
        <v>9</v>
      </c>
      <c r="G24" s="63" t="s">
        <v>12</v>
      </c>
      <c r="H24" s="149">
        <v>13</v>
      </c>
      <c r="I24" s="63" t="s">
        <v>12</v>
      </c>
      <c r="J24" s="149" t="s">
        <v>202</v>
      </c>
      <c r="K24" s="63"/>
      <c r="L24" s="149" t="s">
        <v>202</v>
      </c>
      <c r="M24" s="63"/>
      <c r="N24" s="149" t="s">
        <v>202</v>
      </c>
      <c r="O24" s="63"/>
      <c r="P24" s="149" t="s">
        <v>202</v>
      </c>
      <c r="Q24" s="63"/>
      <c r="R24" s="149" t="s">
        <v>202</v>
      </c>
      <c r="S24" s="63"/>
      <c r="T24" s="149" t="s">
        <v>202</v>
      </c>
      <c r="U24" s="63"/>
      <c r="V24" s="149" t="s">
        <v>202</v>
      </c>
      <c r="W24" s="63"/>
      <c r="X24" s="149" t="s">
        <v>202</v>
      </c>
      <c r="Y24" s="60"/>
      <c r="Z24" s="153">
        <v>2</v>
      </c>
      <c r="AA24" s="155">
        <f>SUM(G24+I24+K24+M24+O24+Q24+S24+U24+W24+Y24)</f>
        <v>6</v>
      </c>
      <c r="AB24" s="144" t="s">
        <v>208</v>
      </c>
      <c r="AC24" s="31"/>
      <c r="AD24" s="31"/>
      <c r="AE24" s="31"/>
      <c r="AF24" s="31"/>
      <c r="AG24" s="31"/>
      <c r="AH24" s="31"/>
    </row>
    <row r="25" spans="1:34" ht="9" customHeight="1" thickBot="1">
      <c r="A25" s="17"/>
      <c r="B25" s="162"/>
      <c r="C25" s="166"/>
      <c r="D25" s="164"/>
      <c r="E25" s="171"/>
      <c r="F25" s="150"/>
      <c r="G25" s="61"/>
      <c r="H25" s="150"/>
      <c r="I25" s="61"/>
      <c r="J25" s="150"/>
      <c r="K25" s="61"/>
      <c r="L25" s="150"/>
      <c r="M25" s="61"/>
      <c r="N25" s="150"/>
      <c r="O25" s="61"/>
      <c r="P25" s="150"/>
      <c r="Q25" s="61"/>
      <c r="R25" s="150"/>
      <c r="S25" s="61"/>
      <c r="T25" s="150"/>
      <c r="U25" s="61"/>
      <c r="V25" s="150"/>
      <c r="W25" s="61"/>
      <c r="X25" s="150"/>
      <c r="Y25" s="61"/>
      <c r="Z25" s="154"/>
      <c r="AA25" s="156"/>
      <c r="AB25" s="145"/>
      <c r="AC25" s="31"/>
      <c r="AD25" s="31"/>
      <c r="AE25" s="31"/>
      <c r="AF25" s="31"/>
      <c r="AG25" s="31"/>
      <c r="AH25" s="31"/>
    </row>
    <row r="26" spans="1:34" ht="9" customHeight="1" thickTop="1">
      <c r="A26" s="17"/>
      <c r="B26" s="161">
        <v>11</v>
      </c>
      <c r="C26" s="165" t="str">
        <f>VLOOKUP(B26,'пр.взв'!B27:E50,2,FALSE)</f>
        <v>ТЕРЕШКИН Никита Дмитриевич</v>
      </c>
      <c r="D26" s="163" t="str">
        <f>VLOOKUP(B26,'пр.взв'!B27:F106,3,FALSE)</f>
        <v>16.02.1994    1 сп.р.</v>
      </c>
      <c r="E26" s="163" t="str">
        <f>VLOOKUP(B26,'пр.взв'!B27:G106,4,FALSE)</f>
        <v>ПФО, Нижегородская область, г. Нижний Новгород, ПР</v>
      </c>
      <c r="F26" s="149">
        <v>12</v>
      </c>
      <c r="G26" s="63" t="s">
        <v>11</v>
      </c>
      <c r="H26" s="149">
        <v>9</v>
      </c>
      <c r="I26" s="63" t="s">
        <v>13</v>
      </c>
      <c r="J26" s="149" t="s">
        <v>202</v>
      </c>
      <c r="K26" s="63"/>
      <c r="L26" s="149" t="s">
        <v>202</v>
      </c>
      <c r="M26" s="63"/>
      <c r="N26" s="149" t="s">
        <v>202</v>
      </c>
      <c r="O26" s="63"/>
      <c r="P26" s="149" t="s">
        <v>202</v>
      </c>
      <c r="Q26" s="63"/>
      <c r="R26" s="149" t="s">
        <v>202</v>
      </c>
      <c r="S26" s="63"/>
      <c r="T26" s="149" t="s">
        <v>202</v>
      </c>
      <c r="U26" s="63"/>
      <c r="V26" s="149" t="s">
        <v>202</v>
      </c>
      <c r="W26" s="63"/>
      <c r="X26" s="149" t="s">
        <v>202</v>
      </c>
      <c r="Y26" s="60"/>
      <c r="Z26" s="153">
        <v>2</v>
      </c>
      <c r="AA26" s="155">
        <f>SUM(G26+I26+K26+M26+O26+Q26+S26+U26+W26+Y26)</f>
        <v>6</v>
      </c>
      <c r="AB26" s="144">
        <v>17</v>
      </c>
      <c r="AC26" s="31"/>
      <c r="AD26" s="31"/>
      <c r="AE26" s="31"/>
      <c r="AF26" s="31"/>
      <c r="AG26" s="31"/>
      <c r="AH26" s="31"/>
    </row>
    <row r="27" spans="1:34" ht="9" customHeight="1" thickBot="1">
      <c r="A27" s="17"/>
      <c r="B27" s="162"/>
      <c r="C27" s="166"/>
      <c r="D27" s="164"/>
      <c r="E27" s="164"/>
      <c r="F27" s="150"/>
      <c r="G27" s="61"/>
      <c r="H27" s="150"/>
      <c r="I27" s="61"/>
      <c r="J27" s="150"/>
      <c r="K27" s="61"/>
      <c r="L27" s="150"/>
      <c r="M27" s="61"/>
      <c r="N27" s="150"/>
      <c r="O27" s="61"/>
      <c r="P27" s="150"/>
      <c r="Q27" s="61"/>
      <c r="R27" s="150"/>
      <c r="S27" s="61"/>
      <c r="T27" s="150"/>
      <c r="U27" s="61"/>
      <c r="V27" s="150"/>
      <c r="W27" s="61"/>
      <c r="X27" s="150"/>
      <c r="Y27" s="61"/>
      <c r="Z27" s="154"/>
      <c r="AA27" s="156"/>
      <c r="AB27" s="145"/>
      <c r="AC27" s="31"/>
      <c r="AD27" s="31"/>
      <c r="AE27" s="31"/>
      <c r="AF27" s="31"/>
      <c r="AG27" s="31"/>
      <c r="AH27" s="31"/>
    </row>
    <row r="28" spans="1:34" ht="9" customHeight="1" thickTop="1">
      <c r="A28" s="17"/>
      <c r="B28" s="161">
        <v>12</v>
      </c>
      <c r="C28" s="165" t="str">
        <f>VLOOKUP(B28,'пр.взв'!B29:E52,2,FALSE)</f>
        <v>МАРКАРОВ Эдуард Аркадьевич</v>
      </c>
      <c r="D28" s="163" t="str">
        <f>VLOOKUP(B28,'пр.взв'!B29:F108,3,FALSE)</f>
        <v>27.04.1995    3 сп.р.</v>
      </c>
      <c r="E28" s="172" t="str">
        <f>VLOOKUP(B28,'пр.взв'!B29:G108,4,FALSE)</f>
        <v>ЮФО, Краснодарский край, г. Анапа, МО</v>
      </c>
      <c r="F28" s="149">
        <v>11</v>
      </c>
      <c r="G28" s="63" t="s">
        <v>12</v>
      </c>
      <c r="H28" s="149" t="s">
        <v>107</v>
      </c>
      <c r="I28" s="63"/>
      <c r="J28" s="149">
        <v>7</v>
      </c>
      <c r="K28" s="63" t="s">
        <v>11</v>
      </c>
      <c r="L28" s="149">
        <v>13</v>
      </c>
      <c r="M28" s="63" t="s">
        <v>12</v>
      </c>
      <c r="N28" s="149" t="s">
        <v>202</v>
      </c>
      <c r="O28" s="63"/>
      <c r="P28" s="149" t="s">
        <v>202</v>
      </c>
      <c r="Q28" s="63"/>
      <c r="R28" s="149" t="s">
        <v>202</v>
      </c>
      <c r="S28" s="63"/>
      <c r="T28" s="149" t="s">
        <v>202</v>
      </c>
      <c r="U28" s="63"/>
      <c r="V28" s="149" t="s">
        <v>202</v>
      </c>
      <c r="W28" s="63"/>
      <c r="X28" s="149" t="s">
        <v>202</v>
      </c>
      <c r="Y28" s="60"/>
      <c r="Z28" s="153">
        <v>4</v>
      </c>
      <c r="AA28" s="155">
        <f>SUM(G28+I28+K28+M28+O28+Q28+S28+U28+W28+Y28)</f>
        <v>8</v>
      </c>
      <c r="AB28" s="144">
        <v>4</v>
      </c>
      <c r="AC28" s="31"/>
      <c r="AD28" s="31"/>
      <c r="AE28" s="31"/>
      <c r="AF28" s="31"/>
      <c r="AG28" s="31"/>
      <c r="AH28" s="31"/>
    </row>
    <row r="29" spans="1:34" ht="9" customHeight="1" thickBot="1">
      <c r="A29" s="17"/>
      <c r="B29" s="162"/>
      <c r="C29" s="166"/>
      <c r="D29" s="164"/>
      <c r="E29" s="171"/>
      <c r="F29" s="150"/>
      <c r="G29" s="61"/>
      <c r="H29" s="150"/>
      <c r="I29" s="61"/>
      <c r="J29" s="150"/>
      <c r="K29" s="61"/>
      <c r="L29" s="150"/>
      <c r="M29" s="61"/>
      <c r="N29" s="150"/>
      <c r="O29" s="61"/>
      <c r="P29" s="150"/>
      <c r="Q29" s="61"/>
      <c r="R29" s="150"/>
      <c r="S29" s="61"/>
      <c r="T29" s="150"/>
      <c r="U29" s="61"/>
      <c r="V29" s="150"/>
      <c r="W29" s="61"/>
      <c r="X29" s="150"/>
      <c r="Y29" s="61"/>
      <c r="Z29" s="154"/>
      <c r="AA29" s="156"/>
      <c r="AB29" s="145"/>
      <c r="AC29" s="31"/>
      <c r="AD29" s="31"/>
      <c r="AE29" s="31"/>
      <c r="AF29" s="31"/>
      <c r="AG29" s="31"/>
      <c r="AH29" s="31"/>
    </row>
    <row r="30" spans="1:34" ht="9" customHeight="1" thickTop="1">
      <c r="A30" s="1"/>
      <c r="B30" s="161">
        <v>13</v>
      </c>
      <c r="C30" s="165" t="str">
        <f>VLOOKUP(B30,'пр.взв'!B31:E54,2,FALSE)</f>
        <v>БУЧЕНКОВ Александр Николаевич</v>
      </c>
      <c r="D30" s="163" t="str">
        <f>VLOOKUP(B30,'пр.взв'!B31:F110,3,FALSE)</f>
        <v>27.06.1994   КМС</v>
      </c>
      <c r="E30" s="163" t="str">
        <f>VLOOKUP(B30,'пр.взв'!B31:G110,4,FALSE)</f>
        <v>г. Москва, ГОУ ЦО "Самбо-70"</v>
      </c>
      <c r="F30" s="149" t="s">
        <v>107</v>
      </c>
      <c r="G30" s="63"/>
      <c r="H30" s="149">
        <v>10</v>
      </c>
      <c r="I30" s="63" t="s">
        <v>10</v>
      </c>
      <c r="J30" s="149">
        <v>8</v>
      </c>
      <c r="K30" s="63" t="s">
        <v>10</v>
      </c>
      <c r="L30" s="149">
        <v>12</v>
      </c>
      <c r="M30" s="63" t="s">
        <v>10</v>
      </c>
      <c r="N30" s="149" t="s">
        <v>107</v>
      </c>
      <c r="O30" s="63"/>
      <c r="P30" s="149">
        <v>9</v>
      </c>
      <c r="Q30" s="63" t="s">
        <v>10</v>
      </c>
      <c r="R30" s="149">
        <v>22</v>
      </c>
      <c r="S30" s="63" t="s">
        <v>12</v>
      </c>
      <c r="T30" s="149"/>
      <c r="U30" s="63"/>
      <c r="V30" s="149"/>
      <c r="W30" s="63"/>
      <c r="X30" s="149"/>
      <c r="Y30" s="60"/>
      <c r="Z30" s="199" t="s">
        <v>201</v>
      </c>
      <c r="AA30" s="160">
        <f>SUM(G30+I30+K30+M30+O30+Q30+S30+U30+W30+Y30)</f>
        <v>7</v>
      </c>
      <c r="AB30" s="146">
        <v>3</v>
      </c>
      <c r="AC30" s="31"/>
      <c r="AD30" s="31"/>
      <c r="AE30" s="31"/>
      <c r="AF30" s="31"/>
      <c r="AG30" s="31"/>
      <c r="AH30" s="31"/>
    </row>
    <row r="31" spans="1:34" ht="9" customHeight="1" thickBot="1">
      <c r="A31" s="1"/>
      <c r="B31" s="173"/>
      <c r="C31" s="174"/>
      <c r="D31" s="175"/>
      <c r="E31" s="175"/>
      <c r="F31" s="197"/>
      <c r="G31" s="65"/>
      <c r="H31" s="197"/>
      <c r="I31" s="65"/>
      <c r="J31" s="197"/>
      <c r="K31" s="65"/>
      <c r="L31" s="197"/>
      <c r="M31" s="65"/>
      <c r="N31" s="197"/>
      <c r="O31" s="65"/>
      <c r="P31" s="197"/>
      <c r="Q31" s="65"/>
      <c r="R31" s="197"/>
      <c r="S31" s="65"/>
      <c r="T31" s="197"/>
      <c r="U31" s="65"/>
      <c r="V31" s="197"/>
      <c r="W31" s="65"/>
      <c r="X31" s="197"/>
      <c r="Y31" s="65"/>
      <c r="Z31" s="200"/>
      <c r="AA31" s="198"/>
      <c r="AB31" s="147"/>
      <c r="AC31" s="31"/>
      <c r="AD31" s="31"/>
      <c r="AE31" s="31"/>
      <c r="AF31" s="31"/>
      <c r="AG31" s="31"/>
      <c r="AH31" s="31"/>
    </row>
    <row r="32" spans="2:34" ht="9" customHeight="1">
      <c r="B32" s="167">
        <v>14</v>
      </c>
      <c r="C32" s="168" t="str">
        <f>VLOOKUP(B32,'пр.взв'!B33:E56,2,FALSE)</f>
        <v>ШАЛАМОВ Павел Сергеевич</v>
      </c>
      <c r="D32" s="169" t="str">
        <f>VLOOKUP(B32,'пр.взв'!B33:F112,3,FALSE)</f>
        <v>04.02.1994   КМС</v>
      </c>
      <c r="E32" s="170" t="str">
        <f>VLOOKUP(B32,'пр.взв'!B33:G112,4,FALSE)</f>
        <v>УрФО, Тюменская область, МО</v>
      </c>
      <c r="F32" s="187">
        <v>15</v>
      </c>
      <c r="G32" s="62" t="s">
        <v>12</v>
      </c>
      <c r="H32" s="187">
        <v>16</v>
      </c>
      <c r="I32" s="62" t="s">
        <v>12</v>
      </c>
      <c r="J32" s="187" t="s">
        <v>202</v>
      </c>
      <c r="K32" s="62"/>
      <c r="L32" s="187" t="s">
        <v>202</v>
      </c>
      <c r="M32" s="62"/>
      <c r="N32" s="187" t="s">
        <v>202</v>
      </c>
      <c r="O32" s="62"/>
      <c r="P32" s="187" t="s">
        <v>202</v>
      </c>
      <c r="Q32" s="62"/>
      <c r="R32" s="187" t="s">
        <v>202</v>
      </c>
      <c r="S32" s="62"/>
      <c r="T32" s="187" t="s">
        <v>202</v>
      </c>
      <c r="U32" s="62"/>
      <c r="V32" s="187" t="s">
        <v>202</v>
      </c>
      <c r="W32" s="62"/>
      <c r="X32" s="187" t="s">
        <v>202</v>
      </c>
      <c r="Y32" s="58"/>
      <c r="Z32" s="158">
        <v>2</v>
      </c>
      <c r="AA32" s="159">
        <f>SUM(G32+I32+K32+M32+O32+Q32+S32+U32+W32+Y32)</f>
        <v>6</v>
      </c>
      <c r="AB32" s="148" t="s">
        <v>208</v>
      </c>
      <c r="AC32" s="31"/>
      <c r="AD32" s="31"/>
      <c r="AE32" s="31"/>
      <c r="AF32" s="31"/>
      <c r="AG32" s="31"/>
      <c r="AH32" s="31"/>
    </row>
    <row r="33" spans="2:34" ht="9" customHeight="1" thickBot="1">
      <c r="B33" s="162"/>
      <c r="C33" s="166"/>
      <c r="D33" s="164"/>
      <c r="E33" s="171"/>
      <c r="F33" s="150"/>
      <c r="G33" s="61"/>
      <c r="H33" s="150"/>
      <c r="I33" s="61"/>
      <c r="J33" s="150"/>
      <c r="K33" s="61"/>
      <c r="L33" s="150"/>
      <c r="M33" s="61"/>
      <c r="N33" s="150"/>
      <c r="O33" s="61"/>
      <c r="P33" s="150"/>
      <c r="Q33" s="61"/>
      <c r="R33" s="150"/>
      <c r="S33" s="61"/>
      <c r="T33" s="150"/>
      <c r="U33" s="61"/>
      <c r="V33" s="150"/>
      <c r="W33" s="61"/>
      <c r="X33" s="150"/>
      <c r="Y33" s="61"/>
      <c r="Z33" s="154"/>
      <c r="AA33" s="156"/>
      <c r="AB33" s="145"/>
      <c r="AC33" s="31"/>
      <c r="AD33" s="31"/>
      <c r="AE33" s="31"/>
      <c r="AF33" s="31"/>
      <c r="AG33" s="31"/>
      <c r="AH33" s="31"/>
    </row>
    <row r="34" spans="2:34" ht="9" customHeight="1" thickTop="1">
      <c r="B34" s="161">
        <v>15</v>
      </c>
      <c r="C34" s="165" t="str">
        <f>VLOOKUP(B34,'пр.взв'!B35:E58,2,FALSE)</f>
        <v>ИОАНИДИ Янис Саидович</v>
      </c>
      <c r="D34" s="163" t="str">
        <f>VLOOKUP(B34,'пр.взв'!B35:F114,3,FALSE)</f>
        <v>17.08.1994   КМС</v>
      </c>
      <c r="E34" s="163" t="str">
        <f>VLOOKUP(B34,'пр.взв'!B35:G114,4,FALSE)</f>
        <v>ЮФО, Краснодарский край, г.Анапа, МО</v>
      </c>
      <c r="F34" s="149">
        <v>14</v>
      </c>
      <c r="G34" s="63" t="s">
        <v>197</v>
      </c>
      <c r="H34" s="151">
        <v>17</v>
      </c>
      <c r="I34" s="63" t="s">
        <v>193</v>
      </c>
      <c r="J34" s="151">
        <v>16</v>
      </c>
      <c r="K34" s="63" t="s">
        <v>11</v>
      </c>
      <c r="L34" s="151">
        <v>21</v>
      </c>
      <c r="M34" s="63" t="s">
        <v>13</v>
      </c>
      <c r="N34" s="151" t="s">
        <v>202</v>
      </c>
      <c r="O34" s="63"/>
      <c r="P34" s="151" t="s">
        <v>202</v>
      </c>
      <c r="Q34" s="63"/>
      <c r="R34" s="151" t="s">
        <v>202</v>
      </c>
      <c r="S34" s="63"/>
      <c r="T34" s="151" t="s">
        <v>202</v>
      </c>
      <c r="U34" s="63"/>
      <c r="V34" s="151" t="s">
        <v>202</v>
      </c>
      <c r="W34" s="63"/>
      <c r="X34" s="151" t="s">
        <v>202</v>
      </c>
      <c r="Y34" s="18"/>
      <c r="Z34" s="153">
        <v>4</v>
      </c>
      <c r="AA34" s="155" t="s">
        <v>207</v>
      </c>
      <c r="AB34" s="144">
        <v>9</v>
      </c>
      <c r="AC34" s="31"/>
      <c r="AD34" s="31"/>
      <c r="AE34" s="31"/>
      <c r="AF34" s="31"/>
      <c r="AG34" s="31"/>
      <c r="AH34" s="31"/>
    </row>
    <row r="35" spans="2:34" ht="9" customHeight="1" thickBot="1">
      <c r="B35" s="162"/>
      <c r="C35" s="166"/>
      <c r="D35" s="164"/>
      <c r="E35" s="164"/>
      <c r="F35" s="150"/>
      <c r="G35" s="61"/>
      <c r="H35" s="152"/>
      <c r="I35" s="61" t="s">
        <v>203</v>
      </c>
      <c r="J35" s="152"/>
      <c r="K35" s="61"/>
      <c r="L35" s="152"/>
      <c r="M35" s="61"/>
      <c r="N35" s="152"/>
      <c r="O35" s="61"/>
      <c r="P35" s="152"/>
      <c r="Q35" s="61"/>
      <c r="R35" s="152"/>
      <c r="S35" s="61"/>
      <c r="T35" s="152"/>
      <c r="U35" s="61"/>
      <c r="V35" s="152"/>
      <c r="W35" s="61"/>
      <c r="X35" s="152"/>
      <c r="Y35" s="19"/>
      <c r="Z35" s="154"/>
      <c r="AA35" s="156"/>
      <c r="AB35" s="145"/>
      <c r="AC35" s="31"/>
      <c r="AD35" s="31"/>
      <c r="AE35" s="31"/>
      <c r="AF35" s="31"/>
      <c r="AG35" s="31"/>
      <c r="AH35" s="31"/>
    </row>
    <row r="36" spans="2:34" ht="9" customHeight="1" thickTop="1">
      <c r="B36" s="161">
        <v>16</v>
      </c>
      <c r="C36" s="165" t="str">
        <f>VLOOKUP(B36,'пр.взв'!B37:E60,2,FALSE)</f>
        <v>АЛЕКСЕЕВ Аркадий Львович</v>
      </c>
      <c r="D36" s="163" t="str">
        <f>VLOOKUP(B36,'пр.взв'!B37:F116,3,FALSE)</f>
        <v>16.05.1994   КМС</v>
      </c>
      <c r="E36" s="172" t="str">
        <f>VLOOKUP(B36,'пр.взв'!B37:G116,4,FALSE)</f>
        <v>ПФО, Чувашская республика, г. Чебоксары, МО</v>
      </c>
      <c r="F36" s="149">
        <v>17</v>
      </c>
      <c r="G36" s="63" t="s">
        <v>193</v>
      </c>
      <c r="H36" s="151">
        <v>14</v>
      </c>
      <c r="I36" s="63" t="s">
        <v>10</v>
      </c>
      <c r="J36" s="151">
        <v>15</v>
      </c>
      <c r="K36" s="63" t="s">
        <v>12</v>
      </c>
      <c r="L36" s="151">
        <v>25</v>
      </c>
      <c r="M36" s="63" t="s">
        <v>12</v>
      </c>
      <c r="N36" s="151" t="s">
        <v>202</v>
      </c>
      <c r="O36" s="63"/>
      <c r="P36" s="151" t="s">
        <v>202</v>
      </c>
      <c r="Q36" s="63"/>
      <c r="R36" s="151" t="s">
        <v>202</v>
      </c>
      <c r="S36" s="63"/>
      <c r="T36" s="151" t="s">
        <v>202</v>
      </c>
      <c r="U36" s="63"/>
      <c r="V36" s="151" t="s">
        <v>202</v>
      </c>
      <c r="W36" s="63"/>
      <c r="X36" s="151" t="s">
        <v>202</v>
      </c>
      <c r="Y36" s="18"/>
      <c r="Z36" s="153">
        <v>4</v>
      </c>
      <c r="AA36" s="155">
        <f>SUM(G36+I36+K36+M36+O36+Q36+S36+U36+W36+Y36)</f>
        <v>7</v>
      </c>
      <c r="AB36" s="144">
        <v>7</v>
      </c>
      <c r="AC36" s="31"/>
      <c r="AD36" s="31"/>
      <c r="AE36" s="31"/>
      <c r="AF36" s="31"/>
      <c r="AG36" s="31"/>
      <c r="AH36" s="31"/>
    </row>
    <row r="37" spans="2:34" ht="9" customHeight="1" thickBot="1">
      <c r="B37" s="162"/>
      <c r="C37" s="166"/>
      <c r="D37" s="164"/>
      <c r="E37" s="171"/>
      <c r="F37" s="150"/>
      <c r="G37" s="61" t="s">
        <v>204</v>
      </c>
      <c r="H37" s="152"/>
      <c r="I37" s="61"/>
      <c r="J37" s="152"/>
      <c r="K37" s="61"/>
      <c r="L37" s="152"/>
      <c r="M37" s="61"/>
      <c r="N37" s="152"/>
      <c r="O37" s="61"/>
      <c r="P37" s="152"/>
      <c r="Q37" s="61"/>
      <c r="R37" s="152"/>
      <c r="S37" s="61"/>
      <c r="T37" s="152"/>
      <c r="U37" s="61"/>
      <c r="V37" s="152"/>
      <c r="W37" s="61"/>
      <c r="X37" s="152"/>
      <c r="Y37" s="19"/>
      <c r="Z37" s="154"/>
      <c r="AA37" s="156"/>
      <c r="AB37" s="145"/>
      <c r="AC37" s="31"/>
      <c r="AD37" s="31"/>
      <c r="AE37" s="31"/>
      <c r="AF37" s="31"/>
      <c r="AG37" s="31"/>
      <c r="AH37" s="31"/>
    </row>
    <row r="38" spans="2:34" ht="9" customHeight="1" thickTop="1">
      <c r="B38" s="161">
        <v>17</v>
      </c>
      <c r="C38" s="165" t="str">
        <f>VLOOKUP(B38,'пр.взв'!B39:E62,2,FALSE)</f>
        <v>КОКАРЕВ Владислав Владимирович</v>
      </c>
      <c r="D38" s="163" t="str">
        <f>VLOOKUP(B38,'пр.взв'!B39:F118,3,FALSE)</f>
        <v>14.01.1996    1 сп.р.</v>
      </c>
      <c r="E38" s="163" t="str">
        <f>VLOOKUP(B38,'пр.взв'!B39:G118,4,FALSE)</f>
        <v>ДФО, Амурская область, г. Благовещенск, МО</v>
      </c>
      <c r="F38" s="149">
        <v>16</v>
      </c>
      <c r="G38" s="63" t="s">
        <v>13</v>
      </c>
      <c r="H38" s="151">
        <v>15</v>
      </c>
      <c r="I38" s="63" t="s">
        <v>13</v>
      </c>
      <c r="J38" s="151" t="s">
        <v>202</v>
      </c>
      <c r="K38" s="63"/>
      <c r="L38" s="151" t="s">
        <v>202</v>
      </c>
      <c r="M38" s="63"/>
      <c r="N38" s="151" t="s">
        <v>202</v>
      </c>
      <c r="O38" s="63"/>
      <c r="P38" s="151" t="s">
        <v>202</v>
      </c>
      <c r="Q38" s="63"/>
      <c r="R38" s="151" t="s">
        <v>202</v>
      </c>
      <c r="S38" s="63"/>
      <c r="T38" s="151" t="s">
        <v>202</v>
      </c>
      <c r="U38" s="63"/>
      <c r="V38" s="151" t="s">
        <v>202</v>
      </c>
      <c r="W38" s="63"/>
      <c r="X38" s="151" t="s">
        <v>202</v>
      </c>
      <c r="Y38" s="18"/>
      <c r="Z38" s="153">
        <v>2</v>
      </c>
      <c r="AA38" s="155">
        <f>SUM(G38+I38+K38+M38+O38+Q38+S38+U38+W38+Y38)</f>
        <v>8</v>
      </c>
      <c r="AB38" s="144" t="s">
        <v>209</v>
      </c>
      <c r="AC38" s="31"/>
      <c r="AD38" s="31"/>
      <c r="AE38" s="31"/>
      <c r="AF38" s="31"/>
      <c r="AG38" s="31"/>
      <c r="AH38" s="31"/>
    </row>
    <row r="39" spans="2:34" ht="9" customHeight="1" thickBot="1">
      <c r="B39" s="162"/>
      <c r="C39" s="166"/>
      <c r="D39" s="164"/>
      <c r="E39" s="164"/>
      <c r="F39" s="150"/>
      <c r="G39" s="61"/>
      <c r="H39" s="152"/>
      <c r="I39" s="61"/>
      <c r="J39" s="152"/>
      <c r="K39" s="61"/>
      <c r="L39" s="152"/>
      <c r="M39" s="61"/>
      <c r="N39" s="152"/>
      <c r="O39" s="61"/>
      <c r="P39" s="152"/>
      <c r="Q39" s="61"/>
      <c r="R39" s="152"/>
      <c r="S39" s="61"/>
      <c r="T39" s="152"/>
      <c r="U39" s="61"/>
      <c r="V39" s="152"/>
      <c r="W39" s="61"/>
      <c r="X39" s="152"/>
      <c r="Y39" s="19"/>
      <c r="Z39" s="154"/>
      <c r="AA39" s="156"/>
      <c r="AB39" s="145"/>
      <c r="AC39" s="31"/>
      <c r="AD39" s="31"/>
      <c r="AE39" s="31"/>
      <c r="AF39" s="31"/>
      <c r="AG39" s="31"/>
      <c r="AH39" s="31"/>
    </row>
    <row r="40" spans="2:34" ht="9" customHeight="1" thickTop="1">
      <c r="B40" s="161">
        <v>18</v>
      </c>
      <c r="C40" s="165" t="str">
        <f>VLOOKUP(B40,'пр.взв'!B41:E64,2,FALSE)</f>
        <v>БОЛОТИН Владимир Владимирович</v>
      </c>
      <c r="D40" s="163" t="str">
        <f>VLOOKUP(B40,'пр.взв'!B41:F120,3,FALSE)</f>
        <v>03.03.1995   КМС</v>
      </c>
      <c r="E40" s="172" t="str">
        <f>VLOOKUP(B40,'пр.взв'!B41:G120,4,FALSE)</f>
        <v>г. Москва, ГОУ ЦО "Самбо-70"</v>
      </c>
      <c r="F40" s="149">
        <v>19</v>
      </c>
      <c r="G40" s="63" t="s">
        <v>12</v>
      </c>
      <c r="H40" s="151">
        <v>20</v>
      </c>
      <c r="I40" s="63" t="s">
        <v>10</v>
      </c>
      <c r="J40" s="151">
        <v>21</v>
      </c>
      <c r="K40" s="63" t="s">
        <v>197</v>
      </c>
      <c r="L40" s="151" t="s">
        <v>202</v>
      </c>
      <c r="M40" s="63"/>
      <c r="N40" s="151" t="s">
        <v>202</v>
      </c>
      <c r="O40" s="63"/>
      <c r="P40" s="151" t="s">
        <v>202</v>
      </c>
      <c r="Q40" s="63"/>
      <c r="R40" s="151" t="s">
        <v>202</v>
      </c>
      <c r="S40" s="63"/>
      <c r="T40" s="151" t="s">
        <v>202</v>
      </c>
      <c r="U40" s="63"/>
      <c r="V40" s="151" t="s">
        <v>202</v>
      </c>
      <c r="W40" s="63"/>
      <c r="X40" s="151" t="s">
        <v>202</v>
      </c>
      <c r="Y40" s="18"/>
      <c r="Z40" s="153">
        <v>3</v>
      </c>
      <c r="AA40" s="155" t="s">
        <v>211</v>
      </c>
      <c r="AB40" s="144">
        <v>12</v>
      </c>
      <c r="AC40" s="31"/>
      <c r="AD40" s="31"/>
      <c r="AE40" s="31"/>
      <c r="AF40" s="31"/>
      <c r="AG40" s="31"/>
      <c r="AH40" s="31"/>
    </row>
    <row r="41" spans="2:34" ht="9" customHeight="1" thickBot="1">
      <c r="B41" s="162"/>
      <c r="C41" s="166"/>
      <c r="D41" s="164"/>
      <c r="E41" s="171"/>
      <c r="F41" s="150"/>
      <c r="G41" s="61"/>
      <c r="H41" s="152"/>
      <c r="I41" s="61"/>
      <c r="J41" s="152"/>
      <c r="K41" s="61"/>
      <c r="L41" s="152"/>
      <c r="M41" s="61"/>
      <c r="N41" s="152"/>
      <c r="O41" s="61"/>
      <c r="P41" s="152"/>
      <c r="Q41" s="61"/>
      <c r="R41" s="152"/>
      <c r="S41" s="61"/>
      <c r="T41" s="152"/>
      <c r="U41" s="61"/>
      <c r="V41" s="152"/>
      <c r="W41" s="61"/>
      <c r="X41" s="152"/>
      <c r="Y41" s="19"/>
      <c r="Z41" s="154"/>
      <c r="AA41" s="156"/>
      <c r="AB41" s="145"/>
      <c r="AC41" s="31"/>
      <c r="AD41" s="31"/>
      <c r="AE41" s="31"/>
      <c r="AF41" s="31"/>
      <c r="AG41" s="31"/>
      <c r="AH41" s="31"/>
    </row>
    <row r="42" spans="2:34" ht="9" customHeight="1" thickTop="1">
      <c r="B42" s="161">
        <v>19</v>
      </c>
      <c r="C42" s="165" t="str">
        <f>VLOOKUP(B42,'пр.взв'!B43:E66,2,FALSE)</f>
        <v>ЛАЗУТКИН Артем Геннадьевич</v>
      </c>
      <c r="D42" s="163" t="str">
        <f>VLOOKUP(B42,'пр.взв'!B43:F122,3,FALSE)</f>
        <v>09.01.1995    1 сп.р.</v>
      </c>
      <c r="E42" s="163" t="str">
        <f>VLOOKUP(B42,'пр.взв'!B43:G122,4,FALSE)</f>
        <v>ЮФО, Краснодарский край, г. Тихорецкий, ФКС</v>
      </c>
      <c r="F42" s="149">
        <v>18</v>
      </c>
      <c r="G42" s="63" t="s">
        <v>10</v>
      </c>
      <c r="H42" s="151">
        <v>21</v>
      </c>
      <c r="I42" s="63" t="s">
        <v>12</v>
      </c>
      <c r="J42" s="151">
        <v>22</v>
      </c>
      <c r="K42" s="63" t="s">
        <v>12</v>
      </c>
      <c r="L42" s="151" t="s">
        <v>202</v>
      </c>
      <c r="M42" s="63"/>
      <c r="N42" s="151" t="s">
        <v>202</v>
      </c>
      <c r="O42" s="63"/>
      <c r="P42" s="151" t="s">
        <v>202</v>
      </c>
      <c r="Q42" s="63"/>
      <c r="R42" s="151" t="s">
        <v>202</v>
      </c>
      <c r="S42" s="63"/>
      <c r="T42" s="151" t="s">
        <v>202</v>
      </c>
      <c r="U42" s="63"/>
      <c r="V42" s="151" t="s">
        <v>202</v>
      </c>
      <c r="W42" s="63"/>
      <c r="X42" s="151" t="s">
        <v>202</v>
      </c>
      <c r="Y42" s="18"/>
      <c r="Z42" s="153">
        <v>3</v>
      </c>
      <c r="AA42" s="155">
        <f>SUM(G42+I42+K42+M42+O42+Q42+S42+U42+W42+Y42)</f>
        <v>7</v>
      </c>
      <c r="AB42" s="144">
        <v>14</v>
      </c>
      <c r="AC42" s="31"/>
      <c r="AD42" s="31"/>
      <c r="AE42" s="31"/>
      <c r="AF42" s="31"/>
      <c r="AG42" s="31"/>
      <c r="AH42" s="31"/>
    </row>
    <row r="43" spans="2:34" ht="9" customHeight="1" thickBot="1">
      <c r="B43" s="162"/>
      <c r="C43" s="166"/>
      <c r="D43" s="164"/>
      <c r="E43" s="164"/>
      <c r="F43" s="150"/>
      <c r="G43" s="61"/>
      <c r="H43" s="152"/>
      <c r="I43" s="61"/>
      <c r="J43" s="152"/>
      <c r="K43" s="61"/>
      <c r="L43" s="152"/>
      <c r="M43" s="61"/>
      <c r="N43" s="152"/>
      <c r="O43" s="61"/>
      <c r="P43" s="152"/>
      <c r="Q43" s="61"/>
      <c r="R43" s="152"/>
      <c r="S43" s="61"/>
      <c r="T43" s="152"/>
      <c r="U43" s="61"/>
      <c r="V43" s="152"/>
      <c r="W43" s="61"/>
      <c r="X43" s="152"/>
      <c r="Y43" s="19"/>
      <c r="Z43" s="154"/>
      <c r="AA43" s="156"/>
      <c r="AB43" s="145"/>
      <c r="AC43" s="31"/>
      <c r="AD43" s="31"/>
      <c r="AE43" s="31"/>
      <c r="AF43" s="31"/>
      <c r="AG43" s="31"/>
      <c r="AH43" s="31"/>
    </row>
    <row r="44" spans="2:34" ht="9" customHeight="1" thickTop="1">
      <c r="B44" s="161">
        <v>20</v>
      </c>
      <c r="C44" s="165" t="str">
        <f>VLOOKUP(B44,'пр.взв'!B45:E68,2,FALSE)</f>
        <v>ЧАНТУРИЯ Георгий Гиглаевич</v>
      </c>
      <c r="D44" s="163" t="str">
        <f>VLOOKUP(B44,'пр.взв'!B45:F124,3,FALSE)</f>
        <v>09.03.1994   КМС</v>
      </c>
      <c r="E44" s="172" t="str">
        <f>VLOOKUP(B44,'пр.взв'!B45:G124,4,FALSE)</f>
        <v>г. Санкт-Петербург, МО</v>
      </c>
      <c r="F44" s="149">
        <v>21</v>
      </c>
      <c r="G44" s="63" t="s">
        <v>12</v>
      </c>
      <c r="H44" s="151">
        <v>18</v>
      </c>
      <c r="I44" s="63" t="s">
        <v>12</v>
      </c>
      <c r="J44" s="151" t="s">
        <v>202</v>
      </c>
      <c r="K44" s="63"/>
      <c r="L44" s="151" t="s">
        <v>202</v>
      </c>
      <c r="M44" s="63"/>
      <c r="N44" s="151" t="s">
        <v>202</v>
      </c>
      <c r="O44" s="63"/>
      <c r="P44" s="151" t="s">
        <v>202</v>
      </c>
      <c r="Q44" s="63"/>
      <c r="R44" s="151" t="s">
        <v>202</v>
      </c>
      <c r="S44" s="63"/>
      <c r="T44" s="151" t="s">
        <v>202</v>
      </c>
      <c r="U44" s="63"/>
      <c r="V44" s="151" t="s">
        <v>202</v>
      </c>
      <c r="W44" s="63"/>
      <c r="X44" s="151" t="s">
        <v>202</v>
      </c>
      <c r="Y44" s="18"/>
      <c r="Z44" s="153">
        <v>2</v>
      </c>
      <c r="AA44" s="155">
        <f>SUM(G44+I44+K44+M44+O44+Q44+S44+U44+W44+Y44)</f>
        <v>6</v>
      </c>
      <c r="AB44" s="144" t="s">
        <v>208</v>
      </c>
      <c r="AC44" s="31"/>
      <c r="AD44" s="31"/>
      <c r="AE44" s="31"/>
      <c r="AF44" s="31"/>
      <c r="AG44" s="31"/>
      <c r="AH44" s="31"/>
    </row>
    <row r="45" spans="2:34" ht="9" customHeight="1" thickBot="1">
      <c r="B45" s="162"/>
      <c r="C45" s="166"/>
      <c r="D45" s="164"/>
      <c r="E45" s="171"/>
      <c r="F45" s="150"/>
      <c r="G45" s="61"/>
      <c r="H45" s="152"/>
      <c r="I45" s="61"/>
      <c r="J45" s="152"/>
      <c r="K45" s="61"/>
      <c r="L45" s="152"/>
      <c r="M45" s="61"/>
      <c r="N45" s="152"/>
      <c r="O45" s="61"/>
      <c r="P45" s="152"/>
      <c r="Q45" s="61"/>
      <c r="R45" s="152"/>
      <c r="S45" s="61"/>
      <c r="T45" s="152"/>
      <c r="U45" s="61"/>
      <c r="V45" s="152"/>
      <c r="W45" s="61"/>
      <c r="X45" s="152"/>
      <c r="Y45" s="19"/>
      <c r="Z45" s="154"/>
      <c r="AA45" s="156"/>
      <c r="AB45" s="145"/>
      <c r="AC45" s="31"/>
      <c r="AD45" s="31"/>
      <c r="AE45" s="31"/>
      <c r="AF45" s="31"/>
      <c r="AG45" s="31"/>
      <c r="AH45" s="31"/>
    </row>
    <row r="46" spans="2:34" ht="9" customHeight="1" thickTop="1">
      <c r="B46" s="161">
        <v>21</v>
      </c>
      <c r="C46" s="165" t="str">
        <f>VLOOKUP(B46,'пр.взв'!B47:E70,2,FALSE)</f>
        <v>ПЕВНЕВ Александр Андреевич</v>
      </c>
      <c r="D46" s="163" t="str">
        <f>VLOOKUP(B46,'пр.взв'!B47:F126,3,FALSE)</f>
        <v>24.06.1994    1 сп.р.</v>
      </c>
      <c r="E46" s="163" t="str">
        <f>VLOOKUP(B46,'пр.взв'!B47:G126,4,FALSE)</f>
        <v>СФО, Красноярский край</v>
      </c>
      <c r="F46" s="149">
        <v>20</v>
      </c>
      <c r="G46" s="63" t="s">
        <v>10</v>
      </c>
      <c r="H46" s="151">
        <v>19</v>
      </c>
      <c r="I46" s="63" t="s">
        <v>10</v>
      </c>
      <c r="J46" s="151">
        <v>18</v>
      </c>
      <c r="K46" s="63" t="s">
        <v>12</v>
      </c>
      <c r="L46" s="151">
        <v>15</v>
      </c>
      <c r="M46" s="63" t="s">
        <v>193</v>
      </c>
      <c r="N46" s="151" t="s">
        <v>107</v>
      </c>
      <c r="O46" s="63"/>
      <c r="P46" s="151">
        <v>22</v>
      </c>
      <c r="Q46" s="63" t="s">
        <v>12</v>
      </c>
      <c r="R46" s="151">
        <v>9</v>
      </c>
      <c r="S46" s="63" t="s">
        <v>11</v>
      </c>
      <c r="T46" s="151">
        <v>22</v>
      </c>
      <c r="U46" s="63" t="s">
        <v>10</v>
      </c>
      <c r="V46" s="151"/>
      <c r="W46" s="63"/>
      <c r="X46" s="151"/>
      <c r="Y46" s="18"/>
      <c r="Z46" s="199" t="s">
        <v>206</v>
      </c>
      <c r="AA46" s="160">
        <f>SUM(G46+I46+K46+M46+O46+Q46+S46+U46+W46+Y46)</f>
        <v>11</v>
      </c>
      <c r="AB46" s="146">
        <v>1</v>
      </c>
      <c r="AC46" s="31"/>
      <c r="AD46" s="31"/>
      <c r="AE46" s="31"/>
      <c r="AF46" s="31"/>
      <c r="AG46" s="31"/>
      <c r="AH46" s="31"/>
    </row>
    <row r="47" spans="2:34" ht="9" customHeight="1" thickBot="1">
      <c r="B47" s="162"/>
      <c r="C47" s="166"/>
      <c r="D47" s="164"/>
      <c r="E47" s="164"/>
      <c r="F47" s="150"/>
      <c r="G47" s="61"/>
      <c r="H47" s="152"/>
      <c r="I47" s="61"/>
      <c r="J47" s="152"/>
      <c r="K47" s="61"/>
      <c r="L47" s="152"/>
      <c r="M47" s="61"/>
      <c r="N47" s="152"/>
      <c r="O47" s="61"/>
      <c r="P47" s="152"/>
      <c r="Q47" s="61"/>
      <c r="R47" s="152"/>
      <c r="S47" s="61"/>
      <c r="T47" s="152"/>
      <c r="U47" s="61"/>
      <c r="V47" s="152"/>
      <c r="W47" s="61"/>
      <c r="X47" s="152"/>
      <c r="Y47" s="19"/>
      <c r="Z47" s="154"/>
      <c r="AA47" s="156"/>
      <c r="AB47" s="145"/>
      <c r="AC47" s="31"/>
      <c r="AD47" s="31"/>
      <c r="AE47" s="31"/>
      <c r="AF47" s="31"/>
      <c r="AG47" s="31"/>
      <c r="AH47" s="31"/>
    </row>
    <row r="48" spans="2:34" ht="9" customHeight="1" thickTop="1">
      <c r="B48" s="167">
        <v>22</v>
      </c>
      <c r="C48" s="168" t="str">
        <f>VLOOKUP(B48,'пр.взв'!B49:E72,2,FALSE)</f>
        <v>КОПЫСОВ Дмитрий Алексеевич</v>
      </c>
      <c r="D48" s="169" t="str">
        <f>VLOOKUP(B48,'пр.взв'!B49:F128,3,FALSE)</f>
        <v>02.04.1994   КМС</v>
      </c>
      <c r="E48" s="170" t="str">
        <f>VLOOKUP(B48,'пр.взв'!B49:G128,4,FALSE)</f>
        <v>ПФО, Пензенская область, МО</v>
      </c>
      <c r="F48" s="187">
        <v>23</v>
      </c>
      <c r="G48" s="62" t="s">
        <v>10</v>
      </c>
      <c r="H48" s="157">
        <v>24</v>
      </c>
      <c r="I48" s="62" t="s">
        <v>11</v>
      </c>
      <c r="J48" s="157">
        <v>19</v>
      </c>
      <c r="K48" s="62" t="s">
        <v>11</v>
      </c>
      <c r="L48" s="157" t="s">
        <v>107</v>
      </c>
      <c r="M48" s="62"/>
      <c r="N48" s="157">
        <v>25</v>
      </c>
      <c r="O48" s="62" t="s">
        <v>10</v>
      </c>
      <c r="P48" s="157">
        <v>21</v>
      </c>
      <c r="Q48" s="62" t="s">
        <v>11</v>
      </c>
      <c r="R48" s="157">
        <v>13</v>
      </c>
      <c r="S48" s="62" t="s">
        <v>11</v>
      </c>
      <c r="T48" s="157">
        <v>21</v>
      </c>
      <c r="U48" s="62" t="s">
        <v>12</v>
      </c>
      <c r="V48" s="157"/>
      <c r="W48" s="62"/>
      <c r="X48" s="157"/>
      <c r="Y48" s="64"/>
      <c r="Z48" s="158" t="s">
        <v>205</v>
      </c>
      <c r="AA48" s="159">
        <f>SUM(G48+I48+K48+M48+O48+Q48+S48+U48+W48+Y48)</f>
        <v>13</v>
      </c>
      <c r="AB48" s="148">
        <v>2</v>
      </c>
      <c r="AC48" s="31"/>
      <c r="AD48" s="31"/>
      <c r="AE48" s="31"/>
      <c r="AF48" s="31"/>
      <c r="AG48" s="31"/>
      <c r="AH48" s="31"/>
    </row>
    <row r="49" spans="2:34" ht="9" customHeight="1" thickBot="1">
      <c r="B49" s="162"/>
      <c r="C49" s="166"/>
      <c r="D49" s="164"/>
      <c r="E49" s="171"/>
      <c r="F49" s="150"/>
      <c r="G49" s="61"/>
      <c r="H49" s="152"/>
      <c r="I49" s="61"/>
      <c r="J49" s="152"/>
      <c r="K49" s="61"/>
      <c r="L49" s="152"/>
      <c r="M49" s="61"/>
      <c r="N49" s="152"/>
      <c r="O49" s="61"/>
      <c r="P49" s="152"/>
      <c r="Q49" s="61"/>
      <c r="R49" s="152"/>
      <c r="S49" s="61"/>
      <c r="T49" s="152"/>
      <c r="U49" s="61"/>
      <c r="V49" s="152"/>
      <c r="W49" s="61"/>
      <c r="X49" s="152"/>
      <c r="Y49" s="19"/>
      <c r="Z49" s="154"/>
      <c r="AA49" s="156"/>
      <c r="AB49" s="145"/>
      <c r="AC49" s="31"/>
      <c r="AD49" s="31"/>
      <c r="AE49" s="31"/>
      <c r="AF49" s="31"/>
      <c r="AG49" s="31"/>
      <c r="AH49" s="31"/>
    </row>
    <row r="50" spans="2:34" ht="9" customHeight="1" thickTop="1">
      <c r="B50" s="161">
        <v>23</v>
      </c>
      <c r="C50" s="165" t="str">
        <f>VLOOKUP(B50,'пр.взв'!B51:E74,2,FALSE)</f>
        <v>БАВБЕКОВ Марат Арсланович</v>
      </c>
      <c r="D50" s="163" t="str">
        <f>VLOOKUP(B50,'пр.взв'!B51:F130,3,FALSE)</f>
        <v>27.06.1994    1 сп.р.</v>
      </c>
      <c r="E50" s="163" t="str">
        <f>VLOOKUP(B50,'пр.взв'!B51:G130,4,FALSE)</f>
        <v>УрФО, ХМАО, г. Радужный</v>
      </c>
      <c r="F50" s="149">
        <v>22</v>
      </c>
      <c r="G50" s="63" t="s">
        <v>12</v>
      </c>
      <c r="H50" s="151">
        <v>25</v>
      </c>
      <c r="I50" s="63" t="s">
        <v>12</v>
      </c>
      <c r="J50" s="151" t="s">
        <v>202</v>
      </c>
      <c r="K50" s="63"/>
      <c r="L50" s="151" t="s">
        <v>202</v>
      </c>
      <c r="M50" s="63"/>
      <c r="N50" s="151" t="s">
        <v>202</v>
      </c>
      <c r="O50" s="63"/>
      <c r="P50" s="151" t="s">
        <v>202</v>
      </c>
      <c r="Q50" s="63"/>
      <c r="R50" s="151" t="s">
        <v>202</v>
      </c>
      <c r="S50" s="63"/>
      <c r="T50" s="151" t="s">
        <v>202</v>
      </c>
      <c r="U50" s="63"/>
      <c r="V50" s="151" t="s">
        <v>202</v>
      </c>
      <c r="W50" s="63"/>
      <c r="X50" s="151" t="s">
        <v>202</v>
      </c>
      <c r="Y50" s="18"/>
      <c r="Z50" s="153">
        <v>2</v>
      </c>
      <c r="AA50" s="155">
        <f>SUM(G50+I50+K50+M50+O50+Q50+S50+U50+W50+Y50)</f>
        <v>6</v>
      </c>
      <c r="AB50" s="144" t="s">
        <v>208</v>
      </c>
      <c r="AC50" s="31"/>
      <c r="AD50" s="31"/>
      <c r="AE50" s="31"/>
      <c r="AF50" s="31"/>
      <c r="AG50" s="31"/>
      <c r="AH50" s="31"/>
    </row>
    <row r="51" spans="2:34" ht="9" customHeight="1" thickBot="1">
      <c r="B51" s="162"/>
      <c r="C51" s="166"/>
      <c r="D51" s="164"/>
      <c r="E51" s="164"/>
      <c r="F51" s="150"/>
      <c r="G51" s="61"/>
      <c r="H51" s="152"/>
      <c r="I51" s="61"/>
      <c r="J51" s="152"/>
      <c r="K51" s="61"/>
      <c r="L51" s="152"/>
      <c r="M51" s="61"/>
      <c r="N51" s="152"/>
      <c r="O51" s="61"/>
      <c r="P51" s="152"/>
      <c r="Q51" s="61"/>
      <c r="R51" s="152"/>
      <c r="S51" s="61"/>
      <c r="T51" s="152"/>
      <c r="U51" s="61"/>
      <c r="V51" s="152"/>
      <c r="W51" s="61"/>
      <c r="X51" s="152"/>
      <c r="Y51" s="19"/>
      <c r="Z51" s="154"/>
      <c r="AA51" s="156"/>
      <c r="AB51" s="145"/>
      <c r="AC51" s="31"/>
      <c r="AD51" s="31"/>
      <c r="AE51" s="31"/>
      <c r="AF51" s="31"/>
      <c r="AG51" s="31"/>
      <c r="AH51" s="31"/>
    </row>
    <row r="52" spans="2:34" ht="9" customHeight="1" thickTop="1">
      <c r="B52" s="161">
        <v>24</v>
      </c>
      <c r="C52" s="165" t="str">
        <f>VLOOKUP(B52,'пр.взв'!B53:E76,2,FALSE)</f>
        <v>АБЛЯЙКИН Илья Сергеевич</v>
      </c>
      <c r="D52" s="163" t="str">
        <f>VLOOKUP(B52,'пр.взв'!B53:F132,3,FALSE)</f>
        <v>06.03.1995    КМС</v>
      </c>
      <c r="E52" s="172" t="str">
        <f>VLOOKUP(B52,'пр.взв'!B53:G132,4,FALSE)</f>
        <v>г. Москва, ФСО "Юность Москвы"</v>
      </c>
      <c r="F52" s="149">
        <v>25</v>
      </c>
      <c r="G52" s="63" t="s">
        <v>12</v>
      </c>
      <c r="H52" s="151">
        <v>22</v>
      </c>
      <c r="I52" s="63" t="s">
        <v>12</v>
      </c>
      <c r="J52" s="151" t="s">
        <v>202</v>
      </c>
      <c r="K52" s="63"/>
      <c r="L52" s="151" t="s">
        <v>202</v>
      </c>
      <c r="M52" s="63"/>
      <c r="N52" s="151" t="s">
        <v>202</v>
      </c>
      <c r="O52" s="63"/>
      <c r="P52" s="151" t="s">
        <v>202</v>
      </c>
      <c r="Q52" s="63"/>
      <c r="R52" s="151" t="s">
        <v>202</v>
      </c>
      <c r="S52" s="63"/>
      <c r="T52" s="151" t="s">
        <v>202</v>
      </c>
      <c r="U52" s="63"/>
      <c r="V52" s="151" t="s">
        <v>202</v>
      </c>
      <c r="W52" s="63"/>
      <c r="X52" s="151" t="s">
        <v>202</v>
      </c>
      <c r="Y52" s="18"/>
      <c r="Z52" s="153">
        <v>2</v>
      </c>
      <c r="AA52" s="155">
        <f>SUM(G52+I52+K52+M52+O52+Q52+S52+U52+W52+Y52)</f>
        <v>6</v>
      </c>
      <c r="AB52" s="144" t="s">
        <v>208</v>
      </c>
      <c r="AC52" s="31"/>
      <c r="AD52" s="31"/>
      <c r="AE52" s="31"/>
      <c r="AF52" s="31"/>
      <c r="AG52" s="31"/>
      <c r="AH52" s="31"/>
    </row>
    <row r="53" spans="2:34" ht="9" customHeight="1" thickBot="1">
      <c r="B53" s="162"/>
      <c r="C53" s="166"/>
      <c r="D53" s="164"/>
      <c r="E53" s="171"/>
      <c r="F53" s="150"/>
      <c r="G53" s="61"/>
      <c r="H53" s="152"/>
      <c r="I53" s="61"/>
      <c r="J53" s="152"/>
      <c r="K53" s="61"/>
      <c r="L53" s="152"/>
      <c r="M53" s="61"/>
      <c r="N53" s="152"/>
      <c r="O53" s="61"/>
      <c r="P53" s="152"/>
      <c r="Q53" s="61"/>
      <c r="R53" s="152"/>
      <c r="S53" s="61"/>
      <c r="T53" s="152"/>
      <c r="U53" s="61"/>
      <c r="V53" s="152"/>
      <c r="W53" s="61"/>
      <c r="X53" s="152"/>
      <c r="Y53" s="19"/>
      <c r="Z53" s="154"/>
      <c r="AA53" s="156"/>
      <c r="AB53" s="145"/>
      <c r="AC53" s="31"/>
      <c r="AD53" s="31"/>
      <c r="AE53" s="31"/>
      <c r="AF53" s="31"/>
      <c r="AG53" s="31"/>
      <c r="AH53" s="31"/>
    </row>
    <row r="54" spans="2:34" ht="9" customHeight="1" thickTop="1">
      <c r="B54" s="161">
        <v>25</v>
      </c>
      <c r="C54" s="165" t="str">
        <f>VLOOKUP(B54,'пр.взв'!B55:E78,2,FALSE)</f>
        <v>СВЕТИК Кирилл Сергеевич</v>
      </c>
      <c r="D54" s="163" t="str">
        <f>VLOOKUP(B54,'пр.взв'!B55:F134,3,FALSE)</f>
        <v>17.01.1994 КМС</v>
      </c>
      <c r="E54" s="163" t="str">
        <f>VLOOKUP(B54,'пр.взв'!B55:G134,4,FALSE)</f>
        <v>ЦФО, Московская область, г. Мытищи</v>
      </c>
      <c r="F54" s="149">
        <v>24</v>
      </c>
      <c r="G54" s="63" t="s">
        <v>10</v>
      </c>
      <c r="H54" s="151">
        <v>23</v>
      </c>
      <c r="I54" s="63" t="s">
        <v>11</v>
      </c>
      <c r="J54" s="151" t="s">
        <v>107</v>
      </c>
      <c r="K54" s="63"/>
      <c r="L54" s="151">
        <v>16</v>
      </c>
      <c r="M54" s="63" t="s">
        <v>11</v>
      </c>
      <c r="N54" s="151">
        <v>22</v>
      </c>
      <c r="O54" s="63" t="s">
        <v>12</v>
      </c>
      <c r="P54" s="151" t="s">
        <v>202</v>
      </c>
      <c r="Q54" s="63"/>
      <c r="R54" s="151" t="s">
        <v>202</v>
      </c>
      <c r="S54" s="63"/>
      <c r="T54" s="151" t="s">
        <v>202</v>
      </c>
      <c r="U54" s="63"/>
      <c r="V54" s="151" t="s">
        <v>202</v>
      </c>
      <c r="W54" s="63"/>
      <c r="X54" s="151" t="s">
        <v>202</v>
      </c>
      <c r="Y54" s="18"/>
      <c r="Z54" s="153">
        <v>5</v>
      </c>
      <c r="AA54" s="155">
        <f>SUM(G54+I54+K54+M54+O54+Q54+S54+U54+W54+Y54)</f>
        <v>8</v>
      </c>
      <c r="AB54" s="144">
        <v>5</v>
      </c>
      <c r="AC54" s="31"/>
      <c r="AD54" s="31"/>
      <c r="AE54" s="31"/>
      <c r="AF54" s="31"/>
      <c r="AG54" s="31"/>
      <c r="AH54" s="31"/>
    </row>
    <row r="55" spans="2:34" ht="9" customHeight="1" thickBot="1">
      <c r="B55" s="162"/>
      <c r="C55" s="166"/>
      <c r="D55" s="164"/>
      <c r="E55" s="164"/>
      <c r="F55" s="150"/>
      <c r="G55" s="61"/>
      <c r="H55" s="152"/>
      <c r="I55" s="61"/>
      <c r="J55" s="152"/>
      <c r="K55" s="61"/>
      <c r="L55" s="152"/>
      <c r="M55" s="61"/>
      <c r="N55" s="152"/>
      <c r="O55" s="61"/>
      <c r="P55" s="152"/>
      <c r="Q55" s="61"/>
      <c r="R55" s="152"/>
      <c r="S55" s="61"/>
      <c r="T55" s="152"/>
      <c r="U55" s="61"/>
      <c r="V55" s="152"/>
      <c r="W55" s="61"/>
      <c r="X55" s="152"/>
      <c r="Y55" s="19"/>
      <c r="Z55" s="154"/>
      <c r="AA55" s="156"/>
      <c r="AB55" s="145"/>
      <c r="AC55" s="31"/>
      <c r="AD55" s="31"/>
      <c r="AE55" s="31"/>
      <c r="AF55" s="31"/>
      <c r="AG55" s="31"/>
      <c r="AH55" s="31"/>
    </row>
    <row r="56" spans="2:34" ht="10.5" customHeight="1" thickTop="1">
      <c r="B56" s="29"/>
      <c r="C56" s="28"/>
      <c r="D56" s="28"/>
      <c r="E56" s="28"/>
      <c r="F56" s="30"/>
      <c r="G56" s="27"/>
      <c r="H56" s="30"/>
      <c r="I56" s="27"/>
      <c r="J56" s="30"/>
      <c r="K56" s="27"/>
      <c r="L56" s="30"/>
      <c r="M56" s="27"/>
      <c r="N56" s="30"/>
      <c r="O56" s="27"/>
      <c r="P56" s="30"/>
      <c r="Q56" s="27"/>
      <c r="R56" s="30"/>
      <c r="S56" s="27"/>
      <c r="T56" s="30"/>
      <c r="U56" s="27"/>
      <c r="V56" s="30"/>
      <c r="W56" s="27"/>
      <c r="X56" s="30"/>
      <c r="Y56" s="27"/>
      <c r="Z56" s="31"/>
      <c r="AA56" s="31"/>
      <c r="AB56" s="31"/>
      <c r="AC56" s="31"/>
      <c r="AD56" s="31"/>
      <c r="AE56" s="31"/>
      <c r="AF56" s="31"/>
      <c r="AG56" s="31"/>
      <c r="AH56" s="31"/>
    </row>
    <row r="57" spans="2:34" ht="16.5" customHeight="1">
      <c r="B57" s="38" t="str">
        <f>HYPERLINK('[1]реквизиты'!$A$6)</f>
        <v>Гл. судья, судья МК</v>
      </c>
      <c r="C57" s="39"/>
      <c r="D57" s="39"/>
      <c r="E57" s="40"/>
      <c r="F57" s="41"/>
      <c r="N57" s="42" t="str">
        <f>HYPERLINK('[1]реквизиты'!$G$6)</f>
        <v>Сова Б.Л.</v>
      </c>
      <c r="O57" s="40"/>
      <c r="P57" s="40"/>
      <c r="Q57" s="40"/>
      <c r="R57" s="45"/>
      <c r="S57" s="43"/>
      <c r="T57" s="45"/>
      <c r="U57" s="43"/>
      <c r="V57" s="45"/>
      <c r="W57" s="44" t="str">
        <f>HYPERLINK('[1]реквизиты'!$G$7)</f>
        <v>Рязань</v>
      </c>
      <c r="X57" s="45"/>
      <c r="Y57" s="43"/>
      <c r="Z57" s="31"/>
      <c r="AA57" s="31"/>
      <c r="AB57" s="31"/>
      <c r="AC57" s="31"/>
      <c r="AD57" s="31"/>
      <c r="AE57" s="31"/>
      <c r="AF57" s="31"/>
      <c r="AG57" s="31"/>
      <c r="AH57" s="31"/>
    </row>
    <row r="58" spans="2:34" ht="15" customHeight="1">
      <c r="B58" s="38" t="s">
        <v>191</v>
      </c>
      <c r="C58" s="39"/>
      <c r="D58" s="51"/>
      <c r="E58" s="68"/>
      <c r="F58" s="69"/>
      <c r="G58" s="4"/>
      <c r="H58" s="4"/>
      <c r="I58" s="4"/>
      <c r="J58" s="4"/>
      <c r="K58" s="4"/>
      <c r="L58" s="4"/>
      <c r="M58" s="4"/>
      <c r="N58" s="42" t="str">
        <f>HYPERLINK('[1]реквизиты'!$G$8)</f>
        <v>Дроков А.Н.</v>
      </c>
      <c r="O58" s="40"/>
      <c r="P58" s="40"/>
      <c r="Q58" s="40"/>
      <c r="R58" s="45"/>
      <c r="S58" s="43"/>
      <c r="T58" s="45"/>
      <c r="U58" s="43"/>
      <c r="V58" s="45"/>
      <c r="W58" s="44" t="str">
        <f>HYPERLINK('[1]реквизиты'!$G$9)</f>
        <v>Москва</v>
      </c>
      <c r="X58" s="45"/>
      <c r="Y58" s="43"/>
      <c r="Z58" s="31"/>
      <c r="AA58" s="31"/>
      <c r="AB58" s="31"/>
      <c r="AC58" s="31"/>
      <c r="AD58" s="31"/>
      <c r="AE58" s="31"/>
      <c r="AF58" s="31"/>
      <c r="AG58" s="31"/>
      <c r="AH58" s="31"/>
    </row>
    <row r="59" spans="2:28" ht="10.5" customHeight="1">
      <c r="B59" s="29"/>
      <c r="C59" s="28"/>
      <c r="D59" s="28"/>
      <c r="E59" s="28"/>
      <c r="F59" s="30"/>
      <c r="G59" s="27"/>
      <c r="H59" s="30"/>
      <c r="I59" s="27"/>
      <c r="J59" s="30"/>
      <c r="K59" s="27"/>
      <c r="L59" s="30"/>
      <c r="M59" s="27"/>
      <c r="N59" s="30"/>
      <c r="O59" s="27"/>
      <c r="P59" s="30"/>
      <c r="Q59" s="27"/>
      <c r="R59" s="30"/>
      <c r="S59" s="27"/>
      <c r="T59" s="30"/>
      <c r="U59" s="27"/>
      <c r="V59" s="30"/>
      <c r="W59" s="27"/>
      <c r="X59" s="30"/>
      <c r="Y59" s="27"/>
      <c r="Z59" s="31"/>
      <c r="AA59" s="31"/>
      <c r="AB59" s="31"/>
    </row>
    <row r="60" spans="2:28" ht="10.5" customHeight="1">
      <c r="B60" s="32"/>
      <c r="C60" s="28"/>
      <c r="D60" s="28"/>
      <c r="E60" s="28"/>
      <c r="F60" s="30"/>
      <c r="G60" s="23"/>
      <c r="H60" s="30"/>
      <c r="I60" s="23"/>
      <c r="J60" s="30"/>
      <c r="K60" s="23"/>
      <c r="L60" s="30"/>
      <c r="M60" s="23"/>
      <c r="N60" s="30"/>
      <c r="O60" s="23"/>
      <c r="P60" s="30"/>
      <c r="Q60" s="23"/>
      <c r="R60" s="30"/>
      <c r="S60" s="23"/>
      <c r="T60" s="30"/>
      <c r="U60" s="23"/>
      <c r="V60" s="30"/>
      <c r="W60" s="23"/>
      <c r="X60" s="30"/>
      <c r="Y60" s="23"/>
      <c r="Z60" s="31"/>
      <c r="AA60" s="31"/>
      <c r="AB60" s="31"/>
    </row>
    <row r="61" spans="2:28" ht="10.5" customHeight="1">
      <c r="B61" s="29"/>
      <c r="C61" s="28"/>
      <c r="D61" s="28"/>
      <c r="E61" s="28"/>
      <c r="F61" s="30"/>
      <c r="G61" s="27"/>
      <c r="H61" s="30"/>
      <c r="I61" s="27"/>
      <c r="J61" s="30"/>
      <c r="K61" s="27"/>
      <c r="L61" s="30"/>
      <c r="M61" s="27"/>
      <c r="N61" s="30"/>
      <c r="O61" s="27"/>
      <c r="P61" s="30"/>
      <c r="Q61" s="27"/>
      <c r="R61" s="30"/>
      <c r="S61" s="27"/>
      <c r="T61" s="30"/>
      <c r="U61" s="27"/>
      <c r="V61" s="30"/>
      <c r="W61" s="27"/>
      <c r="X61" s="30"/>
      <c r="Y61" s="27"/>
      <c r="Z61" s="31"/>
      <c r="AA61" s="31"/>
      <c r="AB61" s="31"/>
    </row>
    <row r="62" spans="2:28" ht="10.5" customHeight="1">
      <c r="B62" s="32"/>
      <c r="C62" s="28"/>
      <c r="D62" s="28"/>
      <c r="E62" s="28"/>
      <c r="F62" s="30"/>
      <c r="G62" s="23"/>
      <c r="H62" s="30"/>
      <c r="I62" s="23"/>
      <c r="J62" s="30"/>
      <c r="K62" s="23"/>
      <c r="L62" s="30"/>
      <c r="M62" s="23"/>
      <c r="N62" s="30"/>
      <c r="O62" s="23"/>
      <c r="P62" s="30"/>
      <c r="Q62" s="23"/>
      <c r="R62" s="30"/>
      <c r="S62" s="23"/>
      <c r="T62" s="30"/>
      <c r="U62" s="23"/>
      <c r="V62" s="30"/>
      <c r="W62" s="23"/>
      <c r="X62" s="30"/>
      <c r="Y62" s="23"/>
      <c r="Z62" s="31"/>
      <c r="AA62" s="31"/>
      <c r="AB62" s="31"/>
    </row>
    <row r="63" spans="2:28" ht="10.5" customHeight="1">
      <c r="B63" s="29"/>
      <c r="C63" s="28"/>
      <c r="D63" s="28"/>
      <c r="E63" s="28"/>
      <c r="F63" s="30"/>
      <c r="G63" s="27"/>
      <c r="H63" s="30"/>
      <c r="I63" s="27"/>
      <c r="J63" s="30"/>
      <c r="K63" s="27"/>
      <c r="L63" s="30"/>
      <c r="M63" s="27"/>
      <c r="N63" s="30"/>
      <c r="O63" s="27"/>
      <c r="P63" s="30"/>
      <c r="Q63" s="27"/>
      <c r="R63" s="30"/>
      <c r="S63" s="27"/>
      <c r="T63" s="30"/>
      <c r="U63" s="27"/>
      <c r="V63" s="30"/>
      <c r="W63" s="27"/>
      <c r="X63" s="30"/>
      <c r="Y63" s="27"/>
      <c r="Z63" s="31"/>
      <c r="AA63" s="31"/>
      <c r="AB63" s="31"/>
    </row>
    <row r="64" spans="2:28" ht="10.5" customHeight="1">
      <c r="B64" s="32"/>
      <c r="C64" s="28"/>
      <c r="D64" s="28"/>
      <c r="E64" s="28"/>
      <c r="F64" s="30"/>
      <c r="G64" s="23"/>
      <c r="H64" s="30"/>
      <c r="I64" s="23"/>
      <c r="J64" s="30"/>
      <c r="K64" s="23"/>
      <c r="L64" s="30"/>
      <c r="M64" s="23"/>
      <c r="N64" s="30"/>
      <c r="O64" s="23"/>
      <c r="P64" s="30"/>
      <c r="Q64" s="23"/>
      <c r="R64" s="30"/>
      <c r="S64" s="23"/>
      <c r="T64" s="30"/>
      <c r="U64" s="23"/>
      <c r="V64" s="30"/>
      <c r="W64" s="23"/>
      <c r="X64" s="30"/>
      <c r="Y64" s="23"/>
      <c r="Z64" s="31"/>
      <c r="AA64" s="31"/>
      <c r="AB64" s="31"/>
    </row>
    <row r="65" spans="2:28" ht="10.5" customHeight="1">
      <c r="B65" s="29"/>
      <c r="C65" s="28"/>
      <c r="D65" s="28"/>
      <c r="E65" s="28"/>
      <c r="F65" s="30"/>
      <c r="G65" s="27"/>
      <c r="H65" s="30"/>
      <c r="I65" s="27"/>
      <c r="J65" s="30"/>
      <c r="K65" s="27"/>
      <c r="L65" s="30"/>
      <c r="M65" s="27"/>
      <c r="N65" s="30"/>
      <c r="O65" s="27"/>
      <c r="P65" s="30"/>
      <c r="Q65" s="27"/>
      <c r="R65" s="30"/>
      <c r="S65" s="27"/>
      <c r="T65" s="30"/>
      <c r="U65" s="27"/>
      <c r="V65" s="30"/>
      <c r="W65" s="27"/>
      <c r="X65" s="30"/>
      <c r="Y65" s="27"/>
      <c r="Z65" s="31"/>
      <c r="AA65" s="31"/>
      <c r="AB65" s="31"/>
    </row>
    <row r="66" spans="2:28" ht="10.5" customHeight="1">
      <c r="B66" s="32"/>
      <c r="C66" s="28"/>
      <c r="D66" s="28"/>
      <c r="E66" s="28"/>
      <c r="F66" s="30"/>
      <c r="G66" s="23"/>
      <c r="H66" s="30"/>
      <c r="I66" s="23"/>
      <c r="J66" s="30"/>
      <c r="K66" s="23"/>
      <c r="L66" s="30"/>
      <c r="M66" s="23"/>
      <c r="N66" s="30"/>
      <c r="O66" s="23"/>
      <c r="P66" s="30"/>
      <c r="Q66" s="23"/>
      <c r="R66" s="30"/>
      <c r="S66" s="23"/>
      <c r="T66" s="30"/>
      <c r="U66" s="23"/>
      <c r="V66" s="30"/>
      <c r="W66" s="23"/>
      <c r="X66" s="30"/>
      <c r="Y66" s="23"/>
      <c r="Z66" s="31"/>
      <c r="AA66" s="31"/>
      <c r="AB66" s="31"/>
    </row>
    <row r="67" spans="2:28" ht="10.5" customHeight="1">
      <c r="B67" s="29"/>
      <c r="C67" s="28"/>
      <c r="D67" s="28"/>
      <c r="E67" s="28"/>
      <c r="F67" s="30"/>
      <c r="G67" s="27"/>
      <c r="H67" s="30"/>
      <c r="I67" s="27"/>
      <c r="J67" s="30"/>
      <c r="K67" s="27"/>
      <c r="L67" s="30"/>
      <c r="M67" s="27"/>
      <c r="N67" s="30"/>
      <c r="O67" s="27"/>
      <c r="P67" s="30"/>
      <c r="Q67" s="27"/>
      <c r="R67" s="30"/>
      <c r="S67" s="27"/>
      <c r="T67" s="30"/>
      <c r="U67" s="27"/>
      <c r="V67" s="30"/>
      <c r="W67" s="27"/>
      <c r="X67" s="30"/>
      <c r="Y67" s="27"/>
      <c r="Z67" s="31"/>
      <c r="AA67" s="31"/>
      <c r="AB67" s="31"/>
    </row>
    <row r="68" spans="2:28" ht="10.5" customHeight="1">
      <c r="B68" s="32"/>
      <c r="C68" s="28"/>
      <c r="D68" s="28"/>
      <c r="E68" s="28"/>
      <c r="F68" s="30"/>
      <c r="G68" s="23"/>
      <c r="H68" s="30"/>
      <c r="I68" s="23"/>
      <c r="J68" s="30"/>
      <c r="K68" s="23"/>
      <c r="L68" s="30"/>
      <c r="M68" s="23"/>
      <c r="N68" s="30"/>
      <c r="O68" s="23"/>
      <c r="P68" s="30"/>
      <c r="Q68" s="23"/>
      <c r="R68" s="30"/>
      <c r="S68" s="23"/>
      <c r="T68" s="30"/>
      <c r="U68" s="23"/>
      <c r="V68" s="30"/>
      <c r="W68" s="23"/>
      <c r="X68" s="30"/>
      <c r="Y68" s="23"/>
      <c r="Z68" s="31"/>
      <c r="AA68" s="31"/>
      <c r="AB68" s="31"/>
    </row>
    <row r="69" spans="2:28" ht="10.5" customHeight="1">
      <c r="B69" s="29"/>
      <c r="C69" s="28"/>
      <c r="D69" s="28"/>
      <c r="E69" s="28"/>
      <c r="F69" s="30"/>
      <c r="G69" s="27"/>
      <c r="H69" s="30"/>
      <c r="I69" s="27"/>
      <c r="J69" s="30"/>
      <c r="K69" s="27"/>
      <c r="L69" s="30"/>
      <c r="M69" s="27"/>
      <c r="N69" s="30"/>
      <c r="O69" s="27"/>
      <c r="P69" s="30"/>
      <c r="Q69" s="27"/>
      <c r="R69" s="30"/>
      <c r="S69" s="27"/>
      <c r="T69" s="30"/>
      <c r="U69" s="27"/>
      <c r="V69" s="30"/>
      <c r="W69" s="27"/>
      <c r="X69" s="30"/>
      <c r="Y69" s="27"/>
      <c r="Z69" s="31"/>
      <c r="AA69" s="31"/>
      <c r="AB69" s="31"/>
    </row>
    <row r="70" spans="2:28" ht="10.5" customHeight="1">
      <c r="B70" s="32"/>
      <c r="C70" s="28"/>
      <c r="D70" s="28"/>
      <c r="E70" s="28"/>
      <c r="F70" s="30"/>
      <c r="G70" s="23"/>
      <c r="H70" s="30"/>
      <c r="I70" s="23"/>
      <c r="J70" s="30"/>
      <c r="K70" s="23"/>
      <c r="L70" s="30"/>
      <c r="M70" s="23"/>
      <c r="N70" s="30"/>
      <c r="O70" s="23"/>
      <c r="P70" s="30"/>
      <c r="Q70" s="23"/>
      <c r="R70" s="30"/>
      <c r="S70" s="23"/>
      <c r="T70" s="30"/>
      <c r="U70" s="23"/>
      <c r="V70" s="30"/>
      <c r="W70" s="23"/>
      <c r="X70" s="30"/>
      <c r="Y70" s="23"/>
      <c r="Z70" s="31"/>
      <c r="AA70" s="31"/>
      <c r="AB70" s="31"/>
    </row>
    <row r="71" spans="2:28" ht="10.5" customHeight="1">
      <c r="B71" s="29"/>
      <c r="C71" s="28"/>
      <c r="D71" s="28"/>
      <c r="E71" s="28"/>
      <c r="F71" s="30"/>
      <c r="G71" s="27"/>
      <c r="H71" s="30"/>
      <c r="I71" s="27"/>
      <c r="J71" s="30"/>
      <c r="K71" s="27"/>
      <c r="L71" s="30"/>
      <c r="M71" s="27"/>
      <c r="N71" s="30"/>
      <c r="O71" s="27"/>
      <c r="P71" s="30"/>
      <c r="Q71" s="27"/>
      <c r="R71" s="30"/>
      <c r="S71" s="27"/>
      <c r="T71" s="30"/>
      <c r="U71" s="27"/>
      <c r="V71" s="30"/>
      <c r="W71" s="27"/>
      <c r="X71" s="30"/>
      <c r="Y71" s="27"/>
      <c r="Z71" s="31"/>
      <c r="AA71" s="31"/>
      <c r="AB71" s="31"/>
    </row>
    <row r="72" spans="2:28" ht="10.5" customHeight="1">
      <c r="B72" s="32"/>
      <c r="C72" s="28"/>
      <c r="D72" s="28"/>
      <c r="E72" s="28"/>
      <c r="F72" s="30"/>
      <c r="G72" s="23"/>
      <c r="H72" s="30"/>
      <c r="I72" s="23"/>
      <c r="J72" s="30"/>
      <c r="K72" s="23"/>
      <c r="L72" s="30"/>
      <c r="M72" s="23"/>
      <c r="N72" s="30"/>
      <c r="O72" s="23"/>
      <c r="P72" s="30"/>
      <c r="Q72" s="23"/>
      <c r="R72" s="30"/>
      <c r="S72" s="23"/>
      <c r="T72" s="30"/>
      <c r="U72" s="23"/>
      <c r="V72" s="30"/>
      <c r="W72" s="23"/>
      <c r="X72" s="30"/>
      <c r="Y72" s="23"/>
      <c r="Z72" s="31"/>
      <c r="AA72" s="31"/>
      <c r="AB72" s="31"/>
    </row>
    <row r="73" spans="2:28" ht="10.5" customHeight="1">
      <c r="B73" s="29"/>
      <c r="C73" s="28"/>
      <c r="D73" s="28"/>
      <c r="E73" s="28"/>
      <c r="F73" s="30"/>
      <c r="G73" s="27"/>
      <c r="H73" s="30"/>
      <c r="I73" s="27"/>
      <c r="J73" s="30"/>
      <c r="K73" s="27"/>
      <c r="L73" s="30"/>
      <c r="M73" s="27"/>
      <c r="N73" s="30"/>
      <c r="O73" s="27"/>
      <c r="P73" s="30"/>
      <c r="Q73" s="27"/>
      <c r="R73" s="30"/>
      <c r="S73" s="27"/>
      <c r="T73" s="30"/>
      <c r="U73" s="27"/>
      <c r="V73" s="30"/>
      <c r="W73" s="27"/>
      <c r="X73" s="30"/>
      <c r="Y73" s="27"/>
      <c r="Z73" s="31"/>
      <c r="AA73" s="31"/>
      <c r="AB73" s="31"/>
    </row>
    <row r="74" spans="2:28" ht="10.5" customHeight="1">
      <c r="B74" s="32"/>
      <c r="C74" s="28"/>
      <c r="D74" s="28"/>
      <c r="E74" s="28"/>
      <c r="F74" s="30"/>
      <c r="G74" s="23"/>
      <c r="H74" s="30"/>
      <c r="I74" s="23"/>
      <c r="J74" s="30"/>
      <c r="K74" s="23"/>
      <c r="L74" s="30"/>
      <c r="M74" s="23"/>
      <c r="N74" s="30"/>
      <c r="O74" s="23"/>
      <c r="P74" s="30"/>
      <c r="Q74" s="23"/>
      <c r="R74" s="30"/>
      <c r="S74" s="23"/>
      <c r="T74" s="30"/>
      <c r="U74" s="23"/>
      <c r="V74" s="30"/>
      <c r="W74" s="23"/>
      <c r="X74" s="30"/>
      <c r="Y74" s="23"/>
      <c r="Z74" s="31"/>
      <c r="AA74" s="31"/>
      <c r="AB74" s="31"/>
    </row>
    <row r="75" spans="2:28" ht="10.5" customHeight="1">
      <c r="B75" s="29"/>
      <c r="C75" s="28"/>
      <c r="D75" s="28"/>
      <c r="E75" s="28"/>
      <c r="F75" s="30"/>
      <c r="G75" s="27"/>
      <c r="H75" s="30"/>
      <c r="I75" s="27"/>
      <c r="J75" s="30"/>
      <c r="K75" s="27"/>
      <c r="L75" s="30"/>
      <c r="M75" s="27"/>
      <c r="N75" s="30"/>
      <c r="O75" s="27"/>
      <c r="P75" s="30"/>
      <c r="Q75" s="27"/>
      <c r="R75" s="30"/>
      <c r="S75" s="27"/>
      <c r="T75" s="30"/>
      <c r="U75" s="27"/>
      <c r="V75" s="30"/>
      <c r="W75" s="27"/>
      <c r="X75" s="30"/>
      <c r="Y75" s="27"/>
      <c r="Z75" s="31"/>
      <c r="AA75" s="31"/>
      <c r="AB75" s="31"/>
    </row>
    <row r="76" spans="2:28" ht="10.5" customHeight="1">
      <c r="B76" s="32"/>
      <c r="C76" s="28"/>
      <c r="D76" s="28"/>
      <c r="E76" s="28"/>
      <c r="F76" s="30"/>
      <c r="G76" s="23"/>
      <c r="H76" s="30"/>
      <c r="I76" s="23"/>
      <c r="J76" s="30"/>
      <c r="K76" s="23"/>
      <c r="L76" s="30"/>
      <c r="M76" s="23"/>
      <c r="N76" s="30"/>
      <c r="O76" s="23"/>
      <c r="P76" s="30"/>
      <c r="Q76" s="23"/>
      <c r="R76" s="30"/>
      <c r="S76" s="23"/>
      <c r="T76" s="30"/>
      <c r="U76" s="23"/>
      <c r="V76" s="30"/>
      <c r="W76" s="23"/>
      <c r="X76" s="30"/>
      <c r="Y76" s="23"/>
      <c r="Z76" s="31"/>
      <c r="AA76" s="31"/>
      <c r="AB76" s="31"/>
    </row>
    <row r="77" spans="2:28" ht="10.5" customHeight="1">
      <c r="B77" s="29"/>
      <c r="C77" s="28"/>
      <c r="D77" s="28"/>
      <c r="E77" s="28"/>
      <c r="F77" s="30"/>
      <c r="G77" s="27"/>
      <c r="H77" s="30"/>
      <c r="I77" s="27"/>
      <c r="J77" s="30"/>
      <c r="K77" s="27"/>
      <c r="L77" s="30"/>
      <c r="M77" s="27"/>
      <c r="N77" s="30"/>
      <c r="O77" s="27"/>
      <c r="P77" s="30"/>
      <c r="Q77" s="27"/>
      <c r="R77" s="30"/>
      <c r="S77" s="27"/>
      <c r="T77" s="30"/>
      <c r="U77" s="27"/>
      <c r="V77" s="30"/>
      <c r="W77" s="27"/>
      <c r="X77" s="30"/>
      <c r="Y77" s="27"/>
      <c r="Z77" s="31"/>
      <c r="AA77" s="31"/>
      <c r="AB77" s="31"/>
    </row>
    <row r="78" spans="2:28" ht="10.5" customHeight="1">
      <c r="B78" s="32"/>
      <c r="C78" s="28"/>
      <c r="D78" s="28"/>
      <c r="E78" s="28"/>
      <c r="F78" s="30"/>
      <c r="G78" s="23"/>
      <c r="H78" s="30"/>
      <c r="I78" s="23"/>
      <c r="J78" s="30"/>
      <c r="K78" s="23"/>
      <c r="L78" s="30"/>
      <c r="M78" s="23"/>
      <c r="N78" s="30"/>
      <c r="O78" s="23"/>
      <c r="P78" s="30"/>
      <c r="Q78" s="23"/>
      <c r="R78" s="30"/>
      <c r="S78" s="23"/>
      <c r="T78" s="30"/>
      <c r="U78" s="23"/>
      <c r="V78" s="30"/>
      <c r="W78" s="23"/>
      <c r="X78" s="30"/>
      <c r="Y78" s="23"/>
      <c r="Z78" s="31"/>
      <c r="AA78" s="31"/>
      <c r="AB78" s="31"/>
    </row>
    <row r="79" spans="2:28" ht="10.5" customHeight="1">
      <c r="B79" s="29"/>
      <c r="C79" s="28"/>
      <c r="D79" s="28"/>
      <c r="E79" s="28"/>
      <c r="F79" s="30"/>
      <c r="G79" s="27"/>
      <c r="H79" s="30"/>
      <c r="I79" s="27"/>
      <c r="J79" s="30"/>
      <c r="K79" s="27"/>
      <c r="L79" s="30"/>
      <c r="M79" s="27"/>
      <c r="N79" s="30"/>
      <c r="O79" s="27"/>
      <c r="P79" s="30"/>
      <c r="Q79" s="27"/>
      <c r="R79" s="30"/>
      <c r="S79" s="27"/>
      <c r="T79" s="30"/>
      <c r="U79" s="27"/>
      <c r="V79" s="30"/>
      <c r="W79" s="27"/>
      <c r="X79" s="30"/>
      <c r="Y79" s="27"/>
      <c r="Z79" s="31"/>
      <c r="AA79" s="31"/>
      <c r="AB79" s="31"/>
    </row>
    <row r="80" spans="2:28" ht="10.5" customHeight="1">
      <c r="B80" s="32"/>
      <c r="C80" s="28"/>
      <c r="D80" s="28"/>
      <c r="E80" s="28"/>
      <c r="F80" s="30"/>
      <c r="G80" s="23"/>
      <c r="H80" s="30"/>
      <c r="I80" s="23"/>
      <c r="J80" s="30"/>
      <c r="K80" s="23"/>
      <c r="L80" s="30"/>
      <c r="M80" s="23"/>
      <c r="N80" s="30"/>
      <c r="O80" s="23"/>
      <c r="P80" s="30"/>
      <c r="Q80" s="23"/>
      <c r="R80" s="30"/>
      <c r="S80" s="23"/>
      <c r="T80" s="30"/>
      <c r="U80" s="23"/>
      <c r="V80" s="30"/>
      <c r="W80" s="23"/>
      <c r="X80" s="30"/>
      <c r="Y80" s="23"/>
      <c r="Z80" s="31"/>
      <c r="AA80" s="31"/>
      <c r="AB80" s="31"/>
    </row>
    <row r="81" spans="2:28" ht="10.5" customHeight="1">
      <c r="B81" s="29"/>
      <c r="C81" s="28"/>
      <c r="D81" s="28"/>
      <c r="E81" s="28"/>
      <c r="F81" s="30"/>
      <c r="G81" s="27"/>
      <c r="H81" s="30"/>
      <c r="I81" s="27"/>
      <c r="J81" s="30"/>
      <c r="K81" s="27"/>
      <c r="L81" s="30"/>
      <c r="M81" s="27"/>
      <c r="N81" s="30"/>
      <c r="O81" s="27"/>
      <c r="P81" s="30"/>
      <c r="Q81" s="27"/>
      <c r="R81" s="30"/>
      <c r="S81" s="27"/>
      <c r="T81" s="30"/>
      <c r="U81" s="27"/>
      <c r="V81" s="30"/>
      <c r="W81" s="27"/>
      <c r="X81" s="30"/>
      <c r="Y81" s="27"/>
      <c r="Z81" s="31"/>
      <c r="AA81" s="31"/>
      <c r="AB81" s="31"/>
    </row>
    <row r="82" spans="2:28" ht="10.5" customHeight="1">
      <c r="B82" s="32"/>
      <c r="C82" s="28"/>
      <c r="D82" s="28"/>
      <c r="E82" s="28"/>
      <c r="F82" s="30"/>
      <c r="G82" s="23"/>
      <c r="H82" s="30"/>
      <c r="I82" s="23"/>
      <c r="J82" s="30"/>
      <c r="K82" s="23"/>
      <c r="L82" s="30"/>
      <c r="M82" s="23"/>
      <c r="N82" s="30"/>
      <c r="O82" s="23"/>
      <c r="P82" s="30"/>
      <c r="Q82" s="23"/>
      <c r="R82" s="30"/>
      <c r="S82" s="23"/>
      <c r="T82" s="30"/>
      <c r="U82" s="23"/>
      <c r="V82" s="30"/>
      <c r="W82" s="23"/>
      <c r="X82" s="30"/>
      <c r="Y82" s="23"/>
      <c r="Z82" s="31"/>
      <c r="AA82" s="31"/>
      <c r="AB82" s="31"/>
    </row>
    <row r="83" spans="2:28" ht="10.5" customHeight="1">
      <c r="B83" s="29"/>
      <c r="C83" s="28"/>
      <c r="D83" s="28"/>
      <c r="E83" s="28"/>
      <c r="F83" s="30"/>
      <c r="G83" s="27"/>
      <c r="H83" s="30"/>
      <c r="I83" s="27"/>
      <c r="J83" s="30"/>
      <c r="K83" s="27"/>
      <c r="L83" s="30"/>
      <c r="M83" s="27"/>
      <c r="N83" s="30"/>
      <c r="O83" s="27"/>
      <c r="P83" s="30"/>
      <c r="Q83" s="27"/>
      <c r="R83" s="30"/>
      <c r="S83" s="27"/>
      <c r="T83" s="30"/>
      <c r="U83" s="27"/>
      <c r="V83" s="30"/>
      <c r="W83" s="27"/>
      <c r="X83" s="30"/>
      <c r="Y83" s="27"/>
      <c r="Z83" s="31"/>
      <c r="AA83" s="31"/>
      <c r="AB83" s="31"/>
    </row>
    <row r="84" spans="2:28" ht="10.5" customHeight="1">
      <c r="B84" s="32"/>
      <c r="C84" s="28"/>
      <c r="D84" s="28"/>
      <c r="E84" s="28"/>
      <c r="F84" s="30"/>
      <c r="G84" s="23"/>
      <c r="H84" s="30"/>
      <c r="I84" s="23"/>
      <c r="J84" s="30"/>
      <c r="K84" s="23"/>
      <c r="L84" s="30"/>
      <c r="M84" s="23"/>
      <c r="N84" s="30"/>
      <c r="O84" s="23"/>
      <c r="P84" s="30"/>
      <c r="Q84" s="23"/>
      <c r="R84" s="30"/>
      <c r="S84" s="23"/>
      <c r="T84" s="30"/>
      <c r="U84" s="23"/>
      <c r="V84" s="30"/>
      <c r="W84" s="23"/>
      <c r="X84" s="30"/>
      <c r="Y84" s="23"/>
      <c r="Z84" s="31"/>
      <c r="AA84" s="31"/>
      <c r="AB84" s="31"/>
    </row>
    <row r="85" spans="2:28" ht="10.5" customHeight="1">
      <c r="B85" s="29"/>
      <c r="C85" s="28"/>
      <c r="D85" s="28"/>
      <c r="E85" s="28"/>
      <c r="F85" s="30"/>
      <c r="G85" s="27"/>
      <c r="H85" s="30"/>
      <c r="I85" s="27"/>
      <c r="J85" s="30"/>
      <c r="K85" s="27"/>
      <c r="L85" s="30"/>
      <c r="M85" s="27"/>
      <c r="N85" s="30"/>
      <c r="O85" s="27"/>
      <c r="P85" s="30"/>
      <c r="Q85" s="27"/>
      <c r="R85" s="30"/>
      <c r="S85" s="27"/>
      <c r="T85" s="30"/>
      <c r="U85" s="27"/>
      <c r="V85" s="30"/>
      <c r="W85" s="27"/>
      <c r="X85" s="30"/>
      <c r="Y85" s="27"/>
      <c r="Z85" s="31"/>
      <c r="AA85" s="31"/>
      <c r="AB85" s="31"/>
    </row>
    <row r="86" spans="2:28" ht="10.5" customHeight="1">
      <c r="B86" s="32"/>
      <c r="C86" s="28"/>
      <c r="D86" s="28"/>
      <c r="E86" s="28"/>
      <c r="F86" s="30"/>
      <c r="G86" s="23"/>
      <c r="H86" s="30"/>
      <c r="I86" s="23"/>
      <c r="J86" s="30"/>
      <c r="K86" s="23"/>
      <c r="L86" s="30"/>
      <c r="M86" s="23"/>
      <c r="N86" s="30"/>
      <c r="O86" s="23"/>
      <c r="P86" s="30"/>
      <c r="Q86" s="23"/>
      <c r="R86" s="30"/>
      <c r="S86" s="23"/>
      <c r="T86" s="30"/>
      <c r="U86" s="23"/>
      <c r="V86" s="30"/>
      <c r="W86" s="23"/>
      <c r="X86" s="30"/>
      <c r="Y86" s="23"/>
      <c r="Z86" s="31"/>
      <c r="AA86" s="31"/>
      <c r="AB86" s="31"/>
    </row>
    <row r="87" spans="2:28" ht="10.5" customHeight="1">
      <c r="B87" s="29"/>
      <c r="C87" s="28"/>
      <c r="D87" s="28"/>
      <c r="E87" s="28"/>
      <c r="F87" s="30"/>
      <c r="G87" s="27"/>
      <c r="H87" s="30"/>
      <c r="I87" s="27"/>
      <c r="J87" s="30"/>
      <c r="K87" s="27"/>
      <c r="L87" s="30"/>
      <c r="M87" s="27"/>
      <c r="N87" s="30"/>
      <c r="O87" s="27"/>
      <c r="P87" s="30"/>
      <c r="Q87" s="27"/>
      <c r="R87" s="30"/>
      <c r="S87" s="27"/>
      <c r="T87" s="30"/>
      <c r="U87" s="27"/>
      <c r="V87" s="30"/>
      <c r="W87" s="27"/>
      <c r="X87" s="30"/>
      <c r="Y87" s="27"/>
      <c r="Z87" s="31"/>
      <c r="AA87" s="31"/>
      <c r="AB87" s="31"/>
    </row>
    <row r="88" spans="2:28" ht="10.5" customHeight="1">
      <c r="B88" s="32"/>
      <c r="C88" s="28"/>
      <c r="D88" s="28"/>
      <c r="E88" s="28"/>
      <c r="F88" s="30"/>
      <c r="G88" s="23"/>
      <c r="H88" s="30"/>
      <c r="I88" s="23"/>
      <c r="J88" s="30"/>
      <c r="K88" s="23"/>
      <c r="L88" s="30"/>
      <c r="M88" s="23"/>
      <c r="N88" s="30"/>
      <c r="O88" s="23"/>
      <c r="P88" s="30"/>
      <c r="Q88" s="23"/>
      <c r="R88" s="30"/>
      <c r="S88" s="23"/>
      <c r="T88" s="30"/>
      <c r="U88" s="23"/>
      <c r="V88" s="30"/>
      <c r="W88" s="23"/>
      <c r="X88" s="30"/>
      <c r="Y88" s="23"/>
      <c r="Z88" s="31"/>
      <c r="AA88" s="31"/>
      <c r="AB88" s="31"/>
    </row>
    <row r="89" spans="2:28" ht="10.5" customHeight="1">
      <c r="B89" s="29"/>
      <c r="C89" s="28"/>
      <c r="D89" s="28"/>
      <c r="E89" s="28"/>
      <c r="F89" s="30"/>
      <c r="G89" s="27"/>
      <c r="H89" s="30"/>
      <c r="I89" s="27"/>
      <c r="J89" s="30"/>
      <c r="K89" s="27"/>
      <c r="L89" s="30"/>
      <c r="M89" s="27"/>
      <c r="N89" s="30"/>
      <c r="O89" s="27"/>
      <c r="P89" s="30"/>
      <c r="Q89" s="27"/>
      <c r="R89" s="30"/>
      <c r="S89" s="27"/>
      <c r="T89" s="30"/>
      <c r="U89" s="27"/>
      <c r="V89" s="30"/>
      <c r="W89" s="27"/>
      <c r="X89" s="30"/>
      <c r="Y89" s="27"/>
      <c r="Z89" s="31"/>
      <c r="AA89" s="31"/>
      <c r="AB89" s="31"/>
    </row>
    <row r="90" spans="2:28" ht="10.5" customHeight="1">
      <c r="B90" s="32"/>
      <c r="C90" s="28"/>
      <c r="D90" s="28"/>
      <c r="E90" s="28"/>
      <c r="F90" s="30"/>
      <c r="G90" s="23"/>
      <c r="H90" s="30"/>
      <c r="I90" s="23"/>
      <c r="J90" s="30"/>
      <c r="K90" s="23"/>
      <c r="L90" s="30"/>
      <c r="M90" s="23"/>
      <c r="N90" s="30"/>
      <c r="O90" s="23"/>
      <c r="P90" s="30"/>
      <c r="Q90" s="23"/>
      <c r="R90" s="30"/>
      <c r="S90" s="23"/>
      <c r="T90" s="30"/>
      <c r="U90" s="23"/>
      <c r="V90" s="30"/>
      <c r="W90" s="23"/>
      <c r="X90" s="30"/>
      <c r="Y90" s="23"/>
      <c r="Z90" s="31"/>
      <c r="AA90" s="31"/>
      <c r="AB90" s="31"/>
    </row>
    <row r="91" spans="2:28" ht="10.5" customHeight="1">
      <c r="B91" s="29"/>
      <c r="C91" s="28"/>
      <c r="D91" s="28"/>
      <c r="E91" s="28"/>
      <c r="F91" s="30"/>
      <c r="G91" s="27"/>
      <c r="H91" s="30"/>
      <c r="I91" s="27"/>
      <c r="J91" s="30"/>
      <c r="K91" s="27"/>
      <c r="L91" s="30"/>
      <c r="M91" s="27"/>
      <c r="N91" s="30"/>
      <c r="O91" s="27"/>
      <c r="P91" s="30"/>
      <c r="Q91" s="27"/>
      <c r="R91" s="30"/>
      <c r="S91" s="27"/>
      <c r="T91" s="30"/>
      <c r="U91" s="27"/>
      <c r="V91" s="30"/>
      <c r="W91" s="27"/>
      <c r="X91" s="30"/>
      <c r="Y91" s="27"/>
      <c r="Z91" s="31"/>
      <c r="AA91" s="31"/>
      <c r="AB91" s="31"/>
    </row>
    <row r="92" spans="2:28" ht="10.5" customHeight="1">
      <c r="B92" s="32"/>
      <c r="C92" s="28"/>
      <c r="D92" s="28"/>
      <c r="E92" s="28"/>
      <c r="F92" s="30"/>
      <c r="G92" s="23"/>
      <c r="H92" s="30"/>
      <c r="I92" s="23"/>
      <c r="J92" s="30"/>
      <c r="K92" s="23"/>
      <c r="L92" s="30"/>
      <c r="M92" s="23"/>
      <c r="N92" s="30"/>
      <c r="O92" s="23"/>
      <c r="P92" s="30"/>
      <c r="Q92" s="23"/>
      <c r="R92" s="30"/>
      <c r="S92" s="23"/>
      <c r="T92" s="30"/>
      <c r="U92" s="23"/>
      <c r="V92" s="30"/>
      <c r="W92" s="23"/>
      <c r="X92" s="30"/>
      <c r="Y92" s="23"/>
      <c r="Z92" s="31"/>
      <c r="AA92" s="31"/>
      <c r="AB92" s="31"/>
    </row>
    <row r="93" spans="2:28" ht="10.5" customHeight="1">
      <c r="B93" s="29"/>
      <c r="C93" s="28"/>
      <c r="D93" s="28"/>
      <c r="E93" s="28"/>
      <c r="F93" s="30"/>
      <c r="G93" s="27"/>
      <c r="H93" s="30"/>
      <c r="I93" s="27"/>
      <c r="J93" s="30"/>
      <c r="K93" s="27"/>
      <c r="L93" s="30"/>
      <c r="M93" s="27"/>
      <c r="N93" s="30"/>
      <c r="O93" s="27"/>
      <c r="P93" s="30"/>
      <c r="Q93" s="27"/>
      <c r="R93" s="30"/>
      <c r="S93" s="27"/>
      <c r="T93" s="30"/>
      <c r="U93" s="27"/>
      <c r="V93" s="30"/>
      <c r="W93" s="27"/>
      <c r="X93" s="30"/>
      <c r="Y93" s="27"/>
      <c r="Z93" s="31"/>
      <c r="AA93" s="31"/>
      <c r="AB93" s="31"/>
    </row>
    <row r="94" spans="2:28" ht="10.5" customHeight="1">
      <c r="B94" s="32"/>
      <c r="C94" s="28"/>
      <c r="D94" s="28"/>
      <c r="E94" s="28"/>
      <c r="F94" s="30"/>
      <c r="G94" s="23"/>
      <c r="H94" s="30"/>
      <c r="I94" s="23"/>
      <c r="J94" s="30"/>
      <c r="K94" s="23"/>
      <c r="L94" s="30"/>
      <c r="M94" s="23"/>
      <c r="N94" s="30"/>
      <c r="O94" s="23"/>
      <c r="P94" s="30"/>
      <c r="Q94" s="23"/>
      <c r="R94" s="30"/>
      <c r="S94" s="23"/>
      <c r="T94" s="30"/>
      <c r="U94" s="23"/>
      <c r="V94" s="30"/>
      <c r="W94" s="23"/>
      <c r="X94" s="30"/>
      <c r="Y94" s="23"/>
      <c r="Z94" s="31"/>
      <c r="AA94" s="31"/>
      <c r="AB94" s="31"/>
    </row>
    <row r="95" spans="2:28" ht="10.5" customHeight="1">
      <c r="B95" s="29"/>
      <c r="C95" s="28"/>
      <c r="D95" s="28"/>
      <c r="E95" s="28"/>
      <c r="F95" s="30"/>
      <c r="G95" s="27"/>
      <c r="H95" s="30"/>
      <c r="I95" s="27"/>
      <c r="J95" s="30"/>
      <c r="K95" s="27"/>
      <c r="L95" s="30"/>
      <c r="M95" s="27"/>
      <c r="N95" s="30"/>
      <c r="O95" s="27"/>
      <c r="P95" s="30"/>
      <c r="Q95" s="27"/>
      <c r="R95" s="30"/>
      <c r="S95" s="27"/>
      <c r="T95" s="30"/>
      <c r="U95" s="27"/>
      <c r="V95" s="30"/>
      <c r="W95" s="27"/>
      <c r="X95" s="30"/>
      <c r="Y95" s="27"/>
      <c r="Z95" s="31"/>
      <c r="AA95" s="31"/>
      <c r="AB95" s="31"/>
    </row>
    <row r="96" spans="2:28" ht="10.5" customHeight="1">
      <c r="B96" s="32"/>
      <c r="C96" s="28"/>
      <c r="D96" s="28"/>
      <c r="E96" s="28"/>
      <c r="F96" s="30"/>
      <c r="G96" s="23"/>
      <c r="H96" s="30"/>
      <c r="I96" s="23"/>
      <c r="J96" s="30"/>
      <c r="K96" s="23"/>
      <c r="L96" s="30"/>
      <c r="M96" s="23"/>
      <c r="N96" s="30"/>
      <c r="O96" s="23"/>
      <c r="P96" s="30"/>
      <c r="Q96" s="23"/>
      <c r="R96" s="30"/>
      <c r="S96" s="23"/>
      <c r="T96" s="30"/>
      <c r="U96" s="23"/>
      <c r="V96" s="30"/>
      <c r="W96" s="23"/>
      <c r="X96" s="30"/>
      <c r="Y96" s="23"/>
      <c r="Z96" s="31"/>
      <c r="AA96" s="31"/>
      <c r="AB96" s="31"/>
    </row>
    <row r="97" spans="2:28" ht="10.5" customHeight="1">
      <c r="B97" s="29"/>
      <c r="C97" s="28"/>
      <c r="D97" s="28"/>
      <c r="E97" s="28"/>
      <c r="F97" s="30"/>
      <c r="G97" s="27"/>
      <c r="H97" s="30"/>
      <c r="I97" s="27"/>
      <c r="J97" s="30"/>
      <c r="K97" s="27"/>
      <c r="L97" s="30"/>
      <c r="M97" s="27"/>
      <c r="N97" s="30"/>
      <c r="O97" s="27"/>
      <c r="P97" s="30"/>
      <c r="Q97" s="27"/>
      <c r="R97" s="30"/>
      <c r="S97" s="27"/>
      <c r="T97" s="30"/>
      <c r="U97" s="27"/>
      <c r="V97" s="30"/>
      <c r="W97" s="27"/>
      <c r="X97" s="30"/>
      <c r="Y97" s="27"/>
      <c r="Z97" s="31"/>
      <c r="AA97" s="31"/>
      <c r="AB97" s="31"/>
    </row>
    <row r="98" spans="2:28" ht="10.5" customHeight="1">
      <c r="B98" s="32"/>
      <c r="C98" s="28"/>
      <c r="D98" s="28"/>
      <c r="E98" s="28"/>
      <c r="F98" s="30"/>
      <c r="G98" s="23"/>
      <c r="H98" s="30"/>
      <c r="I98" s="23"/>
      <c r="J98" s="30"/>
      <c r="K98" s="23"/>
      <c r="L98" s="30"/>
      <c r="M98" s="23"/>
      <c r="N98" s="30"/>
      <c r="O98" s="23"/>
      <c r="P98" s="30"/>
      <c r="Q98" s="23"/>
      <c r="R98" s="30"/>
      <c r="S98" s="23"/>
      <c r="T98" s="30"/>
      <c r="U98" s="23"/>
      <c r="V98" s="30"/>
      <c r="W98" s="23"/>
      <c r="X98" s="30"/>
      <c r="Y98" s="23"/>
      <c r="Z98" s="31"/>
      <c r="AA98" s="31"/>
      <c r="AB98" s="31"/>
    </row>
    <row r="99" spans="2:28" ht="10.5" customHeight="1">
      <c r="B99" s="29"/>
      <c r="C99" s="28"/>
      <c r="D99" s="28"/>
      <c r="E99" s="28"/>
      <c r="F99" s="30"/>
      <c r="G99" s="27"/>
      <c r="H99" s="30"/>
      <c r="I99" s="27"/>
      <c r="J99" s="30"/>
      <c r="K99" s="27"/>
      <c r="L99" s="30"/>
      <c r="M99" s="27"/>
      <c r="N99" s="30"/>
      <c r="O99" s="27"/>
      <c r="P99" s="30"/>
      <c r="Q99" s="27"/>
      <c r="R99" s="30"/>
      <c r="S99" s="27"/>
      <c r="T99" s="30"/>
      <c r="U99" s="27"/>
      <c r="V99" s="30"/>
      <c r="W99" s="27"/>
      <c r="X99" s="30"/>
      <c r="Y99" s="27"/>
      <c r="Z99" s="31"/>
      <c r="AA99" s="31"/>
      <c r="AB99" s="31"/>
    </row>
    <row r="100" spans="2:28" ht="10.5" customHeight="1">
      <c r="B100" s="32"/>
      <c r="C100" s="28"/>
      <c r="D100" s="28"/>
      <c r="E100" s="28"/>
      <c r="F100" s="30"/>
      <c r="G100" s="23"/>
      <c r="H100" s="30"/>
      <c r="I100" s="23"/>
      <c r="J100" s="30"/>
      <c r="K100" s="23"/>
      <c r="L100" s="30"/>
      <c r="M100" s="23"/>
      <c r="N100" s="30"/>
      <c r="O100" s="23"/>
      <c r="P100" s="30"/>
      <c r="Q100" s="23"/>
      <c r="R100" s="30"/>
      <c r="S100" s="23"/>
      <c r="T100" s="30"/>
      <c r="U100" s="23"/>
      <c r="V100" s="30"/>
      <c r="W100" s="23"/>
      <c r="X100" s="30"/>
      <c r="Y100" s="23"/>
      <c r="Z100" s="31"/>
      <c r="AA100" s="31"/>
      <c r="AB100" s="31"/>
    </row>
    <row r="101" spans="2:28" ht="10.5" customHeight="1">
      <c r="B101" s="29"/>
      <c r="C101" s="28"/>
      <c r="D101" s="28"/>
      <c r="E101" s="28"/>
      <c r="F101" s="30"/>
      <c r="G101" s="27"/>
      <c r="H101" s="30"/>
      <c r="I101" s="27"/>
      <c r="J101" s="30"/>
      <c r="K101" s="27"/>
      <c r="L101" s="30"/>
      <c r="M101" s="27"/>
      <c r="N101" s="30"/>
      <c r="O101" s="27"/>
      <c r="P101" s="30"/>
      <c r="Q101" s="27"/>
      <c r="R101" s="30"/>
      <c r="S101" s="27"/>
      <c r="T101" s="30"/>
      <c r="U101" s="27"/>
      <c r="V101" s="30"/>
      <c r="W101" s="27"/>
      <c r="X101" s="30"/>
      <c r="Y101" s="27"/>
      <c r="Z101" s="31"/>
      <c r="AA101" s="31"/>
      <c r="AB101" s="31"/>
    </row>
    <row r="102" spans="2:28" ht="10.5" customHeight="1">
      <c r="B102" s="32"/>
      <c r="C102" s="28"/>
      <c r="D102" s="28"/>
      <c r="E102" s="28"/>
      <c r="F102" s="30"/>
      <c r="G102" s="23"/>
      <c r="H102" s="30"/>
      <c r="I102" s="23"/>
      <c r="J102" s="30"/>
      <c r="K102" s="23"/>
      <c r="L102" s="30"/>
      <c r="M102" s="23"/>
      <c r="N102" s="30"/>
      <c r="O102" s="23"/>
      <c r="P102" s="30"/>
      <c r="Q102" s="23"/>
      <c r="R102" s="30"/>
      <c r="S102" s="23"/>
      <c r="T102" s="30"/>
      <c r="U102" s="23"/>
      <c r="V102" s="30"/>
      <c r="W102" s="23"/>
      <c r="X102" s="30"/>
      <c r="Y102" s="23"/>
      <c r="Z102" s="31"/>
      <c r="AA102" s="31"/>
      <c r="AB102" s="31"/>
    </row>
    <row r="103" spans="2:28" ht="10.5" customHeight="1">
      <c r="B103" s="29"/>
      <c r="C103" s="28"/>
      <c r="D103" s="28"/>
      <c r="E103" s="28"/>
      <c r="F103" s="30"/>
      <c r="G103" s="27"/>
      <c r="H103" s="30"/>
      <c r="I103" s="27"/>
      <c r="J103" s="30"/>
      <c r="K103" s="27"/>
      <c r="L103" s="30"/>
      <c r="M103" s="27"/>
      <c r="N103" s="30"/>
      <c r="O103" s="27"/>
      <c r="P103" s="30"/>
      <c r="Q103" s="27"/>
      <c r="R103" s="30"/>
      <c r="S103" s="27"/>
      <c r="T103" s="30"/>
      <c r="U103" s="27"/>
      <c r="V103" s="30"/>
      <c r="W103" s="27"/>
      <c r="X103" s="30"/>
      <c r="Y103" s="27"/>
      <c r="Z103" s="31"/>
      <c r="AA103" s="31"/>
      <c r="AB103" s="31"/>
    </row>
    <row r="104" spans="2:28" ht="10.5" customHeight="1">
      <c r="B104" s="32"/>
      <c r="C104" s="28"/>
      <c r="D104" s="28"/>
      <c r="E104" s="28"/>
      <c r="F104" s="30"/>
      <c r="G104" s="23"/>
      <c r="H104" s="30"/>
      <c r="I104" s="23"/>
      <c r="J104" s="30"/>
      <c r="K104" s="23"/>
      <c r="L104" s="30"/>
      <c r="M104" s="23"/>
      <c r="N104" s="30"/>
      <c r="O104" s="23"/>
      <c r="P104" s="30"/>
      <c r="Q104" s="23"/>
      <c r="R104" s="30"/>
      <c r="S104" s="23"/>
      <c r="T104" s="30"/>
      <c r="U104" s="23"/>
      <c r="V104" s="30"/>
      <c r="W104" s="23"/>
      <c r="X104" s="30"/>
      <c r="Y104" s="23"/>
      <c r="Z104" s="31"/>
      <c r="AA104" s="31"/>
      <c r="AB104" s="31"/>
    </row>
    <row r="105" spans="2:28" ht="10.5" customHeight="1">
      <c r="B105" s="29"/>
      <c r="C105" s="28"/>
      <c r="D105" s="28"/>
      <c r="E105" s="28"/>
      <c r="F105" s="30"/>
      <c r="G105" s="27"/>
      <c r="H105" s="30"/>
      <c r="I105" s="27"/>
      <c r="J105" s="30"/>
      <c r="K105" s="27"/>
      <c r="L105" s="30"/>
      <c r="M105" s="27"/>
      <c r="N105" s="30"/>
      <c r="O105" s="27"/>
      <c r="P105" s="30"/>
      <c r="Q105" s="27"/>
      <c r="R105" s="30"/>
      <c r="S105" s="27"/>
      <c r="T105" s="30"/>
      <c r="U105" s="27"/>
      <c r="V105" s="30"/>
      <c r="W105" s="27"/>
      <c r="X105" s="30"/>
      <c r="Y105" s="27"/>
      <c r="Z105" s="31"/>
      <c r="AA105" s="31"/>
      <c r="AB105" s="31"/>
    </row>
    <row r="106" spans="2:28" ht="10.5" customHeight="1">
      <c r="B106" s="32"/>
      <c r="C106" s="28"/>
      <c r="D106" s="28"/>
      <c r="E106" s="28"/>
      <c r="F106" s="30"/>
      <c r="G106" s="23"/>
      <c r="H106" s="30"/>
      <c r="I106" s="23"/>
      <c r="J106" s="30"/>
      <c r="K106" s="23"/>
      <c r="L106" s="30"/>
      <c r="M106" s="23"/>
      <c r="N106" s="30"/>
      <c r="O106" s="23"/>
      <c r="P106" s="30"/>
      <c r="Q106" s="23"/>
      <c r="R106" s="30"/>
      <c r="S106" s="23"/>
      <c r="T106" s="30"/>
      <c r="U106" s="23"/>
      <c r="V106" s="30"/>
      <c r="W106" s="23"/>
      <c r="X106" s="30"/>
      <c r="Y106" s="23"/>
      <c r="Z106" s="31"/>
      <c r="AA106" s="31"/>
      <c r="AB106" s="31"/>
    </row>
    <row r="107" spans="2:31" ht="10.5" customHeight="1">
      <c r="B107" s="29"/>
      <c r="C107" s="28"/>
      <c r="D107" s="28"/>
      <c r="E107" s="28"/>
      <c r="F107" s="30"/>
      <c r="G107" s="27"/>
      <c r="H107" s="30"/>
      <c r="I107" s="27"/>
      <c r="J107" s="30"/>
      <c r="K107" s="27"/>
      <c r="L107" s="30"/>
      <c r="M107" s="27"/>
      <c r="N107" s="30"/>
      <c r="O107" s="27"/>
      <c r="P107" s="30"/>
      <c r="Q107" s="27"/>
      <c r="R107" s="30"/>
      <c r="S107" s="27"/>
      <c r="T107" s="30"/>
      <c r="U107" s="27"/>
      <c r="V107" s="30"/>
      <c r="W107" s="27"/>
      <c r="X107" s="30"/>
      <c r="Y107" s="27"/>
      <c r="Z107" s="31"/>
      <c r="AA107" s="31"/>
      <c r="AB107" s="31"/>
      <c r="AC107" s="4"/>
      <c r="AD107" s="4"/>
      <c r="AE107" s="4"/>
    </row>
    <row r="108" spans="2:31" ht="15.75">
      <c r="B108" s="32"/>
      <c r="C108" s="28"/>
      <c r="D108" s="28"/>
      <c r="E108" s="28"/>
      <c r="F108" s="30"/>
      <c r="G108" s="23"/>
      <c r="H108" s="30"/>
      <c r="I108" s="23"/>
      <c r="J108" s="30"/>
      <c r="K108" s="23"/>
      <c r="L108" s="30"/>
      <c r="M108" s="23"/>
      <c r="N108" s="30"/>
      <c r="O108" s="23"/>
      <c r="P108" s="30"/>
      <c r="Q108" s="23"/>
      <c r="R108" s="30"/>
      <c r="S108" s="23"/>
      <c r="T108" s="30"/>
      <c r="U108" s="23"/>
      <c r="V108" s="30"/>
      <c r="W108" s="23"/>
      <c r="X108" s="30"/>
      <c r="Y108" s="23"/>
      <c r="Z108" s="31"/>
      <c r="AA108" s="31"/>
      <c r="AB108" s="31"/>
      <c r="AC108" s="4"/>
      <c r="AD108" s="4"/>
      <c r="AE108" s="4"/>
    </row>
    <row r="109" spans="2:31" ht="15">
      <c r="B109" s="29"/>
      <c r="C109" s="28"/>
      <c r="D109" s="28"/>
      <c r="E109" s="28"/>
      <c r="F109" s="30"/>
      <c r="G109" s="27"/>
      <c r="H109" s="30"/>
      <c r="I109" s="27"/>
      <c r="J109" s="30"/>
      <c r="K109" s="27"/>
      <c r="L109" s="30"/>
      <c r="M109" s="27"/>
      <c r="N109" s="30"/>
      <c r="O109" s="27"/>
      <c r="P109" s="30"/>
      <c r="Q109" s="27"/>
      <c r="R109" s="30"/>
      <c r="S109" s="27"/>
      <c r="T109" s="30"/>
      <c r="U109" s="27"/>
      <c r="V109" s="30"/>
      <c r="W109" s="27"/>
      <c r="X109" s="30"/>
      <c r="Y109" s="27"/>
      <c r="Z109" s="31"/>
      <c r="AA109" s="31"/>
      <c r="AB109" s="31"/>
      <c r="AC109" s="4"/>
      <c r="AD109" s="4"/>
      <c r="AE109" s="4"/>
    </row>
    <row r="110" spans="2:31" ht="15.75">
      <c r="B110" s="32"/>
      <c r="C110" s="28"/>
      <c r="D110" s="28"/>
      <c r="E110" s="28"/>
      <c r="F110" s="30"/>
      <c r="G110" s="23"/>
      <c r="H110" s="30"/>
      <c r="I110" s="23"/>
      <c r="J110" s="30"/>
      <c r="K110" s="23"/>
      <c r="L110" s="30"/>
      <c r="M110" s="23"/>
      <c r="N110" s="30"/>
      <c r="O110" s="23"/>
      <c r="P110" s="30"/>
      <c r="Q110" s="23"/>
      <c r="R110" s="30"/>
      <c r="S110" s="23"/>
      <c r="T110" s="30"/>
      <c r="U110" s="23"/>
      <c r="V110" s="30"/>
      <c r="W110" s="23"/>
      <c r="X110" s="30"/>
      <c r="Y110" s="23"/>
      <c r="Z110" s="31"/>
      <c r="AA110" s="31"/>
      <c r="AB110" s="31"/>
      <c r="AC110" s="4"/>
      <c r="AD110" s="4"/>
      <c r="AE110" s="4"/>
    </row>
    <row r="111" spans="2:31" ht="15">
      <c r="B111" s="29"/>
      <c r="C111" s="28"/>
      <c r="D111" s="28"/>
      <c r="E111" s="28"/>
      <c r="F111" s="30"/>
      <c r="G111" s="27"/>
      <c r="H111" s="30"/>
      <c r="I111" s="27"/>
      <c r="J111" s="30"/>
      <c r="K111" s="27"/>
      <c r="L111" s="30"/>
      <c r="M111" s="27"/>
      <c r="N111" s="30"/>
      <c r="O111" s="27"/>
      <c r="P111" s="30"/>
      <c r="Q111" s="27"/>
      <c r="R111" s="30"/>
      <c r="S111" s="27"/>
      <c r="T111" s="30"/>
      <c r="U111" s="27"/>
      <c r="V111" s="30"/>
      <c r="W111" s="27"/>
      <c r="X111" s="30"/>
      <c r="Y111" s="27"/>
      <c r="Z111" s="31"/>
      <c r="AA111" s="31"/>
      <c r="AB111" s="31"/>
      <c r="AC111" s="4"/>
      <c r="AD111" s="4"/>
      <c r="AE111" s="4"/>
    </row>
    <row r="112" spans="2:31" ht="15.75">
      <c r="B112" s="32"/>
      <c r="C112" s="28"/>
      <c r="D112" s="28"/>
      <c r="E112" s="28"/>
      <c r="F112" s="30"/>
      <c r="G112" s="23"/>
      <c r="H112" s="30"/>
      <c r="I112" s="23"/>
      <c r="J112" s="30"/>
      <c r="K112" s="23"/>
      <c r="L112" s="30"/>
      <c r="M112" s="23"/>
      <c r="N112" s="30"/>
      <c r="O112" s="23"/>
      <c r="P112" s="30"/>
      <c r="Q112" s="23"/>
      <c r="R112" s="30"/>
      <c r="S112" s="23"/>
      <c r="T112" s="30"/>
      <c r="U112" s="23"/>
      <c r="V112" s="30"/>
      <c r="W112" s="23"/>
      <c r="X112" s="30"/>
      <c r="Y112" s="23"/>
      <c r="Z112" s="31"/>
      <c r="AA112" s="31"/>
      <c r="AB112" s="31"/>
      <c r="AC112" s="4"/>
      <c r="AD112" s="4"/>
      <c r="AE112" s="4"/>
    </row>
    <row r="113" spans="2:31" ht="15">
      <c r="B113" s="29"/>
      <c r="C113" s="28"/>
      <c r="D113" s="28"/>
      <c r="E113" s="28"/>
      <c r="F113" s="30"/>
      <c r="G113" s="27"/>
      <c r="H113" s="30"/>
      <c r="I113" s="27"/>
      <c r="J113" s="30"/>
      <c r="K113" s="27"/>
      <c r="L113" s="30"/>
      <c r="M113" s="27"/>
      <c r="N113" s="30"/>
      <c r="O113" s="27"/>
      <c r="P113" s="30"/>
      <c r="Q113" s="27"/>
      <c r="R113" s="30"/>
      <c r="S113" s="27"/>
      <c r="T113" s="30"/>
      <c r="U113" s="27"/>
      <c r="V113" s="30"/>
      <c r="W113" s="27"/>
      <c r="X113" s="30"/>
      <c r="Y113" s="27"/>
      <c r="Z113" s="31"/>
      <c r="AA113" s="31"/>
      <c r="AB113" s="31"/>
      <c r="AC113" s="4"/>
      <c r="AD113" s="4"/>
      <c r="AE113" s="4"/>
    </row>
    <row r="114" spans="2:31" ht="15.75">
      <c r="B114" s="32"/>
      <c r="C114" s="28"/>
      <c r="D114" s="28"/>
      <c r="E114" s="28"/>
      <c r="F114" s="30"/>
      <c r="G114" s="23"/>
      <c r="H114" s="30"/>
      <c r="I114" s="23"/>
      <c r="J114" s="30"/>
      <c r="K114" s="23"/>
      <c r="L114" s="30"/>
      <c r="M114" s="23"/>
      <c r="N114" s="30"/>
      <c r="O114" s="23"/>
      <c r="P114" s="30"/>
      <c r="Q114" s="23"/>
      <c r="R114" s="30"/>
      <c r="S114" s="23"/>
      <c r="T114" s="30"/>
      <c r="U114" s="23"/>
      <c r="V114" s="30"/>
      <c r="W114" s="23"/>
      <c r="X114" s="30"/>
      <c r="Y114" s="23"/>
      <c r="Z114" s="31"/>
      <c r="AA114" s="31"/>
      <c r="AB114" s="31"/>
      <c r="AC114" s="4"/>
      <c r="AD114" s="4"/>
      <c r="AE114" s="4"/>
    </row>
    <row r="115" spans="2:31" ht="15">
      <c r="B115" s="29"/>
      <c r="C115" s="28"/>
      <c r="D115" s="28"/>
      <c r="E115" s="28"/>
      <c r="F115" s="30"/>
      <c r="G115" s="27"/>
      <c r="H115" s="30"/>
      <c r="I115" s="27"/>
      <c r="J115" s="30"/>
      <c r="K115" s="27"/>
      <c r="L115" s="30"/>
      <c r="M115" s="27"/>
      <c r="N115" s="30"/>
      <c r="O115" s="27"/>
      <c r="P115" s="30"/>
      <c r="Q115" s="27"/>
      <c r="R115" s="30"/>
      <c r="S115" s="27"/>
      <c r="T115" s="30"/>
      <c r="U115" s="27"/>
      <c r="V115" s="30"/>
      <c r="W115" s="27"/>
      <c r="X115" s="30"/>
      <c r="Y115" s="27"/>
      <c r="Z115" s="31"/>
      <c r="AA115" s="31"/>
      <c r="AB115" s="31"/>
      <c r="AC115" s="4"/>
      <c r="AD115" s="4"/>
      <c r="AE115" s="4"/>
    </row>
    <row r="116" spans="2:31" ht="15.75">
      <c r="B116" s="32"/>
      <c r="C116" s="28"/>
      <c r="D116" s="28"/>
      <c r="E116" s="28"/>
      <c r="F116" s="30"/>
      <c r="G116" s="23"/>
      <c r="H116" s="30"/>
      <c r="I116" s="23"/>
      <c r="J116" s="30"/>
      <c r="K116" s="23"/>
      <c r="L116" s="30"/>
      <c r="M116" s="23"/>
      <c r="N116" s="30"/>
      <c r="O116" s="23"/>
      <c r="P116" s="30"/>
      <c r="Q116" s="23"/>
      <c r="R116" s="30"/>
      <c r="S116" s="23"/>
      <c r="T116" s="30"/>
      <c r="U116" s="23"/>
      <c r="V116" s="30"/>
      <c r="W116" s="23"/>
      <c r="X116" s="30"/>
      <c r="Y116" s="23"/>
      <c r="Z116" s="31"/>
      <c r="AA116" s="31"/>
      <c r="AB116" s="31"/>
      <c r="AC116" s="4"/>
      <c r="AD116" s="4"/>
      <c r="AE116" s="4"/>
    </row>
    <row r="117" spans="2:31" ht="15">
      <c r="B117" s="29"/>
      <c r="C117" s="28"/>
      <c r="D117" s="28"/>
      <c r="E117" s="28"/>
      <c r="F117" s="30"/>
      <c r="G117" s="27"/>
      <c r="H117" s="30"/>
      <c r="I117" s="27"/>
      <c r="J117" s="30"/>
      <c r="K117" s="27"/>
      <c r="L117" s="30"/>
      <c r="M117" s="27"/>
      <c r="N117" s="30"/>
      <c r="O117" s="27"/>
      <c r="P117" s="30"/>
      <c r="Q117" s="27"/>
      <c r="R117" s="30"/>
      <c r="S117" s="27"/>
      <c r="T117" s="30"/>
      <c r="U117" s="27"/>
      <c r="V117" s="30"/>
      <c r="W117" s="27"/>
      <c r="X117" s="30"/>
      <c r="Y117" s="27"/>
      <c r="Z117" s="31"/>
      <c r="AA117" s="31"/>
      <c r="AB117" s="31"/>
      <c r="AC117" s="4"/>
      <c r="AD117" s="4"/>
      <c r="AE117" s="4"/>
    </row>
    <row r="118" spans="2:31" ht="15.75">
      <c r="B118" s="32"/>
      <c r="C118" s="28"/>
      <c r="D118" s="28"/>
      <c r="E118" s="28"/>
      <c r="F118" s="30"/>
      <c r="G118" s="23"/>
      <c r="H118" s="30"/>
      <c r="I118" s="23"/>
      <c r="J118" s="30"/>
      <c r="K118" s="23"/>
      <c r="L118" s="30"/>
      <c r="M118" s="23"/>
      <c r="N118" s="30"/>
      <c r="O118" s="23"/>
      <c r="P118" s="30"/>
      <c r="Q118" s="23"/>
      <c r="R118" s="30"/>
      <c r="S118" s="23"/>
      <c r="T118" s="30"/>
      <c r="U118" s="23"/>
      <c r="V118" s="30"/>
      <c r="W118" s="23"/>
      <c r="X118" s="30"/>
      <c r="Y118" s="23"/>
      <c r="Z118" s="31"/>
      <c r="AA118" s="31"/>
      <c r="AB118" s="31"/>
      <c r="AC118" s="4"/>
      <c r="AD118" s="4"/>
      <c r="AE118" s="4"/>
    </row>
    <row r="119" spans="2:31" ht="15">
      <c r="B119" s="29"/>
      <c r="C119" s="28"/>
      <c r="D119" s="28"/>
      <c r="E119" s="28"/>
      <c r="F119" s="30"/>
      <c r="G119" s="27"/>
      <c r="H119" s="30"/>
      <c r="I119" s="27"/>
      <c r="J119" s="30"/>
      <c r="K119" s="27"/>
      <c r="L119" s="30"/>
      <c r="M119" s="27"/>
      <c r="N119" s="30"/>
      <c r="O119" s="27"/>
      <c r="P119" s="30"/>
      <c r="Q119" s="27"/>
      <c r="R119" s="30"/>
      <c r="S119" s="27"/>
      <c r="T119" s="30"/>
      <c r="U119" s="27"/>
      <c r="V119" s="30"/>
      <c r="W119" s="27"/>
      <c r="X119" s="30"/>
      <c r="Y119" s="27"/>
      <c r="Z119" s="31"/>
      <c r="AA119" s="31"/>
      <c r="AB119" s="31"/>
      <c r="AC119" s="4"/>
      <c r="AD119" s="4"/>
      <c r="AE119" s="4"/>
    </row>
    <row r="120" spans="2:31" ht="15.75">
      <c r="B120" s="32"/>
      <c r="C120" s="28"/>
      <c r="D120" s="28"/>
      <c r="E120" s="28"/>
      <c r="F120" s="30"/>
      <c r="G120" s="23"/>
      <c r="H120" s="30"/>
      <c r="I120" s="23"/>
      <c r="J120" s="30"/>
      <c r="K120" s="23"/>
      <c r="L120" s="30"/>
      <c r="M120" s="23"/>
      <c r="N120" s="30"/>
      <c r="O120" s="23"/>
      <c r="P120" s="30"/>
      <c r="Q120" s="23"/>
      <c r="R120" s="30"/>
      <c r="S120" s="23"/>
      <c r="T120" s="30"/>
      <c r="U120" s="23"/>
      <c r="V120" s="30"/>
      <c r="W120" s="23"/>
      <c r="X120" s="30"/>
      <c r="Y120" s="23"/>
      <c r="Z120" s="31"/>
      <c r="AA120" s="31"/>
      <c r="AB120" s="31"/>
      <c r="AC120" s="4"/>
      <c r="AD120" s="4"/>
      <c r="AE120" s="4"/>
    </row>
    <row r="121" spans="2:31" ht="15">
      <c r="B121" s="29"/>
      <c r="C121" s="28"/>
      <c r="D121" s="28"/>
      <c r="E121" s="28"/>
      <c r="F121" s="30"/>
      <c r="G121" s="27"/>
      <c r="H121" s="30"/>
      <c r="I121" s="27"/>
      <c r="J121" s="30"/>
      <c r="K121" s="27"/>
      <c r="L121" s="30"/>
      <c r="M121" s="27"/>
      <c r="N121" s="30"/>
      <c r="O121" s="27"/>
      <c r="P121" s="30"/>
      <c r="Q121" s="27"/>
      <c r="R121" s="30"/>
      <c r="S121" s="27"/>
      <c r="T121" s="30"/>
      <c r="U121" s="27"/>
      <c r="V121" s="30"/>
      <c r="W121" s="27"/>
      <c r="X121" s="30"/>
      <c r="Y121" s="27"/>
      <c r="Z121" s="31"/>
      <c r="AA121" s="31"/>
      <c r="AB121" s="31"/>
      <c r="AC121" s="4"/>
      <c r="AD121" s="4"/>
      <c r="AE121" s="4"/>
    </row>
    <row r="122" spans="2:31" ht="15.75">
      <c r="B122" s="32"/>
      <c r="C122" s="28"/>
      <c r="D122" s="28"/>
      <c r="E122" s="28"/>
      <c r="F122" s="30"/>
      <c r="G122" s="23"/>
      <c r="H122" s="30"/>
      <c r="I122" s="23"/>
      <c r="J122" s="30"/>
      <c r="K122" s="23"/>
      <c r="L122" s="30"/>
      <c r="M122" s="23"/>
      <c r="N122" s="30"/>
      <c r="O122" s="23"/>
      <c r="P122" s="30"/>
      <c r="Q122" s="23"/>
      <c r="R122" s="30"/>
      <c r="S122" s="23"/>
      <c r="T122" s="30"/>
      <c r="U122" s="23"/>
      <c r="V122" s="30"/>
      <c r="W122" s="23"/>
      <c r="X122" s="30"/>
      <c r="Y122" s="23"/>
      <c r="Z122" s="31"/>
      <c r="AA122" s="31"/>
      <c r="AB122" s="31"/>
      <c r="AC122" s="4"/>
      <c r="AD122" s="4"/>
      <c r="AE122" s="4"/>
    </row>
    <row r="123" spans="2:31" ht="15">
      <c r="B123" s="29"/>
      <c r="C123" s="28"/>
      <c r="D123" s="28"/>
      <c r="E123" s="28"/>
      <c r="F123" s="30"/>
      <c r="G123" s="27"/>
      <c r="H123" s="30"/>
      <c r="I123" s="27"/>
      <c r="J123" s="30"/>
      <c r="K123" s="27"/>
      <c r="L123" s="30"/>
      <c r="M123" s="27"/>
      <c r="N123" s="30"/>
      <c r="O123" s="27"/>
      <c r="P123" s="30"/>
      <c r="Q123" s="27"/>
      <c r="R123" s="30"/>
      <c r="S123" s="27"/>
      <c r="T123" s="30"/>
      <c r="U123" s="27"/>
      <c r="V123" s="30"/>
      <c r="W123" s="27"/>
      <c r="X123" s="30"/>
      <c r="Y123" s="27"/>
      <c r="Z123" s="31"/>
      <c r="AA123" s="31"/>
      <c r="AB123" s="31"/>
      <c r="AC123" s="4"/>
      <c r="AD123" s="4"/>
      <c r="AE123" s="4"/>
    </row>
    <row r="124" spans="2:31" ht="15.75">
      <c r="B124" s="32"/>
      <c r="C124" s="28"/>
      <c r="D124" s="28"/>
      <c r="E124" s="28"/>
      <c r="F124" s="30"/>
      <c r="G124" s="23"/>
      <c r="H124" s="30"/>
      <c r="I124" s="23"/>
      <c r="J124" s="30"/>
      <c r="K124" s="23"/>
      <c r="L124" s="30"/>
      <c r="M124" s="23"/>
      <c r="N124" s="30"/>
      <c r="O124" s="23"/>
      <c r="P124" s="30"/>
      <c r="Q124" s="23"/>
      <c r="R124" s="30"/>
      <c r="S124" s="23"/>
      <c r="T124" s="30"/>
      <c r="U124" s="23"/>
      <c r="V124" s="30"/>
      <c r="W124" s="23"/>
      <c r="X124" s="30"/>
      <c r="Y124" s="23"/>
      <c r="Z124" s="31"/>
      <c r="AA124" s="31"/>
      <c r="AB124" s="31"/>
      <c r="AC124" s="4"/>
      <c r="AD124" s="4"/>
      <c r="AE124" s="4"/>
    </row>
    <row r="125" spans="2:31" ht="15">
      <c r="B125" s="29"/>
      <c r="C125" s="28"/>
      <c r="D125" s="28"/>
      <c r="E125" s="28"/>
      <c r="F125" s="30"/>
      <c r="G125" s="27"/>
      <c r="H125" s="30"/>
      <c r="I125" s="27"/>
      <c r="J125" s="30"/>
      <c r="K125" s="27"/>
      <c r="L125" s="30"/>
      <c r="M125" s="27"/>
      <c r="N125" s="30"/>
      <c r="O125" s="27"/>
      <c r="P125" s="30"/>
      <c r="Q125" s="27"/>
      <c r="R125" s="30"/>
      <c r="S125" s="27"/>
      <c r="T125" s="30"/>
      <c r="U125" s="27"/>
      <c r="V125" s="30"/>
      <c r="W125" s="27"/>
      <c r="X125" s="30"/>
      <c r="Y125" s="27"/>
      <c r="Z125" s="31"/>
      <c r="AA125" s="31"/>
      <c r="AB125" s="31"/>
      <c r="AC125" s="4"/>
      <c r="AD125" s="4"/>
      <c r="AE125" s="4"/>
    </row>
    <row r="126" spans="2:31" ht="15.75">
      <c r="B126" s="32"/>
      <c r="C126" s="28"/>
      <c r="D126" s="28"/>
      <c r="E126" s="28"/>
      <c r="F126" s="30"/>
      <c r="G126" s="23"/>
      <c r="H126" s="30"/>
      <c r="I126" s="23"/>
      <c r="J126" s="30"/>
      <c r="K126" s="23"/>
      <c r="L126" s="30"/>
      <c r="M126" s="23"/>
      <c r="N126" s="30"/>
      <c r="O126" s="23"/>
      <c r="P126" s="30"/>
      <c r="Q126" s="23"/>
      <c r="R126" s="30"/>
      <c r="S126" s="23"/>
      <c r="T126" s="30"/>
      <c r="U126" s="23"/>
      <c r="V126" s="30"/>
      <c r="W126" s="23"/>
      <c r="X126" s="30"/>
      <c r="Y126" s="23"/>
      <c r="Z126" s="31"/>
      <c r="AA126" s="31"/>
      <c r="AB126" s="31"/>
      <c r="AC126" s="4"/>
      <c r="AD126" s="4"/>
      <c r="AE126" s="4"/>
    </row>
    <row r="127" spans="2:31" ht="15">
      <c r="B127" s="29"/>
      <c r="C127" s="28"/>
      <c r="D127" s="28"/>
      <c r="E127" s="28"/>
      <c r="F127" s="30"/>
      <c r="G127" s="27"/>
      <c r="H127" s="30"/>
      <c r="I127" s="27"/>
      <c r="J127" s="30"/>
      <c r="K127" s="27"/>
      <c r="L127" s="30"/>
      <c r="M127" s="27"/>
      <c r="N127" s="30"/>
      <c r="O127" s="27"/>
      <c r="P127" s="30"/>
      <c r="Q127" s="27"/>
      <c r="R127" s="30"/>
      <c r="S127" s="27"/>
      <c r="T127" s="30"/>
      <c r="U127" s="27"/>
      <c r="V127" s="30"/>
      <c r="W127" s="27"/>
      <c r="X127" s="30"/>
      <c r="Y127" s="27"/>
      <c r="Z127" s="31"/>
      <c r="AA127" s="31"/>
      <c r="AB127" s="31"/>
      <c r="AC127" s="4"/>
      <c r="AD127" s="4"/>
      <c r="AE127" s="4"/>
    </row>
    <row r="128" spans="2:31" ht="15.75">
      <c r="B128" s="32"/>
      <c r="C128" s="28"/>
      <c r="D128" s="28"/>
      <c r="E128" s="28"/>
      <c r="F128" s="30"/>
      <c r="G128" s="23"/>
      <c r="H128" s="30"/>
      <c r="I128" s="23"/>
      <c r="J128" s="30"/>
      <c r="K128" s="23"/>
      <c r="L128" s="30"/>
      <c r="M128" s="23"/>
      <c r="N128" s="30"/>
      <c r="O128" s="23"/>
      <c r="P128" s="30"/>
      <c r="Q128" s="23"/>
      <c r="R128" s="30"/>
      <c r="S128" s="23"/>
      <c r="T128" s="30"/>
      <c r="U128" s="23"/>
      <c r="V128" s="30"/>
      <c r="W128" s="23"/>
      <c r="X128" s="30"/>
      <c r="Y128" s="23"/>
      <c r="Z128" s="31"/>
      <c r="AA128" s="31"/>
      <c r="AB128" s="31"/>
      <c r="AC128" s="4"/>
      <c r="AD128" s="4"/>
      <c r="AE128" s="4"/>
    </row>
    <row r="129" spans="2:31" ht="15">
      <c r="B129" s="29"/>
      <c r="C129" s="28"/>
      <c r="D129" s="28"/>
      <c r="E129" s="28"/>
      <c r="F129" s="30"/>
      <c r="G129" s="27"/>
      <c r="H129" s="30"/>
      <c r="I129" s="27"/>
      <c r="J129" s="30"/>
      <c r="K129" s="27"/>
      <c r="L129" s="30"/>
      <c r="M129" s="27"/>
      <c r="N129" s="30"/>
      <c r="O129" s="27"/>
      <c r="P129" s="30"/>
      <c r="Q129" s="27"/>
      <c r="R129" s="30"/>
      <c r="S129" s="27"/>
      <c r="T129" s="30"/>
      <c r="U129" s="27"/>
      <c r="V129" s="30"/>
      <c r="W129" s="27"/>
      <c r="X129" s="30"/>
      <c r="Y129" s="27"/>
      <c r="Z129" s="31"/>
      <c r="AA129" s="31"/>
      <c r="AB129" s="31"/>
      <c r="AC129" s="4"/>
      <c r="AD129" s="4"/>
      <c r="AE129" s="4"/>
    </row>
    <row r="130" spans="2:31" ht="15.75">
      <c r="B130" s="32"/>
      <c r="C130" s="28"/>
      <c r="D130" s="28"/>
      <c r="E130" s="28"/>
      <c r="F130" s="30"/>
      <c r="G130" s="23"/>
      <c r="H130" s="30"/>
      <c r="I130" s="23"/>
      <c r="J130" s="30"/>
      <c r="K130" s="23"/>
      <c r="L130" s="30"/>
      <c r="M130" s="23"/>
      <c r="N130" s="30"/>
      <c r="O130" s="23"/>
      <c r="P130" s="30"/>
      <c r="Q130" s="23"/>
      <c r="R130" s="30"/>
      <c r="S130" s="23"/>
      <c r="T130" s="30"/>
      <c r="U130" s="23"/>
      <c r="V130" s="30"/>
      <c r="W130" s="23"/>
      <c r="X130" s="30"/>
      <c r="Y130" s="23"/>
      <c r="Z130" s="31"/>
      <c r="AA130" s="31"/>
      <c r="AB130" s="31"/>
      <c r="AC130" s="4"/>
      <c r="AD130" s="4"/>
      <c r="AE130" s="4"/>
    </row>
    <row r="131" spans="2:31" ht="15">
      <c r="B131" s="29"/>
      <c r="C131" s="28"/>
      <c r="D131" s="28"/>
      <c r="E131" s="28"/>
      <c r="F131" s="30"/>
      <c r="G131" s="27"/>
      <c r="H131" s="30"/>
      <c r="I131" s="27"/>
      <c r="J131" s="30"/>
      <c r="K131" s="27"/>
      <c r="L131" s="30"/>
      <c r="M131" s="27"/>
      <c r="N131" s="30"/>
      <c r="O131" s="27"/>
      <c r="P131" s="30"/>
      <c r="Q131" s="27"/>
      <c r="R131" s="30"/>
      <c r="S131" s="27"/>
      <c r="T131" s="30"/>
      <c r="U131" s="27"/>
      <c r="V131" s="30"/>
      <c r="W131" s="27"/>
      <c r="X131" s="30"/>
      <c r="Y131" s="27"/>
      <c r="Z131" s="31"/>
      <c r="AA131" s="31"/>
      <c r="AB131" s="31"/>
      <c r="AC131" s="4"/>
      <c r="AD131" s="4"/>
      <c r="AE131" s="4"/>
    </row>
    <row r="132" spans="2:31" ht="15.75">
      <c r="B132" s="32"/>
      <c r="C132" s="28"/>
      <c r="D132" s="28"/>
      <c r="E132" s="28"/>
      <c r="F132" s="30"/>
      <c r="G132" s="23"/>
      <c r="H132" s="30"/>
      <c r="I132" s="23"/>
      <c r="J132" s="30"/>
      <c r="K132" s="23"/>
      <c r="L132" s="30"/>
      <c r="M132" s="23"/>
      <c r="N132" s="30"/>
      <c r="O132" s="23"/>
      <c r="P132" s="30"/>
      <c r="Q132" s="23"/>
      <c r="R132" s="30"/>
      <c r="S132" s="23"/>
      <c r="T132" s="30"/>
      <c r="U132" s="23"/>
      <c r="V132" s="30"/>
      <c r="W132" s="23"/>
      <c r="X132" s="30"/>
      <c r="Y132" s="23"/>
      <c r="Z132" s="31"/>
      <c r="AA132" s="31"/>
      <c r="AB132" s="31"/>
      <c r="AC132" s="4"/>
      <c r="AD132" s="4"/>
      <c r="AE132" s="4"/>
    </row>
    <row r="133" spans="2:31" ht="15">
      <c r="B133" s="29"/>
      <c r="C133" s="28"/>
      <c r="D133" s="28"/>
      <c r="E133" s="28"/>
      <c r="F133" s="30"/>
      <c r="G133" s="27"/>
      <c r="H133" s="30"/>
      <c r="I133" s="27"/>
      <c r="J133" s="30"/>
      <c r="K133" s="27"/>
      <c r="L133" s="30"/>
      <c r="M133" s="27"/>
      <c r="N133" s="30"/>
      <c r="O133" s="27"/>
      <c r="P133" s="30"/>
      <c r="Q133" s="27"/>
      <c r="R133" s="30"/>
      <c r="S133" s="27"/>
      <c r="T133" s="30"/>
      <c r="U133" s="27"/>
      <c r="V133" s="30"/>
      <c r="W133" s="27"/>
      <c r="X133" s="30"/>
      <c r="Y133" s="27"/>
      <c r="Z133" s="31"/>
      <c r="AA133" s="31"/>
      <c r="AB133" s="31"/>
      <c r="AC133" s="4"/>
      <c r="AD133" s="4"/>
      <c r="AE133" s="4"/>
    </row>
    <row r="134" spans="2:31" ht="15.75">
      <c r="B134" s="32"/>
      <c r="C134" s="28"/>
      <c r="D134" s="28"/>
      <c r="E134" s="28"/>
      <c r="F134" s="30"/>
      <c r="G134" s="23"/>
      <c r="H134" s="30"/>
      <c r="I134" s="23"/>
      <c r="J134" s="30"/>
      <c r="K134" s="23"/>
      <c r="L134" s="30"/>
      <c r="M134" s="23"/>
      <c r="N134" s="30"/>
      <c r="O134" s="23"/>
      <c r="P134" s="30"/>
      <c r="Q134" s="23"/>
      <c r="R134" s="30"/>
      <c r="S134" s="23"/>
      <c r="T134" s="30"/>
      <c r="U134" s="23"/>
      <c r="V134" s="30"/>
      <c r="W134" s="23"/>
      <c r="X134" s="30"/>
      <c r="Y134" s="23"/>
      <c r="Z134" s="31"/>
      <c r="AA134" s="31"/>
      <c r="AB134" s="31"/>
      <c r="AC134" s="4"/>
      <c r="AD134" s="4"/>
      <c r="AE134" s="4"/>
    </row>
    <row r="135" spans="2:31" ht="15">
      <c r="B135" s="29"/>
      <c r="C135" s="28"/>
      <c r="D135" s="28"/>
      <c r="E135" s="28"/>
      <c r="F135" s="30"/>
      <c r="G135" s="27"/>
      <c r="H135" s="30"/>
      <c r="I135" s="27"/>
      <c r="J135" s="30"/>
      <c r="K135" s="27"/>
      <c r="L135" s="30"/>
      <c r="M135" s="27"/>
      <c r="N135" s="30"/>
      <c r="O135" s="27"/>
      <c r="P135" s="30"/>
      <c r="Q135" s="27"/>
      <c r="R135" s="30"/>
      <c r="S135" s="27"/>
      <c r="T135" s="30"/>
      <c r="U135" s="27"/>
      <c r="V135" s="30"/>
      <c r="W135" s="27"/>
      <c r="X135" s="30"/>
      <c r="Y135" s="27"/>
      <c r="Z135" s="31"/>
      <c r="AA135" s="31"/>
      <c r="AB135" s="31"/>
      <c r="AC135" s="4"/>
      <c r="AD135" s="4"/>
      <c r="AE135" s="4"/>
    </row>
    <row r="136" spans="2:31" ht="15.75">
      <c r="B136" s="32"/>
      <c r="C136" s="28"/>
      <c r="D136" s="28"/>
      <c r="E136" s="28"/>
      <c r="F136" s="30"/>
      <c r="G136" s="23"/>
      <c r="H136" s="30"/>
      <c r="I136" s="23"/>
      <c r="J136" s="30"/>
      <c r="K136" s="23"/>
      <c r="L136" s="30"/>
      <c r="M136" s="23"/>
      <c r="N136" s="30"/>
      <c r="O136" s="23"/>
      <c r="P136" s="30"/>
      <c r="Q136" s="23"/>
      <c r="R136" s="30"/>
      <c r="S136" s="23"/>
      <c r="T136" s="30"/>
      <c r="U136" s="23"/>
      <c r="V136" s="30"/>
      <c r="W136" s="23"/>
      <c r="X136" s="30"/>
      <c r="Y136" s="23"/>
      <c r="Z136" s="31"/>
      <c r="AA136" s="31"/>
      <c r="AB136" s="31"/>
      <c r="AC136" s="4"/>
      <c r="AD136" s="4"/>
      <c r="AE136" s="4"/>
    </row>
    <row r="137" spans="2:31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2:31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2:31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2:28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2:28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2:28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2:28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2:28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2:28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2:28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2:28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2:28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2:28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2:28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2:28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2:28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2:28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</sheetData>
  <sheetProtection/>
  <mergeCells count="451">
    <mergeCell ref="F52:F53"/>
    <mergeCell ref="H52:H53"/>
    <mergeCell ref="J52:J53"/>
    <mergeCell ref="L52:L53"/>
    <mergeCell ref="F46:F47"/>
    <mergeCell ref="H46:H47"/>
    <mergeCell ref="J46:J47"/>
    <mergeCell ref="L46:L47"/>
    <mergeCell ref="N54:N55"/>
    <mergeCell ref="P54:P55"/>
    <mergeCell ref="R54:R55"/>
    <mergeCell ref="N46:N47"/>
    <mergeCell ref="P46:P47"/>
    <mergeCell ref="R46:R47"/>
    <mergeCell ref="N52:N53"/>
    <mergeCell ref="N48:N49"/>
    <mergeCell ref="P48:P49"/>
    <mergeCell ref="R48:R49"/>
    <mergeCell ref="F54:F55"/>
    <mergeCell ref="H54:H55"/>
    <mergeCell ref="J54:J55"/>
    <mergeCell ref="L54:L55"/>
    <mergeCell ref="F44:F45"/>
    <mergeCell ref="H44:H45"/>
    <mergeCell ref="J44:J45"/>
    <mergeCell ref="L44:L45"/>
    <mergeCell ref="N44:N45"/>
    <mergeCell ref="P44:P45"/>
    <mergeCell ref="R44:R45"/>
    <mergeCell ref="V44:V45"/>
    <mergeCell ref="L42:L43"/>
    <mergeCell ref="N42:N43"/>
    <mergeCell ref="P42:P43"/>
    <mergeCell ref="R42:R43"/>
    <mergeCell ref="V48:V49"/>
    <mergeCell ref="F48:F49"/>
    <mergeCell ref="H48:H49"/>
    <mergeCell ref="J48:J49"/>
    <mergeCell ref="L48:L49"/>
    <mergeCell ref="L40:L41"/>
    <mergeCell ref="N40:N41"/>
    <mergeCell ref="V34:V35"/>
    <mergeCell ref="X34:X35"/>
    <mergeCell ref="P40:P41"/>
    <mergeCell ref="R40:R41"/>
    <mergeCell ref="V40:V41"/>
    <mergeCell ref="X38:X39"/>
    <mergeCell ref="T38:T39"/>
    <mergeCell ref="R34:R35"/>
    <mergeCell ref="T34:T35"/>
    <mergeCell ref="AA38:AA39"/>
    <mergeCell ref="T36:T37"/>
    <mergeCell ref="Z36:Z37"/>
    <mergeCell ref="AA36:AA37"/>
    <mergeCell ref="V38:V39"/>
    <mergeCell ref="P36:P37"/>
    <mergeCell ref="R36:R37"/>
    <mergeCell ref="V36:V37"/>
    <mergeCell ref="L36:L37"/>
    <mergeCell ref="N36:N37"/>
    <mergeCell ref="L38:L39"/>
    <mergeCell ref="N38:N39"/>
    <mergeCell ref="P38:P39"/>
    <mergeCell ref="R38:R39"/>
    <mergeCell ref="L34:L35"/>
    <mergeCell ref="N34:N35"/>
    <mergeCell ref="AA34:AA35"/>
    <mergeCell ref="P32:P33"/>
    <mergeCell ref="R32:R33"/>
    <mergeCell ref="T32:T33"/>
    <mergeCell ref="X32:X33"/>
    <mergeCell ref="Z32:Z33"/>
    <mergeCell ref="Z34:Z35"/>
    <mergeCell ref="P34:P35"/>
    <mergeCell ref="B34:B35"/>
    <mergeCell ref="C34:C35"/>
    <mergeCell ref="D34:D35"/>
    <mergeCell ref="F34:F35"/>
    <mergeCell ref="AB6:AB7"/>
    <mergeCell ref="R30:R31"/>
    <mergeCell ref="B32:B33"/>
    <mergeCell ref="C32:C33"/>
    <mergeCell ref="D32:D33"/>
    <mergeCell ref="E32:E33"/>
    <mergeCell ref="F32:F33"/>
    <mergeCell ref="L32:L33"/>
    <mergeCell ref="N32:N33"/>
    <mergeCell ref="AA4:AA5"/>
    <mergeCell ref="Z22:Z23"/>
    <mergeCell ref="Z24:Z25"/>
    <mergeCell ref="AA6:AA7"/>
    <mergeCell ref="Z8:Z9"/>
    <mergeCell ref="Z28:Z29"/>
    <mergeCell ref="V26:V27"/>
    <mergeCell ref="X26:X27"/>
    <mergeCell ref="V14:V15"/>
    <mergeCell ref="AA32:AA33"/>
    <mergeCell ref="L30:L31"/>
    <mergeCell ref="N30:N31"/>
    <mergeCell ref="P30:P31"/>
    <mergeCell ref="AB22:AB23"/>
    <mergeCell ref="AB24:AB25"/>
    <mergeCell ref="AB26:AB27"/>
    <mergeCell ref="A1:AB1"/>
    <mergeCell ref="X3:AB3"/>
    <mergeCell ref="B3:W3"/>
    <mergeCell ref="Z14:Z15"/>
    <mergeCell ref="Z18:Z19"/>
    <mergeCell ref="K2:AB2"/>
    <mergeCell ref="Z4:Z5"/>
    <mergeCell ref="AA12:AA13"/>
    <mergeCell ref="AA20:AA21"/>
    <mergeCell ref="AB10:AB11"/>
    <mergeCell ref="AB12:AB13"/>
    <mergeCell ref="AB14:AB15"/>
    <mergeCell ref="AB16:AB17"/>
    <mergeCell ref="AB18:AB19"/>
    <mergeCell ref="AB20:AB21"/>
    <mergeCell ref="R52:R53"/>
    <mergeCell ref="AB8:AB9"/>
    <mergeCell ref="X24:X25"/>
    <mergeCell ref="Z6:Z7"/>
    <mergeCell ref="Z12:Z13"/>
    <mergeCell ref="Z20:Z21"/>
    <mergeCell ref="Z26:Z27"/>
    <mergeCell ref="V18:V19"/>
    <mergeCell ref="X18:X19"/>
    <mergeCell ref="V20:V21"/>
    <mergeCell ref="T52:T53"/>
    <mergeCell ref="P52:P53"/>
    <mergeCell ref="C50:C51"/>
    <mergeCell ref="N50:N51"/>
    <mergeCell ref="P50:P51"/>
    <mergeCell ref="R50:R51"/>
    <mergeCell ref="F50:F51"/>
    <mergeCell ref="H50:H51"/>
    <mergeCell ref="J50:J51"/>
    <mergeCell ref="L50:L51"/>
    <mergeCell ref="J42:J43"/>
    <mergeCell ref="F4:Y4"/>
    <mergeCell ref="P5:Q5"/>
    <mergeCell ref="R5:S5"/>
    <mergeCell ref="N5:O5"/>
    <mergeCell ref="P8:P9"/>
    <mergeCell ref="X20:X21"/>
    <mergeCell ref="V16:V17"/>
    <mergeCell ref="X16:X17"/>
    <mergeCell ref="F30:F31"/>
    <mergeCell ref="J30:J31"/>
    <mergeCell ref="H32:H33"/>
    <mergeCell ref="J32:J33"/>
    <mergeCell ref="H40:H41"/>
    <mergeCell ref="J40:J41"/>
    <mergeCell ref="H30:H31"/>
    <mergeCell ref="J36:J37"/>
    <mergeCell ref="H34:H35"/>
    <mergeCell ref="V8:V9"/>
    <mergeCell ref="X8:X9"/>
    <mergeCell ref="B2:J2"/>
    <mergeCell ref="E52:E53"/>
    <mergeCell ref="D52:D53"/>
    <mergeCell ref="C52:C53"/>
    <mergeCell ref="D4:D5"/>
    <mergeCell ref="E4:E5"/>
    <mergeCell ref="F38:F39"/>
    <mergeCell ref="H38:H39"/>
    <mergeCell ref="F5:G5"/>
    <mergeCell ref="H5:I5"/>
    <mergeCell ref="T6:T7"/>
    <mergeCell ref="T5:U5"/>
    <mergeCell ref="V6:V7"/>
    <mergeCell ref="X6:X7"/>
    <mergeCell ref="V5:W5"/>
    <mergeCell ref="X5:Y5"/>
    <mergeCell ref="R8:R9"/>
    <mergeCell ref="F6:F7"/>
    <mergeCell ref="H6:H7"/>
    <mergeCell ref="J6:J7"/>
    <mergeCell ref="L6:L7"/>
    <mergeCell ref="L8:L9"/>
    <mergeCell ref="N8:N9"/>
    <mergeCell ref="H10:H11"/>
    <mergeCell ref="J10:J11"/>
    <mergeCell ref="L10:L11"/>
    <mergeCell ref="N10:N11"/>
    <mergeCell ref="H14:H15"/>
    <mergeCell ref="J14:J15"/>
    <mergeCell ref="H8:H9"/>
    <mergeCell ref="J8:J9"/>
    <mergeCell ref="H12:H13"/>
    <mergeCell ref="J12:J13"/>
    <mergeCell ref="L12:L13"/>
    <mergeCell ref="N12:N13"/>
    <mergeCell ref="R10:R11"/>
    <mergeCell ref="P12:P13"/>
    <mergeCell ref="R12:R13"/>
    <mergeCell ref="P16:P17"/>
    <mergeCell ref="R16:R17"/>
    <mergeCell ref="P14:P15"/>
    <mergeCell ref="R14:R15"/>
    <mergeCell ref="N16:N17"/>
    <mergeCell ref="L14:L15"/>
    <mergeCell ref="N14:N15"/>
    <mergeCell ref="P10:P11"/>
    <mergeCell ref="N22:N23"/>
    <mergeCell ref="P18:P19"/>
    <mergeCell ref="N18:N19"/>
    <mergeCell ref="P22:P23"/>
    <mergeCell ref="N28:N29"/>
    <mergeCell ref="L26:L27"/>
    <mergeCell ref="N26:N27"/>
    <mergeCell ref="P28:P29"/>
    <mergeCell ref="P26:P27"/>
    <mergeCell ref="R26:R27"/>
    <mergeCell ref="J24:J25"/>
    <mergeCell ref="L24:L25"/>
    <mergeCell ref="N24:N25"/>
    <mergeCell ref="P24:P25"/>
    <mergeCell ref="F28:F29"/>
    <mergeCell ref="F16:F17"/>
    <mergeCell ref="F18:F19"/>
    <mergeCell ref="F20:F21"/>
    <mergeCell ref="F22:F23"/>
    <mergeCell ref="F24:F25"/>
    <mergeCell ref="L18:L19"/>
    <mergeCell ref="H16:H17"/>
    <mergeCell ref="J16:J17"/>
    <mergeCell ref="H28:H29"/>
    <mergeCell ref="J28:J29"/>
    <mergeCell ref="L28:L29"/>
    <mergeCell ref="L22:L23"/>
    <mergeCell ref="L16:L17"/>
    <mergeCell ref="J26:J27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R24:R25"/>
    <mergeCell ref="J22:J23"/>
    <mergeCell ref="F26:F27"/>
    <mergeCell ref="F8:F9"/>
    <mergeCell ref="F10:F11"/>
    <mergeCell ref="F12:F13"/>
    <mergeCell ref="F14:F15"/>
    <mergeCell ref="H24:H25"/>
    <mergeCell ref="H22:H23"/>
    <mergeCell ref="H26:H27"/>
    <mergeCell ref="AA14:AA15"/>
    <mergeCell ref="AA16:AA17"/>
    <mergeCell ref="Z16:Z17"/>
    <mergeCell ref="R22:R23"/>
    <mergeCell ref="T14:T15"/>
    <mergeCell ref="V10:V11"/>
    <mergeCell ref="X10:X11"/>
    <mergeCell ref="V12:V13"/>
    <mergeCell ref="X12:X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10:T1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T22:T23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V32:V33"/>
    <mergeCell ref="X46:X47"/>
    <mergeCell ref="T46:T47"/>
    <mergeCell ref="Z46:Z47"/>
    <mergeCell ref="Z38:Z39"/>
    <mergeCell ref="X36:X37"/>
    <mergeCell ref="V46:V47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E6:E7"/>
    <mergeCell ref="D8:D9"/>
    <mergeCell ref="E8:E9"/>
    <mergeCell ref="E16:E1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D6:D7"/>
    <mergeCell ref="C4:C5"/>
    <mergeCell ref="A8:A9"/>
    <mergeCell ref="B8:B9"/>
    <mergeCell ref="C8:C9"/>
    <mergeCell ref="B6:B7"/>
    <mergeCell ref="C6:C7"/>
    <mergeCell ref="B12:B13"/>
    <mergeCell ref="C12:C13"/>
    <mergeCell ref="D12:D13"/>
    <mergeCell ref="E12:E13"/>
    <mergeCell ref="B10:B11"/>
    <mergeCell ref="C10:C11"/>
    <mergeCell ref="D10:D11"/>
    <mergeCell ref="E10:E11"/>
    <mergeCell ref="D20:D21"/>
    <mergeCell ref="E20:E21"/>
    <mergeCell ref="B14:B15"/>
    <mergeCell ref="B28:B29"/>
    <mergeCell ref="C28:C29"/>
    <mergeCell ref="D28:D29"/>
    <mergeCell ref="E18:E19"/>
    <mergeCell ref="D18:D19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C20:C21"/>
    <mergeCell ref="E24:E25"/>
    <mergeCell ref="C40:C41"/>
    <mergeCell ref="D40:D41"/>
    <mergeCell ref="E22:E23"/>
    <mergeCell ref="D36:D37"/>
    <mergeCell ref="E36:E37"/>
    <mergeCell ref="E34:E35"/>
    <mergeCell ref="E30:E3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22:B23"/>
    <mergeCell ref="C22:C23"/>
    <mergeCell ref="D22:D23"/>
    <mergeCell ref="B24:B25"/>
    <mergeCell ref="C24:C25"/>
    <mergeCell ref="D24:D25"/>
    <mergeCell ref="B44:B45"/>
    <mergeCell ref="C44:C45"/>
    <mergeCell ref="D44:D45"/>
    <mergeCell ref="E44:E45"/>
    <mergeCell ref="B38:B39"/>
    <mergeCell ref="C38:C39"/>
    <mergeCell ref="D38:D39"/>
    <mergeCell ref="E38:E39"/>
    <mergeCell ref="B42:B43"/>
    <mergeCell ref="C42:C43"/>
    <mergeCell ref="D42:D43"/>
    <mergeCell ref="E40:E41"/>
    <mergeCell ref="B40:B41"/>
    <mergeCell ref="E42:E43"/>
    <mergeCell ref="E46:E47"/>
    <mergeCell ref="B48:B49"/>
    <mergeCell ref="C48:C49"/>
    <mergeCell ref="D48:D49"/>
    <mergeCell ref="E48:E49"/>
    <mergeCell ref="C46:C47"/>
    <mergeCell ref="D46:D47"/>
    <mergeCell ref="E50:E51"/>
    <mergeCell ref="C54:C55"/>
    <mergeCell ref="D54:D55"/>
    <mergeCell ref="E54:E55"/>
    <mergeCell ref="B54:B55"/>
    <mergeCell ref="B50:B51"/>
    <mergeCell ref="B46:B47"/>
    <mergeCell ref="D50:D51"/>
    <mergeCell ref="B52:B53"/>
    <mergeCell ref="AA46:AA47"/>
    <mergeCell ref="T44:T45"/>
    <mergeCell ref="Z52:Z53"/>
    <mergeCell ref="AA52:AA53"/>
    <mergeCell ref="V52:V53"/>
    <mergeCell ref="X52:X53"/>
    <mergeCell ref="Z44:Z45"/>
    <mergeCell ref="AA44:AA45"/>
    <mergeCell ref="X44:X45"/>
    <mergeCell ref="V50:V51"/>
    <mergeCell ref="AA54:AA55"/>
    <mergeCell ref="T54:T55"/>
    <mergeCell ref="AA50:AA51"/>
    <mergeCell ref="T48:T49"/>
    <mergeCell ref="Z48:Z49"/>
    <mergeCell ref="AA48:AA49"/>
    <mergeCell ref="X48:X49"/>
    <mergeCell ref="X50:X51"/>
    <mergeCell ref="Z50:Z51"/>
    <mergeCell ref="X54:X55"/>
    <mergeCell ref="F36:F37"/>
    <mergeCell ref="H36:H37"/>
    <mergeCell ref="J34:J35"/>
    <mergeCell ref="Z54:Z55"/>
    <mergeCell ref="V54:V55"/>
    <mergeCell ref="T50:T51"/>
    <mergeCell ref="F40:F41"/>
    <mergeCell ref="J38:J39"/>
    <mergeCell ref="F42:F43"/>
    <mergeCell ref="H42:H43"/>
    <mergeCell ref="AB48:AB49"/>
    <mergeCell ref="AB50:AB51"/>
    <mergeCell ref="AB52:AB53"/>
    <mergeCell ref="AB54:AB55"/>
    <mergeCell ref="AB28:AB29"/>
    <mergeCell ref="AB30:AB31"/>
    <mergeCell ref="AB32:AB33"/>
    <mergeCell ref="AB46:AB47"/>
    <mergeCell ref="AB34:AB35"/>
    <mergeCell ref="AB36:AB37"/>
    <mergeCell ref="AB38:AB39"/>
    <mergeCell ref="AB40:AB41"/>
    <mergeCell ref="AB42:AB43"/>
    <mergeCell ref="AB44:AB4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26">
      <selection activeCell="I40" sqref="I4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1" t="s">
        <v>70</v>
      </c>
      <c r="B1" s="241"/>
      <c r="C1" s="241"/>
      <c r="D1" s="241"/>
      <c r="E1" s="241"/>
      <c r="F1" s="241"/>
      <c r="G1" s="241"/>
    </row>
    <row r="2" spans="1:10" ht="24" customHeight="1">
      <c r="A2" s="231" t="str">
        <f>HYPERLINK('[1]реквизиты'!$A$2)</f>
        <v>Первенство России по самбо среди юношей 1994-95 г.р.</v>
      </c>
      <c r="B2" s="232"/>
      <c r="C2" s="232"/>
      <c r="D2" s="232"/>
      <c r="E2" s="232"/>
      <c r="F2" s="232"/>
      <c r="G2" s="232"/>
      <c r="H2" s="5"/>
      <c r="I2" s="5"/>
      <c r="J2" s="5"/>
    </row>
    <row r="3" spans="1:7" ht="15" customHeight="1">
      <c r="A3" s="233" t="str">
        <f>HYPERLINK('[1]реквизиты'!$A$3)</f>
        <v>01-05.02.2012 г.                                                        г. Можайск, Россия</v>
      </c>
      <c r="B3" s="233"/>
      <c r="C3" s="233"/>
      <c r="D3" s="233"/>
      <c r="E3" s="233"/>
      <c r="F3" s="233"/>
      <c r="G3" s="233"/>
    </row>
    <row r="4" ht="12.75">
      <c r="D4" s="9" t="s">
        <v>109</v>
      </c>
    </row>
    <row r="5" spans="1:7" ht="12.75">
      <c r="A5" s="226" t="s">
        <v>1</v>
      </c>
      <c r="B5" s="234" t="s">
        <v>5</v>
      </c>
      <c r="C5" s="226" t="s">
        <v>2</v>
      </c>
      <c r="D5" s="226" t="s">
        <v>3</v>
      </c>
      <c r="E5" s="226" t="s">
        <v>38</v>
      </c>
      <c r="F5" s="226" t="s">
        <v>8</v>
      </c>
      <c r="G5" s="226" t="s">
        <v>9</v>
      </c>
    </row>
    <row r="6" spans="1:7" ht="12.75">
      <c r="A6" s="226"/>
      <c r="B6" s="226"/>
      <c r="C6" s="226"/>
      <c r="D6" s="226"/>
      <c r="E6" s="226"/>
      <c r="F6" s="226"/>
      <c r="G6" s="226"/>
    </row>
    <row r="7" spans="1:7" ht="12.75" customHeight="1">
      <c r="A7" s="229" t="s">
        <v>10</v>
      </c>
      <c r="B7" s="230">
        <v>1</v>
      </c>
      <c r="C7" s="225" t="s">
        <v>110</v>
      </c>
      <c r="D7" s="226" t="s">
        <v>111</v>
      </c>
      <c r="E7" s="227" t="s">
        <v>112</v>
      </c>
      <c r="F7" s="228"/>
      <c r="G7" s="224" t="s">
        <v>113</v>
      </c>
    </row>
    <row r="8" spans="1:7" ht="12.75">
      <c r="A8" s="229"/>
      <c r="B8" s="230"/>
      <c r="C8" s="225"/>
      <c r="D8" s="226"/>
      <c r="E8" s="227"/>
      <c r="F8" s="228"/>
      <c r="G8" s="224"/>
    </row>
    <row r="9" spans="1:7" ht="12.75" customHeight="1">
      <c r="A9" s="229" t="s">
        <v>11</v>
      </c>
      <c r="B9" s="230">
        <v>2</v>
      </c>
      <c r="C9" s="225" t="s">
        <v>114</v>
      </c>
      <c r="D9" s="226" t="s">
        <v>115</v>
      </c>
      <c r="E9" s="227" t="s">
        <v>116</v>
      </c>
      <c r="F9" s="228"/>
      <c r="G9" s="224" t="s">
        <v>117</v>
      </c>
    </row>
    <row r="10" spans="1:7" ht="12.75" customHeight="1">
      <c r="A10" s="229"/>
      <c r="B10" s="230"/>
      <c r="C10" s="225"/>
      <c r="D10" s="226"/>
      <c r="E10" s="227"/>
      <c r="F10" s="228"/>
      <c r="G10" s="224"/>
    </row>
    <row r="11" spans="1:7" ht="12.75" customHeight="1">
      <c r="A11" s="229" t="s">
        <v>12</v>
      </c>
      <c r="B11" s="230">
        <v>3</v>
      </c>
      <c r="C11" s="225" t="s">
        <v>189</v>
      </c>
      <c r="D11" s="226" t="s">
        <v>190</v>
      </c>
      <c r="E11" s="227" t="s">
        <v>183</v>
      </c>
      <c r="F11" s="228"/>
      <c r="G11" s="224" t="s">
        <v>184</v>
      </c>
    </row>
    <row r="12" spans="1:7" ht="12.75" customHeight="1">
      <c r="A12" s="229"/>
      <c r="B12" s="230"/>
      <c r="C12" s="225"/>
      <c r="D12" s="226"/>
      <c r="E12" s="227"/>
      <c r="F12" s="228"/>
      <c r="G12" s="224"/>
    </row>
    <row r="13" spans="1:7" ht="12.75" customHeight="1">
      <c r="A13" s="229" t="s">
        <v>13</v>
      </c>
      <c r="B13" s="230">
        <v>4</v>
      </c>
      <c r="C13" s="225" t="s">
        <v>120</v>
      </c>
      <c r="D13" s="226" t="s">
        <v>121</v>
      </c>
      <c r="E13" s="227" t="s">
        <v>85</v>
      </c>
      <c r="F13" s="228"/>
      <c r="G13" s="224" t="s">
        <v>86</v>
      </c>
    </row>
    <row r="14" spans="1:7" ht="12.75" customHeight="1">
      <c r="A14" s="229"/>
      <c r="B14" s="230"/>
      <c r="C14" s="225"/>
      <c r="D14" s="226"/>
      <c r="E14" s="227"/>
      <c r="F14" s="228"/>
      <c r="G14" s="224"/>
    </row>
    <row r="15" spans="1:7" ht="12.75" customHeight="1">
      <c r="A15" s="229" t="s">
        <v>14</v>
      </c>
      <c r="B15" s="230">
        <v>5</v>
      </c>
      <c r="C15" s="225" t="s">
        <v>122</v>
      </c>
      <c r="D15" s="226" t="s">
        <v>123</v>
      </c>
      <c r="E15" s="227" t="s">
        <v>83</v>
      </c>
      <c r="F15" s="228"/>
      <c r="G15" s="224" t="s">
        <v>124</v>
      </c>
    </row>
    <row r="16" spans="1:7" ht="12.75" customHeight="1">
      <c r="A16" s="229"/>
      <c r="B16" s="230"/>
      <c r="C16" s="225"/>
      <c r="D16" s="226"/>
      <c r="E16" s="227"/>
      <c r="F16" s="228"/>
      <c r="G16" s="224"/>
    </row>
    <row r="17" spans="1:7" ht="12.75" customHeight="1">
      <c r="A17" s="229" t="s">
        <v>15</v>
      </c>
      <c r="B17" s="230">
        <v>6</v>
      </c>
      <c r="C17" s="225" t="s">
        <v>125</v>
      </c>
      <c r="D17" s="226" t="s">
        <v>126</v>
      </c>
      <c r="E17" s="227" t="s">
        <v>127</v>
      </c>
      <c r="F17" s="228"/>
      <c r="G17" s="224" t="s">
        <v>128</v>
      </c>
    </row>
    <row r="18" spans="1:7" ht="12.75" customHeight="1">
      <c r="A18" s="229"/>
      <c r="B18" s="230"/>
      <c r="C18" s="225"/>
      <c r="D18" s="226"/>
      <c r="E18" s="227"/>
      <c r="F18" s="228"/>
      <c r="G18" s="224"/>
    </row>
    <row r="19" spans="1:7" ht="12.75" customHeight="1">
      <c r="A19" s="229" t="s">
        <v>16</v>
      </c>
      <c r="B19" s="230">
        <v>7</v>
      </c>
      <c r="C19" s="225" t="s">
        <v>129</v>
      </c>
      <c r="D19" s="226" t="s">
        <v>130</v>
      </c>
      <c r="E19" s="227" t="s">
        <v>131</v>
      </c>
      <c r="F19" s="228"/>
      <c r="G19" s="224" t="s">
        <v>132</v>
      </c>
    </row>
    <row r="20" spans="1:7" ht="12.75" customHeight="1">
      <c r="A20" s="229"/>
      <c r="B20" s="230"/>
      <c r="C20" s="225"/>
      <c r="D20" s="226"/>
      <c r="E20" s="227"/>
      <c r="F20" s="228"/>
      <c r="G20" s="224"/>
    </row>
    <row r="21" spans="1:7" ht="12.75" customHeight="1">
      <c r="A21" s="229" t="s">
        <v>17</v>
      </c>
      <c r="B21" s="230">
        <v>8</v>
      </c>
      <c r="C21" s="225" t="s">
        <v>133</v>
      </c>
      <c r="D21" s="226" t="s">
        <v>134</v>
      </c>
      <c r="E21" s="227" t="s">
        <v>89</v>
      </c>
      <c r="F21" s="228"/>
      <c r="G21" s="224" t="s">
        <v>135</v>
      </c>
    </row>
    <row r="22" spans="1:7" ht="12.75" customHeight="1">
      <c r="A22" s="229"/>
      <c r="B22" s="230"/>
      <c r="C22" s="225"/>
      <c r="D22" s="226"/>
      <c r="E22" s="227"/>
      <c r="F22" s="228"/>
      <c r="G22" s="224"/>
    </row>
    <row r="23" spans="1:7" ht="12.75" customHeight="1">
      <c r="A23" s="229" t="s">
        <v>18</v>
      </c>
      <c r="B23" s="230">
        <v>9</v>
      </c>
      <c r="C23" s="225" t="s">
        <v>136</v>
      </c>
      <c r="D23" s="226" t="s">
        <v>137</v>
      </c>
      <c r="E23" s="227" t="s">
        <v>81</v>
      </c>
      <c r="F23" s="228"/>
      <c r="G23" s="224" t="s">
        <v>138</v>
      </c>
    </row>
    <row r="24" spans="1:7" ht="12.75" customHeight="1">
      <c r="A24" s="229"/>
      <c r="B24" s="230"/>
      <c r="C24" s="225"/>
      <c r="D24" s="226"/>
      <c r="E24" s="227"/>
      <c r="F24" s="228"/>
      <c r="G24" s="224"/>
    </row>
    <row r="25" spans="1:7" ht="12.75" customHeight="1">
      <c r="A25" s="229" t="s">
        <v>19</v>
      </c>
      <c r="B25" s="230">
        <v>10</v>
      </c>
      <c r="C25" s="225" t="s">
        <v>139</v>
      </c>
      <c r="D25" s="226" t="s">
        <v>140</v>
      </c>
      <c r="E25" s="227" t="s">
        <v>87</v>
      </c>
      <c r="F25" s="228"/>
      <c r="G25" s="224" t="s">
        <v>141</v>
      </c>
    </row>
    <row r="26" spans="1:7" ht="12.75" customHeight="1">
      <c r="A26" s="229"/>
      <c r="B26" s="230"/>
      <c r="C26" s="225"/>
      <c r="D26" s="226"/>
      <c r="E26" s="227"/>
      <c r="F26" s="228"/>
      <c r="G26" s="224"/>
    </row>
    <row r="27" spans="1:7" ht="12.75" customHeight="1">
      <c r="A27" s="229" t="s">
        <v>20</v>
      </c>
      <c r="B27" s="230">
        <v>11</v>
      </c>
      <c r="C27" s="225" t="s">
        <v>142</v>
      </c>
      <c r="D27" s="226" t="s">
        <v>143</v>
      </c>
      <c r="E27" s="227" t="s">
        <v>93</v>
      </c>
      <c r="F27" s="228"/>
      <c r="G27" s="224" t="s">
        <v>144</v>
      </c>
    </row>
    <row r="28" spans="1:7" ht="12.75" customHeight="1">
      <c r="A28" s="229"/>
      <c r="B28" s="230"/>
      <c r="C28" s="225"/>
      <c r="D28" s="226"/>
      <c r="E28" s="227"/>
      <c r="F28" s="228"/>
      <c r="G28" s="224"/>
    </row>
    <row r="29" spans="1:7" ht="12.75" customHeight="1">
      <c r="A29" s="229" t="s">
        <v>21</v>
      </c>
      <c r="B29" s="230">
        <v>12</v>
      </c>
      <c r="C29" s="225" t="s">
        <v>145</v>
      </c>
      <c r="D29" s="226" t="s">
        <v>146</v>
      </c>
      <c r="E29" s="227" t="s">
        <v>147</v>
      </c>
      <c r="F29" s="228"/>
      <c r="G29" s="224" t="s">
        <v>148</v>
      </c>
    </row>
    <row r="30" spans="1:7" ht="12.75">
      <c r="A30" s="229"/>
      <c r="B30" s="230"/>
      <c r="C30" s="225"/>
      <c r="D30" s="226"/>
      <c r="E30" s="227"/>
      <c r="F30" s="228"/>
      <c r="G30" s="224"/>
    </row>
    <row r="31" spans="1:7" ht="12.75" customHeight="1">
      <c r="A31" s="229" t="s">
        <v>39</v>
      </c>
      <c r="B31" s="230">
        <v>13</v>
      </c>
      <c r="C31" s="225" t="s">
        <v>149</v>
      </c>
      <c r="D31" s="226" t="s">
        <v>150</v>
      </c>
      <c r="E31" s="227" t="s">
        <v>83</v>
      </c>
      <c r="F31" s="228"/>
      <c r="G31" s="224" t="s">
        <v>84</v>
      </c>
    </row>
    <row r="32" spans="1:7" ht="12.75">
      <c r="A32" s="229"/>
      <c r="B32" s="230"/>
      <c r="C32" s="225"/>
      <c r="D32" s="226"/>
      <c r="E32" s="227"/>
      <c r="F32" s="228"/>
      <c r="G32" s="224"/>
    </row>
    <row r="33" spans="1:7" ht="12.75" customHeight="1">
      <c r="A33" s="229" t="s">
        <v>40</v>
      </c>
      <c r="B33" s="230">
        <v>14</v>
      </c>
      <c r="C33" s="225" t="s">
        <v>151</v>
      </c>
      <c r="D33" s="226" t="s">
        <v>152</v>
      </c>
      <c r="E33" s="227" t="s">
        <v>85</v>
      </c>
      <c r="F33" s="228"/>
      <c r="G33" s="224" t="s">
        <v>153</v>
      </c>
    </row>
    <row r="34" spans="1:7" ht="12.75">
      <c r="A34" s="229"/>
      <c r="B34" s="230"/>
      <c r="C34" s="225"/>
      <c r="D34" s="226"/>
      <c r="E34" s="227"/>
      <c r="F34" s="228"/>
      <c r="G34" s="224"/>
    </row>
    <row r="35" spans="1:7" ht="12.75" customHeight="1">
      <c r="A35" s="229" t="s">
        <v>41</v>
      </c>
      <c r="B35" s="230">
        <v>15</v>
      </c>
      <c r="C35" s="225" t="s">
        <v>154</v>
      </c>
      <c r="D35" s="226" t="s">
        <v>155</v>
      </c>
      <c r="E35" s="227" t="s">
        <v>156</v>
      </c>
      <c r="F35" s="228"/>
      <c r="G35" s="224" t="s">
        <v>157</v>
      </c>
    </row>
    <row r="36" spans="1:7" ht="12.75">
      <c r="A36" s="229"/>
      <c r="B36" s="230"/>
      <c r="C36" s="225"/>
      <c r="D36" s="226"/>
      <c r="E36" s="227"/>
      <c r="F36" s="228"/>
      <c r="G36" s="224"/>
    </row>
    <row r="37" spans="1:7" ht="12.75" customHeight="1">
      <c r="A37" s="229" t="s">
        <v>42</v>
      </c>
      <c r="B37" s="230">
        <v>16</v>
      </c>
      <c r="C37" s="225" t="s">
        <v>158</v>
      </c>
      <c r="D37" s="226" t="s">
        <v>159</v>
      </c>
      <c r="E37" s="227" t="s">
        <v>160</v>
      </c>
      <c r="F37" s="228"/>
      <c r="G37" s="224" t="s">
        <v>161</v>
      </c>
    </row>
    <row r="38" spans="1:7" ht="12.75">
      <c r="A38" s="229"/>
      <c r="B38" s="230"/>
      <c r="C38" s="225"/>
      <c r="D38" s="226"/>
      <c r="E38" s="227"/>
      <c r="F38" s="228"/>
      <c r="G38" s="224"/>
    </row>
    <row r="39" spans="1:7" ht="12.75" customHeight="1">
      <c r="A39" s="229" t="s">
        <v>43</v>
      </c>
      <c r="B39" s="230">
        <v>17</v>
      </c>
      <c r="C39" s="225" t="s">
        <v>162</v>
      </c>
      <c r="D39" s="226" t="s">
        <v>163</v>
      </c>
      <c r="E39" s="227" t="s">
        <v>116</v>
      </c>
      <c r="F39" s="228"/>
      <c r="G39" s="224" t="s">
        <v>164</v>
      </c>
    </row>
    <row r="40" spans="1:7" ht="12.75">
      <c r="A40" s="229"/>
      <c r="B40" s="230"/>
      <c r="C40" s="225"/>
      <c r="D40" s="226"/>
      <c r="E40" s="227"/>
      <c r="F40" s="228"/>
      <c r="G40" s="224"/>
    </row>
    <row r="41" spans="1:7" ht="12.75" customHeight="1">
      <c r="A41" s="229" t="s">
        <v>44</v>
      </c>
      <c r="B41" s="230">
        <v>18</v>
      </c>
      <c r="C41" s="225" t="s">
        <v>165</v>
      </c>
      <c r="D41" s="226" t="s">
        <v>166</v>
      </c>
      <c r="E41" s="227" t="s">
        <v>83</v>
      </c>
      <c r="F41" s="228"/>
      <c r="G41" s="224" t="s">
        <v>167</v>
      </c>
    </row>
    <row r="42" spans="1:7" ht="12.75">
      <c r="A42" s="229"/>
      <c r="B42" s="230"/>
      <c r="C42" s="225"/>
      <c r="D42" s="226"/>
      <c r="E42" s="227"/>
      <c r="F42" s="228"/>
      <c r="G42" s="224"/>
    </row>
    <row r="43" spans="1:7" ht="12.75" customHeight="1">
      <c r="A43" s="229" t="s">
        <v>45</v>
      </c>
      <c r="B43" s="230">
        <v>19</v>
      </c>
      <c r="C43" s="225" t="s">
        <v>168</v>
      </c>
      <c r="D43" s="226" t="s">
        <v>169</v>
      </c>
      <c r="E43" s="227" t="s">
        <v>170</v>
      </c>
      <c r="F43" s="228"/>
      <c r="G43" s="224" t="s">
        <v>171</v>
      </c>
    </row>
    <row r="44" spans="1:7" ht="12.75">
      <c r="A44" s="229"/>
      <c r="B44" s="230"/>
      <c r="C44" s="225"/>
      <c r="D44" s="226"/>
      <c r="E44" s="227"/>
      <c r="F44" s="228"/>
      <c r="G44" s="224"/>
    </row>
    <row r="45" spans="1:7" ht="12.75" customHeight="1">
      <c r="A45" s="229" t="s">
        <v>46</v>
      </c>
      <c r="B45" s="230">
        <v>20</v>
      </c>
      <c r="C45" s="225" t="s">
        <v>172</v>
      </c>
      <c r="D45" s="226" t="s">
        <v>137</v>
      </c>
      <c r="E45" s="227" t="s">
        <v>87</v>
      </c>
      <c r="F45" s="228"/>
      <c r="G45" s="224" t="s">
        <v>173</v>
      </c>
    </row>
    <row r="46" spans="1:7" ht="12.75">
      <c r="A46" s="229"/>
      <c r="B46" s="230"/>
      <c r="C46" s="225"/>
      <c r="D46" s="226"/>
      <c r="E46" s="227"/>
      <c r="F46" s="228"/>
      <c r="G46" s="224"/>
    </row>
    <row r="47" spans="1:7" ht="12.75" customHeight="1">
      <c r="A47" s="229" t="s">
        <v>47</v>
      </c>
      <c r="B47" s="230">
        <v>21</v>
      </c>
      <c r="C47" s="225" t="s">
        <v>174</v>
      </c>
      <c r="D47" s="226" t="s">
        <v>175</v>
      </c>
      <c r="E47" s="227" t="s">
        <v>112</v>
      </c>
      <c r="F47" s="228"/>
      <c r="G47" s="224" t="s">
        <v>176</v>
      </c>
    </row>
    <row r="48" spans="1:7" ht="12.75">
      <c r="A48" s="229"/>
      <c r="B48" s="230"/>
      <c r="C48" s="225"/>
      <c r="D48" s="226"/>
      <c r="E48" s="227"/>
      <c r="F48" s="228"/>
      <c r="G48" s="224"/>
    </row>
    <row r="49" spans="1:7" ht="12.75" customHeight="1">
      <c r="A49" s="229" t="s">
        <v>48</v>
      </c>
      <c r="B49" s="230">
        <v>22</v>
      </c>
      <c r="C49" s="225" t="s">
        <v>177</v>
      </c>
      <c r="D49" s="226" t="s">
        <v>178</v>
      </c>
      <c r="E49" s="227" t="s">
        <v>179</v>
      </c>
      <c r="F49" s="228"/>
      <c r="G49" s="224" t="s">
        <v>180</v>
      </c>
    </row>
    <row r="50" spans="1:7" ht="12.75">
      <c r="A50" s="229"/>
      <c r="B50" s="230"/>
      <c r="C50" s="225"/>
      <c r="D50" s="226"/>
      <c r="E50" s="227"/>
      <c r="F50" s="228"/>
      <c r="G50" s="224"/>
    </row>
    <row r="51" spans="1:7" ht="12.75" customHeight="1">
      <c r="A51" s="229" t="s">
        <v>49</v>
      </c>
      <c r="B51" s="230">
        <v>23</v>
      </c>
      <c r="C51" s="225" t="s">
        <v>118</v>
      </c>
      <c r="D51" s="226" t="s">
        <v>82</v>
      </c>
      <c r="E51" s="227" t="s">
        <v>88</v>
      </c>
      <c r="F51" s="228"/>
      <c r="G51" s="224" t="s">
        <v>119</v>
      </c>
    </row>
    <row r="52" spans="1:7" ht="12.75">
      <c r="A52" s="229"/>
      <c r="B52" s="230"/>
      <c r="C52" s="225"/>
      <c r="D52" s="226"/>
      <c r="E52" s="227"/>
      <c r="F52" s="228"/>
      <c r="G52" s="224"/>
    </row>
    <row r="53" spans="1:7" ht="12.75" customHeight="1">
      <c r="A53" s="229" t="s">
        <v>50</v>
      </c>
      <c r="B53" s="230">
        <v>24</v>
      </c>
      <c r="C53" s="225" t="s">
        <v>185</v>
      </c>
      <c r="D53" s="226" t="s">
        <v>186</v>
      </c>
      <c r="E53" s="227" t="s">
        <v>187</v>
      </c>
      <c r="F53" s="228"/>
      <c r="G53" s="224" t="s">
        <v>188</v>
      </c>
    </row>
    <row r="54" spans="1:7" ht="12.75">
      <c r="A54" s="229"/>
      <c r="B54" s="230"/>
      <c r="C54" s="225"/>
      <c r="D54" s="226"/>
      <c r="E54" s="227"/>
      <c r="F54" s="228"/>
      <c r="G54" s="224"/>
    </row>
    <row r="55" spans="1:7" ht="12.75" customHeight="1">
      <c r="A55" s="229" t="s">
        <v>51</v>
      </c>
      <c r="B55" s="230">
        <v>25</v>
      </c>
      <c r="C55" s="225" t="s">
        <v>181</v>
      </c>
      <c r="D55" s="226" t="s">
        <v>182</v>
      </c>
      <c r="E55" s="227" t="s">
        <v>183</v>
      </c>
      <c r="F55" s="228"/>
      <c r="G55" s="224" t="s">
        <v>184</v>
      </c>
    </row>
    <row r="56" spans="1:7" ht="12.75">
      <c r="A56" s="229"/>
      <c r="B56" s="230"/>
      <c r="C56" s="225"/>
      <c r="D56" s="226"/>
      <c r="E56" s="227"/>
      <c r="F56" s="228"/>
      <c r="G56" s="224"/>
    </row>
    <row r="57" spans="1:7" ht="12.75">
      <c r="A57" s="229" t="s">
        <v>52</v>
      </c>
      <c r="B57" s="230"/>
      <c r="C57" s="225"/>
      <c r="D57" s="226"/>
      <c r="E57" s="227"/>
      <c r="F57" s="228"/>
      <c r="G57" s="224"/>
    </row>
    <row r="58" spans="1:7" ht="12.75">
      <c r="A58" s="229"/>
      <c r="B58" s="230"/>
      <c r="C58" s="225"/>
      <c r="D58" s="226"/>
      <c r="E58" s="227"/>
      <c r="F58" s="228"/>
      <c r="G58" s="224"/>
    </row>
    <row r="59" spans="1:7" ht="12.75">
      <c r="A59" s="229" t="s">
        <v>53</v>
      </c>
      <c r="B59" s="230"/>
      <c r="C59" s="225"/>
      <c r="D59" s="226"/>
      <c r="E59" s="227"/>
      <c r="F59" s="228"/>
      <c r="G59" s="224"/>
    </row>
    <row r="60" spans="1:7" ht="12.75">
      <c r="A60" s="229"/>
      <c r="B60" s="230"/>
      <c r="C60" s="225"/>
      <c r="D60" s="226"/>
      <c r="E60" s="227"/>
      <c r="F60" s="228"/>
      <c r="G60" s="224"/>
    </row>
    <row r="61" spans="1:7" ht="12.75">
      <c r="A61" s="229" t="s">
        <v>54</v>
      </c>
      <c r="B61" s="230"/>
      <c r="C61" s="225"/>
      <c r="D61" s="226"/>
      <c r="E61" s="227"/>
      <c r="F61" s="228"/>
      <c r="G61" s="224"/>
    </row>
    <row r="62" spans="1:7" ht="12.75">
      <c r="A62" s="229"/>
      <c r="B62" s="230"/>
      <c r="C62" s="225"/>
      <c r="D62" s="226"/>
      <c r="E62" s="227"/>
      <c r="F62" s="228"/>
      <c r="G62" s="224"/>
    </row>
    <row r="63" spans="1:7" ht="12.75">
      <c r="A63" s="229" t="s">
        <v>55</v>
      </c>
      <c r="B63" s="230"/>
      <c r="C63" s="225"/>
      <c r="D63" s="226"/>
      <c r="E63" s="227"/>
      <c r="F63" s="228"/>
      <c r="G63" s="224"/>
    </row>
    <row r="64" spans="1:7" ht="12.75">
      <c r="A64" s="229"/>
      <c r="B64" s="230"/>
      <c r="C64" s="225"/>
      <c r="D64" s="226"/>
      <c r="E64" s="227"/>
      <c r="F64" s="228"/>
      <c r="G64" s="224"/>
    </row>
    <row r="65" spans="1:7" ht="12.75">
      <c r="A65" s="229" t="s">
        <v>56</v>
      </c>
      <c r="B65" s="230"/>
      <c r="C65" s="225"/>
      <c r="D65" s="226"/>
      <c r="E65" s="227"/>
      <c r="F65" s="228"/>
      <c r="G65" s="224"/>
    </row>
    <row r="66" spans="1:7" ht="12.75">
      <c r="A66" s="229"/>
      <c r="B66" s="230"/>
      <c r="C66" s="225"/>
      <c r="D66" s="226"/>
      <c r="E66" s="227"/>
      <c r="F66" s="228"/>
      <c r="G66" s="224"/>
    </row>
    <row r="67" spans="1:7" ht="12.75">
      <c r="A67" s="229" t="s">
        <v>57</v>
      </c>
      <c r="B67" s="230"/>
      <c r="C67" s="225"/>
      <c r="D67" s="226"/>
      <c r="E67" s="227"/>
      <c r="F67" s="228"/>
      <c r="G67" s="224"/>
    </row>
    <row r="68" spans="1:7" ht="12.75">
      <c r="A68" s="229"/>
      <c r="B68" s="230"/>
      <c r="C68" s="225"/>
      <c r="D68" s="226"/>
      <c r="E68" s="227"/>
      <c r="F68" s="228"/>
      <c r="G68" s="224"/>
    </row>
    <row r="69" spans="1:7" ht="12.75">
      <c r="A69" s="229" t="s">
        <v>58</v>
      </c>
      <c r="B69" s="230"/>
      <c r="C69" s="225"/>
      <c r="D69" s="226"/>
      <c r="E69" s="227"/>
      <c r="F69" s="228"/>
      <c r="G69" s="224"/>
    </row>
    <row r="70" spans="1:7" ht="12.75">
      <c r="A70" s="229"/>
      <c r="B70" s="230"/>
      <c r="C70" s="225"/>
      <c r="D70" s="226"/>
      <c r="E70" s="227"/>
      <c r="F70" s="228"/>
      <c r="G70" s="224"/>
    </row>
    <row r="71" spans="1:7" ht="12.75">
      <c r="A71" s="229" t="s">
        <v>59</v>
      </c>
      <c r="B71" s="230"/>
      <c r="C71" s="225"/>
      <c r="D71" s="226"/>
      <c r="E71" s="227"/>
      <c r="F71" s="228"/>
      <c r="G71" s="224"/>
    </row>
    <row r="72" spans="1:7" ht="12.75">
      <c r="A72" s="229"/>
      <c r="B72" s="230"/>
      <c r="C72" s="225"/>
      <c r="D72" s="226"/>
      <c r="E72" s="227"/>
      <c r="F72" s="228"/>
      <c r="G72" s="224"/>
    </row>
    <row r="73" spans="1:7" ht="12.75">
      <c r="A73" s="229" t="s">
        <v>60</v>
      </c>
      <c r="B73" s="230"/>
      <c r="C73" s="225"/>
      <c r="D73" s="226"/>
      <c r="E73" s="227"/>
      <c r="F73" s="228"/>
      <c r="G73" s="224"/>
    </row>
    <row r="74" spans="1:7" ht="12.75">
      <c r="A74" s="229"/>
      <c r="B74" s="230"/>
      <c r="C74" s="225"/>
      <c r="D74" s="226"/>
      <c r="E74" s="227"/>
      <c r="F74" s="228"/>
      <c r="G74" s="224"/>
    </row>
    <row r="75" spans="1:7" ht="12.75">
      <c r="A75" s="229" t="s">
        <v>61</v>
      </c>
      <c r="B75" s="230"/>
      <c r="C75" s="225"/>
      <c r="D75" s="226"/>
      <c r="E75" s="227"/>
      <c r="F75" s="228"/>
      <c r="G75" s="224"/>
    </row>
    <row r="76" spans="1:7" ht="12.75">
      <c r="A76" s="229"/>
      <c r="B76" s="230"/>
      <c r="C76" s="225"/>
      <c r="D76" s="226"/>
      <c r="E76" s="227"/>
      <c r="F76" s="228"/>
      <c r="G76" s="224"/>
    </row>
    <row r="77" spans="1:7" ht="12.75">
      <c r="A77" s="229" t="s">
        <v>62</v>
      </c>
      <c r="B77" s="230"/>
      <c r="C77" s="225"/>
      <c r="D77" s="226"/>
      <c r="E77" s="227"/>
      <c r="F77" s="228"/>
      <c r="G77" s="224"/>
    </row>
    <row r="78" spans="1:7" ht="12.75">
      <c r="A78" s="229"/>
      <c r="B78" s="230"/>
      <c r="C78" s="225"/>
      <c r="D78" s="226"/>
      <c r="E78" s="227"/>
      <c r="F78" s="228"/>
      <c r="G78" s="224"/>
    </row>
    <row r="79" spans="1:7" ht="12.75">
      <c r="A79" s="229" t="s">
        <v>63</v>
      </c>
      <c r="B79" s="230"/>
      <c r="C79" s="225"/>
      <c r="D79" s="226"/>
      <c r="E79" s="227"/>
      <c r="F79" s="228"/>
      <c r="G79" s="224"/>
    </row>
    <row r="80" spans="1:7" ht="12.75">
      <c r="A80" s="229"/>
      <c r="B80" s="230"/>
      <c r="C80" s="225"/>
      <c r="D80" s="226"/>
      <c r="E80" s="227"/>
      <c r="F80" s="228"/>
      <c r="G80" s="224"/>
    </row>
    <row r="81" spans="1:7" ht="12.75">
      <c r="A81" s="229" t="s">
        <v>64</v>
      </c>
      <c r="B81" s="230"/>
      <c r="C81" s="225"/>
      <c r="D81" s="226"/>
      <c r="E81" s="227"/>
      <c r="F81" s="228"/>
      <c r="G81" s="224"/>
    </row>
    <row r="82" spans="1:7" ht="12.75">
      <c r="A82" s="229"/>
      <c r="B82" s="230"/>
      <c r="C82" s="225"/>
      <c r="D82" s="226"/>
      <c r="E82" s="227"/>
      <c r="F82" s="228"/>
      <c r="G82" s="224"/>
    </row>
    <row r="83" spans="1:7" ht="12.75">
      <c r="A83" s="229" t="s">
        <v>65</v>
      </c>
      <c r="B83" s="230">
        <v>39</v>
      </c>
      <c r="C83" s="225" t="s">
        <v>95</v>
      </c>
      <c r="D83" s="226" t="s">
        <v>94</v>
      </c>
      <c r="E83" s="227" t="s">
        <v>92</v>
      </c>
      <c r="F83" s="228"/>
      <c r="G83" s="224" t="s">
        <v>96</v>
      </c>
    </row>
    <row r="84" spans="1:7" ht="12.75">
      <c r="A84" s="229"/>
      <c r="B84" s="230"/>
      <c r="C84" s="225"/>
      <c r="D84" s="226"/>
      <c r="E84" s="227"/>
      <c r="F84" s="228"/>
      <c r="G84" s="224"/>
    </row>
    <row r="85" spans="1:7" ht="12.75">
      <c r="A85" s="229" t="s">
        <v>66</v>
      </c>
      <c r="B85" s="230">
        <v>40</v>
      </c>
      <c r="C85" s="225" t="s">
        <v>97</v>
      </c>
      <c r="D85" s="226" t="s">
        <v>98</v>
      </c>
      <c r="E85" s="227" t="s">
        <v>99</v>
      </c>
      <c r="F85" s="228"/>
      <c r="G85" s="224" t="s">
        <v>100</v>
      </c>
    </row>
    <row r="86" spans="1:7" ht="12.75">
      <c r="A86" s="229"/>
      <c r="B86" s="230"/>
      <c r="C86" s="225"/>
      <c r="D86" s="226"/>
      <c r="E86" s="227"/>
      <c r="F86" s="228"/>
      <c r="G86" s="224"/>
    </row>
    <row r="87" spans="1:8" ht="12.75">
      <c r="A87" s="229" t="s">
        <v>79</v>
      </c>
      <c r="B87" s="230">
        <v>41</v>
      </c>
      <c r="C87" s="225" t="s">
        <v>101</v>
      </c>
      <c r="D87" s="226" t="s">
        <v>102</v>
      </c>
      <c r="E87" s="227" t="s">
        <v>90</v>
      </c>
      <c r="F87" s="228"/>
      <c r="G87" s="224" t="s">
        <v>91</v>
      </c>
      <c r="H87" s="4"/>
    </row>
    <row r="88" spans="1:8" ht="12.75">
      <c r="A88" s="229"/>
      <c r="B88" s="230"/>
      <c r="C88" s="225"/>
      <c r="D88" s="226"/>
      <c r="E88" s="227"/>
      <c r="F88" s="228"/>
      <c r="G88" s="224"/>
      <c r="H88" s="4"/>
    </row>
    <row r="89" spans="1:8" ht="12.75">
      <c r="A89" s="229" t="s">
        <v>80</v>
      </c>
      <c r="B89" s="230">
        <v>42</v>
      </c>
      <c r="C89" s="225" t="s">
        <v>103</v>
      </c>
      <c r="D89" s="226" t="s">
        <v>104</v>
      </c>
      <c r="E89" s="227" t="s">
        <v>105</v>
      </c>
      <c r="F89" s="228"/>
      <c r="G89" s="224" t="s">
        <v>106</v>
      </c>
      <c r="H89" s="4"/>
    </row>
    <row r="90" spans="1:8" ht="12.75">
      <c r="A90" s="229"/>
      <c r="B90" s="230"/>
      <c r="C90" s="225"/>
      <c r="D90" s="226"/>
      <c r="E90" s="227"/>
      <c r="F90" s="228"/>
      <c r="G90" s="224"/>
      <c r="H90" s="4"/>
    </row>
    <row r="91" spans="1:8" ht="12.75">
      <c r="A91" s="238"/>
      <c r="B91" s="239"/>
      <c r="C91" s="237"/>
      <c r="D91" s="235"/>
      <c r="E91" s="235"/>
      <c r="F91" s="236"/>
      <c r="G91" s="237"/>
      <c r="H91" s="4"/>
    </row>
    <row r="92" spans="1:8" ht="12.75">
      <c r="A92" s="238"/>
      <c r="B92" s="240"/>
      <c r="C92" s="237"/>
      <c r="D92" s="235"/>
      <c r="E92" s="235"/>
      <c r="F92" s="236"/>
      <c r="G92" s="237"/>
      <c r="H92" s="4"/>
    </row>
    <row r="93" spans="1:8" ht="12.75">
      <c r="A93" s="238"/>
      <c r="B93" s="239"/>
      <c r="C93" s="237"/>
      <c r="D93" s="235"/>
      <c r="E93" s="235"/>
      <c r="F93" s="236"/>
      <c r="G93" s="237"/>
      <c r="H93" s="4"/>
    </row>
    <row r="94" spans="1:8" ht="12.75">
      <c r="A94" s="238"/>
      <c r="B94" s="240"/>
      <c r="C94" s="237"/>
      <c r="D94" s="235"/>
      <c r="E94" s="235"/>
      <c r="F94" s="236"/>
      <c r="G94" s="237"/>
      <c r="H94" s="4"/>
    </row>
    <row r="95" spans="1:8" ht="12.75">
      <c r="A95" s="238"/>
      <c r="B95" s="239"/>
      <c r="C95" s="237"/>
      <c r="D95" s="235"/>
      <c r="E95" s="235"/>
      <c r="F95" s="236"/>
      <c r="G95" s="237"/>
      <c r="H95" s="4"/>
    </row>
    <row r="96" spans="1:8" ht="12.75">
      <c r="A96" s="238"/>
      <c r="B96" s="240"/>
      <c r="C96" s="237"/>
      <c r="D96" s="235"/>
      <c r="E96" s="235"/>
      <c r="F96" s="236"/>
      <c r="G96" s="237"/>
      <c r="H96" s="4"/>
    </row>
    <row r="97" spans="1:8" ht="12.75">
      <c r="A97" s="238"/>
      <c r="B97" s="239"/>
      <c r="C97" s="237"/>
      <c r="D97" s="235"/>
      <c r="E97" s="235"/>
      <c r="F97" s="236"/>
      <c r="G97" s="237"/>
      <c r="H97" s="4"/>
    </row>
    <row r="98" spans="1:8" ht="12.75">
      <c r="A98" s="238"/>
      <c r="B98" s="240"/>
      <c r="C98" s="237"/>
      <c r="D98" s="235"/>
      <c r="E98" s="235"/>
      <c r="F98" s="236"/>
      <c r="G98" s="237"/>
      <c r="H98" s="4"/>
    </row>
    <row r="99" spans="1:8" ht="12.75">
      <c r="A99" s="238"/>
      <c r="B99" s="239"/>
      <c r="C99" s="237"/>
      <c r="D99" s="235"/>
      <c r="E99" s="235"/>
      <c r="F99" s="236"/>
      <c r="G99" s="237"/>
      <c r="H99" s="4"/>
    </row>
    <row r="100" spans="1:8" ht="12.75">
      <c r="A100" s="238"/>
      <c r="B100" s="240"/>
      <c r="C100" s="237"/>
      <c r="D100" s="235"/>
      <c r="E100" s="235"/>
      <c r="F100" s="236"/>
      <c r="G100" s="237"/>
      <c r="H100" s="4"/>
    </row>
    <row r="101" spans="1:8" ht="12.75">
      <c r="A101" s="238"/>
      <c r="B101" s="239"/>
      <c r="C101" s="237"/>
      <c r="D101" s="235"/>
      <c r="E101" s="235"/>
      <c r="F101" s="236"/>
      <c r="G101" s="237"/>
      <c r="H101" s="4"/>
    </row>
    <row r="102" spans="1:8" ht="12.75">
      <c r="A102" s="238"/>
      <c r="B102" s="240"/>
      <c r="C102" s="237"/>
      <c r="D102" s="235"/>
      <c r="E102" s="235"/>
      <c r="F102" s="236"/>
      <c r="G102" s="237"/>
      <c r="H102" s="4"/>
    </row>
    <row r="103" spans="1:8" ht="12.75">
      <c r="A103" s="238"/>
      <c r="B103" s="239"/>
      <c r="C103" s="237"/>
      <c r="D103" s="235"/>
      <c r="E103" s="235"/>
      <c r="F103" s="236"/>
      <c r="G103" s="237"/>
      <c r="H103" s="4"/>
    </row>
    <row r="104" spans="1:8" ht="12.75">
      <c r="A104" s="238"/>
      <c r="B104" s="240"/>
      <c r="C104" s="237"/>
      <c r="D104" s="235"/>
      <c r="E104" s="235"/>
      <c r="F104" s="236"/>
      <c r="G104" s="237"/>
      <c r="H104" s="4"/>
    </row>
    <row r="105" spans="1:8" ht="12.75">
      <c r="A105" s="238"/>
      <c r="B105" s="239"/>
      <c r="C105" s="237"/>
      <c r="D105" s="235"/>
      <c r="E105" s="235"/>
      <c r="F105" s="236"/>
      <c r="G105" s="237"/>
      <c r="H105" s="4"/>
    </row>
    <row r="106" spans="1:8" ht="12.75">
      <c r="A106" s="238"/>
      <c r="B106" s="240"/>
      <c r="C106" s="237"/>
      <c r="D106" s="235"/>
      <c r="E106" s="235"/>
      <c r="F106" s="236"/>
      <c r="G106" s="237"/>
      <c r="H106" s="4"/>
    </row>
    <row r="107" spans="1:8" ht="12.75">
      <c r="A107" s="238"/>
      <c r="B107" s="239"/>
      <c r="C107" s="237"/>
      <c r="D107" s="235"/>
      <c r="E107" s="235"/>
      <c r="F107" s="236"/>
      <c r="G107" s="237"/>
      <c r="H107" s="4"/>
    </row>
    <row r="108" spans="1:8" ht="12.75">
      <c r="A108" s="238"/>
      <c r="B108" s="240"/>
      <c r="C108" s="237"/>
      <c r="D108" s="235"/>
      <c r="E108" s="235"/>
      <c r="F108" s="236"/>
      <c r="G108" s="237"/>
      <c r="H108" s="4"/>
    </row>
    <row r="109" spans="1:8" ht="12.75">
      <c r="A109" s="238"/>
      <c r="B109" s="239"/>
      <c r="C109" s="237"/>
      <c r="D109" s="235"/>
      <c r="E109" s="235"/>
      <c r="F109" s="236"/>
      <c r="G109" s="237"/>
      <c r="H109" s="4"/>
    </row>
    <row r="110" spans="1:8" ht="12.75">
      <c r="A110" s="238"/>
      <c r="B110" s="240"/>
      <c r="C110" s="237"/>
      <c r="D110" s="235"/>
      <c r="E110" s="235"/>
      <c r="F110" s="236"/>
      <c r="G110" s="237"/>
      <c r="H110" s="4"/>
    </row>
    <row r="111" spans="1:8" ht="12.75">
      <c r="A111" s="238"/>
      <c r="B111" s="239"/>
      <c r="C111" s="237"/>
      <c r="D111" s="235"/>
      <c r="E111" s="235"/>
      <c r="F111" s="236"/>
      <c r="G111" s="237"/>
      <c r="H111" s="4"/>
    </row>
    <row r="112" spans="1:8" ht="12.75">
      <c r="A112" s="238"/>
      <c r="B112" s="240"/>
      <c r="C112" s="237"/>
      <c r="D112" s="235"/>
      <c r="E112" s="235"/>
      <c r="F112" s="236"/>
      <c r="G112" s="237"/>
      <c r="H112" s="4"/>
    </row>
    <row r="113" spans="1:8" ht="12.75">
      <c r="A113" s="238"/>
      <c r="B113" s="239"/>
      <c r="C113" s="237"/>
      <c r="D113" s="235"/>
      <c r="E113" s="235"/>
      <c r="F113" s="236"/>
      <c r="G113" s="237"/>
      <c r="H113" s="4"/>
    </row>
    <row r="114" spans="1:8" ht="12.75">
      <c r="A114" s="238"/>
      <c r="B114" s="240"/>
      <c r="C114" s="237"/>
      <c r="D114" s="235"/>
      <c r="E114" s="235"/>
      <c r="F114" s="236"/>
      <c r="G114" s="237"/>
      <c r="H114" s="4"/>
    </row>
    <row r="115" spans="1:8" ht="12.75">
      <c r="A115" s="238"/>
      <c r="B115" s="239"/>
      <c r="C115" s="237"/>
      <c r="D115" s="235"/>
      <c r="E115" s="235"/>
      <c r="F115" s="236"/>
      <c r="G115" s="237"/>
      <c r="H115" s="4"/>
    </row>
    <row r="116" spans="1:8" ht="12.75">
      <c r="A116" s="238"/>
      <c r="B116" s="240"/>
      <c r="C116" s="237"/>
      <c r="D116" s="235"/>
      <c r="E116" s="235"/>
      <c r="F116" s="236"/>
      <c r="G116" s="237"/>
      <c r="H116" s="4"/>
    </row>
    <row r="117" spans="1:8" ht="12.75">
      <c r="A117" s="238"/>
      <c r="B117" s="239"/>
      <c r="C117" s="237"/>
      <c r="D117" s="235"/>
      <c r="E117" s="235"/>
      <c r="F117" s="236"/>
      <c r="G117" s="237"/>
      <c r="H117" s="4"/>
    </row>
    <row r="118" spans="1:8" ht="12.75">
      <c r="A118" s="238"/>
      <c r="B118" s="240"/>
      <c r="C118" s="237"/>
      <c r="D118" s="235"/>
      <c r="E118" s="235"/>
      <c r="F118" s="236"/>
      <c r="G118" s="237"/>
      <c r="H118" s="4"/>
    </row>
    <row r="119" spans="1:8" ht="12.75">
      <c r="A119" s="238"/>
      <c r="B119" s="239"/>
      <c r="C119" s="237"/>
      <c r="D119" s="235"/>
      <c r="E119" s="235"/>
      <c r="F119" s="236"/>
      <c r="G119" s="237"/>
      <c r="H119" s="4"/>
    </row>
    <row r="120" spans="1:8" ht="12.75">
      <c r="A120" s="238"/>
      <c r="B120" s="240"/>
      <c r="C120" s="237"/>
      <c r="D120" s="235"/>
      <c r="E120" s="235"/>
      <c r="F120" s="236"/>
      <c r="G120" s="237"/>
      <c r="H120" s="4"/>
    </row>
    <row r="121" spans="1:8" ht="12.75">
      <c r="A121" s="238"/>
      <c r="B121" s="239"/>
      <c r="C121" s="237"/>
      <c r="D121" s="235"/>
      <c r="E121" s="235"/>
      <c r="F121" s="236"/>
      <c r="G121" s="237"/>
      <c r="H121" s="4"/>
    </row>
    <row r="122" spans="1:8" ht="12.75">
      <c r="A122" s="238"/>
      <c r="B122" s="240"/>
      <c r="C122" s="237"/>
      <c r="D122" s="235"/>
      <c r="E122" s="235"/>
      <c r="F122" s="236"/>
      <c r="G122" s="237"/>
      <c r="H122" s="4"/>
    </row>
    <row r="123" spans="1:8" ht="12.75">
      <c r="A123" s="238"/>
      <c r="B123" s="239"/>
      <c r="C123" s="237"/>
      <c r="D123" s="235"/>
      <c r="E123" s="235"/>
      <c r="F123" s="236"/>
      <c r="G123" s="237"/>
      <c r="H123" s="4"/>
    </row>
    <row r="124" spans="1:8" ht="12.75">
      <c r="A124" s="238"/>
      <c r="B124" s="240"/>
      <c r="C124" s="237"/>
      <c r="D124" s="235"/>
      <c r="E124" s="235"/>
      <c r="F124" s="236"/>
      <c r="G124" s="237"/>
      <c r="H124" s="4"/>
    </row>
    <row r="125" spans="1:8" ht="12.75">
      <c r="A125" s="238"/>
      <c r="B125" s="239"/>
      <c r="C125" s="237"/>
      <c r="D125" s="235"/>
      <c r="E125" s="235"/>
      <c r="F125" s="236"/>
      <c r="G125" s="237"/>
      <c r="H125" s="4"/>
    </row>
    <row r="126" spans="1:8" ht="12.75">
      <c r="A126" s="238"/>
      <c r="B126" s="240"/>
      <c r="C126" s="237"/>
      <c r="D126" s="235"/>
      <c r="E126" s="235"/>
      <c r="F126" s="236"/>
      <c r="G126" s="237"/>
      <c r="H126" s="4"/>
    </row>
    <row r="127" spans="1:8" ht="12.75">
      <c r="A127" s="238"/>
      <c r="B127" s="239"/>
      <c r="C127" s="237"/>
      <c r="D127" s="235"/>
      <c r="E127" s="235"/>
      <c r="F127" s="236"/>
      <c r="G127" s="237"/>
      <c r="H127" s="4"/>
    </row>
    <row r="128" spans="1:8" ht="12.75">
      <c r="A128" s="238"/>
      <c r="B128" s="240"/>
      <c r="C128" s="237"/>
      <c r="D128" s="235"/>
      <c r="E128" s="235"/>
      <c r="F128" s="236"/>
      <c r="G128" s="237"/>
      <c r="H128" s="4"/>
    </row>
    <row r="129" spans="1:8" ht="12.75">
      <c r="A129" s="238"/>
      <c r="B129" s="239"/>
      <c r="C129" s="237"/>
      <c r="D129" s="235"/>
      <c r="E129" s="235"/>
      <c r="F129" s="236"/>
      <c r="G129" s="237"/>
      <c r="H129" s="4"/>
    </row>
    <row r="130" spans="1:8" ht="12.75">
      <c r="A130" s="238"/>
      <c r="B130" s="240"/>
      <c r="C130" s="237"/>
      <c r="D130" s="235"/>
      <c r="E130" s="235"/>
      <c r="F130" s="236"/>
      <c r="G130" s="237"/>
      <c r="H130" s="4"/>
    </row>
    <row r="131" spans="1:8" ht="12.75">
      <c r="A131" s="238"/>
      <c r="B131" s="239"/>
      <c r="C131" s="237"/>
      <c r="D131" s="235"/>
      <c r="E131" s="235"/>
      <c r="F131" s="236"/>
      <c r="G131" s="237"/>
      <c r="H131" s="4"/>
    </row>
    <row r="132" spans="1:8" ht="12.75">
      <c r="A132" s="238"/>
      <c r="B132" s="240"/>
      <c r="C132" s="237"/>
      <c r="D132" s="235"/>
      <c r="E132" s="235"/>
      <c r="F132" s="236"/>
      <c r="G132" s="237"/>
      <c r="H132" s="4"/>
    </row>
    <row r="133" spans="1:8" ht="12.75">
      <c r="A133" s="238"/>
      <c r="B133" s="239"/>
      <c r="C133" s="237"/>
      <c r="D133" s="235"/>
      <c r="E133" s="235"/>
      <c r="F133" s="236"/>
      <c r="G133" s="237"/>
      <c r="H133" s="4"/>
    </row>
    <row r="134" spans="1:8" ht="12.75">
      <c r="A134" s="238"/>
      <c r="B134" s="240"/>
      <c r="C134" s="237"/>
      <c r="D134" s="235"/>
      <c r="E134" s="235"/>
      <c r="F134" s="236"/>
      <c r="G134" s="237"/>
      <c r="H134" s="4"/>
    </row>
    <row r="135" spans="1:8" ht="12.75">
      <c r="A135" s="238"/>
      <c r="B135" s="239"/>
      <c r="C135" s="237"/>
      <c r="D135" s="235"/>
      <c r="E135" s="235"/>
      <c r="F135" s="236"/>
      <c r="G135" s="237"/>
      <c r="H135" s="4"/>
    </row>
    <row r="136" spans="1:8" ht="12.75">
      <c r="A136" s="238"/>
      <c r="B136" s="240"/>
      <c r="C136" s="237"/>
      <c r="D136" s="235"/>
      <c r="E136" s="235"/>
      <c r="F136" s="236"/>
      <c r="G136" s="237"/>
      <c r="H136" s="4"/>
    </row>
    <row r="137" spans="1:8" ht="12.75">
      <c r="A137" s="238"/>
      <c r="B137" s="239"/>
      <c r="C137" s="237"/>
      <c r="D137" s="235"/>
      <c r="E137" s="235"/>
      <c r="F137" s="236"/>
      <c r="G137" s="237"/>
      <c r="H137" s="4"/>
    </row>
    <row r="138" spans="1:8" ht="12.75">
      <c r="A138" s="238"/>
      <c r="B138" s="240"/>
      <c r="C138" s="237"/>
      <c r="D138" s="235"/>
      <c r="E138" s="235"/>
      <c r="F138" s="236"/>
      <c r="G138" s="237"/>
      <c r="H138" s="4"/>
    </row>
    <row r="139" spans="1:8" ht="12.75">
      <c r="A139" s="238"/>
      <c r="B139" s="239"/>
      <c r="C139" s="237"/>
      <c r="D139" s="235"/>
      <c r="E139" s="235"/>
      <c r="F139" s="236"/>
      <c r="G139" s="237"/>
      <c r="H139" s="4"/>
    </row>
    <row r="140" spans="1:8" ht="12.75">
      <c r="A140" s="238"/>
      <c r="B140" s="240"/>
      <c r="C140" s="237"/>
      <c r="D140" s="235"/>
      <c r="E140" s="235"/>
      <c r="F140" s="236"/>
      <c r="G140" s="237"/>
      <c r="H140" s="4"/>
    </row>
    <row r="141" spans="1:8" ht="12.75">
      <c r="A141" s="238"/>
      <c r="B141" s="239"/>
      <c r="C141" s="237"/>
      <c r="D141" s="235"/>
      <c r="E141" s="235"/>
      <c r="F141" s="236"/>
      <c r="G141" s="237"/>
      <c r="H141" s="4"/>
    </row>
    <row r="142" spans="1:8" ht="12.75">
      <c r="A142" s="238"/>
      <c r="B142" s="240"/>
      <c r="C142" s="237"/>
      <c r="D142" s="235"/>
      <c r="E142" s="235"/>
      <c r="F142" s="236"/>
      <c r="G142" s="237"/>
      <c r="H142" s="4"/>
    </row>
    <row r="143" spans="1:8" ht="12.75">
      <c r="A143" s="238"/>
      <c r="B143" s="239"/>
      <c r="C143" s="237"/>
      <c r="D143" s="235"/>
      <c r="E143" s="235"/>
      <c r="F143" s="236"/>
      <c r="G143" s="237"/>
      <c r="H143" s="4"/>
    </row>
    <row r="144" spans="1:8" ht="12.75">
      <c r="A144" s="238"/>
      <c r="B144" s="240"/>
      <c r="C144" s="237"/>
      <c r="D144" s="235"/>
      <c r="E144" s="235"/>
      <c r="F144" s="236"/>
      <c r="G144" s="237"/>
      <c r="H144" s="4"/>
    </row>
    <row r="145" spans="1:8" ht="12.75">
      <c r="A145" s="238"/>
      <c r="B145" s="239"/>
      <c r="C145" s="237"/>
      <c r="D145" s="235"/>
      <c r="E145" s="235"/>
      <c r="F145" s="236"/>
      <c r="G145" s="237"/>
      <c r="H145" s="4"/>
    </row>
    <row r="146" spans="1:8" ht="12.75">
      <c r="A146" s="238"/>
      <c r="B146" s="240"/>
      <c r="C146" s="237"/>
      <c r="D146" s="235"/>
      <c r="E146" s="235"/>
      <c r="F146" s="236"/>
      <c r="G146" s="237"/>
      <c r="H146" s="4"/>
    </row>
    <row r="147" spans="1:8" ht="12.75">
      <c r="A147" s="238"/>
      <c r="B147" s="239"/>
      <c r="C147" s="237"/>
      <c r="D147" s="235"/>
      <c r="E147" s="235"/>
      <c r="F147" s="236"/>
      <c r="G147" s="237"/>
      <c r="H147" s="4"/>
    </row>
    <row r="148" spans="1:8" ht="12.75">
      <c r="A148" s="238"/>
      <c r="B148" s="240"/>
      <c r="C148" s="237"/>
      <c r="D148" s="235"/>
      <c r="E148" s="235"/>
      <c r="F148" s="236"/>
      <c r="G148" s="237"/>
      <c r="H148" s="4"/>
    </row>
    <row r="149" spans="1:8" ht="12.75">
      <c r="A149" s="238"/>
      <c r="B149" s="239"/>
      <c r="C149" s="237"/>
      <c r="D149" s="235"/>
      <c r="E149" s="235"/>
      <c r="F149" s="236"/>
      <c r="G149" s="237"/>
      <c r="H149" s="4"/>
    </row>
    <row r="150" spans="1:8" ht="12.75">
      <c r="A150" s="238"/>
      <c r="B150" s="240"/>
      <c r="C150" s="237"/>
      <c r="D150" s="235"/>
      <c r="E150" s="235"/>
      <c r="F150" s="236"/>
      <c r="G150" s="237"/>
      <c r="H150" s="4"/>
    </row>
    <row r="151" spans="1:8" ht="12.75">
      <c r="A151" s="238"/>
      <c r="B151" s="239"/>
      <c r="C151" s="237"/>
      <c r="D151" s="235"/>
      <c r="E151" s="235"/>
      <c r="F151" s="236"/>
      <c r="G151" s="237"/>
      <c r="H151" s="4"/>
    </row>
    <row r="152" spans="1:8" ht="12.75">
      <c r="A152" s="238"/>
      <c r="B152" s="240"/>
      <c r="C152" s="237"/>
      <c r="D152" s="235"/>
      <c r="E152" s="235"/>
      <c r="F152" s="236"/>
      <c r="G152" s="237"/>
      <c r="H152" s="4"/>
    </row>
    <row r="153" spans="1:8" ht="12.75">
      <c r="A153" s="238"/>
      <c r="B153" s="239"/>
      <c r="C153" s="237"/>
      <c r="D153" s="235"/>
      <c r="E153" s="235"/>
      <c r="F153" s="236"/>
      <c r="G153" s="237"/>
      <c r="H153" s="4"/>
    </row>
    <row r="154" spans="1:8" ht="12.75">
      <c r="A154" s="238"/>
      <c r="B154" s="240"/>
      <c r="C154" s="237"/>
      <c r="D154" s="235"/>
      <c r="E154" s="235"/>
      <c r="F154" s="236"/>
      <c r="G154" s="237"/>
      <c r="H154" s="4"/>
    </row>
    <row r="155" spans="1:8" ht="12.75">
      <c r="A155" s="238"/>
      <c r="B155" s="239"/>
      <c r="C155" s="237"/>
      <c r="D155" s="235"/>
      <c r="E155" s="235"/>
      <c r="F155" s="236"/>
      <c r="G155" s="237"/>
      <c r="H155" s="4"/>
    </row>
    <row r="156" spans="1:8" ht="12.75">
      <c r="A156" s="238"/>
      <c r="B156" s="240"/>
      <c r="C156" s="237"/>
      <c r="D156" s="235"/>
      <c r="E156" s="235"/>
      <c r="F156" s="236"/>
      <c r="G156" s="237"/>
      <c r="H156" s="4"/>
    </row>
    <row r="157" spans="1:8" ht="12.75">
      <c r="A157" s="238"/>
      <c r="B157" s="239"/>
      <c r="C157" s="237"/>
      <c r="D157" s="235"/>
      <c r="E157" s="235"/>
      <c r="F157" s="236"/>
      <c r="G157" s="237"/>
      <c r="H157" s="4"/>
    </row>
    <row r="158" spans="1:8" ht="12.75">
      <c r="A158" s="238"/>
      <c r="B158" s="240"/>
      <c r="C158" s="237"/>
      <c r="D158" s="235"/>
      <c r="E158" s="235"/>
      <c r="F158" s="236"/>
      <c r="G158" s="237"/>
      <c r="H158" s="4"/>
    </row>
    <row r="159" spans="1:8" ht="12.75">
      <c r="A159" s="238"/>
      <c r="B159" s="239"/>
      <c r="C159" s="237"/>
      <c r="D159" s="235"/>
      <c r="E159" s="235"/>
      <c r="F159" s="236"/>
      <c r="G159" s="237"/>
      <c r="H159" s="4"/>
    </row>
    <row r="160" spans="1:8" ht="12.75">
      <c r="A160" s="238"/>
      <c r="B160" s="240"/>
      <c r="C160" s="237"/>
      <c r="D160" s="235"/>
      <c r="E160" s="235"/>
      <c r="F160" s="236"/>
      <c r="G160" s="237"/>
      <c r="H160" s="4"/>
    </row>
    <row r="161" spans="1:8" ht="12.75">
      <c r="A161" s="238"/>
      <c r="B161" s="239"/>
      <c r="C161" s="237"/>
      <c r="D161" s="235"/>
      <c r="E161" s="235"/>
      <c r="F161" s="236"/>
      <c r="G161" s="237"/>
      <c r="H161" s="4"/>
    </row>
    <row r="162" spans="1:8" ht="12.75">
      <c r="A162" s="238"/>
      <c r="B162" s="240"/>
      <c r="C162" s="237"/>
      <c r="D162" s="235"/>
      <c r="E162" s="235"/>
      <c r="F162" s="236"/>
      <c r="G162" s="237"/>
      <c r="H162" s="4"/>
    </row>
    <row r="163" spans="1:8" ht="12.75">
      <c r="A163" s="238"/>
      <c r="B163" s="239"/>
      <c r="C163" s="237"/>
      <c r="D163" s="235"/>
      <c r="E163" s="235"/>
      <c r="F163" s="236"/>
      <c r="G163" s="237"/>
      <c r="H163" s="4"/>
    </row>
    <row r="164" spans="1:8" ht="12.75">
      <c r="A164" s="238"/>
      <c r="B164" s="240"/>
      <c r="C164" s="237"/>
      <c r="D164" s="235"/>
      <c r="E164" s="235"/>
      <c r="F164" s="236"/>
      <c r="G164" s="237"/>
      <c r="H164" s="4"/>
    </row>
    <row r="165" spans="1:8" ht="12.75">
      <c r="A165" s="238"/>
      <c r="B165" s="239"/>
      <c r="C165" s="237"/>
      <c r="D165" s="235"/>
      <c r="E165" s="235"/>
      <c r="F165" s="236"/>
      <c r="G165" s="237"/>
      <c r="H165" s="4"/>
    </row>
    <row r="166" spans="1:8" ht="12.75">
      <c r="A166" s="238"/>
      <c r="B166" s="240"/>
      <c r="C166" s="237"/>
      <c r="D166" s="235"/>
      <c r="E166" s="235"/>
      <c r="F166" s="236"/>
      <c r="G166" s="237"/>
      <c r="H166" s="4"/>
    </row>
    <row r="167" spans="1:8" ht="12.75">
      <c r="A167" s="238"/>
      <c r="B167" s="239"/>
      <c r="C167" s="237"/>
      <c r="D167" s="235"/>
      <c r="E167" s="235"/>
      <c r="F167" s="236"/>
      <c r="G167" s="237"/>
      <c r="H167" s="4"/>
    </row>
    <row r="168" spans="1:8" ht="12.75">
      <c r="A168" s="238"/>
      <c r="B168" s="240"/>
      <c r="C168" s="237"/>
      <c r="D168" s="235"/>
      <c r="E168" s="235"/>
      <c r="F168" s="236"/>
      <c r="G168" s="237"/>
      <c r="H168" s="4"/>
    </row>
    <row r="169" spans="1:8" ht="12.75">
      <c r="A169" s="238"/>
      <c r="B169" s="239"/>
      <c r="C169" s="237"/>
      <c r="D169" s="235"/>
      <c r="E169" s="235"/>
      <c r="F169" s="236"/>
      <c r="G169" s="237"/>
      <c r="H169" s="4"/>
    </row>
    <row r="170" spans="1:8" ht="12.75">
      <c r="A170" s="238"/>
      <c r="B170" s="240"/>
      <c r="C170" s="237"/>
      <c r="D170" s="235"/>
      <c r="E170" s="235"/>
      <c r="F170" s="236"/>
      <c r="G170" s="237"/>
      <c r="H170" s="4"/>
    </row>
    <row r="171" spans="1:8" ht="12.75">
      <c r="A171" s="238"/>
      <c r="B171" s="239"/>
      <c r="C171" s="237"/>
      <c r="D171" s="235"/>
      <c r="E171" s="235"/>
      <c r="F171" s="236"/>
      <c r="G171" s="237"/>
      <c r="H171" s="4"/>
    </row>
    <row r="172" spans="1:8" ht="12.75">
      <c r="A172" s="238"/>
      <c r="B172" s="240"/>
      <c r="C172" s="237"/>
      <c r="D172" s="235"/>
      <c r="E172" s="235"/>
      <c r="F172" s="236"/>
      <c r="G172" s="237"/>
      <c r="H172" s="4"/>
    </row>
    <row r="173" spans="1:8" ht="12.75">
      <c r="A173" s="238"/>
      <c r="B173" s="239"/>
      <c r="C173" s="237"/>
      <c r="D173" s="235"/>
      <c r="E173" s="235"/>
      <c r="F173" s="236"/>
      <c r="G173" s="237"/>
      <c r="H173" s="4"/>
    </row>
    <row r="174" spans="1:8" ht="12.75">
      <c r="A174" s="238"/>
      <c r="B174" s="240"/>
      <c r="C174" s="237"/>
      <c r="D174" s="235"/>
      <c r="E174" s="235"/>
      <c r="F174" s="236"/>
      <c r="G174" s="237"/>
      <c r="H174" s="4"/>
    </row>
    <row r="175" spans="1:8" ht="12.75">
      <c r="A175" s="238"/>
      <c r="B175" s="239"/>
      <c r="C175" s="237"/>
      <c r="D175" s="235"/>
      <c r="E175" s="235"/>
      <c r="F175" s="236"/>
      <c r="G175" s="237"/>
      <c r="H175" s="4"/>
    </row>
    <row r="176" spans="1:8" ht="12.75">
      <c r="A176" s="238"/>
      <c r="B176" s="240"/>
      <c r="C176" s="237"/>
      <c r="D176" s="235"/>
      <c r="E176" s="235"/>
      <c r="F176" s="236"/>
      <c r="G176" s="237"/>
      <c r="H176" s="4"/>
    </row>
    <row r="177" spans="1:8" ht="12.75">
      <c r="A177" s="238"/>
      <c r="B177" s="239"/>
      <c r="C177" s="237"/>
      <c r="D177" s="235"/>
      <c r="E177" s="235"/>
      <c r="F177" s="236"/>
      <c r="G177" s="237"/>
      <c r="H177" s="4"/>
    </row>
    <row r="178" spans="1:8" ht="12.75">
      <c r="A178" s="238"/>
      <c r="B178" s="240"/>
      <c r="C178" s="237"/>
      <c r="D178" s="235"/>
      <c r="E178" s="235"/>
      <c r="F178" s="236"/>
      <c r="G178" s="237"/>
      <c r="H178" s="4"/>
    </row>
    <row r="179" spans="1:8" ht="12.75">
      <c r="A179" s="238"/>
      <c r="B179" s="239"/>
      <c r="C179" s="237"/>
      <c r="D179" s="235"/>
      <c r="E179" s="235"/>
      <c r="F179" s="236"/>
      <c r="G179" s="237"/>
      <c r="H179" s="4"/>
    </row>
    <row r="180" spans="1:8" ht="12.75">
      <c r="A180" s="238"/>
      <c r="B180" s="240"/>
      <c r="C180" s="237"/>
      <c r="D180" s="235"/>
      <c r="E180" s="235"/>
      <c r="F180" s="236"/>
      <c r="G180" s="237"/>
      <c r="H180" s="4"/>
    </row>
    <row r="181" spans="1:8" ht="12.75">
      <c r="A181" s="238"/>
      <c r="B181" s="239"/>
      <c r="C181" s="237"/>
      <c r="D181" s="235"/>
      <c r="E181" s="235"/>
      <c r="F181" s="236"/>
      <c r="G181" s="237"/>
      <c r="H181" s="4"/>
    </row>
    <row r="182" spans="1:8" ht="12.75">
      <c r="A182" s="238"/>
      <c r="B182" s="240"/>
      <c r="C182" s="237"/>
      <c r="D182" s="235"/>
      <c r="E182" s="235"/>
      <c r="F182" s="236"/>
      <c r="G182" s="237"/>
      <c r="H182" s="4"/>
    </row>
    <row r="183" spans="1:8" ht="12.75">
      <c r="A183" s="238"/>
      <c r="B183" s="239"/>
      <c r="C183" s="237"/>
      <c r="D183" s="235"/>
      <c r="E183" s="235"/>
      <c r="F183" s="236"/>
      <c r="G183" s="237"/>
      <c r="H183" s="4"/>
    </row>
    <row r="184" spans="1:8" ht="12.75">
      <c r="A184" s="238"/>
      <c r="B184" s="240"/>
      <c r="C184" s="237"/>
      <c r="D184" s="235"/>
      <c r="E184" s="235"/>
      <c r="F184" s="236"/>
      <c r="G184" s="237"/>
      <c r="H184" s="4"/>
    </row>
    <row r="185" spans="1:8" ht="12.75">
      <c r="A185" s="238"/>
      <c r="B185" s="239"/>
      <c r="C185" s="237"/>
      <c r="D185" s="235"/>
      <c r="E185" s="235"/>
      <c r="F185" s="236"/>
      <c r="G185" s="237"/>
      <c r="H185" s="4"/>
    </row>
    <row r="186" spans="1:8" ht="12.75">
      <c r="A186" s="238"/>
      <c r="B186" s="240"/>
      <c r="C186" s="237"/>
      <c r="D186" s="235"/>
      <c r="E186" s="235"/>
      <c r="F186" s="236"/>
      <c r="G186" s="237"/>
      <c r="H186" s="4"/>
    </row>
    <row r="187" spans="1:8" ht="12.75">
      <c r="A187" s="238"/>
      <c r="B187" s="239"/>
      <c r="C187" s="237"/>
      <c r="D187" s="235"/>
      <c r="E187" s="235"/>
      <c r="F187" s="236"/>
      <c r="G187" s="237"/>
      <c r="H187" s="4"/>
    </row>
    <row r="188" spans="1:8" ht="12.75">
      <c r="A188" s="238"/>
      <c r="B188" s="240"/>
      <c r="C188" s="237"/>
      <c r="D188" s="235"/>
      <c r="E188" s="235"/>
      <c r="F188" s="236"/>
      <c r="G188" s="237"/>
      <c r="H188" s="4"/>
    </row>
    <row r="189" spans="1:8" ht="12.75">
      <c r="A189" s="238"/>
      <c r="B189" s="239"/>
      <c r="C189" s="237"/>
      <c r="D189" s="235"/>
      <c r="E189" s="235"/>
      <c r="F189" s="236"/>
      <c r="G189" s="237"/>
      <c r="H189" s="4"/>
    </row>
    <row r="190" spans="1:8" ht="12.75">
      <c r="A190" s="238"/>
      <c r="B190" s="240"/>
      <c r="C190" s="237"/>
      <c r="D190" s="235"/>
      <c r="E190" s="235"/>
      <c r="F190" s="236"/>
      <c r="G190" s="237"/>
      <c r="H190" s="4"/>
    </row>
    <row r="191" spans="1:8" ht="12.75">
      <c r="A191" s="34"/>
      <c r="B191" s="35"/>
      <c r="C191" s="25"/>
      <c r="D191" s="26"/>
      <c r="E191" s="26"/>
      <c r="F191" s="36"/>
      <c r="G191" s="25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189:G190"/>
    <mergeCell ref="E185:E186"/>
    <mergeCell ref="F185:F186"/>
    <mergeCell ref="G185:G186"/>
    <mergeCell ref="A179:A180"/>
    <mergeCell ref="E169:E170"/>
    <mergeCell ref="E189:E190"/>
    <mergeCell ref="F189:F190"/>
    <mergeCell ref="A189:A190"/>
    <mergeCell ref="B189:B190"/>
    <mergeCell ref="C189:C190"/>
    <mergeCell ref="D185:D186"/>
    <mergeCell ref="A187:A188"/>
    <mergeCell ref="D189:D190"/>
    <mergeCell ref="A183:A184"/>
    <mergeCell ref="B183:B184"/>
    <mergeCell ref="C183:C184"/>
    <mergeCell ref="D183:D184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G179:G180"/>
    <mergeCell ref="A181:A182"/>
    <mergeCell ref="G181:G182"/>
    <mergeCell ref="B187:B188"/>
    <mergeCell ref="C187:C188"/>
    <mergeCell ref="D187:D188"/>
    <mergeCell ref="B185:B186"/>
    <mergeCell ref="C185:C186"/>
    <mergeCell ref="B181:B182"/>
    <mergeCell ref="C181:C182"/>
    <mergeCell ref="D181:D182"/>
    <mergeCell ref="E181:E182"/>
    <mergeCell ref="F175:F176"/>
    <mergeCell ref="C175:C176"/>
    <mergeCell ref="D175:D176"/>
    <mergeCell ref="E179:E180"/>
    <mergeCell ref="F179:F180"/>
    <mergeCell ref="F181:F182"/>
    <mergeCell ref="F169:F170"/>
    <mergeCell ref="B179:B180"/>
    <mergeCell ref="C179:C180"/>
    <mergeCell ref="D179:D180"/>
    <mergeCell ref="E175:E176"/>
    <mergeCell ref="E177:E178"/>
    <mergeCell ref="F177:F178"/>
    <mergeCell ref="E171:E172"/>
    <mergeCell ref="F171:F172"/>
    <mergeCell ref="A177:A178"/>
    <mergeCell ref="B177:B178"/>
    <mergeCell ref="C177:C178"/>
    <mergeCell ref="D177:D178"/>
    <mergeCell ref="G173:G174"/>
    <mergeCell ref="G175:G176"/>
    <mergeCell ref="A171:A172"/>
    <mergeCell ref="B171:B172"/>
    <mergeCell ref="C171:C172"/>
    <mergeCell ref="D171:D172"/>
    <mergeCell ref="G177:G178"/>
    <mergeCell ref="A175:A176"/>
    <mergeCell ref="B175:B176"/>
    <mergeCell ref="G171:G172"/>
    <mergeCell ref="A173:A174"/>
    <mergeCell ref="B173:B174"/>
    <mergeCell ref="C173:C174"/>
    <mergeCell ref="D173:D174"/>
    <mergeCell ref="E173:E174"/>
    <mergeCell ref="F173:F174"/>
    <mergeCell ref="A169:A170"/>
    <mergeCell ref="B169:B170"/>
    <mergeCell ref="C169:C170"/>
    <mergeCell ref="D169:D170"/>
    <mergeCell ref="G165:G166"/>
    <mergeCell ref="G167:G168"/>
    <mergeCell ref="A163:A164"/>
    <mergeCell ref="B163:B164"/>
    <mergeCell ref="C163:C164"/>
    <mergeCell ref="D163:D164"/>
    <mergeCell ref="E167:E168"/>
    <mergeCell ref="F167:F168"/>
    <mergeCell ref="C167:C168"/>
    <mergeCell ref="D167:D168"/>
    <mergeCell ref="G169:G170"/>
    <mergeCell ref="A167:A168"/>
    <mergeCell ref="B167:B168"/>
    <mergeCell ref="G163:G164"/>
    <mergeCell ref="A165:A166"/>
    <mergeCell ref="B165:B166"/>
    <mergeCell ref="C165:C166"/>
    <mergeCell ref="D165:D166"/>
    <mergeCell ref="E165:E166"/>
    <mergeCell ref="F165:F166"/>
    <mergeCell ref="E163:E164"/>
    <mergeCell ref="F163:F164"/>
    <mergeCell ref="A161:A162"/>
    <mergeCell ref="B161:B162"/>
    <mergeCell ref="C161:C162"/>
    <mergeCell ref="D161:D162"/>
    <mergeCell ref="E161:E162"/>
    <mergeCell ref="F161:F162"/>
    <mergeCell ref="G157:G158"/>
    <mergeCell ref="G159:G160"/>
    <mergeCell ref="A155:A156"/>
    <mergeCell ref="B155:B156"/>
    <mergeCell ref="C155:C156"/>
    <mergeCell ref="D155:D156"/>
    <mergeCell ref="E159:E160"/>
    <mergeCell ref="F159:F160"/>
    <mergeCell ref="C159:C160"/>
    <mergeCell ref="D159:D160"/>
    <mergeCell ref="G161:G162"/>
    <mergeCell ref="A159:A160"/>
    <mergeCell ref="B159:B160"/>
    <mergeCell ref="G155:G156"/>
    <mergeCell ref="A157:A158"/>
    <mergeCell ref="B157:B158"/>
    <mergeCell ref="C157:C158"/>
    <mergeCell ref="D157:D158"/>
    <mergeCell ref="E157:E158"/>
    <mergeCell ref="F157:F158"/>
    <mergeCell ref="E155:E156"/>
    <mergeCell ref="F155:F156"/>
    <mergeCell ref="A153:A154"/>
    <mergeCell ref="B153:B154"/>
    <mergeCell ref="C153:C154"/>
    <mergeCell ref="D153:D154"/>
    <mergeCell ref="E153:E154"/>
    <mergeCell ref="F153:F154"/>
    <mergeCell ref="G149:G150"/>
    <mergeCell ref="G151:G152"/>
    <mergeCell ref="A147:A148"/>
    <mergeCell ref="B147:B148"/>
    <mergeCell ref="C147:C148"/>
    <mergeCell ref="D147:D148"/>
    <mergeCell ref="E151:E152"/>
    <mergeCell ref="F151:F152"/>
    <mergeCell ref="C151:C152"/>
    <mergeCell ref="D151:D152"/>
    <mergeCell ref="G153:G154"/>
    <mergeCell ref="A151:A152"/>
    <mergeCell ref="B151:B152"/>
    <mergeCell ref="G147:G148"/>
    <mergeCell ref="A149:A150"/>
    <mergeCell ref="B149:B150"/>
    <mergeCell ref="C149:C150"/>
    <mergeCell ref="D149:D150"/>
    <mergeCell ref="E149:E150"/>
    <mergeCell ref="F149:F150"/>
    <mergeCell ref="E147:E148"/>
    <mergeCell ref="F147:F148"/>
    <mergeCell ref="A145:A146"/>
    <mergeCell ref="B145:B146"/>
    <mergeCell ref="C145:C146"/>
    <mergeCell ref="D145:D146"/>
    <mergeCell ref="E145:E146"/>
    <mergeCell ref="F145:F146"/>
    <mergeCell ref="G141:G142"/>
    <mergeCell ref="G143:G144"/>
    <mergeCell ref="A139:A140"/>
    <mergeCell ref="B139:B140"/>
    <mergeCell ref="C139:C140"/>
    <mergeCell ref="D139:D140"/>
    <mergeCell ref="E143:E144"/>
    <mergeCell ref="F143:F144"/>
    <mergeCell ref="C143:C144"/>
    <mergeCell ref="D143:D144"/>
    <mergeCell ref="G145:G146"/>
    <mergeCell ref="A143:A144"/>
    <mergeCell ref="B143:B144"/>
    <mergeCell ref="G139:G140"/>
    <mergeCell ref="A141:A142"/>
    <mergeCell ref="B141:B142"/>
    <mergeCell ref="C141:C142"/>
    <mergeCell ref="D141:D142"/>
    <mergeCell ref="E141:E142"/>
    <mergeCell ref="F141:F142"/>
    <mergeCell ref="E139:E140"/>
    <mergeCell ref="F139:F140"/>
    <mergeCell ref="A137:A138"/>
    <mergeCell ref="B137:B138"/>
    <mergeCell ref="C137:C138"/>
    <mergeCell ref="D137:D138"/>
    <mergeCell ref="E137:E138"/>
    <mergeCell ref="F137:F138"/>
    <mergeCell ref="G133:G134"/>
    <mergeCell ref="G135:G136"/>
    <mergeCell ref="A131:A132"/>
    <mergeCell ref="B131:B132"/>
    <mergeCell ref="C131:C132"/>
    <mergeCell ref="D131:D132"/>
    <mergeCell ref="E135:E136"/>
    <mergeCell ref="F135:F136"/>
    <mergeCell ref="C135:C136"/>
    <mergeCell ref="D135:D136"/>
    <mergeCell ref="G137:G138"/>
    <mergeCell ref="A135:A136"/>
    <mergeCell ref="B135:B136"/>
    <mergeCell ref="G131:G132"/>
    <mergeCell ref="A133:A134"/>
    <mergeCell ref="B133:B134"/>
    <mergeCell ref="C133:C134"/>
    <mergeCell ref="D133:D134"/>
    <mergeCell ref="E133:E134"/>
    <mergeCell ref="F133:F134"/>
    <mergeCell ref="E131:E132"/>
    <mergeCell ref="F131:F132"/>
    <mergeCell ref="A129:A130"/>
    <mergeCell ref="B129:B130"/>
    <mergeCell ref="C129:C130"/>
    <mergeCell ref="D129:D130"/>
    <mergeCell ref="E129:E130"/>
    <mergeCell ref="F129:F130"/>
    <mergeCell ref="G125:G126"/>
    <mergeCell ref="G127:G128"/>
    <mergeCell ref="A123:A124"/>
    <mergeCell ref="B123:B124"/>
    <mergeCell ref="C123:C124"/>
    <mergeCell ref="D123:D124"/>
    <mergeCell ref="E127:E128"/>
    <mergeCell ref="F127:F128"/>
    <mergeCell ref="C127:C128"/>
    <mergeCell ref="D127:D128"/>
    <mergeCell ref="G129:G130"/>
    <mergeCell ref="A127:A128"/>
    <mergeCell ref="B127:B128"/>
    <mergeCell ref="G123:G124"/>
    <mergeCell ref="A125:A126"/>
    <mergeCell ref="B125:B126"/>
    <mergeCell ref="C125:C126"/>
    <mergeCell ref="D125:D126"/>
    <mergeCell ref="E125:E126"/>
    <mergeCell ref="F125:F126"/>
    <mergeCell ref="E123:E124"/>
    <mergeCell ref="F123:F124"/>
    <mergeCell ref="A121:A122"/>
    <mergeCell ref="B121:B122"/>
    <mergeCell ref="C121:C122"/>
    <mergeCell ref="D121:D122"/>
    <mergeCell ref="E121:E122"/>
    <mergeCell ref="F121:F122"/>
    <mergeCell ref="G117:G118"/>
    <mergeCell ref="G119:G120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G121:G122"/>
    <mergeCell ref="A119:A120"/>
    <mergeCell ref="B119:B120"/>
    <mergeCell ref="G115:G116"/>
    <mergeCell ref="A117:A118"/>
    <mergeCell ref="B117:B118"/>
    <mergeCell ref="C117:C118"/>
    <mergeCell ref="D117:D118"/>
    <mergeCell ref="E117:E118"/>
    <mergeCell ref="F117:F118"/>
    <mergeCell ref="E115:E116"/>
    <mergeCell ref="F115:F116"/>
    <mergeCell ref="A113:A114"/>
    <mergeCell ref="B113:B114"/>
    <mergeCell ref="C113:C114"/>
    <mergeCell ref="D113:D114"/>
    <mergeCell ref="E113:E114"/>
    <mergeCell ref="F113:F114"/>
    <mergeCell ref="G109:G110"/>
    <mergeCell ref="G111:G112"/>
    <mergeCell ref="A107:A108"/>
    <mergeCell ref="B107:B108"/>
    <mergeCell ref="C107:C108"/>
    <mergeCell ref="D107:D108"/>
    <mergeCell ref="E111:E112"/>
    <mergeCell ref="F111:F112"/>
    <mergeCell ref="C111:C112"/>
    <mergeCell ref="D111:D112"/>
    <mergeCell ref="G113:G114"/>
    <mergeCell ref="A111:A112"/>
    <mergeCell ref="B111:B112"/>
    <mergeCell ref="G107:G108"/>
    <mergeCell ref="A109:A110"/>
    <mergeCell ref="B109:B110"/>
    <mergeCell ref="C109:C110"/>
    <mergeCell ref="D109:D110"/>
    <mergeCell ref="E109:E110"/>
    <mergeCell ref="F109:F110"/>
    <mergeCell ref="E107:E108"/>
    <mergeCell ref="F107:F108"/>
    <mergeCell ref="A105:A106"/>
    <mergeCell ref="B105:B106"/>
    <mergeCell ref="C105:C106"/>
    <mergeCell ref="D105:D106"/>
    <mergeCell ref="E105:E106"/>
    <mergeCell ref="F105:F106"/>
    <mergeCell ref="G101:G102"/>
    <mergeCell ref="G103:G104"/>
    <mergeCell ref="A99:A100"/>
    <mergeCell ref="B99:B100"/>
    <mergeCell ref="C99:C100"/>
    <mergeCell ref="D99:D100"/>
    <mergeCell ref="E103:E104"/>
    <mergeCell ref="F103:F104"/>
    <mergeCell ref="C103:C104"/>
    <mergeCell ref="D103:D104"/>
    <mergeCell ref="G105:G106"/>
    <mergeCell ref="A103:A104"/>
    <mergeCell ref="B103:B104"/>
    <mergeCell ref="G99:G100"/>
    <mergeCell ref="A101:A102"/>
    <mergeCell ref="B101:B102"/>
    <mergeCell ref="C101:C102"/>
    <mergeCell ref="D101:D102"/>
    <mergeCell ref="E101:E102"/>
    <mergeCell ref="F101:F102"/>
    <mergeCell ref="E99:E100"/>
    <mergeCell ref="F99:F100"/>
    <mergeCell ref="A97:A98"/>
    <mergeCell ref="B97:B98"/>
    <mergeCell ref="C97:C98"/>
    <mergeCell ref="D97:D98"/>
    <mergeCell ref="E97:E98"/>
    <mergeCell ref="F97:F98"/>
    <mergeCell ref="G93:G94"/>
    <mergeCell ref="G95:G96"/>
    <mergeCell ref="A91:A92"/>
    <mergeCell ref="B91:B92"/>
    <mergeCell ref="C91:C92"/>
    <mergeCell ref="D91:D92"/>
    <mergeCell ref="E95:E96"/>
    <mergeCell ref="F95:F96"/>
    <mergeCell ref="C95:C96"/>
    <mergeCell ref="D95:D96"/>
    <mergeCell ref="G97:G98"/>
    <mergeCell ref="A95:A96"/>
    <mergeCell ref="B95:B96"/>
    <mergeCell ref="G91:G92"/>
    <mergeCell ref="A93:A94"/>
    <mergeCell ref="B93:B94"/>
    <mergeCell ref="C93:C94"/>
    <mergeCell ref="D93:D94"/>
    <mergeCell ref="E93:E94"/>
    <mergeCell ref="F93:F94"/>
    <mergeCell ref="E91:E92"/>
    <mergeCell ref="F91:F92"/>
    <mergeCell ref="A89:A90"/>
    <mergeCell ref="B89:B90"/>
    <mergeCell ref="C89:C90"/>
    <mergeCell ref="D89:D90"/>
    <mergeCell ref="E89:E90"/>
    <mergeCell ref="F89:F90"/>
    <mergeCell ref="G85:G86"/>
    <mergeCell ref="G87:G88"/>
    <mergeCell ref="A83:A84"/>
    <mergeCell ref="B83:B84"/>
    <mergeCell ref="C83:C84"/>
    <mergeCell ref="D83:D84"/>
    <mergeCell ref="E87:E88"/>
    <mergeCell ref="F87:F88"/>
    <mergeCell ref="C87:C88"/>
    <mergeCell ref="D87:D88"/>
    <mergeCell ref="G89:G90"/>
    <mergeCell ref="A87:A88"/>
    <mergeCell ref="B87:B88"/>
    <mergeCell ref="G83:G84"/>
    <mergeCell ref="A85:A86"/>
    <mergeCell ref="B85:B86"/>
    <mergeCell ref="C85:C86"/>
    <mergeCell ref="D85:D86"/>
    <mergeCell ref="E85:E86"/>
    <mergeCell ref="F85:F86"/>
    <mergeCell ref="E83:E84"/>
    <mergeCell ref="F83:F84"/>
    <mergeCell ref="A81:A82"/>
    <mergeCell ref="B81:B82"/>
    <mergeCell ref="C81:C82"/>
    <mergeCell ref="D81:D82"/>
    <mergeCell ref="E81:E82"/>
    <mergeCell ref="F81:F82"/>
    <mergeCell ref="G77:G78"/>
    <mergeCell ref="G79:G80"/>
    <mergeCell ref="A75:A76"/>
    <mergeCell ref="B75:B76"/>
    <mergeCell ref="C75:C76"/>
    <mergeCell ref="D75:D76"/>
    <mergeCell ref="E79:E80"/>
    <mergeCell ref="F79:F80"/>
    <mergeCell ref="C79:C80"/>
    <mergeCell ref="D79:D80"/>
    <mergeCell ref="G81:G82"/>
    <mergeCell ref="A79:A80"/>
    <mergeCell ref="B79:B80"/>
    <mergeCell ref="G75:G76"/>
    <mergeCell ref="A77:A78"/>
    <mergeCell ref="B77:B78"/>
    <mergeCell ref="C77:C78"/>
    <mergeCell ref="D77:D78"/>
    <mergeCell ref="E77:E78"/>
    <mergeCell ref="F77:F78"/>
    <mergeCell ref="E75:E76"/>
    <mergeCell ref="F75:F76"/>
    <mergeCell ref="A73:A74"/>
    <mergeCell ref="B73:B74"/>
    <mergeCell ref="C73:C74"/>
    <mergeCell ref="D73:D74"/>
    <mergeCell ref="E73:E74"/>
    <mergeCell ref="F73:F74"/>
    <mergeCell ref="G69:G70"/>
    <mergeCell ref="G71:G72"/>
    <mergeCell ref="A67:A68"/>
    <mergeCell ref="B67:B68"/>
    <mergeCell ref="C67:C68"/>
    <mergeCell ref="D67:D68"/>
    <mergeCell ref="E71:E72"/>
    <mergeCell ref="F71:F72"/>
    <mergeCell ref="C71:C72"/>
    <mergeCell ref="D71:D72"/>
    <mergeCell ref="G73:G74"/>
    <mergeCell ref="A71:A72"/>
    <mergeCell ref="B71:B72"/>
    <mergeCell ref="G67:G68"/>
    <mergeCell ref="A69:A70"/>
    <mergeCell ref="B69:B70"/>
    <mergeCell ref="C69:C70"/>
    <mergeCell ref="D69:D70"/>
    <mergeCell ref="E69:E70"/>
    <mergeCell ref="F69:F70"/>
    <mergeCell ref="E67:E68"/>
    <mergeCell ref="F67:F68"/>
    <mergeCell ref="A65:A66"/>
    <mergeCell ref="B65:B66"/>
    <mergeCell ref="C65:C66"/>
    <mergeCell ref="D65:D66"/>
    <mergeCell ref="E65:E66"/>
    <mergeCell ref="F65:F66"/>
    <mergeCell ref="G61:G62"/>
    <mergeCell ref="G63:G64"/>
    <mergeCell ref="A59:A60"/>
    <mergeCell ref="B59:B60"/>
    <mergeCell ref="C59:C60"/>
    <mergeCell ref="D59:D60"/>
    <mergeCell ref="E63:E64"/>
    <mergeCell ref="F63:F64"/>
    <mergeCell ref="C63:C64"/>
    <mergeCell ref="D63:D64"/>
    <mergeCell ref="G65:G66"/>
    <mergeCell ref="A63:A64"/>
    <mergeCell ref="B63:B64"/>
    <mergeCell ref="G59:G60"/>
    <mergeCell ref="A61:A62"/>
    <mergeCell ref="B61:B62"/>
    <mergeCell ref="C61:C62"/>
    <mergeCell ref="D61:D62"/>
    <mergeCell ref="E61:E62"/>
    <mergeCell ref="F61:F62"/>
    <mergeCell ref="E59:E60"/>
    <mergeCell ref="F59:F60"/>
    <mergeCell ref="A57:A58"/>
    <mergeCell ref="B57:B58"/>
    <mergeCell ref="C57:C58"/>
    <mergeCell ref="D57:D58"/>
    <mergeCell ref="E57:E58"/>
    <mergeCell ref="F57:F58"/>
    <mergeCell ref="G53:G54"/>
    <mergeCell ref="G55:G56"/>
    <mergeCell ref="A51:A52"/>
    <mergeCell ref="B51:B52"/>
    <mergeCell ref="C51:C52"/>
    <mergeCell ref="D51:D52"/>
    <mergeCell ref="E55:E56"/>
    <mergeCell ref="F55:F56"/>
    <mergeCell ref="C55:C56"/>
    <mergeCell ref="D55:D56"/>
    <mergeCell ref="G57:G58"/>
    <mergeCell ref="A55:A56"/>
    <mergeCell ref="B55:B56"/>
    <mergeCell ref="G51:G52"/>
    <mergeCell ref="A53:A54"/>
    <mergeCell ref="B53:B54"/>
    <mergeCell ref="C53:C54"/>
    <mergeCell ref="D53:D54"/>
    <mergeCell ref="E53:E54"/>
    <mergeCell ref="F53:F54"/>
    <mergeCell ref="E51:E52"/>
    <mergeCell ref="F51:F52"/>
    <mergeCell ref="A49:A50"/>
    <mergeCell ref="B49:B50"/>
    <mergeCell ref="C49:C50"/>
    <mergeCell ref="D49:D50"/>
    <mergeCell ref="E49:E50"/>
    <mergeCell ref="F49:F50"/>
    <mergeCell ref="G45:G46"/>
    <mergeCell ref="G47:G48"/>
    <mergeCell ref="A43:A44"/>
    <mergeCell ref="B43:B44"/>
    <mergeCell ref="C43:C44"/>
    <mergeCell ref="D43:D44"/>
    <mergeCell ref="E47:E48"/>
    <mergeCell ref="F47:F48"/>
    <mergeCell ref="C47:C48"/>
    <mergeCell ref="D47:D48"/>
    <mergeCell ref="G49:G50"/>
    <mergeCell ref="A47:A48"/>
    <mergeCell ref="B47:B48"/>
    <mergeCell ref="G43:G44"/>
    <mergeCell ref="A45:A46"/>
    <mergeCell ref="B45:B46"/>
    <mergeCell ref="C45:C46"/>
    <mergeCell ref="D45:D46"/>
    <mergeCell ref="E45:E46"/>
    <mergeCell ref="F45:F46"/>
    <mergeCell ref="A41:A42"/>
    <mergeCell ref="B41:B42"/>
    <mergeCell ref="C41:C42"/>
    <mergeCell ref="D41:D42"/>
    <mergeCell ref="C39:C40"/>
    <mergeCell ref="D39:D40"/>
    <mergeCell ref="E43:E44"/>
    <mergeCell ref="F43:F44"/>
    <mergeCell ref="E41:E42"/>
    <mergeCell ref="F41:F42"/>
    <mergeCell ref="A35:A36"/>
    <mergeCell ref="B35:B36"/>
    <mergeCell ref="C35:C36"/>
    <mergeCell ref="D35:D36"/>
    <mergeCell ref="E37:E38"/>
    <mergeCell ref="F37:F38"/>
    <mergeCell ref="G37:G38"/>
    <mergeCell ref="G39:G40"/>
    <mergeCell ref="E39:E40"/>
    <mergeCell ref="F39:F40"/>
    <mergeCell ref="A31:A32"/>
    <mergeCell ref="B31:B32"/>
    <mergeCell ref="G41:G42"/>
    <mergeCell ref="A39:A40"/>
    <mergeCell ref="B39:B40"/>
    <mergeCell ref="G35:G36"/>
    <mergeCell ref="A37:A38"/>
    <mergeCell ref="B37:B38"/>
    <mergeCell ref="C37:C38"/>
    <mergeCell ref="D37:D38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E31:E32"/>
    <mergeCell ref="F31:F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1:A12"/>
    <mergeCell ref="B11:B12"/>
    <mergeCell ref="C11:C12"/>
    <mergeCell ref="D11:D12"/>
    <mergeCell ref="E13:E14"/>
    <mergeCell ref="F13:F14"/>
    <mergeCell ref="G21:G22"/>
    <mergeCell ref="G9:G10"/>
    <mergeCell ref="E11:E12"/>
    <mergeCell ref="F11:F12"/>
    <mergeCell ref="G11:G12"/>
    <mergeCell ref="A13:A14"/>
    <mergeCell ref="B13:B14"/>
    <mergeCell ref="C13:C14"/>
    <mergeCell ref="D13:D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A21:A22"/>
    <mergeCell ref="B21:B22"/>
    <mergeCell ref="C21:C22"/>
    <mergeCell ref="D21:D22"/>
    <mergeCell ref="C17:C18"/>
    <mergeCell ref="D17:D18"/>
    <mergeCell ref="E17:E18"/>
    <mergeCell ref="F17:F18"/>
    <mergeCell ref="A19:A20"/>
    <mergeCell ref="B19:B20"/>
    <mergeCell ref="C19:C20"/>
    <mergeCell ref="D19:D20"/>
    <mergeCell ref="E23:E24"/>
    <mergeCell ref="F23:F24"/>
    <mergeCell ref="G23:G24"/>
    <mergeCell ref="G17:G18"/>
    <mergeCell ref="E19:E20"/>
    <mergeCell ref="F19:F20"/>
    <mergeCell ref="G19:G20"/>
    <mergeCell ref="E21:E22"/>
    <mergeCell ref="F21:F22"/>
    <mergeCell ref="A23:A24"/>
    <mergeCell ref="B23:B24"/>
    <mergeCell ref="C23:C24"/>
    <mergeCell ref="D23:D24"/>
    <mergeCell ref="E25:E26"/>
    <mergeCell ref="F25:F26"/>
    <mergeCell ref="A29:A30"/>
    <mergeCell ref="B29:B30"/>
    <mergeCell ref="A25:A26"/>
    <mergeCell ref="B25:B26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19"/>
  <sheetViews>
    <sheetView tabSelected="1" zoomScalePageLayoutView="0" workbookViewId="0" topLeftCell="A40">
      <selection activeCell="D62" sqref="D62:E6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47" t="s">
        <v>67</v>
      </c>
      <c r="B1" s="247"/>
      <c r="C1" s="247"/>
      <c r="D1" s="247"/>
      <c r="E1" s="247"/>
      <c r="F1" s="247"/>
      <c r="G1" s="24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03" t="s">
        <v>71</v>
      </c>
      <c r="B2" s="203"/>
      <c r="C2" s="203"/>
      <c r="D2" s="219" t="str">
        <f>HYPERLINK('[1]реквизиты'!$A$2)</f>
        <v>Первенство России по самбо среди юношей 1994-95 г.р.</v>
      </c>
      <c r="E2" s="248"/>
      <c r="F2" s="248"/>
      <c r="G2" s="249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"/>
      <c r="W2" s="4"/>
    </row>
    <row r="3" spans="2:35" ht="25.5" customHeight="1">
      <c r="B3" s="48"/>
      <c r="C3" s="48"/>
      <c r="D3" s="81" t="str">
        <f>HYPERLINK('[1]реквизиты'!$A$3)</f>
        <v>01-05.02.2012 г.                                                        г. Можайск, Россия</v>
      </c>
      <c r="E3" s="81"/>
      <c r="F3" s="81"/>
      <c r="G3" s="67" t="str">
        <f>HYPERLINK('пр.взв'!D4)</f>
        <v>В.к. 87 кг.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26" t="s">
        <v>22</v>
      </c>
      <c r="B4" s="234" t="s">
        <v>5</v>
      </c>
      <c r="C4" s="226" t="s">
        <v>2</v>
      </c>
      <c r="D4" s="226" t="s">
        <v>3</v>
      </c>
      <c r="E4" s="226" t="s">
        <v>4</v>
      </c>
      <c r="F4" s="226" t="s">
        <v>8</v>
      </c>
      <c r="G4" s="226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>
      <c r="A5" s="226"/>
      <c r="B5" s="226"/>
      <c r="C5" s="226"/>
      <c r="D5" s="226"/>
      <c r="E5" s="226"/>
      <c r="F5" s="226"/>
      <c r="G5" s="22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44" t="s">
        <v>10</v>
      </c>
      <c r="B6" s="245">
        <v>21</v>
      </c>
      <c r="C6" s="242" t="str">
        <f>VLOOKUP(B6,'пр.взв'!B7:G86,2,FALSE)</f>
        <v>ПЕВНЕВ Александр Андреевич</v>
      </c>
      <c r="D6" s="243" t="str">
        <f>VLOOKUP(B6,'пр.взв'!B7:G86,3,FALSE)</f>
        <v>24.06.1994    1 сп.р.</v>
      </c>
      <c r="E6" s="243" t="str">
        <f>VLOOKUP(B6,'пр.взв'!B7:G86,4,FALSE)</f>
        <v>СФО, Красноярский край</v>
      </c>
      <c r="F6" s="243">
        <f>VLOOKUP(B6,'пр.взв'!B7:G86,5,FALSE)</f>
        <v>0</v>
      </c>
      <c r="G6" s="242" t="str">
        <f>VLOOKUP(B6,'пр.взв'!B7:G86,6,FALSE)</f>
        <v>Ледже А.Б., Калентьев В.И.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44"/>
      <c r="B7" s="246"/>
      <c r="C7" s="242"/>
      <c r="D7" s="243"/>
      <c r="E7" s="243"/>
      <c r="F7" s="243"/>
      <c r="G7" s="242"/>
    </row>
    <row r="8" spans="1:7" ht="10.5" customHeight="1">
      <c r="A8" s="244" t="s">
        <v>11</v>
      </c>
      <c r="B8" s="245">
        <v>22</v>
      </c>
      <c r="C8" s="242" t="str">
        <f>VLOOKUP(B8,'пр.взв'!B7:G86,2,FALSE)</f>
        <v>КОПЫСОВ Дмитрий Алексеевич</v>
      </c>
      <c r="D8" s="243" t="str">
        <f>VLOOKUP(B8,'пр.взв'!B7:G86,3,FALSE)</f>
        <v>02.04.1994   КМС</v>
      </c>
      <c r="E8" s="243" t="str">
        <f>VLOOKUP(B8,'пр.взв'!B7:G86,4,FALSE)</f>
        <v>ПФО, Пензенская область, МО</v>
      </c>
      <c r="F8" s="243">
        <f>VLOOKUP(B8,'пр.взв'!B7:G86,5,FALSE)</f>
        <v>0</v>
      </c>
      <c r="G8" s="242" t="str">
        <f>VLOOKUP(B8,'пр.взв'!B7:G86,6,FALSE)</f>
        <v>Можаров О.В., Аникин М.С.</v>
      </c>
    </row>
    <row r="9" spans="1:7" ht="10.5" customHeight="1">
      <c r="A9" s="244"/>
      <c r="B9" s="246"/>
      <c r="C9" s="242"/>
      <c r="D9" s="243"/>
      <c r="E9" s="243"/>
      <c r="F9" s="243"/>
      <c r="G9" s="242"/>
    </row>
    <row r="10" spans="1:7" ht="10.5" customHeight="1">
      <c r="A10" s="244" t="s">
        <v>12</v>
      </c>
      <c r="B10" s="245">
        <v>9</v>
      </c>
      <c r="C10" s="242" t="str">
        <f>VLOOKUP(B10,'пр.взв'!B7:G86,2,FALSE)</f>
        <v>МАЛСУЙГЕНОВ Рамазан Исламович</v>
      </c>
      <c r="D10" s="243" t="str">
        <f>VLOOKUP(B10,'пр.взв'!B7:G86,3,FALSE)</f>
        <v>09.03.1994   КМС</v>
      </c>
      <c r="E10" s="243" t="str">
        <f>VLOOKUP(B10,'пр.взв'!B7:G86,4,FALSE)</f>
        <v>СКФО, Карачаево-Черкесская Республика, МО</v>
      </c>
      <c r="F10" s="243">
        <f>VLOOKUP(B10,'пр.взв'!B7:G86,5,FALSE)</f>
        <v>0</v>
      </c>
      <c r="G10" s="242" t="str">
        <f>VLOOKUP(B10,'пр.взв'!B7:G86,6,FALSE)</f>
        <v>Чомаев Ю.С., Байочоров П.И.</v>
      </c>
    </row>
    <row r="11" spans="1:7" ht="10.5" customHeight="1">
      <c r="A11" s="244"/>
      <c r="B11" s="246"/>
      <c r="C11" s="242"/>
      <c r="D11" s="243"/>
      <c r="E11" s="243"/>
      <c r="F11" s="243"/>
      <c r="G11" s="242"/>
    </row>
    <row r="12" spans="1:7" ht="10.5" customHeight="1">
      <c r="A12" s="244" t="s">
        <v>12</v>
      </c>
      <c r="B12" s="245">
        <v>13</v>
      </c>
      <c r="C12" s="242" t="str">
        <f>VLOOKUP(B12,'пр.взв'!B7:G86,2,FALSE)</f>
        <v>БУЧЕНКОВ Александр Николаевич</v>
      </c>
      <c r="D12" s="243" t="str">
        <f>VLOOKUP(B12,'пр.взв'!B7:G86,3,FALSE)</f>
        <v>27.06.1994   КМС</v>
      </c>
      <c r="E12" s="243" t="str">
        <f>VLOOKUP(B12,'пр.взв'!B7:G86,4,FALSE)</f>
        <v>г. Москва, ГОУ ЦО "Самбо-70"</v>
      </c>
      <c r="F12" s="243">
        <f>VLOOKUP(B12,'пр.взв'!B7:G86,5,FALSE)</f>
        <v>0</v>
      </c>
      <c r="G12" s="242" t="str">
        <f>VLOOKUP(B12,'пр.взв'!B7:G86,6,FALSE)</f>
        <v>Савкин А.В., Соломатин С.В.</v>
      </c>
    </row>
    <row r="13" spans="1:7" ht="10.5" customHeight="1">
      <c r="A13" s="244"/>
      <c r="B13" s="246"/>
      <c r="C13" s="242"/>
      <c r="D13" s="243"/>
      <c r="E13" s="243"/>
      <c r="F13" s="243"/>
      <c r="G13" s="242"/>
    </row>
    <row r="14" spans="1:7" ht="10.5" customHeight="1">
      <c r="A14" s="244" t="s">
        <v>14</v>
      </c>
      <c r="B14" s="245">
        <v>25</v>
      </c>
      <c r="C14" s="242" t="str">
        <f>VLOOKUP(B14,'пр.взв'!B7:G86,2,FALSE)</f>
        <v>СВЕТИК Кирилл Сергеевич</v>
      </c>
      <c r="D14" s="243" t="str">
        <f>VLOOKUP(B14,'пр.взв'!B7:G86,3,FALSE)</f>
        <v>17.01.1994 КМС</v>
      </c>
      <c r="E14" s="243" t="str">
        <f>VLOOKUP(B14,'пр.взв'!B7:G86,4,FALSE)</f>
        <v>ЦФО, Московская область, г. Мытищи</v>
      </c>
      <c r="F14" s="243">
        <f>VLOOKUP(B14,'пр.взв'!B7:G86,5,FALSE)</f>
        <v>0</v>
      </c>
      <c r="G14" s="242" t="str">
        <f>VLOOKUP(B14,'пр.взв'!B7:G86,6,FALSE)</f>
        <v>Гончаров Ю.С., Маркин П.С.</v>
      </c>
    </row>
    <row r="15" spans="1:7" ht="10.5" customHeight="1">
      <c r="A15" s="244"/>
      <c r="B15" s="246"/>
      <c r="C15" s="242"/>
      <c r="D15" s="243"/>
      <c r="E15" s="243"/>
      <c r="F15" s="243"/>
      <c r="G15" s="242"/>
    </row>
    <row r="16" spans="1:7" ht="10.5" customHeight="1">
      <c r="A16" s="244" t="s">
        <v>15</v>
      </c>
      <c r="B16" s="245">
        <v>5</v>
      </c>
      <c r="C16" s="242" t="str">
        <f>VLOOKUP(B16,'пр.взв'!B7:G86,2,FALSE)</f>
        <v>АБДУЛЛАЕВ Султан Мирзамахмудович</v>
      </c>
      <c r="D16" s="243" t="str">
        <f>VLOOKUP(B16,'пр.взв'!B7:G86,3,FALSE)</f>
        <v>11.07.1996   КМС</v>
      </c>
      <c r="E16" s="243" t="str">
        <f>VLOOKUP(B16,'пр.взв'!B7:G86,4,FALSE)</f>
        <v>г. Москва, ГОУ ЦО "Самбо-70"</v>
      </c>
      <c r="F16" s="243">
        <f>VLOOKUP(B16,'пр.взв'!B7:G86,5,FALSE)</f>
        <v>0</v>
      </c>
      <c r="G16" s="242" t="str">
        <f>VLOOKUP(B16,'пр.взв'!B7:G86,6,FALSE)</f>
        <v>Жиляев Д.С., Коробейников М.Ю.</v>
      </c>
    </row>
    <row r="17" spans="1:7" ht="10.5" customHeight="1">
      <c r="A17" s="244"/>
      <c r="B17" s="246"/>
      <c r="C17" s="242"/>
      <c r="D17" s="243"/>
      <c r="E17" s="243"/>
      <c r="F17" s="243"/>
      <c r="G17" s="242"/>
    </row>
    <row r="18" spans="1:7" ht="10.5" customHeight="1">
      <c r="A18" s="244" t="s">
        <v>16</v>
      </c>
      <c r="B18" s="245">
        <v>16</v>
      </c>
      <c r="C18" s="242" t="str">
        <f>VLOOKUP(B18,'пр.взв'!B7:G86,2,FALSE)</f>
        <v>АЛЕКСЕЕВ Аркадий Львович</v>
      </c>
      <c r="D18" s="243" t="str">
        <f>VLOOKUP(B18,'пр.взв'!B7:G86,3,FALSE)</f>
        <v>16.05.1994   КМС</v>
      </c>
      <c r="E18" s="243" t="str">
        <f>VLOOKUP(B18,'пр.взв'!B7:G86,4,FALSE)</f>
        <v>ПФО, Чувашская республика, г. Чебоксары, МО</v>
      </c>
      <c r="F18" s="243">
        <f>VLOOKUP(B18,'пр.взв'!B7:G86,5,FALSE)</f>
        <v>0</v>
      </c>
      <c r="G18" s="242" t="str">
        <f>VLOOKUP(B18,'пр.взв'!B7:G86,6,FALSE)</f>
        <v>Пегасов С.В., Ильин Г.А.</v>
      </c>
    </row>
    <row r="19" spans="1:7" ht="10.5" customHeight="1">
      <c r="A19" s="244"/>
      <c r="B19" s="246"/>
      <c r="C19" s="242"/>
      <c r="D19" s="243"/>
      <c r="E19" s="243"/>
      <c r="F19" s="243"/>
      <c r="G19" s="242"/>
    </row>
    <row r="20" spans="1:7" ht="10.5" customHeight="1">
      <c r="A20" s="244" t="s">
        <v>17</v>
      </c>
      <c r="B20" s="245">
        <v>12</v>
      </c>
      <c r="C20" s="242" t="str">
        <f>VLOOKUP(B20,'пр.взв'!B7:G86,2,FALSE)</f>
        <v>МАРКАРОВ Эдуард Аркадьевич</v>
      </c>
      <c r="D20" s="243" t="str">
        <f>VLOOKUP(B20,'пр.взв'!B7:G86,3,FALSE)</f>
        <v>27.04.1995    3 сп.р.</v>
      </c>
      <c r="E20" s="243" t="str">
        <f>VLOOKUP(B20,'пр.взв'!B7:G86,4,FALSE)</f>
        <v>ЮФО, Краснодарский край, г. Анапа, МО</v>
      </c>
      <c r="F20" s="243">
        <f>VLOOKUP(B20,'пр.взв'!B7:G86,5,FALSE)</f>
        <v>0</v>
      </c>
      <c r="G20" s="242" t="str">
        <f>VLOOKUP(B20,'пр.взв'!B7:G86,6,FALSE)</f>
        <v>Галоян С.П.</v>
      </c>
    </row>
    <row r="21" spans="1:7" ht="10.5" customHeight="1">
      <c r="A21" s="244"/>
      <c r="B21" s="246"/>
      <c r="C21" s="242"/>
      <c r="D21" s="243"/>
      <c r="E21" s="243"/>
      <c r="F21" s="243"/>
      <c r="G21" s="242"/>
    </row>
    <row r="22" spans="1:7" ht="10.5" customHeight="1">
      <c r="A22" s="244" t="s">
        <v>18</v>
      </c>
      <c r="B22" s="245">
        <v>15</v>
      </c>
      <c r="C22" s="242" t="str">
        <f>VLOOKUP(B22,'пр.взв'!B7:G86,2,FALSE)</f>
        <v>ИОАНИДИ Янис Саидович</v>
      </c>
      <c r="D22" s="243" t="str">
        <f>VLOOKUP(B22,'пр.взв'!B7:G86,3,FALSE)</f>
        <v>17.08.1994   КМС</v>
      </c>
      <c r="E22" s="243" t="str">
        <f>VLOOKUP(B22,'пр.взв'!B7:G86,4,FALSE)</f>
        <v>ЮФО, Краснодарский край, г.Анапа, МО</v>
      </c>
      <c r="F22" s="243">
        <f>VLOOKUP(B22,'пр.взв'!B7:G86,5,FALSE)</f>
        <v>0</v>
      </c>
      <c r="G22" s="242" t="str">
        <f>VLOOKUP(B22,'пр.взв'!B7:G86,6,FALSE)</f>
        <v>Гобечия М.В.</v>
      </c>
    </row>
    <row r="23" spans="1:7" ht="10.5" customHeight="1">
      <c r="A23" s="244"/>
      <c r="B23" s="246"/>
      <c r="C23" s="242"/>
      <c r="D23" s="243"/>
      <c r="E23" s="243"/>
      <c r="F23" s="243"/>
      <c r="G23" s="242"/>
    </row>
    <row r="24" spans="1:7" ht="10.5" customHeight="1">
      <c r="A24" s="244" t="s">
        <v>19</v>
      </c>
      <c r="B24" s="245">
        <v>4</v>
      </c>
      <c r="C24" s="242" t="str">
        <f>VLOOKUP(B24,'пр.взв'!B7:G86,2,FALSE)</f>
        <v>СЕВОЯН Ашот Эдикович</v>
      </c>
      <c r="D24" s="243" t="str">
        <f>VLOOKUP(B24,'пр.взв'!B7:G86,3,FALSE)</f>
        <v>17.09.1994    1 сп.р.</v>
      </c>
      <c r="E24" s="243" t="str">
        <f>VLOOKUP(B24,'пр.взв'!B7:G86,4,FALSE)</f>
        <v>УрФО, Тюменская область, МО</v>
      </c>
      <c r="F24" s="243">
        <f>VLOOKUP(B24,'пр.взв'!B7:G86,5,FALSE)</f>
        <v>0</v>
      </c>
      <c r="G24" s="242" t="str">
        <f>VLOOKUP(B24,'пр.взв'!B7:G86,6,FALSE)</f>
        <v>Кутырев Б.В., Байгиреева Г.У.</v>
      </c>
    </row>
    <row r="25" spans="1:7" ht="10.5" customHeight="1">
      <c r="A25" s="244"/>
      <c r="B25" s="246"/>
      <c r="C25" s="242"/>
      <c r="D25" s="243"/>
      <c r="E25" s="243"/>
      <c r="F25" s="243"/>
      <c r="G25" s="242"/>
    </row>
    <row r="26" spans="1:7" ht="10.5" customHeight="1">
      <c r="A26" s="244" t="s">
        <v>20</v>
      </c>
      <c r="B26" s="245">
        <v>8</v>
      </c>
      <c r="C26" s="242" t="str">
        <f>VLOOKUP(B26,'пр.взв'!B7:G86,2,FALSE)</f>
        <v>МАКСИМОВ Валентин Станиславович</v>
      </c>
      <c r="D26" s="243" t="str">
        <f>VLOOKUP(B26,'пр.взв'!B7:G86,3,FALSE)</f>
        <v>01.05.1995     КМС</v>
      </c>
      <c r="E26" s="243" t="str">
        <f>VLOOKUP(B26,'пр.взв'!B7:G86,4,FALSE)</f>
        <v>СЗФО, Калиниградская область, г. Калининград, Динамо</v>
      </c>
      <c r="F26" s="243">
        <f>VLOOKUP(B26,'пр.взв'!B7:G86,5,FALSE)</f>
        <v>0</v>
      </c>
      <c r="G26" s="242" t="str">
        <f>VLOOKUP(B26,'пр.взв'!B7:G86,6,FALSE)</f>
        <v>Ярмолюк В.С., Ярмолюк Н.С.</v>
      </c>
    </row>
    <row r="27" spans="1:7" ht="10.5" customHeight="1">
      <c r="A27" s="244"/>
      <c r="B27" s="246"/>
      <c r="C27" s="242"/>
      <c r="D27" s="243"/>
      <c r="E27" s="243"/>
      <c r="F27" s="243"/>
      <c r="G27" s="242"/>
    </row>
    <row r="28" spans="1:7" ht="10.5" customHeight="1">
      <c r="A28" s="244" t="s">
        <v>21</v>
      </c>
      <c r="B28" s="245">
        <v>18</v>
      </c>
      <c r="C28" s="242" t="str">
        <f>VLOOKUP(B28,'пр.взв'!B7:G86,2,FALSE)</f>
        <v>БОЛОТИН Владимир Владимирович</v>
      </c>
      <c r="D28" s="243" t="str">
        <f>VLOOKUP(B28,'пр.взв'!B7:G86,3,FALSE)</f>
        <v>03.03.1995   КМС</v>
      </c>
      <c r="E28" s="243" t="str">
        <f>VLOOKUP(B28,'пр.взв'!B7:G86,4,FALSE)</f>
        <v>г. Москва, ГОУ ЦО "Самбо-70"</v>
      </c>
      <c r="F28" s="243">
        <f>VLOOKUP(B28,'пр.взв'!B7:G86,5,FALSE)</f>
        <v>0</v>
      </c>
      <c r="G28" s="242" t="str">
        <f>VLOOKUP(B28,'пр.взв'!B7:G86,6,FALSE)</f>
        <v>Вашурин В.В., Кузнецов С.В.</v>
      </c>
    </row>
    <row r="29" spans="1:7" ht="10.5" customHeight="1">
      <c r="A29" s="244"/>
      <c r="B29" s="246"/>
      <c r="C29" s="242"/>
      <c r="D29" s="243"/>
      <c r="E29" s="243"/>
      <c r="F29" s="243"/>
      <c r="G29" s="242"/>
    </row>
    <row r="30" spans="1:7" ht="10.5" customHeight="1">
      <c r="A30" s="244" t="s">
        <v>39</v>
      </c>
      <c r="B30" s="245">
        <v>7</v>
      </c>
      <c r="C30" s="242" t="str">
        <f>VLOOKUP(B30,'пр.взв'!B7:G86,2,FALSE)</f>
        <v>ПАРКАТИ Георгий Аланович</v>
      </c>
      <c r="D30" s="243" t="str">
        <f>VLOOKUP(B30,'пр.взв'!B7:G86,3,FALSE)</f>
        <v>09.10.1994    1 сп.р.</v>
      </c>
      <c r="E30" s="243" t="str">
        <f>VLOOKUP(B30,'пр.взв'!B7:G86,4,FALSE)</f>
        <v>ЮФО, Краснодарский край, г. Сочи, МО</v>
      </c>
      <c r="F30" s="243">
        <f>VLOOKUP(B30,'пр.взв'!B7:G86,5,FALSE)</f>
        <v>0</v>
      </c>
      <c r="G30" s="242" t="str">
        <f>VLOOKUP(B30,'пр.взв'!B7:G86,6,FALSE)</f>
        <v>Прядко В.И.</v>
      </c>
    </row>
    <row r="31" spans="1:14" ht="10.5" customHeight="1">
      <c r="A31" s="244"/>
      <c r="B31" s="246"/>
      <c r="C31" s="242"/>
      <c r="D31" s="243"/>
      <c r="E31" s="243"/>
      <c r="F31" s="243"/>
      <c r="G31" s="242"/>
      <c r="H31" s="6"/>
      <c r="I31" s="6"/>
      <c r="J31" s="6"/>
      <c r="L31" s="6"/>
      <c r="M31" s="6"/>
      <c r="N31" s="6"/>
    </row>
    <row r="32" spans="1:14" ht="10.5" customHeight="1">
      <c r="A32" s="244" t="s">
        <v>40</v>
      </c>
      <c r="B32" s="245">
        <v>19</v>
      </c>
      <c r="C32" s="242" t="str">
        <f>VLOOKUP(B32,'пр.взв'!B7:G86,2,FALSE)</f>
        <v>ЛАЗУТКИН Артем Геннадьевич</v>
      </c>
      <c r="D32" s="243" t="str">
        <f>VLOOKUP(B32,'пр.взв'!B7:G86,3,FALSE)</f>
        <v>09.01.1995    1 сп.р.</v>
      </c>
      <c r="E32" s="243" t="str">
        <f>VLOOKUP(B32,'пр.взв'!B7:G86,4,FALSE)</f>
        <v>ЮФО, Краснодарский край, г. Тихорецкий, ФКС</v>
      </c>
      <c r="F32" s="243">
        <f>VLOOKUP(B32,'пр.взв'!B7:G86,5,FALSE)</f>
        <v>0</v>
      </c>
      <c r="G32" s="242" t="str">
        <f>VLOOKUP(B32,'пр.взв'!B7:G86,6,FALSE)</f>
        <v>Алисов В.А.</v>
      </c>
      <c r="H32" s="6"/>
      <c r="I32" s="6"/>
      <c r="J32" s="6"/>
      <c r="L32" s="6"/>
      <c r="M32" s="6"/>
      <c r="N32" s="6"/>
    </row>
    <row r="33" spans="1:14" ht="10.5" customHeight="1">
      <c r="A33" s="244"/>
      <c r="B33" s="246"/>
      <c r="C33" s="242"/>
      <c r="D33" s="243"/>
      <c r="E33" s="243"/>
      <c r="F33" s="243"/>
      <c r="G33" s="242"/>
      <c r="H33" s="6"/>
      <c r="I33" s="6"/>
      <c r="J33" s="6"/>
      <c r="L33" s="6"/>
      <c r="M33" s="6"/>
      <c r="N33" s="6"/>
    </row>
    <row r="34" spans="1:7" ht="10.5" customHeight="1">
      <c r="A34" s="244" t="s">
        <v>41</v>
      </c>
      <c r="B34" s="245">
        <v>3</v>
      </c>
      <c r="C34" s="242" t="str">
        <f>VLOOKUP(B34,'пр.взв'!B7:G86,2,FALSE)</f>
        <v>УГЛИЦКИЙ Сергей Валерьевич</v>
      </c>
      <c r="D34" s="243" t="e">
        <f>VLOOKUP(B34,'пр.взв'!B35:G114,3,FALSE)</f>
        <v>#N/A</v>
      </c>
      <c r="E34" s="243" t="str">
        <f>VLOOKUP(B34,'пр.взв'!B7:G86,4,FALSE)</f>
        <v>ЦФО, Московская область, г. Мытищи</v>
      </c>
      <c r="F34" s="243">
        <f>VLOOKUP(B34,'пр.взв'!B7:G86,5,FALSE)</f>
        <v>0</v>
      </c>
      <c r="G34" s="242" t="str">
        <f>VLOOKUP(B34,'пр.взв'!B7:G86,6,FALSE)</f>
        <v>Гончаров Ю.С., Маркин П.С.</v>
      </c>
    </row>
    <row r="35" spans="1:7" ht="10.5" customHeight="1">
      <c r="A35" s="244"/>
      <c r="B35" s="246"/>
      <c r="C35" s="242"/>
      <c r="D35" s="243"/>
      <c r="E35" s="243"/>
      <c r="F35" s="243"/>
      <c r="G35" s="242"/>
    </row>
    <row r="36" spans="1:7" ht="10.5" customHeight="1">
      <c r="A36" s="244" t="s">
        <v>42</v>
      </c>
      <c r="B36" s="245">
        <v>1</v>
      </c>
      <c r="C36" s="242" t="str">
        <f>VLOOKUP(B36,'пр.взв'!B7:G86,2,FALSE)</f>
        <v>МИНКИН Ильдар Мансурович</v>
      </c>
      <c r="D36" s="243" t="str">
        <f>VLOOKUP(B36,'пр.взв'!B7:G86,3,FALSE)</f>
        <v>10.08.1994    1 сп.р.</v>
      </c>
      <c r="E36" s="243" t="str">
        <f>VLOOKUP(B36,'пр.взв'!B7:G86,4,FALSE)</f>
        <v>СФО, Красноярский край</v>
      </c>
      <c r="F36" s="243">
        <f>VLOOKUP(B36,'пр.взв'!B7:G86,5,FALSE)</f>
        <v>0</v>
      </c>
      <c r="G36" s="242" t="str">
        <f>VLOOKUP(B36,'пр.взв'!B7:G86,6,FALSE)</f>
        <v>Табунцов Н.Н., Калентьев В.И.</v>
      </c>
    </row>
    <row r="37" spans="1:7" ht="10.5" customHeight="1">
      <c r="A37" s="244"/>
      <c r="B37" s="246"/>
      <c r="C37" s="242"/>
      <c r="D37" s="243"/>
      <c r="E37" s="243"/>
      <c r="F37" s="243"/>
      <c r="G37" s="242"/>
    </row>
    <row r="38" spans="1:7" ht="10.5" customHeight="1">
      <c r="A38" s="244" t="s">
        <v>43</v>
      </c>
      <c r="B38" s="245">
        <v>11</v>
      </c>
      <c r="C38" s="242" t="str">
        <f>VLOOKUP(B38,'пр.взв'!B7:G86,2,FALSE)</f>
        <v>ТЕРЕШКИН Никита Дмитриевич</v>
      </c>
      <c r="D38" s="243" t="str">
        <f>VLOOKUP(B38,'пр.взв'!B7:G86,3,FALSE)</f>
        <v>16.02.1994    1 сп.р.</v>
      </c>
      <c r="E38" s="243" t="str">
        <f>VLOOKUP(B38,'пр.взв'!B7:G86,4,FALSE)</f>
        <v>ПФО, Нижегородская область, г. Нижний Новгород, ПР</v>
      </c>
      <c r="F38" s="243">
        <f>VLOOKUP(B38,'пр.взв'!B7:G86,5,FALSE)</f>
        <v>0</v>
      </c>
      <c r="G38" s="242" t="str">
        <f>VLOOKUP(B38,'пр.взв'!B7:G86,6,FALSE)</f>
        <v>Пономарев Н.Л., Рукавишников Д.А.</v>
      </c>
    </row>
    <row r="39" spans="1:7" ht="10.5" customHeight="1">
      <c r="A39" s="244"/>
      <c r="B39" s="246"/>
      <c r="C39" s="242"/>
      <c r="D39" s="243"/>
      <c r="E39" s="243"/>
      <c r="F39" s="243"/>
      <c r="G39" s="242"/>
    </row>
    <row r="40" spans="1:7" ht="10.5" customHeight="1">
      <c r="A40" s="244" t="s">
        <v>208</v>
      </c>
      <c r="B40" s="245">
        <v>2</v>
      </c>
      <c r="C40" s="242" t="str">
        <f>VLOOKUP(B40,'пр.взв'!B7:G86,2,FALSE)</f>
        <v>ЛОЕВЕЦ Александр Игоревич</v>
      </c>
      <c r="D40" s="243" t="str">
        <f>VLOOKUP(B40,'пр.взв'!B7:G86,3,FALSE)</f>
        <v>12.12.1996    КМС</v>
      </c>
      <c r="E40" s="243" t="str">
        <f>VLOOKUP(B40,'пр.взв'!B7:G86,4,FALSE)</f>
        <v>ДФО, Амурская область, г. Благовещенск, МО</v>
      </c>
      <c r="F40" s="243">
        <f>VLOOKUP(B40,'пр.взв'!B7:G86,5,FALSE)</f>
        <v>0</v>
      </c>
      <c r="G40" s="242" t="str">
        <f>VLOOKUP(B40,'пр.взв'!B7:G86,6,FALSE)</f>
        <v>Магдыч М.В., Курашов В.И.</v>
      </c>
    </row>
    <row r="41" spans="1:7" ht="10.5" customHeight="1">
      <c r="A41" s="244"/>
      <c r="B41" s="246"/>
      <c r="C41" s="242"/>
      <c r="D41" s="243"/>
      <c r="E41" s="243"/>
      <c r="F41" s="243"/>
      <c r="G41" s="242"/>
    </row>
    <row r="42" spans="1:7" ht="10.5" customHeight="1">
      <c r="A42" s="244" t="s">
        <v>208</v>
      </c>
      <c r="B42" s="245">
        <v>10</v>
      </c>
      <c r="C42" s="242" t="str">
        <f>VLOOKUP(B42,'пр.взв'!B7:G86,2,FALSE)</f>
        <v>ЮРЧЕНКО Никита Вячеславович</v>
      </c>
      <c r="D42" s="243" t="str">
        <f>VLOOKUP(B42,'пр.взв'!B7:G86,3,FALSE)</f>
        <v>29.09.1994    1 сп.р.</v>
      </c>
      <c r="E42" s="243" t="str">
        <f>VLOOKUP(B42,'пр.взв'!B7:G86,4,FALSE)</f>
        <v>г. Санкт-Петербург, МО</v>
      </c>
      <c r="F42" s="243">
        <f>VLOOKUP(B42,'пр.взв'!B7:G86,5,FALSE)</f>
        <v>0</v>
      </c>
      <c r="G42" s="242" t="str">
        <f>VLOOKUP(B42,'пр.взв'!B7:G86,6,FALSE)</f>
        <v>Болов В.В.</v>
      </c>
    </row>
    <row r="43" spans="1:7" ht="10.5" customHeight="1">
      <c r="A43" s="244"/>
      <c r="B43" s="246"/>
      <c r="C43" s="242"/>
      <c r="D43" s="243"/>
      <c r="E43" s="243"/>
      <c r="F43" s="243"/>
      <c r="G43" s="242"/>
    </row>
    <row r="44" spans="1:7" ht="10.5" customHeight="1">
      <c r="A44" s="244" t="s">
        <v>208</v>
      </c>
      <c r="B44" s="245">
        <v>14</v>
      </c>
      <c r="C44" s="242" t="str">
        <f>VLOOKUP(B44,'пр.взв'!B7:G86,2,FALSE)</f>
        <v>ШАЛАМОВ Павел Сергеевич</v>
      </c>
      <c r="D44" s="243" t="str">
        <f>VLOOKUP(B44,'пр.взв'!B7:G86,3,FALSE)</f>
        <v>04.02.1994   КМС</v>
      </c>
      <c r="E44" s="243" t="str">
        <f>VLOOKUP(B44,'пр.взв'!B7:G86,4,FALSE)</f>
        <v>УрФО, Тюменская область, МО</v>
      </c>
      <c r="F44" s="243">
        <f>VLOOKUP(B44,'пр.взв'!B7:G86,5,FALSE)</f>
        <v>0</v>
      </c>
      <c r="G44" s="242" t="str">
        <f>VLOOKUP(B44,'пр.взв'!B7:G86,6,FALSE)</f>
        <v>Харламов Н.В., Базадыров Е.В.</v>
      </c>
    </row>
    <row r="45" spans="1:7" ht="10.5" customHeight="1">
      <c r="A45" s="244"/>
      <c r="B45" s="246"/>
      <c r="C45" s="242"/>
      <c r="D45" s="243"/>
      <c r="E45" s="243"/>
      <c r="F45" s="243"/>
      <c r="G45" s="242"/>
    </row>
    <row r="46" spans="1:7" ht="10.5" customHeight="1">
      <c r="A46" s="244" t="s">
        <v>208</v>
      </c>
      <c r="B46" s="245">
        <v>20</v>
      </c>
      <c r="C46" s="242" t="str">
        <f>VLOOKUP(B46,'пр.взв'!B7:G86,2,FALSE)</f>
        <v>ЧАНТУРИЯ Георгий Гиглаевич</v>
      </c>
      <c r="D46" s="243" t="str">
        <f>VLOOKUP(B46,'пр.взв'!B7:G86,3,FALSE)</f>
        <v>09.03.1994   КМС</v>
      </c>
      <c r="E46" s="243" t="str">
        <f>VLOOKUP(B46,'пр.взв'!B7:G86,4,FALSE)</f>
        <v>г. Санкт-Петербург, МО</v>
      </c>
      <c r="F46" s="243">
        <f>VLOOKUP(B46,'пр.взв'!B7:G86,5,FALSE)</f>
        <v>0</v>
      </c>
      <c r="G46" s="242" t="str">
        <f>VLOOKUP(B46,'пр.взв'!B7:G86,6,FALSE)</f>
        <v>Ильин А.Н.</v>
      </c>
    </row>
    <row r="47" spans="1:7" ht="10.5" customHeight="1">
      <c r="A47" s="244"/>
      <c r="B47" s="246"/>
      <c r="C47" s="242"/>
      <c r="D47" s="243"/>
      <c r="E47" s="243"/>
      <c r="F47" s="243"/>
      <c r="G47" s="242"/>
    </row>
    <row r="48" spans="1:7" ht="10.5" customHeight="1">
      <c r="A48" s="244" t="s">
        <v>208</v>
      </c>
      <c r="B48" s="245">
        <v>23</v>
      </c>
      <c r="C48" s="242" t="str">
        <f>VLOOKUP(B48,'пр.взв'!B7:G86,2,FALSE)</f>
        <v>БАВБЕКОВ Марат Арсланович</v>
      </c>
      <c r="D48" s="243" t="str">
        <f>VLOOKUP(B48,'пр.взв'!B7:G86,3,FALSE)</f>
        <v>27.06.1994    1 сп.р.</v>
      </c>
      <c r="E48" s="243" t="str">
        <f>VLOOKUP(B48,'пр.взв'!B7:G86,4,FALSE)</f>
        <v>УрФО, ХМАО, г. Радужный</v>
      </c>
      <c r="F48" s="243">
        <f>VLOOKUP(B48,'пр.взв'!B7:G86,5,FALSE)</f>
        <v>0</v>
      </c>
      <c r="G48" s="242" t="str">
        <f>VLOOKUP(B48,'пр.взв'!B7:G86,6,FALSE)</f>
        <v>Прохорин Д.А.</v>
      </c>
    </row>
    <row r="49" spans="1:7" ht="10.5" customHeight="1">
      <c r="A49" s="244"/>
      <c r="B49" s="246"/>
      <c r="C49" s="242"/>
      <c r="D49" s="243"/>
      <c r="E49" s="243"/>
      <c r="F49" s="243"/>
      <c r="G49" s="242"/>
    </row>
    <row r="50" spans="1:7" ht="10.5" customHeight="1">
      <c r="A50" s="244" t="s">
        <v>208</v>
      </c>
      <c r="B50" s="245">
        <v>24</v>
      </c>
      <c r="C50" s="242" t="str">
        <f>VLOOKUP(B50,'пр.взв'!B7:G86,2,FALSE)</f>
        <v>АБЛЯЙКИН Илья Сергеевич</v>
      </c>
      <c r="D50" s="243" t="str">
        <f>VLOOKUP(B50,'пр.взв'!B7:G86,3,FALSE)</f>
        <v>06.03.1995    КМС</v>
      </c>
      <c r="E50" s="243" t="str">
        <f>VLOOKUP(B50,'пр.взв'!B7:G86,4,FALSE)</f>
        <v>г. Москва, ФСО "Юность Москвы"</v>
      </c>
      <c r="F50" s="243">
        <f>VLOOKUP(B50,'пр.взв'!B7:G86,5,FALSE)</f>
        <v>0</v>
      </c>
      <c r="G50" s="242" t="str">
        <f>VLOOKUP(B50,'пр.взв'!B7:G86,6,FALSE)</f>
        <v>Мартыненко А.Г.</v>
      </c>
    </row>
    <row r="51" spans="1:7" ht="10.5" customHeight="1">
      <c r="A51" s="244"/>
      <c r="B51" s="246"/>
      <c r="C51" s="242"/>
      <c r="D51" s="243"/>
      <c r="E51" s="243"/>
      <c r="F51" s="243"/>
      <c r="G51" s="242"/>
    </row>
    <row r="52" spans="1:7" ht="10.5" customHeight="1">
      <c r="A52" s="244" t="s">
        <v>209</v>
      </c>
      <c r="B52" s="245">
        <v>6</v>
      </c>
      <c r="C52" s="242" t="str">
        <f>VLOOKUP(B52,'пр.взв'!B7:G86,2,FALSE)</f>
        <v>БДОЯН Бухарин Варданович</v>
      </c>
      <c r="D52" s="243" t="str">
        <f>VLOOKUP(B52,'пр.взв'!B7:G86,3,FALSE)</f>
        <v>01.01.1994    1 сп.р.</v>
      </c>
      <c r="E52" s="243" t="str">
        <f>VLOOKUP(B52,'пр.взв'!B7:G86,4,FALSE)</f>
        <v>УрФО, Свердловская область, г. Верхняя Пышма, МО</v>
      </c>
      <c r="F52" s="243">
        <f>VLOOKUP(B52,'пр.взв'!B7:G86,5,FALSE)</f>
        <v>0</v>
      </c>
      <c r="G52" s="242" t="str">
        <f>VLOOKUP(B52,'пр.взв'!B7:G86,6,FALSE)</f>
        <v>Пивоваров А.Л.</v>
      </c>
    </row>
    <row r="53" spans="1:7" ht="10.5" customHeight="1">
      <c r="A53" s="244"/>
      <c r="B53" s="246"/>
      <c r="C53" s="242"/>
      <c r="D53" s="243"/>
      <c r="E53" s="243"/>
      <c r="F53" s="243"/>
      <c r="G53" s="242"/>
    </row>
    <row r="54" spans="1:7" ht="10.5" customHeight="1">
      <c r="A54" s="244" t="s">
        <v>209</v>
      </c>
      <c r="B54" s="245">
        <v>17</v>
      </c>
      <c r="C54" s="242" t="str">
        <f>VLOOKUP(B54,'пр.взв'!B7:G86,2,FALSE)</f>
        <v>КОКАРЕВ Владислав Владимирович</v>
      </c>
      <c r="D54" s="243" t="str">
        <f>VLOOKUP(B54,'пр.взв'!B7:G86,3,FALSE)</f>
        <v>14.01.1996    1 сп.р.</v>
      </c>
      <c r="E54" s="243" t="str">
        <f>VLOOKUP(B54,'пр.взв'!B7:G86,4,FALSE)</f>
        <v>ДФО, Амурская область, г. Благовещенск, МО</v>
      </c>
      <c r="F54" s="243">
        <f>VLOOKUP(B54,'пр.взв'!B7:G86,5,FALSE)</f>
        <v>0</v>
      </c>
      <c r="G54" s="242" t="str">
        <f>VLOOKUP(B54,'пр.взв'!B7:G86,6,FALSE)</f>
        <v>Богодист Д.И., Вильямов К.Т.</v>
      </c>
    </row>
    <row r="55" spans="1:7" ht="10.5" customHeight="1">
      <c r="A55" s="244"/>
      <c r="B55" s="246"/>
      <c r="C55" s="242"/>
      <c r="D55" s="243"/>
      <c r="E55" s="243"/>
      <c r="F55" s="243"/>
      <c r="G55" s="242"/>
    </row>
    <row r="56" spans="1:26" ht="24.75" customHeight="1">
      <c r="A56" s="38" t="str">
        <f>HYPERLINK('[1]реквизиты'!$A$6)</f>
        <v>Гл. судья, судья МК</v>
      </c>
      <c r="B56" s="39"/>
      <c r="C56" s="39"/>
      <c r="D56" s="40"/>
      <c r="E56" s="42" t="str">
        <f>HYPERLINK('[1]реквизиты'!$G$6)</f>
        <v>Сова Б.Л.</v>
      </c>
      <c r="G56" s="44" t="str">
        <f>HYPERLINK('[1]реквизиты'!$G$7)</f>
        <v>Рязань</v>
      </c>
      <c r="H56" s="4"/>
      <c r="I56" s="4"/>
      <c r="J56" s="4"/>
      <c r="K56" s="4"/>
      <c r="L56" s="4"/>
      <c r="M56" s="4"/>
      <c r="N56" s="40"/>
      <c r="O56" s="40"/>
      <c r="P56" s="40"/>
      <c r="Q56" s="45"/>
      <c r="R56" s="43"/>
      <c r="S56" s="45"/>
      <c r="T56" s="43"/>
      <c r="U56" s="45"/>
      <c r="W56" s="45"/>
      <c r="X56" s="43"/>
      <c r="Y56" s="31"/>
      <c r="Z56" s="31"/>
    </row>
    <row r="57" spans="1:26" ht="24.75" customHeight="1">
      <c r="A57" s="38" t="s">
        <v>191</v>
      </c>
      <c r="B57" s="39"/>
      <c r="C57" s="51"/>
      <c r="D57" s="68"/>
      <c r="E57" s="42" t="str">
        <f>HYPERLINK('[1]реквизиты'!$G$8)</f>
        <v>Дроков А.Н.</v>
      </c>
      <c r="F57" s="4"/>
      <c r="G57" s="44" t="str">
        <f>HYPERLINK('[1]реквизиты'!$G$9)</f>
        <v>Москва</v>
      </c>
      <c r="H57" s="4"/>
      <c r="I57" s="4"/>
      <c r="J57" s="4"/>
      <c r="K57" s="4"/>
      <c r="L57" s="4"/>
      <c r="M57" s="4"/>
      <c r="N57" s="40"/>
      <c r="O57" s="40"/>
      <c r="P57" s="40"/>
      <c r="Q57" s="45"/>
      <c r="R57" s="43"/>
      <c r="S57" s="45"/>
      <c r="T57" s="43"/>
      <c r="U57" s="45"/>
      <c r="W57" s="45"/>
      <c r="X57" s="43"/>
      <c r="Y57" s="31"/>
      <c r="Z57" s="31"/>
    </row>
    <row r="58" spans="1:13" ht="12.75">
      <c r="A58" s="250"/>
      <c r="B58" s="239"/>
      <c r="C58" s="237"/>
      <c r="D58" s="235"/>
      <c r="E58" s="251"/>
      <c r="F58" s="252"/>
      <c r="G58" s="237"/>
      <c r="H58" s="4"/>
      <c r="I58" s="4"/>
      <c r="J58" s="4"/>
      <c r="K58" s="4"/>
      <c r="L58" s="4"/>
      <c r="M58" s="4"/>
    </row>
    <row r="59" spans="1:13" ht="12.75">
      <c r="A59" s="250"/>
      <c r="B59" s="240"/>
      <c r="C59" s="237"/>
      <c r="D59" s="235"/>
      <c r="E59" s="251"/>
      <c r="F59" s="252"/>
      <c r="G59" s="237"/>
      <c r="H59" s="4"/>
      <c r="I59" s="4"/>
      <c r="J59" s="4"/>
      <c r="K59" s="4"/>
      <c r="L59" s="4"/>
      <c r="M59" s="4"/>
    </row>
    <row r="60" spans="1:10" ht="12.75">
      <c r="A60" s="250"/>
      <c r="B60" s="239"/>
      <c r="C60" s="237"/>
      <c r="D60" s="235"/>
      <c r="E60" s="251"/>
      <c r="F60" s="252"/>
      <c r="G60" s="237"/>
      <c r="H60" s="4"/>
      <c r="I60" s="4"/>
      <c r="J60" s="4"/>
    </row>
    <row r="61" spans="1:10" ht="12.75">
      <c r="A61" s="250"/>
      <c r="B61" s="240"/>
      <c r="C61" s="237"/>
      <c r="D61" s="235"/>
      <c r="E61" s="251"/>
      <c r="F61" s="252"/>
      <c r="G61" s="237"/>
      <c r="H61" s="4"/>
      <c r="I61" s="4"/>
      <c r="J61" s="4"/>
    </row>
    <row r="62" spans="1:10" ht="12.75">
      <c r="A62" s="250"/>
      <c r="B62" s="239"/>
      <c r="C62" s="237"/>
      <c r="D62" s="235"/>
      <c r="E62" s="251"/>
      <c r="F62" s="252"/>
      <c r="G62" s="237"/>
      <c r="H62" s="4"/>
      <c r="I62" s="4"/>
      <c r="J62" s="4"/>
    </row>
    <row r="63" spans="1:10" ht="12.75">
      <c r="A63" s="250"/>
      <c r="B63" s="240"/>
      <c r="C63" s="237"/>
      <c r="D63" s="235"/>
      <c r="E63" s="251"/>
      <c r="F63" s="252"/>
      <c r="G63" s="237"/>
      <c r="H63" s="4"/>
      <c r="I63" s="4"/>
      <c r="J63" s="4"/>
    </row>
    <row r="64" spans="1:10" ht="12.75">
      <c r="A64" s="250"/>
      <c r="B64" s="239"/>
      <c r="C64" s="237"/>
      <c r="D64" s="235"/>
      <c r="E64" s="251"/>
      <c r="F64" s="252"/>
      <c r="G64" s="237"/>
      <c r="H64" s="4"/>
      <c r="I64" s="4"/>
      <c r="J64" s="4"/>
    </row>
    <row r="65" spans="1:10" ht="12.75">
      <c r="A65" s="250"/>
      <c r="B65" s="240"/>
      <c r="C65" s="237"/>
      <c r="D65" s="235"/>
      <c r="E65" s="251"/>
      <c r="F65" s="252"/>
      <c r="G65" s="237"/>
      <c r="H65" s="4"/>
      <c r="I65" s="4"/>
      <c r="J65" s="4"/>
    </row>
    <row r="66" spans="1:10" ht="12.75">
      <c r="A66" s="250"/>
      <c r="B66" s="239"/>
      <c r="C66" s="237"/>
      <c r="D66" s="235"/>
      <c r="E66" s="251"/>
      <c r="F66" s="252"/>
      <c r="G66" s="237"/>
      <c r="H66" s="4"/>
      <c r="I66" s="4"/>
      <c r="J66" s="4"/>
    </row>
    <row r="67" spans="1:10" ht="12.75">
      <c r="A67" s="250"/>
      <c r="B67" s="240"/>
      <c r="C67" s="237"/>
      <c r="D67" s="235"/>
      <c r="E67" s="251"/>
      <c r="F67" s="252"/>
      <c r="G67" s="237"/>
      <c r="H67" s="4"/>
      <c r="I67" s="4"/>
      <c r="J67" s="4"/>
    </row>
    <row r="68" spans="1:10" ht="12.75">
      <c r="A68" s="250"/>
      <c r="B68" s="239"/>
      <c r="C68" s="237"/>
      <c r="D68" s="235"/>
      <c r="E68" s="251"/>
      <c r="F68" s="252"/>
      <c r="G68" s="237"/>
      <c r="H68" s="4"/>
      <c r="I68" s="4"/>
      <c r="J68" s="4"/>
    </row>
    <row r="69" spans="1:10" ht="12.75">
      <c r="A69" s="250"/>
      <c r="B69" s="240"/>
      <c r="C69" s="237"/>
      <c r="D69" s="235"/>
      <c r="E69" s="251"/>
      <c r="F69" s="252"/>
      <c r="G69" s="237"/>
      <c r="H69" s="4"/>
      <c r="I69" s="4"/>
      <c r="J69" s="4"/>
    </row>
    <row r="70" spans="1:10" ht="12.75">
      <c r="A70" s="250"/>
      <c r="B70" s="239"/>
      <c r="C70" s="237"/>
      <c r="D70" s="235"/>
      <c r="E70" s="251"/>
      <c r="F70" s="252"/>
      <c r="G70" s="237"/>
      <c r="H70" s="4"/>
      <c r="I70" s="4"/>
      <c r="J70" s="4"/>
    </row>
    <row r="71" spans="1:10" ht="12.75">
      <c r="A71" s="250"/>
      <c r="B71" s="240"/>
      <c r="C71" s="237"/>
      <c r="D71" s="235"/>
      <c r="E71" s="251"/>
      <c r="F71" s="252"/>
      <c r="G71" s="237"/>
      <c r="H71" s="4"/>
      <c r="I71" s="4"/>
      <c r="J71" s="4"/>
    </row>
    <row r="72" spans="1:10" ht="12.75">
      <c r="A72" s="250"/>
      <c r="B72" s="239"/>
      <c r="C72" s="237"/>
      <c r="D72" s="235"/>
      <c r="E72" s="251"/>
      <c r="F72" s="252"/>
      <c r="G72" s="237"/>
      <c r="H72" s="4"/>
      <c r="I72" s="4"/>
      <c r="J72" s="4"/>
    </row>
    <row r="73" spans="1:10" ht="12.75">
      <c r="A73" s="250"/>
      <c r="B73" s="240"/>
      <c r="C73" s="237"/>
      <c r="D73" s="235"/>
      <c r="E73" s="251"/>
      <c r="F73" s="252"/>
      <c r="G73" s="237"/>
      <c r="H73" s="4"/>
      <c r="I73" s="4"/>
      <c r="J73" s="4"/>
    </row>
    <row r="74" spans="1:10" ht="12.75">
      <c r="A74" s="250"/>
      <c r="B74" s="239"/>
      <c r="C74" s="237"/>
      <c r="D74" s="235"/>
      <c r="E74" s="251"/>
      <c r="F74" s="252"/>
      <c r="G74" s="237"/>
      <c r="H74" s="4"/>
      <c r="I74" s="4"/>
      <c r="J74" s="4"/>
    </row>
    <row r="75" spans="1:10" ht="12.75">
      <c r="A75" s="250"/>
      <c r="B75" s="240"/>
      <c r="C75" s="237"/>
      <c r="D75" s="235"/>
      <c r="E75" s="251"/>
      <c r="F75" s="252"/>
      <c r="G75" s="237"/>
      <c r="H75" s="4"/>
      <c r="I75" s="4"/>
      <c r="J75" s="4"/>
    </row>
    <row r="76" spans="1:10" ht="12.75">
      <c r="A76" s="250"/>
      <c r="B76" s="239"/>
      <c r="C76" s="237"/>
      <c r="D76" s="235"/>
      <c r="E76" s="251"/>
      <c r="F76" s="252"/>
      <c r="G76" s="237"/>
      <c r="H76" s="4"/>
      <c r="I76" s="4"/>
      <c r="J76" s="4"/>
    </row>
    <row r="77" spans="1:10" ht="12.75">
      <c r="A77" s="250"/>
      <c r="B77" s="240"/>
      <c r="C77" s="237"/>
      <c r="D77" s="235"/>
      <c r="E77" s="251"/>
      <c r="F77" s="252"/>
      <c r="G77" s="237"/>
      <c r="H77" s="4"/>
      <c r="I77" s="4"/>
      <c r="J77" s="4"/>
    </row>
    <row r="78" spans="1:10" ht="12.75">
      <c r="A78" s="250"/>
      <c r="B78" s="239"/>
      <c r="C78" s="237"/>
      <c r="D78" s="235"/>
      <c r="E78" s="251"/>
      <c r="F78" s="252"/>
      <c r="G78" s="237"/>
      <c r="H78" s="4"/>
      <c r="I78" s="4"/>
      <c r="J78" s="4"/>
    </row>
    <row r="79" spans="1:10" ht="12.75">
      <c r="A79" s="250"/>
      <c r="B79" s="240"/>
      <c r="C79" s="237"/>
      <c r="D79" s="235"/>
      <c r="E79" s="251"/>
      <c r="F79" s="252"/>
      <c r="G79" s="237"/>
      <c r="H79" s="4"/>
      <c r="I79" s="4"/>
      <c r="J79" s="4"/>
    </row>
    <row r="80" spans="1:10" ht="12.75">
      <c r="A80" s="250"/>
      <c r="B80" s="239"/>
      <c r="C80" s="237"/>
      <c r="D80" s="235"/>
      <c r="E80" s="251"/>
      <c r="F80" s="252"/>
      <c r="G80" s="237"/>
      <c r="H80" s="4"/>
      <c r="I80" s="4"/>
      <c r="J80" s="4"/>
    </row>
    <row r="81" spans="1:10" ht="12.75">
      <c r="A81" s="250"/>
      <c r="B81" s="240"/>
      <c r="C81" s="237"/>
      <c r="D81" s="235"/>
      <c r="E81" s="251"/>
      <c r="F81" s="252"/>
      <c r="G81" s="237"/>
      <c r="H81" s="4"/>
      <c r="I81" s="4"/>
      <c r="J81" s="4"/>
    </row>
    <row r="82" spans="1:10" ht="12.75">
      <c r="A82" s="250"/>
      <c r="B82" s="239"/>
      <c r="C82" s="237"/>
      <c r="D82" s="235"/>
      <c r="E82" s="251"/>
      <c r="F82" s="252"/>
      <c r="G82" s="237"/>
      <c r="H82" s="4"/>
      <c r="I82" s="4"/>
      <c r="J82" s="4"/>
    </row>
    <row r="83" spans="1:10" ht="12.75">
      <c r="A83" s="250"/>
      <c r="B83" s="240"/>
      <c r="C83" s="237"/>
      <c r="D83" s="235"/>
      <c r="E83" s="251"/>
      <c r="F83" s="252"/>
      <c r="G83" s="237"/>
      <c r="H83" s="4"/>
      <c r="I83" s="4"/>
      <c r="J83" s="4"/>
    </row>
    <row r="84" spans="1:10" ht="12.75">
      <c r="A84" s="250"/>
      <c r="B84" s="239"/>
      <c r="C84" s="237"/>
      <c r="D84" s="235"/>
      <c r="E84" s="251"/>
      <c r="F84" s="252"/>
      <c r="G84" s="237"/>
      <c r="H84" s="4"/>
      <c r="I84" s="4"/>
      <c r="J84" s="4"/>
    </row>
    <row r="85" spans="1:10" ht="12.75">
      <c r="A85" s="250"/>
      <c r="B85" s="240"/>
      <c r="C85" s="237"/>
      <c r="D85" s="235"/>
      <c r="E85" s="251"/>
      <c r="F85" s="252"/>
      <c r="G85" s="237"/>
      <c r="H85" s="4"/>
      <c r="I85" s="4"/>
      <c r="J85" s="4"/>
    </row>
    <row r="86" spans="1:10" ht="12.75">
      <c r="A86" s="250"/>
      <c r="B86" s="239"/>
      <c r="C86" s="237"/>
      <c r="D86" s="235"/>
      <c r="E86" s="251"/>
      <c r="F86" s="252"/>
      <c r="G86" s="237"/>
      <c r="H86" s="4"/>
      <c r="I86" s="4"/>
      <c r="J86" s="4"/>
    </row>
    <row r="87" spans="1:10" ht="12.75">
      <c r="A87" s="250"/>
      <c r="B87" s="240"/>
      <c r="C87" s="237"/>
      <c r="D87" s="235"/>
      <c r="E87" s="251"/>
      <c r="F87" s="252"/>
      <c r="G87" s="237"/>
      <c r="H87" s="4"/>
      <c r="I87" s="4"/>
      <c r="J87" s="4"/>
    </row>
    <row r="88" spans="1:10" ht="12.75">
      <c r="A88" s="250"/>
      <c r="B88" s="239"/>
      <c r="C88" s="237"/>
      <c r="D88" s="235"/>
      <c r="E88" s="251"/>
      <c r="F88" s="252"/>
      <c r="G88" s="237"/>
      <c r="H88" s="4"/>
      <c r="I88" s="4"/>
      <c r="J88" s="4"/>
    </row>
    <row r="89" spans="1:10" ht="12.75">
      <c r="A89" s="250"/>
      <c r="B89" s="240"/>
      <c r="C89" s="237"/>
      <c r="D89" s="235"/>
      <c r="E89" s="251"/>
      <c r="F89" s="252"/>
      <c r="G89" s="237"/>
      <c r="H89" s="4"/>
      <c r="I89" s="4"/>
      <c r="J89" s="4"/>
    </row>
    <row r="90" spans="1:10" ht="12.75">
      <c r="A90" s="250"/>
      <c r="B90" s="239"/>
      <c r="C90" s="237"/>
      <c r="D90" s="235"/>
      <c r="E90" s="251"/>
      <c r="F90" s="252"/>
      <c r="G90" s="237"/>
      <c r="H90" s="4"/>
      <c r="I90" s="4"/>
      <c r="J90" s="4"/>
    </row>
    <row r="91" spans="1:10" ht="12.75">
      <c r="A91" s="250"/>
      <c r="B91" s="240"/>
      <c r="C91" s="237"/>
      <c r="D91" s="235"/>
      <c r="E91" s="251"/>
      <c r="F91" s="252"/>
      <c r="G91" s="237"/>
      <c r="H91" s="4"/>
      <c r="I91" s="4"/>
      <c r="J91" s="4"/>
    </row>
    <row r="92" spans="1:10" ht="12.75">
      <c r="A92" s="250"/>
      <c r="B92" s="239"/>
      <c r="C92" s="237"/>
      <c r="D92" s="235"/>
      <c r="E92" s="251"/>
      <c r="F92" s="252"/>
      <c r="G92" s="237"/>
      <c r="H92" s="4"/>
      <c r="I92" s="4"/>
      <c r="J92" s="4"/>
    </row>
    <row r="93" spans="1:10" ht="12.75">
      <c r="A93" s="250"/>
      <c r="B93" s="240"/>
      <c r="C93" s="237"/>
      <c r="D93" s="235"/>
      <c r="E93" s="251"/>
      <c r="F93" s="252"/>
      <c r="G93" s="237"/>
      <c r="H93" s="4"/>
      <c r="I93" s="4"/>
      <c r="J93" s="4"/>
    </row>
    <row r="94" spans="1:10" ht="12.75">
      <c r="A94" s="250"/>
      <c r="B94" s="239"/>
      <c r="C94" s="237"/>
      <c r="D94" s="235"/>
      <c r="E94" s="251"/>
      <c r="F94" s="252"/>
      <c r="G94" s="237"/>
      <c r="H94" s="4"/>
      <c r="I94" s="4"/>
      <c r="J94" s="4"/>
    </row>
    <row r="95" spans="1:10" ht="12.75">
      <c r="A95" s="250"/>
      <c r="B95" s="240"/>
      <c r="C95" s="237"/>
      <c r="D95" s="235"/>
      <c r="E95" s="251"/>
      <c r="F95" s="252"/>
      <c r="G95" s="237"/>
      <c r="H95" s="4"/>
      <c r="I95" s="4"/>
      <c r="J95" s="4"/>
    </row>
    <row r="96" spans="1:10" ht="12.75">
      <c r="A96" s="49"/>
      <c r="B96" s="35"/>
      <c r="C96" s="25"/>
      <c r="D96" s="26"/>
      <c r="E96" s="28"/>
      <c r="F96" s="50"/>
      <c r="G96" s="25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</sheetData>
  <sheetProtection/>
  <mergeCells count="319">
    <mergeCell ref="D92:D93"/>
    <mergeCell ref="E92:E93"/>
    <mergeCell ref="F92:F93"/>
    <mergeCell ref="D94:D95"/>
    <mergeCell ref="E94:E95"/>
    <mergeCell ref="F94:F95"/>
    <mergeCell ref="G94:G95"/>
    <mergeCell ref="B88:B89"/>
    <mergeCell ref="A94:A95"/>
    <mergeCell ref="B94:B95"/>
    <mergeCell ref="C94:C95"/>
    <mergeCell ref="A92:A93"/>
    <mergeCell ref="B92:B93"/>
    <mergeCell ref="C92:C93"/>
    <mergeCell ref="E90:E91"/>
    <mergeCell ref="F90:F91"/>
    <mergeCell ref="G92:G93"/>
    <mergeCell ref="G90:G91"/>
    <mergeCell ref="A90:A91"/>
    <mergeCell ref="B90:B91"/>
    <mergeCell ref="C90:C91"/>
    <mergeCell ref="D90:D91"/>
    <mergeCell ref="G88:G89"/>
    <mergeCell ref="A84:A85"/>
    <mergeCell ref="B84:B85"/>
    <mergeCell ref="C84:C85"/>
    <mergeCell ref="D84:D85"/>
    <mergeCell ref="E88:E89"/>
    <mergeCell ref="F88:F89"/>
    <mergeCell ref="C88:C89"/>
    <mergeCell ref="D88:D89"/>
    <mergeCell ref="A88:A89"/>
    <mergeCell ref="G84:G85"/>
    <mergeCell ref="A86:A87"/>
    <mergeCell ref="B86:B87"/>
    <mergeCell ref="C86:C87"/>
    <mergeCell ref="D86:D87"/>
    <mergeCell ref="E86:E87"/>
    <mergeCell ref="F86:F87"/>
    <mergeCell ref="G86:G87"/>
    <mergeCell ref="E84:E85"/>
    <mergeCell ref="F84:F85"/>
    <mergeCell ref="A82:A83"/>
    <mergeCell ref="B82:B83"/>
    <mergeCell ref="C82:C83"/>
    <mergeCell ref="D82:D83"/>
    <mergeCell ref="E82:E83"/>
    <mergeCell ref="F82:F83"/>
    <mergeCell ref="G78:G79"/>
    <mergeCell ref="G80:G81"/>
    <mergeCell ref="A76:A77"/>
    <mergeCell ref="B76:B77"/>
    <mergeCell ref="C76:C77"/>
    <mergeCell ref="D76:D77"/>
    <mergeCell ref="E80:E81"/>
    <mergeCell ref="F80:F81"/>
    <mergeCell ref="C80:C81"/>
    <mergeCell ref="D80:D81"/>
    <mergeCell ref="G82:G83"/>
    <mergeCell ref="A80:A81"/>
    <mergeCell ref="B80:B81"/>
    <mergeCell ref="G76:G77"/>
    <mergeCell ref="A78:A79"/>
    <mergeCell ref="B78:B79"/>
    <mergeCell ref="C78:C79"/>
    <mergeCell ref="D78:D79"/>
    <mergeCell ref="E78:E79"/>
    <mergeCell ref="F78:F79"/>
    <mergeCell ref="A74:A75"/>
    <mergeCell ref="B74:B75"/>
    <mergeCell ref="C74:C75"/>
    <mergeCell ref="D74:D75"/>
    <mergeCell ref="C72:C73"/>
    <mergeCell ref="D72:D73"/>
    <mergeCell ref="E76:E77"/>
    <mergeCell ref="F76:F77"/>
    <mergeCell ref="E74:E75"/>
    <mergeCell ref="F74:F75"/>
    <mergeCell ref="A68:A69"/>
    <mergeCell ref="B68:B69"/>
    <mergeCell ref="C68:C69"/>
    <mergeCell ref="D68:D69"/>
    <mergeCell ref="E70:E71"/>
    <mergeCell ref="F70:F71"/>
    <mergeCell ref="G70:G71"/>
    <mergeCell ref="G72:G73"/>
    <mergeCell ref="E72:E73"/>
    <mergeCell ref="F72:F73"/>
    <mergeCell ref="A64:A65"/>
    <mergeCell ref="B64:B65"/>
    <mergeCell ref="G74:G75"/>
    <mergeCell ref="A72:A73"/>
    <mergeCell ref="B72:B73"/>
    <mergeCell ref="G68:G69"/>
    <mergeCell ref="A70:A71"/>
    <mergeCell ref="B70:B71"/>
    <mergeCell ref="C70:C71"/>
    <mergeCell ref="D70:D71"/>
    <mergeCell ref="E68:E69"/>
    <mergeCell ref="F68:F69"/>
    <mergeCell ref="G64:G65"/>
    <mergeCell ref="A66:A67"/>
    <mergeCell ref="B66:B67"/>
    <mergeCell ref="C66:C67"/>
    <mergeCell ref="D66:D67"/>
    <mergeCell ref="E66:E67"/>
    <mergeCell ref="F66:F67"/>
    <mergeCell ref="G66:G67"/>
    <mergeCell ref="E64:E65"/>
    <mergeCell ref="F64:F65"/>
    <mergeCell ref="C64:C65"/>
    <mergeCell ref="D64:D65"/>
    <mergeCell ref="E62:E63"/>
    <mergeCell ref="F62:F63"/>
    <mergeCell ref="G62:G63"/>
    <mergeCell ref="A60:A61"/>
    <mergeCell ref="B60:B61"/>
    <mergeCell ref="C60:C61"/>
    <mergeCell ref="D60:D61"/>
    <mergeCell ref="A62:A63"/>
    <mergeCell ref="B62:B63"/>
    <mergeCell ref="C62:C63"/>
    <mergeCell ref="D62:D63"/>
    <mergeCell ref="E60:E61"/>
    <mergeCell ref="E58:E59"/>
    <mergeCell ref="F58:F59"/>
    <mergeCell ref="G58:G59"/>
    <mergeCell ref="F60:F61"/>
    <mergeCell ref="G60:G61"/>
    <mergeCell ref="A58:A59"/>
    <mergeCell ref="B58:B59"/>
    <mergeCell ref="C58:C59"/>
    <mergeCell ref="D58:D59"/>
    <mergeCell ref="G54:G55"/>
    <mergeCell ref="A50:A51"/>
    <mergeCell ref="B50:B51"/>
    <mergeCell ref="C50:C51"/>
    <mergeCell ref="D50:D51"/>
    <mergeCell ref="E54:E55"/>
    <mergeCell ref="F54:F55"/>
    <mergeCell ref="C54:C55"/>
    <mergeCell ref="D54:D55"/>
    <mergeCell ref="A54:A55"/>
    <mergeCell ref="B54:B55"/>
    <mergeCell ref="G50:G51"/>
    <mergeCell ref="A52:A53"/>
    <mergeCell ref="B52:B53"/>
    <mergeCell ref="C52:C53"/>
    <mergeCell ref="D52:D53"/>
    <mergeCell ref="E52:E53"/>
    <mergeCell ref="F52:F53"/>
    <mergeCell ref="G52:G53"/>
    <mergeCell ref="E50:E51"/>
    <mergeCell ref="F50:F51"/>
    <mergeCell ref="A48:A49"/>
    <mergeCell ref="B48:B49"/>
    <mergeCell ref="C48:C49"/>
    <mergeCell ref="D48:D49"/>
    <mergeCell ref="E48:E49"/>
    <mergeCell ref="F48:F49"/>
    <mergeCell ref="G44:G45"/>
    <mergeCell ref="G46:G47"/>
    <mergeCell ref="A42:A43"/>
    <mergeCell ref="B42:B43"/>
    <mergeCell ref="C42:C43"/>
    <mergeCell ref="D42:D43"/>
    <mergeCell ref="E46:E47"/>
    <mergeCell ref="F46:F47"/>
    <mergeCell ref="C46:C47"/>
    <mergeCell ref="D46:D47"/>
    <mergeCell ref="G48:G49"/>
    <mergeCell ref="A46:A47"/>
    <mergeCell ref="B46:B47"/>
    <mergeCell ref="G42:G43"/>
    <mergeCell ref="A44:A45"/>
    <mergeCell ref="B44:B45"/>
    <mergeCell ref="C44:C45"/>
    <mergeCell ref="D44:D45"/>
    <mergeCell ref="E44:E45"/>
    <mergeCell ref="F44:F45"/>
    <mergeCell ref="E42:E43"/>
    <mergeCell ref="F42:F43"/>
    <mergeCell ref="A36:A37"/>
    <mergeCell ref="B36:B37"/>
    <mergeCell ref="C36:C37"/>
    <mergeCell ref="D36:D37"/>
    <mergeCell ref="E36:E37"/>
    <mergeCell ref="F36:F37"/>
    <mergeCell ref="B38:B39"/>
    <mergeCell ref="E38:E39"/>
    <mergeCell ref="F38:F39"/>
    <mergeCell ref="C38:C39"/>
    <mergeCell ref="D38:D39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G34:G35"/>
    <mergeCell ref="F32:F33"/>
    <mergeCell ref="G32:G33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D3:F3"/>
    <mergeCell ref="A6:A7"/>
    <mergeCell ref="F4:F5"/>
    <mergeCell ref="A34:A35"/>
    <mergeCell ref="B34:B35"/>
    <mergeCell ref="C34:C35"/>
    <mergeCell ref="D34:D35"/>
    <mergeCell ref="E34:E35"/>
    <mergeCell ref="F34:F35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G4:G5"/>
    <mergeCell ref="D6:D7"/>
    <mergeCell ref="E6:E7"/>
    <mergeCell ref="F6:F7"/>
    <mergeCell ref="G6:G7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5">
      <selection activeCell="F28" sqref="F2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6" t="str">
        <f>HYPERLINK('пр.взв'!D4)</f>
        <v>В.к. 87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26" t="s">
        <v>32</v>
      </c>
      <c r="B4" s="226" t="s">
        <v>5</v>
      </c>
      <c r="C4" s="259" t="s">
        <v>2</v>
      </c>
      <c r="D4" s="226" t="s">
        <v>24</v>
      </c>
      <c r="E4" s="226" t="s">
        <v>25</v>
      </c>
      <c r="F4" s="226" t="s">
        <v>26</v>
      </c>
      <c r="G4" s="226" t="s">
        <v>27</v>
      </c>
      <c r="H4" s="226" t="s">
        <v>28</v>
      </c>
      <c r="I4" s="226" t="s">
        <v>29</v>
      </c>
    </row>
    <row r="5" spans="1:9" ht="12.75">
      <c r="A5" s="258"/>
      <c r="B5" s="258"/>
      <c r="C5" s="258"/>
      <c r="D5" s="258"/>
      <c r="E5" s="258"/>
      <c r="F5" s="258"/>
      <c r="G5" s="258"/>
      <c r="H5" s="258"/>
      <c r="I5" s="258"/>
    </row>
    <row r="6" spans="1:9" ht="12.75">
      <c r="A6" s="257"/>
      <c r="B6" s="260"/>
      <c r="C6" s="256" t="e">
        <f>VLOOKUP(B6,'пр.взв'!B7:E30,2,FALSE)</f>
        <v>#N/A</v>
      </c>
      <c r="D6" s="256" t="e">
        <f>VLOOKUP(C6,'пр.взв'!C7:F30,2,FALSE)</f>
        <v>#N/A</v>
      </c>
      <c r="E6" s="256" t="e">
        <f>VLOOKUP(D6,'пр.взв'!D7:G30,2,FALSE)</f>
        <v>#N/A</v>
      </c>
      <c r="F6" s="254"/>
      <c r="G6" s="253"/>
      <c r="H6" s="228"/>
      <c r="I6" s="226"/>
    </row>
    <row r="7" spans="1:9" ht="12.75">
      <c r="A7" s="257"/>
      <c r="B7" s="226"/>
      <c r="C7" s="256"/>
      <c r="D7" s="256"/>
      <c r="E7" s="256"/>
      <c r="F7" s="254"/>
      <c r="G7" s="254"/>
      <c r="H7" s="228"/>
      <c r="I7" s="226"/>
    </row>
    <row r="8" spans="1:9" ht="12.75">
      <c r="A8" s="255"/>
      <c r="B8" s="260"/>
      <c r="C8" s="256" t="e">
        <f>VLOOKUP(B8,'пр.взв'!B7:E30,2,FALSE)</f>
        <v>#N/A</v>
      </c>
      <c r="D8" s="256" t="e">
        <f>VLOOKUP(C8,'пр.взв'!C7:F30,2,FALSE)</f>
        <v>#N/A</v>
      </c>
      <c r="E8" s="256" t="e">
        <f>VLOOKUP(D8,'пр.взв'!D7:G30,2,FALSE)</f>
        <v>#N/A</v>
      </c>
      <c r="F8" s="254"/>
      <c r="G8" s="254"/>
      <c r="H8" s="226"/>
      <c r="I8" s="226"/>
    </row>
    <row r="9" spans="1:9" ht="12.75">
      <c r="A9" s="255"/>
      <c r="B9" s="226"/>
      <c r="C9" s="256"/>
      <c r="D9" s="256"/>
      <c r="E9" s="256"/>
      <c r="F9" s="254"/>
      <c r="G9" s="254"/>
      <c r="H9" s="226"/>
      <c r="I9" s="226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6" t="str">
        <f>HYPERLINK('пр.взв'!D4)</f>
        <v>В.к. 87 кг.</v>
      </c>
    </row>
    <row r="16" spans="1:9" ht="12.75">
      <c r="A16" s="226" t="s">
        <v>32</v>
      </c>
      <c r="B16" s="226" t="s">
        <v>5</v>
      </c>
      <c r="C16" s="259" t="s">
        <v>2</v>
      </c>
      <c r="D16" s="226" t="s">
        <v>24</v>
      </c>
      <c r="E16" s="226" t="s">
        <v>25</v>
      </c>
      <c r="F16" s="226" t="s">
        <v>26</v>
      </c>
      <c r="G16" s="226" t="s">
        <v>27</v>
      </c>
      <c r="H16" s="226" t="s">
        <v>28</v>
      </c>
      <c r="I16" s="226" t="s">
        <v>29</v>
      </c>
    </row>
    <row r="17" spans="1:9" ht="12.75">
      <c r="A17" s="258"/>
      <c r="B17" s="258"/>
      <c r="C17" s="258"/>
      <c r="D17" s="258"/>
      <c r="E17" s="258"/>
      <c r="F17" s="258"/>
      <c r="G17" s="258"/>
      <c r="H17" s="258"/>
      <c r="I17" s="258"/>
    </row>
    <row r="18" spans="1:9" ht="12.75">
      <c r="A18" s="257"/>
      <c r="B18" s="260"/>
      <c r="C18" s="256" t="e">
        <f>VLOOKUP(B18,'пр.взв'!B7:E30,2,FALSE)</f>
        <v>#N/A</v>
      </c>
      <c r="D18" s="256" t="e">
        <f>VLOOKUP(C18,'пр.взв'!C7:F30,2,FALSE)</f>
        <v>#N/A</v>
      </c>
      <c r="E18" s="256" t="e">
        <f>VLOOKUP(D18,'пр.взв'!D7:G30,2,FALSE)</f>
        <v>#N/A</v>
      </c>
      <c r="F18" s="254"/>
      <c r="G18" s="253"/>
      <c r="H18" s="228"/>
      <c r="I18" s="226"/>
    </row>
    <row r="19" spans="1:9" ht="12.75">
      <c r="A19" s="257"/>
      <c r="B19" s="226"/>
      <c r="C19" s="256"/>
      <c r="D19" s="256"/>
      <c r="E19" s="256"/>
      <c r="F19" s="254"/>
      <c r="G19" s="254"/>
      <c r="H19" s="228"/>
      <c r="I19" s="226"/>
    </row>
    <row r="20" spans="1:9" ht="12.75">
      <c r="A20" s="255"/>
      <c r="B20" s="260"/>
      <c r="C20" s="256" t="e">
        <f>VLOOKUP(B20,'пр.взв'!B9:E32,2,FALSE)</f>
        <v>#N/A</v>
      </c>
      <c r="D20" s="256" t="e">
        <f>VLOOKUP(C20,'пр.взв'!C9:F32,2,FALSE)</f>
        <v>#N/A</v>
      </c>
      <c r="E20" s="256" t="e">
        <f>VLOOKUP(D20,'пр.взв'!D9:G32,2,FALSE)</f>
        <v>#N/A</v>
      </c>
      <c r="F20" s="254"/>
      <c r="G20" s="254"/>
      <c r="H20" s="226"/>
      <c r="I20" s="226"/>
    </row>
    <row r="21" spans="1:9" ht="12.75">
      <c r="A21" s="255"/>
      <c r="B21" s="226"/>
      <c r="C21" s="256"/>
      <c r="D21" s="256"/>
      <c r="E21" s="256"/>
      <c r="F21" s="254"/>
      <c r="G21" s="254"/>
      <c r="H21" s="226"/>
      <c r="I21" s="226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6" t="str">
        <f>HYPERLINK('пр.взв'!D4)</f>
        <v>В.к. 87 кг.</v>
      </c>
    </row>
    <row r="29" spans="1:9" ht="12.75">
      <c r="A29" s="226" t="s">
        <v>32</v>
      </c>
      <c r="B29" s="226" t="s">
        <v>5</v>
      </c>
      <c r="C29" s="259" t="s">
        <v>2</v>
      </c>
      <c r="D29" s="226" t="s">
        <v>24</v>
      </c>
      <c r="E29" s="226" t="s">
        <v>25</v>
      </c>
      <c r="F29" s="226" t="s">
        <v>26</v>
      </c>
      <c r="G29" s="226" t="s">
        <v>27</v>
      </c>
      <c r="H29" s="226" t="s">
        <v>28</v>
      </c>
      <c r="I29" s="226" t="s">
        <v>29</v>
      </c>
    </row>
    <row r="30" spans="1:9" ht="12.75">
      <c r="A30" s="258"/>
      <c r="B30" s="258"/>
      <c r="C30" s="258"/>
      <c r="D30" s="258"/>
      <c r="E30" s="258"/>
      <c r="F30" s="258"/>
      <c r="G30" s="258"/>
      <c r="H30" s="258"/>
      <c r="I30" s="258"/>
    </row>
    <row r="31" spans="1:9" ht="12.75">
      <c r="A31" s="257"/>
      <c r="B31" s="226"/>
      <c r="C31" s="256" t="e">
        <f>VLOOKUP(B31,'пр.взв'!B7:D30,2,FALSE)</f>
        <v>#N/A</v>
      </c>
      <c r="D31" s="256" t="e">
        <f>VLOOKUP(C31,'пр.взв'!C7:E30,2,FALSE)</f>
        <v>#N/A</v>
      </c>
      <c r="E31" s="256" t="e">
        <f>VLOOKUP(D31,'пр.взв'!D7:F30,2,FALSE)</f>
        <v>#N/A</v>
      </c>
      <c r="F31" s="254"/>
      <c r="G31" s="253"/>
      <c r="H31" s="228"/>
      <c r="I31" s="226"/>
    </row>
    <row r="32" spans="1:9" ht="12.75">
      <c r="A32" s="257"/>
      <c r="B32" s="226"/>
      <c r="C32" s="256"/>
      <c r="D32" s="256"/>
      <c r="E32" s="256"/>
      <c r="F32" s="254"/>
      <c r="G32" s="254"/>
      <c r="H32" s="228"/>
      <c r="I32" s="226"/>
    </row>
    <row r="33" spans="1:9" ht="12.75">
      <c r="A33" s="255"/>
      <c r="B33" s="226"/>
      <c r="C33" s="256" t="e">
        <f>VLOOKUP(B33,'пр.взв'!B9:D32,2,FALSE)</f>
        <v>#N/A</v>
      </c>
      <c r="D33" s="256" t="e">
        <f>VLOOKUP(C33,'пр.взв'!C9:E32,2,FALSE)</f>
        <v>#N/A</v>
      </c>
      <c r="E33" s="256" t="e">
        <f>VLOOKUP(D33,'пр.взв'!D9:F32,2,FALSE)</f>
        <v>#N/A</v>
      </c>
      <c r="F33" s="254"/>
      <c r="G33" s="254"/>
      <c r="H33" s="226"/>
      <c r="I33" s="226"/>
    </row>
    <row r="34" spans="1:9" ht="12.75">
      <c r="A34" s="255"/>
      <c r="B34" s="226"/>
      <c r="C34" s="256"/>
      <c r="D34" s="256"/>
      <c r="E34" s="256"/>
      <c r="F34" s="254"/>
      <c r="G34" s="254"/>
      <c r="H34" s="226"/>
      <c r="I34" s="226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6:E7"/>
    <mergeCell ref="F6:F7"/>
    <mergeCell ref="G6:G7"/>
    <mergeCell ref="A4:A5"/>
    <mergeCell ref="B4:B5"/>
    <mergeCell ref="C4:C5"/>
    <mergeCell ref="D4:D5"/>
    <mergeCell ref="E4:E5"/>
    <mergeCell ref="F4:F5"/>
    <mergeCell ref="A6:A7"/>
    <mergeCell ref="B6:B7"/>
    <mergeCell ref="C6:C7"/>
    <mergeCell ref="D6:D7"/>
    <mergeCell ref="H8:H9"/>
    <mergeCell ref="I8:I9"/>
    <mergeCell ref="G4:G5"/>
    <mergeCell ref="H4:H5"/>
    <mergeCell ref="I4:I5"/>
    <mergeCell ref="E16:E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A16:A17"/>
    <mergeCell ref="B16:B17"/>
    <mergeCell ref="C16:C17"/>
    <mergeCell ref="D16:D17"/>
    <mergeCell ref="I16:I17"/>
    <mergeCell ref="G18:G19"/>
    <mergeCell ref="H18:H19"/>
    <mergeCell ref="I18:I19"/>
    <mergeCell ref="F16:F17"/>
    <mergeCell ref="F18:F19"/>
    <mergeCell ref="G16:G17"/>
    <mergeCell ref="H16:H17"/>
    <mergeCell ref="D18:D19"/>
    <mergeCell ref="E18:E19"/>
    <mergeCell ref="B20:B21"/>
    <mergeCell ref="C20:C21"/>
    <mergeCell ref="D20:D21"/>
    <mergeCell ref="E20:E21"/>
    <mergeCell ref="A20:A21"/>
    <mergeCell ref="A18:A19"/>
    <mergeCell ref="B18:B19"/>
    <mergeCell ref="C18:C19"/>
    <mergeCell ref="I29:I30"/>
    <mergeCell ref="F20:F21"/>
    <mergeCell ref="G20:G21"/>
    <mergeCell ref="F31:F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33:G34"/>
    <mergeCell ref="H33:H34"/>
    <mergeCell ref="A31:A32"/>
    <mergeCell ref="B31:B32"/>
    <mergeCell ref="C31:C32"/>
    <mergeCell ref="D31:D32"/>
    <mergeCell ref="E31:E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roman</cp:lastModifiedBy>
  <cp:lastPrinted>2012-02-04T20:24:07Z</cp:lastPrinted>
  <dcterms:created xsi:type="dcterms:W3CDTF">1996-10-08T23:32:33Z</dcterms:created>
  <dcterms:modified xsi:type="dcterms:W3CDTF">2012-02-08T06:15:54Z</dcterms:modified>
  <cp:category/>
  <cp:version/>
  <cp:contentType/>
  <cp:contentStatus/>
</cp:coreProperties>
</file>