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<sst xmlns="http://schemas.openxmlformats.org/spreadsheetml/2006/main" count="182" uniqueCount="67">
  <si>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</si>
  <si>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</si>
  <si>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</si>
  <si>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</si>
  <si>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</si>
  <si>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</si>
  <si>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</si>
  <si>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</si>
  <si>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</si>
  <si>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</si>
  <si>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</si>
  <si>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</si>
  <si>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</si>
  <si>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</si>
  <si>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</si>
  <si>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</si>
  <si>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</si>
  <si>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</si>
  <si>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</si>
  <si>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</si>
  <si>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</si>
  <si>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</si>
  <si>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</si>
  <si>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</si>
  <si>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</si>
  <si>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</si>
  <si>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</si>
  <si>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</si>
  <si>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</si>
  <si>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</si>
  <si>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</si>
  <si>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</si>
  <si>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</si>
  <si>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</si>
  <si>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</si>
  <si>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</si>
  <si>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</si>
  <si>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</si>
  <si>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7-8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</si>
  <si>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</si>
  <si>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</si>
  <si>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</si>
  <si>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</si>
  <si>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Resultat/Platzierungen</t>
    </r>
  </si>
  <si>
    <t xml:space="preserve">PROTOKOL of competitions </t>
  </si>
  <si>
    <t xml:space="preserve">Fight for 3rd place </t>
  </si>
  <si>
    <t>TREFILOVA Anna</t>
  </si>
  <si>
    <t>RUS</t>
  </si>
  <si>
    <t>FLORIAN Andreea-Geanina</t>
  </si>
  <si>
    <t>ROU</t>
  </si>
  <si>
    <t>PANTALEEVA Tamara</t>
  </si>
  <si>
    <t>BUL</t>
  </si>
  <si>
    <t>HALAS Barbara</t>
  </si>
  <si>
    <t>SLO</t>
  </si>
  <si>
    <t>SHIMENAITE Martyna</t>
  </si>
  <si>
    <t>LIT</t>
  </si>
  <si>
    <t>LIPOVKO Valeriia</t>
  </si>
  <si>
    <t>UKR</t>
  </si>
  <si>
    <t>KAPAYEVA Lalita</t>
  </si>
  <si>
    <t>BLR</t>
  </si>
  <si>
    <t>Копаева Лолита</t>
  </si>
  <si>
    <t>KRETSU Ekaterina</t>
  </si>
  <si>
    <t>MDA</t>
  </si>
  <si>
    <t>Weight category 60F  кg.</t>
  </si>
  <si>
    <t>4:0</t>
  </si>
  <si>
    <t>3:1</t>
  </si>
  <si>
    <t>3:0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</si>
</sst>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b/>
      <sz val="11"/>
      <name val="Arial"/>
      <family val="2"/>
    </font>
    <font>
      <i/>
      <sz val="12"/>
      <name val="Arial Narrow"/>
      <family val="2"/>
    </font>
    <font>
      <b/>
      <i/>
      <sz val="14"/>
      <name val="Arial Narrow"/>
      <family val="2"/>
    </font>
    <font>
      <b/>
      <sz val="14"/>
      <color indexed="9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4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1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NumberFormat="1" applyFont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40" fillId="0" borderId="0" xfId="0" applyFont="1" applyAlignment="1">
      <alignment/>
    </xf>
    <xf numFmtId="0" fontId="4" fillId="0" borderId="0" xfId="15" applyFont="1" applyAlignment="1" applyProtection="1">
      <alignment horizontal="left" vertical="center"/>
      <protection/>
    </xf>
    <xf numFmtId="0" fontId="9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2" borderId="8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29" fillId="0" borderId="0" xfId="0" applyFont="1" applyFill="1" applyAlignment="1">
      <alignment/>
    </xf>
    <xf numFmtId="0" fontId="29" fillId="0" borderId="5" xfId="0" applyFont="1" applyFill="1" applyBorder="1" applyAlignment="1">
      <alignment/>
    </xf>
    <xf numFmtId="0" fontId="43" fillId="3" borderId="8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5" xfId="0" applyFont="1" applyFill="1" applyBorder="1" applyAlignment="1">
      <alignment/>
    </xf>
    <xf numFmtId="0" fontId="30" fillId="0" borderId="0" xfId="0" applyFont="1" applyFill="1" applyAlignment="1">
      <alignment/>
    </xf>
    <xf numFmtId="0" fontId="22" fillId="0" borderId="6" xfId="0" applyFont="1" applyFill="1" applyBorder="1" applyAlignment="1">
      <alignment/>
    </xf>
    <xf numFmtId="0" fontId="22" fillId="0" borderId="7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1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/>
    </xf>
    <xf numFmtId="0" fontId="44" fillId="0" borderId="0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/>
    </xf>
    <xf numFmtId="49" fontId="0" fillId="0" borderId="19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0" fontId="29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horizontal="center" vertical="center"/>
    </xf>
    <xf numFmtId="0" fontId="28" fillId="4" borderId="26" xfId="15" applyFont="1" applyFill="1" applyBorder="1" applyAlignment="1" applyProtection="1">
      <alignment horizontal="center" vertical="center" wrapText="1"/>
      <protection/>
    </xf>
    <xf numFmtId="0" fontId="28" fillId="4" borderId="10" xfId="15" applyFont="1" applyFill="1" applyBorder="1" applyAlignment="1" applyProtection="1">
      <alignment horizontal="center" vertical="center" wrapText="1"/>
      <protection/>
    </xf>
    <xf numFmtId="0" fontId="28" fillId="4" borderId="27" xfId="15" applyFont="1" applyFill="1" applyBorder="1" applyAlignment="1" applyProtection="1">
      <alignment horizontal="center" vertical="center" wrapText="1"/>
      <protection/>
    </xf>
    <xf numFmtId="0" fontId="0" fillId="0" borderId="25" xfId="15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31" fillId="5" borderId="9" xfId="0" applyFont="1" applyFill="1" applyBorder="1" applyAlignment="1">
      <alignment horizontal="center" vertical="center"/>
    </xf>
    <xf numFmtId="0" fontId="31" fillId="5" borderId="28" xfId="0" applyFont="1" applyFill="1" applyBorder="1" applyAlignment="1">
      <alignment horizontal="center" vertical="center"/>
    </xf>
    <xf numFmtId="0" fontId="31" fillId="5" borderId="23" xfId="0" applyFont="1" applyFill="1" applyBorder="1" applyAlignment="1">
      <alignment horizontal="center" vertical="center"/>
    </xf>
    <xf numFmtId="0" fontId="30" fillId="6" borderId="0" xfId="15" applyFont="1" applyFill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31" fillId="6" borderId="9" xfId="0" applyFont="1" applyFill="1" applyBorder="1" applyAlignment="1">
      <alignment horizontal="center" vertical="center"/>
    </xf>
    <xf numFmtId="0" fontId="31" fillId="6" borderId="28" xfId="0" applyFont="1" applyFill="1" applyBorder="1" applyAlignment="1">
      <alignment horizontal="center" vertical="center"/>
    </xf>
    <xf numFmtId="0" fontId="31" fillId="6" borderId="23" xfId="0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31" fillId="7" borderId="9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1" fillId="7" borderId="23" xfId="0" applyFont="1" applyFill="1" applyBorder="1" applyAlignment="1">
      <alignment horizontal="center" vertical="center"/>
    </xf>
    <xf numFmtId="178" fontId="11" fillId="0" borderId="13" xfId="16" applyFont="1" applyBorder="1" applyAlignment="1">
      <alignment horizontal="center" vertical="center" wrapText="1"/>
    </xf>
    <xf numFmtId="178" fontId="11" fillId="0" borderId="31" xfId="16" applyFont="1" applyBorder="1" applyAlignment="1">
      <alignment horizontal="center" vertical="center" wrapText="1"/>
    </xf>
    <xf numFmtId="178" fontId="11" fillId="0" borderId="32" xfId="16" applyFont="1" applyBorder="1" applyAlignment="1">
      <alignment horizontal="center" vertical="center" wrapText="1"/>
    </xf>
    <xf numFmtId="178" fontId="11" fillId="0" borderId="33" xfId="16" applyFont="1" applyBorder="1" applyAlignment="1">
      <alignment horizontal="center" vertical="center" wrapText="1"/>
    </xf>
    <xf numFmtId="0" fontId="11" fillId="0" borderId="34" xfId="16" applyNumberFormat="1" applyFont="1" applyBorder="1" applyAlignment="1">
      <alignment horizontal="center" vertical="center" wrapText="1"/>
    </xf>
    <xf numFmtId="0" fontId="11" fillId="0" borderId="35" xfId="16" applyNumberFormat="1" applyFont="1" applyBorder="1" applyAlignment="1">
      <alignment horizontal="center" vertical="center" wrapText="1"/>
    </xf>
    <xf numFmtId="178" fontId="12" fillId="6" borderId="36" xfId="16" applyFont="1" applyFill="1" applyBorder="1" applyAlignment="1">
      <alignment horizontal="center" vertical="center" wrapText="1"/>
    </xf>
    <xf numFmtId="178" fontId="12" fillId="6" borderId="31" xfId="16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178" fontId="11" fillId="0" borderId="2" xfId="16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178" fontId="12" fillId="5" borderId="13" xfId="16" applyFont="1" applyFill="1" applyBorder="1" applyAlignment="1">
      <alignment horizontal="center" vertical="center" wrapText="1"/>
    </xf>
    <xf numFmtId="178" fontId="12" fillId="5" borderId="31" xfId="16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/>
    </xf>
    <xf numFmtId="0" fontId="21" fillId="0" borderId="0" xfId="15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37" xfId="0" applyFont="1" applyBorder="1" applyAlignment="1">
      <alignment horizontal="left" vertical="center" wrapText="1"/>
    </xf>
    <xf numFmtId="0" fontId="21" fillId="0" borderId="0" xfId="15" applyFont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2" fillId="0" borderId="0" xfId="15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36" fillId="0" borderId="43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2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36" fillId="0" borderId="50" xfId="0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26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27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26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27" xfId="15" applyNumberFormat="1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3" fillId="0" borderId="36" xfId="15" applyFont="1" applyBorder="1" applyAlignment="1">
      <alignment horizontal="left" vertical="center" wrapText="1"/>
    </xf>
    <xf numFmtId="0" fontId="13" fillId="0" borderId="36" xfId="15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left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56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0" fillId="0" borderId="53" xfId="15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0" fillId="0" borderId="53" xfId="15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0" fillId="0" borderId="49" xfId="15" applyFont="1" applyBorder="1" applyAlignment="1">
      <alignment horizontal="left" vertical="center" wrapText="1"/>
    </xf>
    <xf numFmtId="0" fontId="0" fillId="0" borderId="49" xfId="15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49" fontId="13" fillId="0" borderId="42" xfId="0" applyNumberFormat="1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13" fillId="0" borderId="54" xfId="15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6" fillId="0" borderId="53" xfId="0" applyNumberFormat="1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textRotation="90"/>
    </xf>
    <xf numFmtId="0" fontId="3" fillId="0" borderId="57" xfId="0" applyFont="1" applyBorder="1" applyAlignment="1">
      <alignment horizontal="center" vertical="center" textRotation="90"/>
    </xf>
    <xf numFmtId="0" fontId="3" fillId="0" borderId="49" xfId="0" applyFont="1" applyBorder="1" applyAlignment="1">
      <alignment horizontal="center" vertical="center" textRotation="90"/>
    </xf>
    <xf numFmtId="0" fontId="37" fillId="5" borderId="34" xfId="0" applyFont="1" applyFill="1" applyBorder="1" applyAlignment="1">
      <alignment horizontal="center" vertical="center" wrapText="1"/>
    </xf>
    <xf numFmtId="0" fontId="38" fillId="5" borderId="52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37" fillId="5" borderId="13" xfId="0" applyFont="1" applyFill="1" applyBorder="1" applyAlignment="1">
      <alignment horizontal="center" vertical="center" wrapText="1"/>
    </xf>
    <xf numFmtId="0" fontId="38" fillId="5" borderId="1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35" xfId="0" applyFont="1" applyFill="1" applyBorder="1" applyAlignment="1">
      <alignment horizontal="left" vertical="center" wrapText="1"/>
    </xf>
    <xf numFmtId="0" fontId="37" fillId="6" borderId="52" xfId="0" applyFont="1" applyFill="1" applyBorder="1" applyAlignment="1">
      <alignment horizontal="center" vertical="center" wrapText="1"/>
    </xf>
    <xf numFmtId="0" fontId="38" fillId="6" borderId="35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42" fillId="6" borderId="8" xfId="0" applyFont="1" applyFill="1" applyBorder="1" applyAlignment="1">
      <alignment horizontal="center" vertical="center" wrapText="1"/>
    </xf>
    <xf numFmtId="0" fontId="42" fillId="6" borderId="15" xfId="0" applyFont="1" applyFill="1" applyBorder="1" applyAlignment="1">
      <alignment horizontal="center" vertical="center" wrapText="1"/>
    </xf>
    <xf numFmtId="0" fontId="6" fillId="3" borderId="52" xfId="0" applyFont="1" applyFill="1" applyBorder="1" applyAlignment="1">
      <alignment horizontal="center" vertical="center" wrapText="1"/>
    </xf>
    <xf numFmtId="0" fontId="15" fillId="3" borderId="5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2" fillId="5" borderId="8" xfId="0" applyFont="1" applyFill="1" applyBorder="1" applyAlignment="1">
      <alignment horizontal="center" vertical="center" wrapText="1"/>
    </xf>
    <xf numFmtId="0" fontId="42" fillId="5" borderId="15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37" fillId="6" borderId="14" xfId="0" applyFont="1" applyFill="1" applyBorder="1" applyAlignment="1">
      <alignment horizontal="center" vertical="center" wrapText="1"/>
    </xf>
    <xf numFmtId="0" fontId="38" fillId="6" borderId="31" xfId="0" applyFont="1" applyFill="1" applyBorder="1" applyAlignment="1">
      <alignment horizontal="center" vertical="center"/>
    </xf>
    <xf numFmtId="0" fontId="6" fillId="4" borderId="52" xfId="0" applyFont="1" applyFill="1" applyBorder="1" applyAlignment="1">
      <alignment horizontal="center" vertical="center" wrapText="1"/>
    </xf>
    <xf numFmtId="0" fontId="15" fillId="4" borderId="52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 wrapText="1"/>
    </xf>
    <xf numFmtId="0" fontId="15" fillId="2" borderId="52" xfId="0" applyFont="1" applyFill="1" applyBorder="1" applyAlignment="1">
      <alignment horizontal="center" vertical="center"/>
    </xf>
    <xf numFmtId="49" fontId="6" fillId="0" borderId="52" xfId="0" applyNumberFormat="1" applyFont="1" applyFill="1" applyBorder="1" applyAlignment="1">
      <alignment horizontal="center" vertical="center" wrapText="1"/>
    </xf>
    <xf numFmtId="49" fontId="15" fillId="0" borderId="52" xfId="0" applyNumberFormat="1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/>
    </xf>
    <xf numFmtId="49" fontId="15" fillId="0" borderId="35" xfId="0" applyNumberFormat="1" applyFont="1" applyFill="1" applyBorder="1" applyAlignment="1">
      <alignment horizontal="center" vertical="center"/>
    </xf>
    <xf numFmtId="0" fontId="43" fillId="3" borderId="9" xfId="0" applyNumberFormat="1" applyFont="1" applyFill="1" applyBorder="1" applyAlignment="1">
      <alignment horizontal="center" vertical="center"/>
    </xf>
    <xf numFmtId="0" fontId="43" fillId="3" borderId="29" xfId="0" applyNumberFormat="1" applyFont="1" applyFill="1" applyBorder="1" applyAlignment="1">
      <alignment horizontal="center" vertical="center"/>
    </xf>
    <xf numFmtId="49" fontId="7" fillId="3" borderId="23" xfId="0" applyNumberFormat="1" applyFont="1" applyFill="1" applyBorder="1" applyAlignment="1">
      <alignment horizontal="center" vertical="center"/>
    </xf>
    <xf numFmtId="49" fontId="7" fillId="3" borderId="22" xfId="0" applyNumberFormat="1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41" fillId="0" borderId="26" xfId="15" applyNumberFormat="1" applyFont="1" applyFill="1" applyBorder="1" applyAlignment="1">
      <alignment horizontal="center" vertical="center" wrapText="1"/>
    </xf>
    <xf numFmtId="0" fontId="41" fillId="0" borderId="10" xfId="15" applyNumberFormat="1" applyFont="1" applyFill="1" applyBorder="1" applyAlignment="1">
      <alignment horizontal="center" vertical="center" wrapText="1"/>
    </xf>
    <xf numFmtId="0" fontId="41" fillId="0" borderId="27" xfId="15" applyNumberFormat="1" applyFont="1" applyFill="1" applyBorder="1" applyAlignment="1">
      <alignment horizontal="center" vertical="center" wrapText="1"/>
    </xf>
    <xf numFmtId="0" fontId="3" fillId="8" borderId="26" xfId="15" applyNumberFormat="1" applyFont="1" applyFill="1" applyBorder="1" applyAlignment="1">
      <alignment horizontal="center" vertical="center" wrapText="1"/>
    </xf>
    <xf numFmtId="0" fontId="3" fillId="8" borderId="10" xfId="15" applyNumberFormat="1" applyFont="1" applyFill="1" applyBorder="1" applyAlignment="1">
      <alignment horizontal="center" vertical="center" wrapText="1"/>
    </xf>
    <xf numFmtId="0" fontId="3" fillId="8" borderId="27" xfId="15" applyNumberFormat="1" applyFont="1" applyFill="1" applyBorder="1" applyAlignment="1">
      <alignment horizontal="center" vertical="center" wrapText="1"/>
    </xf>
    <xf numFmtId="0" fontId="4" fillId="0" borderId="26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27" xfId="15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686300" y="130492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3</xdr:col>
      <xdr:colOff>1228725</xdr:colOff>
      <xdr:row>2</xdr:row>
      <xdr:rowOff>19050</xdr:rowOff>
    </xdr:to>
    <xdr:grpSp>
      <xdr:nvGrpSpPr>
        <xdr:cNvPr id="2" name="Group 29"/>
        <xdr:cNvGrpSpPr>
          <a:grpSpLocks/>
        </xdr:cNvGrpSpPr>
      </xdr:nvGrpSpPr>
      <xdr:grpSpPr>
        <a:xfrm>
          <a:off x="38100" y="0"/>
          <a:ext cx="1762125" cy="1181100"/>
          <a:chOff x="4" y="0"/>
          <a:chExt cx="185" cy="124"/>
        </a:xfrm>
        <a:solidFill>
          <a:srgbClr val="FFFFFF"/>
        </a:solidFill>
      </xdr:grpSpPr>
      <xdr:pic>
        <xdr:nvPicPr>
          <xdr:cNvPr id="3" name="Picture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8" y="0"/>
            <a:ext cx="68" cy="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2"/>
            <a:ext cx="67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2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" y="86"/>
            <a:ext cx="185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55;-&#1074;&#1086;%20&#1045;&#1074;&#1088;&#1086;&#1087;&#1099;%202012%20&#1041;&#1091;&#1093;&#1072;&#1088;&#1077;&#1089;&#1090;\&#1102;&#1085;&#1086;&#1096;&#1080;%20&#1076;&#1077;&#1074;&#1091;&#1096;&#1082;&#1080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European Championship among  youth (M-F)  /1994-95/</v>
          </cell>
        </row>
        <row r="3">
          <cell r="A3" t="str">
            <v>April 5-9, 2012    Bucharest (Romania)</v>
          </cell>
        </row>
        <row r="8">
          <cell r="A8" t="str">
            <v>Chiaf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A. Sheyko</v>
          </cell>
        </row>
        <row r="11">
          <cell r="G11" t="str">
            <v>/BLR/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B23" sqref="A1:H24"/>
    </sheetView>
  </sheetViews>
  <sheetFormatPr defaultColWidth="9.140625" defaultRowHeight="12.75"/>
  <sheetData>
    <row r="1" spans="1:8" ht="40.5" customHeight="1" thickBot="1">
      <c r="A1" s="129" t="str">
        <f>'[1]реквизиты'!$A$2</f>
        <v>European Championship among  youth (M-F)  /1994-95/</v>
      </c>
      <c r="B1" s="130"/>
      <c r="C1" s="130"/>
      <c r="D1" s="130"/>
      <c r="E1" s="130"/>
      <c r="F1" s="130"/>
      <c r="G1" s="130"/>
      <c r="H1" s="131"/>
    </row>
    <row r="2" spans="1:8" ht="12.75">
      <c r="A2" s="132" t="str">
        <f>'[1]реквизиты'!$A$3</f>
        <v>April 5-9, 2012    Bucharest (Romania)</v>
      </c>
      <c r="B2" s="132"/>
      <c r="C2" s="132"/>
      <c r="D2" s="132"/>
      <c r="E2" s="132"/>
      <c r="F2" s="132"/>
      <c r="G2" s="132"/>
      <c r="H2" s="132"/>
    </row>
    <row r="3" spans="1:8" ht="18">
      <c r="A3" s="133" t="s">
        <v>35</v>
      </c>
      <c r="B3" s="133"/>
      <c r="C3" s="133"/>
      <c r="D3" s="133"/>
      <c r="E3" s="133"/>
      <c r="F3" s="133"/>
      <c r="G3" s="133"/>
      <c r="H3" s="133"/>
    </row>
    <row r="4" spans="1:8" ht="45" customHeight="1">
      <c r="A4" s="137" t="str">
        <f>'пр.взв.'!A4</f>
        <v>Weight category 60F  кg.</v>
      </c>
      <c r="B4" s="137"/>
      <c r="C4" s="137"/>
      <c r="D4" s="137"/>
      <c r="E4" s="137"/>
      <c r="F4" s="137"/>
      <c r="G4" s="137"/>
      <c r="H4" s="137"/>
    </row>
    <row r="5" spans="1:8" ht="18.75" thickBot="1">
      <c r="A5" s="71"/>
      <c r="B5" s="71"/>
      <c r="C5" s="71"/>
      <c r="D5" s="71"/>
      <c r="E5" s="71"/>
      <c r="F5" s="71"/>
      <c r="G5" s="71"/>
      <c r="H5" s="71"/>
    </row>
    <row r="6" spans="1:10" ht="18" customHeight="1">
      <c r="A6" s="134" t="s">
        <v>30</v>
      </c>
      <c r="B6" s="138" t="str">
        <f>VLOOKUP(J6,'пр.взв.'!B7:F22,2,FALSE)</f>
        <v>PANTALEEVA Tamara</v>
      </c>
      <c r="C6" s="138"/>
      <c r="D6" s="138"/>
      <c r="E6" s="138"/>
      <c r="F6" s="138"/>
      <c r="G6" s="138"/>
      <c r="H6" s="140">
        <f>VLOOKUP(J6,'пр.взв.'!B7:F22,3,FALSE)</f>
        <v>1994</v>
      </c>
      <c r="I6" s="71"/>
      <c r="J6" s="72">
        <f>'пр.хода'!K14</f>
        <v>3</v>
      </c>
    </row>
    <row r="7" spans="1:10" ht="18" customHeight="1">
      <c r="A7" s="135"/>
      <c r="B7" s="139"/>
      <c r="C7" s="139"/>
      <c r="D7" s="139"/>
      <c r="E7" s="139"/>
      <c r="F7" s="139"/>
      <c r="G7" s="139"/>
      <c r="H7" s="141"/>
      <c r="I7" s="71"/>
      <c r="J7" s="72"/>
    </row>
    <row r="8" spans="1:10" ht="18" customHeight="1">
      <c r="A8" s="135"/>
      <c r="B8" s="142" t="str">
        <f>VLOOKUP(J6,'пр.взв.'!B7:F22,4,FALSE)</f>
        <v>BUL</v>
      </c>
      <c r="C8" s="142"/>
      <c r="D8" s="142"/>
      <c r="E8" s="142"/>
      <c r="F8" s="142"/>
      <c r="G8" s="142"/>
      <c r="H8" s="143"/>
      <c r="I8" s="71"/>
      <c r="J8" s="72"/>
    </row>
    <row r="9" spans="1:10" ht="18.75" customHeight="1" thickBot="1">
      <c r="A9" s="136"/>
      <c r="B9" s="144"/>
      <c r="C9" s="144"/>
      <c r="D9" s="144"/>
      <c r="E9" s="144"/>
      <c r="F9" s="144"/>
      <c r="G9" s="144"/>
      <c r="H9" s="145"/>
      <c r="I9" s="71"/>
      <c r="J9" s="72"/>
    </row>
    <row r="10" spans="1:10" ht="18.75" thickBot="1">
      <c r="A10" s="71"/>
      <c r="B10" s="71"/>
      <c r="C10" s="71"/>
      <c r="D10" s="71"/>
      <c r="E10" s="71"/>
      <c r="F10" s="71"/>
      <c r="G10" s="71"/>
      <c r="H10" s="71"/>
      <c r="I10" s="71"/>
      <c r="J10" s="72"/>
    </row>
    <row r="11" spans="1:10" ht="18" customHeight="1">
      <c r="A11" s="146" t="s">
        <v>31</v>
      </c>
      <c r="B11" s="138" t="str">
        <f>VLOOKUP(J11,'пр.взв.'!B2:F27,2,FALSE)</f>
        <v>FLORIAN Andreea-Geanina</v>
      </c>
      <c r="C11" s="138"/>
      <c r="D11" s="138"/>
      <c r="E11" s="138"/>
      <c r="F11" s="138"/>
      <c r="G11" s="138"/>
      <c r="H11" s="140">
        <f>VLOOKUP(J11,'пр.взв.'!B2:F27,3,FALSE)</f>
        <v>1994</v>
      </c>
      <c r="I11" s="71"/>
      <c r="J11" s="72">
        <f>'пр.хода'!N8</f>
        <v>2</v>
      </c>
    </row>
    <row r="12" spans="1:10" ht="18" customHeight="1">
      <c r="A12" s="147"/>
      <c r="B12" s="139" t="e">
        <f>VLOOKUP(J12,'пр.взв.'!B3:F28,2,FALSE)</f>
        <v>#N/A</v>
      </c>
      <c r="C12" s="139"/>
      <c r="D12" s="139"/>
      <c r="E12" s="139"/>
      <c r="F12" s="139"/>
      <c r="G12" s="139"/>
      <c r="H12" s="141"/>
      <c r="I12" s="71"/>
      <c r="J12" s="72"/>
    </row>
    <row r="13" spans="1:10" ht="18" customHeight="1">
      <c r="A13" s="147"/>
      <c r="B13" s="142" t="str">
        <f>VLOOKUP(J11,'пр.взв.'!B2:F27,4,FALSE)</f>
        <v>ROU</v>
      </c>
      <c r="C13" s="142"/>
      <c r="D13" s="142"/>
      <c r="E13" s="142"/>
      <c r="F13" s="142"/>
      <c r="G13" s="142"/>
      <c r="H13" s="143"/>
      <c r="I13" s="71"/>
      <c r="J13" s="72"/>
    </row>
    <row r="14" spans="1:10" ht="18.75" customHeight="1" thickBot="1">
      <c r="A14" s="148"/>
      <c r="B14" s="144" t="e">
        <f>VLOOKUP(J12,'пр.взв.'!B3:F28,4,FALSE)</f>
        <v>#N/A</v>
      </c>
      <c r="C14" s="144"/>
      <c r="D14" s="144"/>
      <c r="E14" s="144"/>
      <c r="F14" s="144"/>
      <c r="G14" s="144"/>
      <c r="H14" s="145"/>
      <c r="I14" s="71"/>
      <c r="J14" s="72"/>
    </row>
    <row r="15" spans="1:10" ht="18.75" thickBot="1">
      <c r="A15" s="71"/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18" customHeight="1">
      <c r="A16" s="150" t="s">
        <v>32</v>
      </c>
      <c r="B16" s="138" t="str">
        <f>VLOOKUP(J16,'пр.взв.'!B1:F32,2,FALSE)</f>
        <v>TREFILOVA Anna</v>
      </c>
      <c r="C16" s="138"/>
      <c r="D16" s="138"/>
      <c r="E16" s="138"/>
      <c r="F16" s="138"/>
      <c r="G16" s="138"/>
      <c r="H16" s="140">
        <f>VLOOKUP(J16,'пр.взв.'!B1:F32,3,FALSE)</f>
        <v>1995</v>
      </c>
      <c r="I16" s="71"/>
      <c r="J16" s="72">
        <f>'пр.хода'!E29</f>
        <v>1</v>
      </c>
    </row>
    <row r="17" spans="1:10" ht="18" customHeight="1">
      <c r="A17" s="151"/>
      <c r="B17" s="139" t="e">
        <f>VLOOKUP(J17,'пр.взв.'!B2:F33,2,FALSE)</f>
        <v>#N/A</v>
      </c>
      <c r="C17" s="139"/>
      <c r="D17" s="139"/>
      <c r="E17" s="139"/>
      <c r="F17" s="139"/>
      <c r="G17" s="139"/>
      <c r="H17" s="141"/>
      <c r="I17" s="71"/>
      <c r="J17" s="72"/>
    </row>
    <row r="18" spans="1:10" ht="18" customHeight="1">
      <c r="A18" s="151"/>
      <c r="B18" s="142" t="str">
        <f>VLOOKUP(J16,'пр.взв.'!B1:F32,4,FALSE)</f>
        <v>RUS</v>
      </c>
      <c r="C18" s="142"/>
      <c r="D18" s="142"/>
      <c r="E18" s="142"/>
      <c r="F18" s="142"/>
      <c r="G18" s="142"/>
      <c r="H18" s="143"/>
      <c r="I18" s="71"/>
      <c r="J18" s="72"/>
    </row>
    <row r="19" spans="1:10" ht="18.75" customHeight="1" thickBot="1">
      <c r="A19" s="152"/>
      <c r="B19" s="144" t="e">
        <f>VLOOKUP(J17,'пр.взв.'!B2:F33,4,FALSE)</f>
        <v>#N/A</v>
      </c>
      <c r="C19" s="144"/>
      <c r="D19" s="144"/>
      <c r="E19" s="144"/>
      <c r="F19" s="144"/>
      <c r="G19" s="144"/>
      <c r="H19" s="145"/>
      <c r="I19" s="71"/>
      <c r="J19" s="72"/>
    </row>
    <row r="20" spans="1:10" ht="18.75" thickBot="1">
      <c r="A20" s="71"/>
      <c r="B20" s="71"/>
      <c r="C20" s="71"/>
      <c r="D20" s="71"/>
      <c r="E20" s="71"/>
      <c r="F20" s="71"/>
      <c r="G20" s="71"/>
      <c r="H20" s="71"/>
      <c r="I20" s="71"/>
      <c r="J20" s="72"/>
    </row>
    <row r="21" spans="1:10" ht="18" customHeight="1">
      <c r="A21" s="150" t="s">
        <v>32</v>
      </c>
      <c r="B21" s="138" t="str">
        <f>VLOOKUP(J21,'пр.взв.'!B2:F37,2,FALSE)</f>
        <v>KRETSU Ekaterina</v>
      </c>
      <c r="C21" s="138"/>
      <c r="D21" s="138"/>
      <c r="E21" s="138"/>
      <c r="F21" s="138"/>
      <c r="G21" s="138"/>
      <c r="H21" s="140">
        <f>VLOOKUP(J21,'пр.взв.'!B2:F37,3,FALSE)</f>
        <v>1994</v>
      </c>
      <c r="I21" s="71"/>
      <c r="J21" s="72">
        <f>'пр.хода'!L29</f>
        <v>8</v>
      </c>
    </row>
    <row r="22" spans="1:10" ht="18" customHeight="1">
      <c r="A22" s="151"/>
      <c r="B22" s="139" t="e">
        <f>VLOOKUP(J22,'пр.взв.'!B3:F38,2,FALSE)</f>
        <v>#N/A</v>
      </c>
      <c r="C22" s="139"/>
      <c r="D22" s="139"/>
      <c r="E22" s="139"/>
      <c r="F22" s="139"/>
      <c r="G22" s="139"/>
      <c r="H22" s="141"/>
      <c r="I22" s="71"/>
      <c r="J22" s="72"/>
    </row>
    <row r="23" spans="1:9" ht="18" customHeight="1">
      <c r="A23" s="151"/>
      <c r="B23" s="142" t="str">
        <f>VLOOKUP(J21,'пр.взв.'!B2:F37,4,FALSE)</f>
        <v>MDA</v>
      </c>
      <c r="C23" s="142"/>
      <c r="D23" s="142"/>
      <c r="E23" s="142"/>
      <c r="F23" s="142"/>
      <c r="G23" s="142"/>
      <c r="H23" s="143"/>
      <c r="I23" s="71"/>
    </row>
    <row r="24" spans="1:9" ht="18.75" customHeight="1" thickBot="1">
      <c r="A24" s="152"/>
      <c r="B24" s="144" t="e">
        <f>VLOOKUP(J22,'пр.взв.'!B3:F38,4,FALSE)</f>
        <v>#N/A</v>
      </c>
      <c r="C24" s="144"/>
      <c r="D24" s="144"/>
      <c r="E24" s="144"/>
      <c r="F24" s="144"/>
      <c r="G24" s="144"/>
      <c r="H24" s="145"/>
      <c r="I24" s="71"/>
    </row>
    <row r="25" spans="1:8" ht="18">
      <c r="A25" s="71"/>
      <c r="B25" s="71"/>
      <c r="C25" s="71"/>
      <c r="D25" s="71"/>
      <c r="E25" s="71"/>
      <c r="F25" s="71"/>
      <c r="G25" s="71"/>
      <c r="H25" s="71"/>
    </row>
    <row r="26" spans="1:8" ht="18">
      <c r="A26" s="71" t="s">
        <v>36</v>
      </c>
      <c r="B26" s="71"/>
      <c r="C26" s="71"/>
      <c r="D26" s="71"/>
      <c r="E26" s="71"/>
      <c r="F26" s="71"/>
      <c r="G26" s="71"/>
      <c r="H26" s="71"/>
    </row>
    <row r="27" ht="13.5" thickBot="1"/>
    <row r="28" spans="1:8" ht="12.75">
      <c r="A28" s="149"/>
      <c r="B28" s="127"/>
      <c r="C28" s="127"/>
      <c r="D28" s="127"/>
      <c r="E28" s="127"/>
      <c r="F28" s="127"/>
      <c r="G28" s="127"/>
      <c r="H28" s="140"/>
    </row>
    <row r="29" spans="1:8" ht="13.5" thickBot="1">
      <c r="A29" s="125"/>
      <c r="B29" s="126"/>
      <c r="C29" s="126"/>
      <c r="D29" s="126"/>
      <c r="E29" s="126"/>
      <c r="F29" s="126"/>
      <c r="G29" s="126"/>
      <c r="H29" s="124"/>
    </row>
    <row r="32" spans="1:8" ht="18">
      <c r="A32" s="71" t="s">
        <v>37</v>
      </c>
      <c r="B32" s="71"/>
      <c r="C32" s="71"/>
      <c r="D32" s="71"/>
      <c r="E32" s="71"/>
      <c r="F32" s="71"/>
      <c r="G32" s="71"/>
      <c r="H32" s="71"/>
    </row>
    <row r="33" spans="1:8" ht="18">
      <c r="A33" s="71"/>
      <c r="B33" s="71"/>
      <c r="C33" s="71"/>
      <c r="D33" s="71"/>
      <c r="E33" s="71"/>
      <c r="F33" s="71"/>
      <c r="G33" s="71"/>
      <c r="H33" s="71"/>
    </row>
    <row r="34" spans="1:8" ht="18">
      <c r="A34" s="71"/>
      <c r="B34" s="71"/>
      <c r="C34" s="71"/>
      <c r="D34" s="71"/>
      <c r="E34" s="71"/>
      <c r="F34" s="71"/>
      <c r="G34" s="71"/>
      <c r="H34" s="71"/>
    </row>
    <row r="35" spans="1:8" ht="18">
      <c r="A35" s="73"/>
      <c r="B35" s="73"/>
      <c r="C35" s="73"/>
      <c r="D35" s="73"/>
      <c r="E35" s="73"/>
      <c r="F35" s="73"/>
      <c r="G35" s="73"/>
      <c r="H35" s="73"/>
    </row>
    <row r="36" spans="1:8" ht="18">
      <c r="A36" s="74"/>
      <c r="B36" s="74"/>
      <c r="C36" s="74"/>
      <c r="D36" s="74"/>
      <c r="E36" s="74"/>
      <c r="F36" s="74"/>
      <c r="G36" s="74"/>
      <c r="H36" s="74"/>
    </row>
    <row r="37" spans="1:8" ht="18">
      <c r="A37" s="73"/>
      <c r="B37" s="73"/>
      <c r="C37" s="73"/>
      <c r="D37" s="73"/>
      <c r="E37" s="73"/>
      <c r="F37" s="73"/>
      <c r="G37" s="73"/>
      <c r="H37" s="73"/>
    </row>
    <row r="38" spans="1:8" ht="18">
      <c r="A38" s="75"/>
      <c r="B38" s="75"/>
      <c r="C38" s="75"/>
      <c r="D38" s="75"/>
      <c r="E38" s="75"/>
      <c r="F38" s="75"/>
      <c r="G38" s="75"/>
      <c r="H38" s="75"/>
    </row>
    <row r="39" spans="1:8" ht="18">
      <c r="A39" s="73"/>
      <c r="B39" s="73"/>
      <c r="C39" s="73"/>
      <c r="D39" s="73"/>
      <c r="E39" s="73"/>
      <c r="F39" s="73"/>
      <c r="G39" s="73"/>
      <c r="H39" s="73"/>
    </row>
    <row r="40" spans="1:8" ht="18">
      <c r="A40" s="75"/>
      <c r="B40" s="75"/>
      <c r="C40" s="75"/>
      <c r="D40" s="75"/>
      <c r="E40" s="75"/>
      <c r="F40" s="75"/>
      <c r="G40" s="75"/>
      <c r="H40" s="75"/>
    </row>
  </sheetData>
  <mergeCells count="21">
    <mergeCell ref="A28:H29"/>
    <mergeCell ref="A21:A24"/>
    <mergeCell ref="A16:A19"/>
    <mergeCell ref="B23:H24"/>
    <mergeCell ref="A11:A14"/>
    <mergeCell ref="B11:G12"/>
    <mergeCell ref="B18:H19"/>
    <mergeCell ref="B21:G22"/>
    <mergeCell ref="H11:H12"/>
    <mergeCell ref="B13:H14"/>
    <mergeCell ref="B16:G17"/>
    <mergeCell ref="H21:H22"/>
    <mergeCell ref="H16:H17"/>
    <mergeCell ref="A1:H1"/>
    <mergeCell ref="A2:H2"/>
    <mergeCell ref="A3:H3"/>
    <mergeCell ref="A6:A9"/>
    <mergeCell ref="A4:H4"/>
    <mergeCell ref="B6:G7"/>
    <mergeCell ref="H6:H7"/>
    <mergeCell ref="B8:H9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7"/>
  <sheetViews>
    <sheetView workbookViewId="0" topLeftCell="A2">
      <selection activeCell="A2" sqref="A2:K29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77" t="s">
        <v>23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2:11" ht="53.25" customHeight="1">
      <c r="B2" s="83"/>
      <c r="C2" s="83"/>
      <c r="D2" s="182" t="str">
        <f>HYPERLINK('[1]реквизиты'!$A$2)</f>
        <v>European Championship among  youth (M-F)  /1994-95/</v>
      </c>
      <c r="E2" s="182"/>
      <c r="F2" s="182"/>
      <c r="G2" s="182"/>
      <c r="H2" s="182"/>
      <c r="I2" s="182"/>
      <c r="J2" s="182"/>
      <c r="K2" s="83"/>
    </row>
    <row r="3" spans="1:11" ht="18" customHeight="1">
      <c r="A3" s="184" t="str">
        <f>'пр.взв.'!A4</f>
        <v>Weight category 60F  кg.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11" ht="27.75" customHeight="1" hidden="1" thickBot="1">
      <c r="A4" s="179" t="s">
        <v>45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</row>
    <row r="5" spans="1:11" ht="21" customHeight="1" hidden="1" thickBot="1">
      <c r="A5" s="54" t="s">
        <v>10</v>
      </c>
      <c r="B5" s="41" t="s">
        <v>4</v>
      </c>
      <c r="C5" s="43" t="s">
        <v>11</v>
      </c>
      <c r="D5" s="41" t="s">
        <v>5</v>
      </c>
      <c r="E5" s="44" t="s">
        <v>6</v>
      </c>
      <c r="F5" s="40" t="s">
        <v>12</v>
      </c>
      <c r="G5" s="45" t="s">
        <v>33</v>
      </c>
      <c r="H5" s="45" t="s">
        <v>15</v>
      </c>
      <c r="I5" s="45" t="s">
        <v>16</v>
      </c>
      <c r="J5" s="43" t="s">
        <v>34</v>
      </c>
      <c r="K5" s="45" t="s">
        <v>17</v>
      </c>
    </row>
    <row r="6" spans="1:11" ht="19.5" customHeight="1" hidden="1">
      <c r="A6" s="170"/>
      <c r="B6" s="157">
        <f>'пр.хода'!C27</f>
        <v>7</v>
      </c>
      <c r="C6" s="173" t="s">
        <v>18</v>
      </c>
      <c r="D6" s="175" t="str">
        <f>VLOOKUP(B6,'пр.взв.'!B7:E22,2,FALSE)</f>
        <v>KAPAYEVA Lalita</v>
      </c>
      <c r="E6" s="168">
        <f>VLOOKUP(B6,'пр.взв.'!B7:E22,3,FALSE)</f>
        <v>1995</v>
      </c>
      <c r="F6" s="169" t="str">
        <f>VLOOKUP(B6,'пр.взв.'!B7:E22,4,FALSE)</f>
        <v>BLR</v>
      </c>
      <c r="G6" s="155"/>
      <c r="H6" s="153"/>
      <c r="I6" s="155"/>
      <c r="J6" s="153"/>
      <c r="K6" s="55" t="s">
        <v>21</v>
      </c>
    </row>
    <row r="7" spans="1:11" ht="19.5" customHeight="1" hidden="1" thickBot="1">
      <c r="A7" s="171"/>
      <c r="B7" s="158"/>
      <c r="C7" s="174"/>
      <c r="D7" s="176"/>
      <c r="E7" s="164"/>
      <c r="F7" s="166"/>
      <c r="G7" s="156"/>
      <c r="H7" s="154"/>
      <c r="I7" s="156"/>
      <c r="J7" s="154"/>
      <c r="K7" s="56" t="s">
        <v>1</v>
      </c>
    </row>
    <row r="8" spans="1:11" ht="19.5" customHeight="1" hidden="1">
      <c r="A8" s="171"/>
      <c r="B8" s="157">
        <f>'пр.хода'!C31</f>
        <v>1</v>
      </c>
      <c r="C8" s="159" t="s">
        <v>19</v>
      </c>
      <c r="D8" s="161" t="str">
        <f>VLOOKUP(B8,'пр.взв.'!B7:E22,2,FALSE)</f>
        <v>TREFILOVA Anna</v>
      </c>
      <c r="E8" s="163">
        <f>VLOOKUP(B8,'пр.взв.'!B7:E22,3,FALSE)</f>
        <v>1995</v>
      </c>
      <c r="F8" s="165" t="str">
        <f>VLOOKUP(B8,'пр.взв.'!B7:E22,4,FALSE)</f>
        <v>RUS</v>
      </c>
      <c r="G8" s="167"/>
      <c r="H8" s="153"/>
      <c r="I8" s="155"/>
      <c r="J8" s="153"/>
      <c r="K8" s="56" t="s">
        <v>22</v>
      </c>
    </row>
    <row r="9" spans="1:11" ht="19.5" customHeight="1" hidden="1" thickBot="1">
      <c r="A9" s="172"/>
      <c r="B9" s="158"/>
      <c r="C9" s="160"/>
      <c r="D9" s="162"/>
      <c r="E9" s="164"/>
      <c r="F9" s="166"/>
      <c r="G9" s="156"/>
      <c r="H9" s="154"/>
      <c r="I9" s="156"/>
      <c r="J9" s="154"/>
      <c r="K9" s="57"/>
    </row>
    <row r="10" spans="1:11" ht="24" customHeight="1" hidden="1" thickBot="1">
      <c r="A10" s="11"/>
      <c r="B10" s="11"/>
      <c r="C10" s="46"/>
      <c r="D10" s="11"/>
      <c r="E10" s="47"/>
      <c r="F10" s="11"/>
      <c r="G10" s="11"/>
      <c r="H10" s="11"/>
      <c r="I10" s="11"/>
      <c r="J10" s="11"/>
      <c r="K10" s="11"/>
    </row>
    <row r="11" spans="1:11" ht="19.5" customHeight="1" hidden="1" thickBot="1">
      <c r="A11" s="54" t="s">
        <v>10</v>
      </c>
      <c r="B11" s="41" t="s">
        <v>4</v>
      </c>
      <c r="C11" s="43" t="s">
        <v>11</v>
      </c>
      <c r="D11" s="41" t="s">
        <v>5</v>
      </c>
      <c r="E11" s="44" t="s">
        <v>6</v>
      </c>
      <c r="F11" s="40" t="s">
        <v>12</v>
      </c>
      <c r="G11" s="45" t="s">
        <v>33</v>
      </c>
      <c r="H11" s="45" t="s">
        <v>15</v>
      </c>
      <c r="I11" s="45" t="s">
        <v>16</v>
      </c>
      <c r="J11" s="43" t="s">
        <v>34</v>
      </c>
      <c r="K11" s="45" t="s">
        <v>17</v>
      </c>
    </row>
    <row r="12" spans="1:11" ht="20.25" customHeight="1" hidden="1">
      <c r="A12" s="170"/>
      <c r="B12" s="157">
        <f>'пр.хода'!H27</f>
        <v>6</v>
      </c>
      <c r="C12" s="173" t="s">
        <v>18</v>
      </c>
      <c r="D12" s="175" t="str">
        <f>VLOOKUP(B12,'пр.взв.'!B1:E28,2,FALSE)</f>
        <v>LIPOVKO Valeriia</v>
      </c>
      <c r="E12" s="168">
        <f>VLOOKUP(B12,'пр.взв.'!B1:E28,3,FALSE)</f>
        <v>1994</v>
      </c>
      <c r="F12" s="169" t="str">
        <f>VLOOKUP(B12,'пр.взв.'!B1:E28,4,FALSE)</f>
        <v>UKR</v>
      </c>
      <c r="G12" s="155"/>
      <c r="H12" s="153"/>
      <c r="I12" s="155"/>
      <c r="J12" s="153"/>
      <c r="K12" s="55" t="s">
        <v>21</v>
      </c>
    </row>
    <row r="13" spans="1:11" ht="14.25" hidden="1" thickBot="1">
      <c r="A13" s="171"/>
      <c r="B13" s="158"/>
      <c r="C13" s="174"/>
      <c r="D13" s="176"/>
      <c r="E13" s="164"/>
      <c r="F13" s="166"/>
      <c r="G13" s="156"/>
      <c r="H13" s="154"/>
      <c r="I13" s="156"/>
      <c r="J13" s="154"/>
      <c r="K13" s="56" t="s">
        <v>1</v>
      </c>
    </row>
    <row r="14" spans="1:11" ht="19.5" customHeight="1" hidden="1">
      <c r="A14" s="171"/>
      <c r="B14" s="157">
        <f>'пр.хода'!H31</f>
        <v>8</v>
      </c>
      <c r="C14" s="159" t="s">
        <v>19</v>
      </c>
      <c r="D14" s="161" t="str">
        <f>VLOOKUP(B14,'пр.взв.'!B1:E28,2,FALSE)</f>
        <v>KRETSU Ekaterina</v>
      </c>
      <c r="E14" s="163">
        <f>VLOOKUP(B14,'пр.взв.'!B1:E28,3,FALSE)</f>
        <v>1994</v>
      </c>
      <c r="F14" s="165" t="str">
        <f>VLOOKUP(B14,'пр.взв.'!B1:E28,4,FALSE)</f>
        <v>MDA</v>
      </c>
      <c r="G14" s="167"/>
      <c r="H14" s="153"/>
      <c r="I14" s="155"/>
      <c r="J14" s="153"/>
      <c r="K14" s="56" t="s">
        <v>22</v>
      </c>
    </row>
    <row r="15" spans="1:11" ht="19.5" customHeight="1" hidden="1" thickBot="1">
      <c r="A15" s="172"/>
      <c r="B15" s="158"/>
      <c r="C15" s="160"/>
      <c r="D15" s="162"/>
      <c r="E15" s="164"/>
      <c r="F15" s="166"/>
      <c r="G15" s="156"/>
      <c r="H15" s="154"/>
      <c r="I15" s="156"/>
      <c r="J15" s="154"/>
      <c r="K15" s="57"/>
    </row>
    <row r="16" spans="1:11" ht="19.5" customHeight="1">
      <c r="A16" s="11"/>
      <c r="B16" s="11"/>
      <c r="C16" s="46"/>
      <c r="D16" s="11"/>
      <c r="E16" s="47"/>
      <c r="F16" s="11"/>
      <c r="G16" s="11"/>
      <c r="H16" s="11"/>
      <c r="I16" s="11"/>
      <c r="J16" s="11"/>
      <c r="K16" s="11"/>
    </row>
    <row r="17" spans="1:11" ht="19.5" customHeight="1">
      <c r="A17" s="49"/>
      <c r="B17" s="48"/>
      <c r="C17" s="50"/>
      <c r="D17" s="50"/>
      <c r="E17" s="50"/>
      <c r="F17" s="51"/>
      <c r="G17" s="48"/>
      <c r="H17" s="48"/>
      <c r="I17" s="52"/>
      <c r="J17" s="53"/>
      <c r="K17" s="11"/>
    </row>
    <row r="18" spans="1:11" ht="19.5" customHeight="1" thickBot="1">
      <c r="A18" s="180" t="s">
        <v>20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</row>
    <row r="19" spans="1:11" ht="19.5" customHeight="1" thickBot="1">
      <c r="A19" s="42" t="s">
        <v>10</v>
      </c>
      <c r="B19" s="41" t="s">
        <v>4</v>
      </c>
      <c r="C19" s="43" t="s">
        <v>11</v>
      </c>
      <c r="D19" s="41" t="s">
        <v>5</v>
      </c>
      <c r="E19" s="44" t="s">
        <v>6</v>
      </c>
      <c r="F19" s="40" t="s">
        <v>12</v>
      </c>
      <c r="G19" s="45" t="s">
        <v>33</v>
      </c>
      <c r="H19" s="45" t="s">
        <v>15</v>
      </c>
      <c r="I19" s="45" t="s">
        <v>16</v>
      </c>
      <c r="J19" s="43" t="s">
        <v>34</v>
      </c>
      <c r="K19" s="45" t="s">
        <v>17</v>
      </c>
    </row>
    <row r="20" spans="1:11" ht="19.5" customHeight="1">
      <c r="A20" s="170"/>
      <c r="B20" s="157">
        <f>'пр.хода'!I9</f>
        <v>3</v>
      </c>
      <c r="C20" s="173" t="s">
        <v>18</v>
      </c>
      <c r="D20" s="175" t="str">
        <f>VLOOKUP(B20,'пр.взв.'!B7:E22,2,FALSE)</f>
        <v>PANTALEEVA Tamara</v>
      </c>
      <c r="E20" s="168">
        <f>VLOOKUP(B20,'пр.взв.'!B7:E22,3,FALSE)</f>
        <v>1994</v>
      </c>
      <c r="F20" s="168" t="str">
        <f>VLOOKUP(B20,'пр.взв.'!B7:E22,4,FALSE)</f>
        <v>BUL</v>
      </c>
      <c r="G20" s="155"/>
      <c r="H20" s="153"/>
      <c r="I20" s="155"/>
      <c r="J20" s="153"/>
      <c r="K20" s="55" t="s">
        <v>21</v>
      </c>
    </row>
    <row r="21" spans="1:11" ht="14.25" thickBot="1">
      <c r="A21" s="171"/>
      <c r="B21" s="158"/>
      <c r="C21" s="174"/>
      <c r="D21" s="176"/>
      <c r="E21" s="164"/>
      <c r="F21" s="164"/>
      <c r="G21" s="156"/>
      <c r="H21" s="154"/>
      <c r="I21" s="156"/>
      <c r="J21" s="154"/>
      <c r="K21" s="56" t="s">
        <v>1</v>
      </c>
    </row>
    <row r="22" spans="1:11" ht="13.5">
      <c r="A22" s="171"/>
      <c r="B22" s="157">
        <f>'пр.хода'!I19</f>
        <v>2</v>
      </c>
      <c r="C22" s="159" t="s">
        <v>19</v>
      </c>
      <c r="D22" s="181" t="str">
        <f>VLOOKUP(B22,'пр.взв.'!B7:E22,2,FALSE)</f>
        <v>FLORIAN Andreea-Geanina</v>
      </c>
      <c r="E22" s="163">
        <f>VLOOKUP(B22,'пр.взв.'!B7:E22,3,FALSE)</f>
        <v>1994</v>
      </c>
      <c r="F22" s="163" t="str">
        <f>VLOOKUP(B22,'пр.взв.'!B7:E22,4,FALSE)</f>
        <v>ROU</v>
      </c>
      <c r="G22" s="167"/>
      <c r="H22" s="153"/>
      <c r="I22" s="155"/>
      <c r="J22" s="153"/>
      <c r="K22" s="56" t="s">
        <v>22</v>
      </c>
    </row>
    <row r="23" spans="1:11" ht="13.5" thickBot="1">
      <c r="A23" s="172"/>
      <c r="B23" s="158"/>
      <c r="C23" s="160"/>
      <c r="D23" s="176"/>
      <c r="E23" s="164"/>
      <c r="F23" s="164"/>
      <c r="G23" s="156"/>
      <c r="H23" s="154"/>
      <c r="I23" s="156"/>
      <c r="J23" s="154"/>
      <c r="K23" s="57"/>
    </row>
    <row r="25" spans="1:11" ht="15">
      <c r="A25" s="12" t="str">
        <f>'[1]реквизиты'!$A$8</f>
        <v>Chiaf referee</v>
      </c>
      <c r="B25" s="9"/>
      <c r="C25" s="9"/>
      <c r="D25" s="9"/>
      <c r="E25" s="1"/>
      <c r="F25" s="38"/>
      <c r="H25" s="183" t="str">
        <f>'[1]реквизиты'!$G$8</f>
        <v>R. Baboyan</v>
      </c>
      <c r="I25" s="183"/>
      <c r="J25" s="183"/>
      <c r="K25" t="str">
        <f>'[1]реквизиты'!$G$9</f>
        <v>/RUS/</v>
      </c>
    </row>
    <row r="26" spans="1:8" ht="15">
      <c r="A26" s="9"/>
      <c r="B26" s="9"/>
      <c r="C26" s="9"/>
      <c r="D26" s="9"/>
      <c r="E26" s="1"/>
      <c r="F26" s="76"/>
      <c r="G26" s="1"/>
      <c r="H26" s="77"/>
    </row>
    <row r="27" spans="1:11" ht="15">
      <c r="A27" s="12" t="str">
        <f>'[1]реквизиты'!$A$10</f>
        <v>Chiaf  secretary</v>
      </c>
      <c r="C27" s="1"/>
      <c r="D27" s="1"/>
      <c r="E27" s="1"/>
      <c r="F27" s="1"/>
      <c r="H27" s="183" t="str">
        <f>'[1]реквизиты'!$G$10</f>
        <v>A. Sheyko</v>
      </c>
      <c r="I27" s="183"/>
      <c r="J27" s="183"/>
      <c r="K27" t="str">
        <f>'[1]реквизиты'!$G$11</f>
        <v>/BLR/</v>
      </c>
    </row>
  </sheetData>
  <mergeCells count="64">
    <mergeCell ref="D2:J2"/>
    <mergeCell ref="H25:J25"/>
    <mergeCell ref="H27:J27"/>
    <mergeCell ref="J22:J23"/>
    <mergeCell ref="H20:H21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A6:A9"/>
    <mergeCell ref="B6:B7"/>
    <mergeCell ref="C6:C7"/>
    <mergeCell ref="D6:D7"/>
    <mergeCell ref="H8:H9"/>
    <mergeCell ref="B8:B9"/>
    <mergeCell ref="C8:C9"/>
    <mergeCell ref="D8:D9"/>
    <mergeCell ref="E8:E9"/>
    <mergeCell ref="F8:F9"/>
    <mergeCell ref="G8:G9"/>
    <mergeCell ref="C20:C21"/>
    <mergeCell ref="D20:D21"/>
    <mergeCell ref="J20:J21"/>
    <mergeCell ref="B22:B23"/>
    <mergeCell ref="C22:C23"/>
    <mergeCell ref="D22:D23"/>
    <mergeCell ref="I20:I21"/>
    <mergeCell ref="E20:E21"/>
    <mergeCell ref="F20:F21"/>
    <mergeCell ref="G20:G21"/>
    <mergeCell ref="A1:K1"/>
    <mergeCell ref="A4:K4"/>
    <mergeCell ref="F22:F23"/>
    <mergeCell ref="G22:G23"/>
    <mergeCell ref="H22:H23"/>
    <mergeCell ref="E22:E23"/>
    <mergeCell ref="I22:I23"/>
    <mergeCell ref="A18:K18"/>
    <mergeCell ref="A20:A23"/>
    <mergeCell ref="B20:B21"/>
    <mergeCell ref="A12:A15"/>
    <mergeCell ref="B12:B13"/>
    <mergeCell ref="C12:C13"/>
    <mergeCell ref="D12:D13"/>
    <mergeCell ref="I14:I15"/>
    <mergeCell ref="E12:E13"/>
    <mergeCell ref="F12:F13"/>
    <mergeCell ref="G12:G13"/>
    <mergeCell ref="H12:H13"/>
    <mergeCell ref="J14:J15"/>
    <mergeCell ref="I12:I13"/>
    <mergeCell ref="J12:J13"/>
    <mergeCell ref="B14:B15"/>
    <mergeCell ref="C14:C15"/>
    <mergeCell ref="D14:D15"/>
    <mergeCell ref="E14:E15"/>
    <mergeCell ref="F14:F15"/>
    <mergeCell ref="G14:G15"/>
    <mergeCell ref="H14:H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2">
      <selection activeCell="H17" sqref="H17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94" t="s">
        <v>9</v>
      </c>
      <c r="B1" s="194"/>
      <c r="C1" s="194"/>
      <c r="D1" s="194"/>
      <c r="E1" s="194"/>
      <c r="F1" s="194"/>
    </row>
    <row r="2" spans="1:6" ht="41.25" customHeight="1">
      <c r="A2" s="193" t="str">
        <f>HYPERLINK('[1]реквизиты'!$A$2)</f>
        <v>European Championship among  youth (M-F)  /1994-95/</v>
      </c>
      <c r="B2" s="193"/>
      <c r="C2" s="193"/>
      <c r="D2" s="193"/>
      <c r="E2" s="193"/>
      <c r="F2" s="193"/>
    </row>
    <row r="3" spans="1:10" ht="26.25" customHeight="1">
      <c r="A3" s="195" t="str">
        <f>HYPERLINK('[1]реквизиты'!$A$3)</f>
        <v>April 5-9, 2012    Bucharest (Romania)</v>
      </c>
      <c r="B3" s="195"/>
      <c r="C3" s="195"/>
      <c r="D3" s="195"/>
      <c r="E3" s="195"/>
      <c r="F3" s="195"/>
      <c r="G3" s="10"/>
      <c r="H3" s="10"/>
      <c r="I3" s="10"/>
      <c r="J3" s="11"/>
    </row>
    <row r="4" spans="1:10" ht="21.75" customHeight="1" thickBot="1">
      <c r="A4" s="188" t="s">
        <v>63</v>
      </c>
      <c r="B4" s="188"/>
      <c r="C4" s="188"/>
      <c r="D4" s="188"/>
      <c r="E4" s="188"/>
      <c r="F4" s="188"/>
      <c r="G4" s="10"/>
      <c r="H4" s="10"/>
      <c r="I4" s="10"/>
      <c r="J4" s="11"/>
    </row>
    <row r="5" spans="1:6" ht="12.75" customHeight="1">
      <c r="A5" s="189" t="s">
        <v>3</v>
      </c>
      <c r="B5" s="191" t="s">
        <v>4</v>
      </c>
      <c r="C5" s="189" t="s">
        <v>5</v>
      </c>
      <c r="D5" s="189" t="s">
        <v>27</v>
      </c>
      <c r="E5" s="189" t="s">
        <v>7</v>
      </c>
      <c r="F5" s="189" t="s">
        <v>8</v>
      </c>
    </row>
    <row r="6" spans="1:6" ht="12.75" customHeight="1" thickBot="1">
      <c r="A6" s="190" t="s">
        <v>3</v>
      </c>
      <c r="B6" s="192"/>
      <c r="C6" s="190" t="s">
        <v>5</v>
      </c>
      <c r="D6" s="190" t="s">
        <v>6</v>
      </c>
      <c r="E6" s="190" t="s">
        <v>7</v>
      </c>
      <c r="F6" s="190" t="s">
        <v>8</v>
      </c>
    </row>
    <row r="7" spans="1:6" ht="12.75" customHeight="1">
      <c r="A7" s="205"/>
      <c r="B7" s="201">
        <v>1</v>
      </c>
      <c r="C7" s="203" t="s">
        <v>46</v>
      </c>
      <c r="D7" s="199">
        <v>1995</v>
      </c>
      <c r="E7" s="199" t="s">
        <v>47</v>
      </c>
      <c r="F7" s="197"/>
    </row>
    <row r="8" spans="1:6" ht="12.75" customHeight="1">
      <c r="A8" s="206"/>
      <c r="B8" s="202"/>
      <c r="C8" s="204"/>
      <c r="D8" s="200"/>
      <c r="E8" s="200"/>
      <c r="F8" s="198"/>
    </row>
    <row r="9" spans="1:6" ht="12.75" customHeight="1">
      <c r="A9" s="186"/>
      <c r="B9" s="201">
        <v>2</v>
      </c>
      <c r="C9" s="203" t="s">
        <v>48</v>
      </c>
      <c r="D9" s="199">
        <v>1994</v>
      </c>
      <c r="E9" s="199" t="s">
        <v>49</v>
      </c>
      <c r="F9" s="187"/>
    </row>
    <row r="10" spans="1:6" ht="12.75" customHeight="1">
      <c r="A10" s="186"/>
      <c r="B10" s="202"/>
      <c r="C10" s="204"/>
      <c r="D10" s="200"/>
      <c r="E10" s="200"/>
      <c r="F10" s="187"/>
    </row>
    <row r="11" spans="1:6" ht="12.75" customHeight="1">
      <c r="A11" s="186"/>
      <c r="B11" s="201">
        <v>3</v>
      </c>
      <c r="C11" s="203" t="s">
        <v>50</v>
      </c>
      <c r="D11" s="199">
        <v>1994</v>
      </c>
      <c r="E11" s="199" t="s">
        <v>51</v>
      </c>
      <c r="F11" s="187"/>
    </row>
    <row r="12" spans="1:6" ht="15" customHeight="1">
      <c r="A12" s="186"/>
      <c r="B12" s="202"/>
      <c r="C12" s="204"/>
      <c r="D12" s="200"/>
      <c r="E12" s="200"/>
      <c r="F12" s="187"/>
    </row>
    <row r="13" spans="1:6" ht="12.75" customHeight="1">
      <c r="A13" s="186"/>
      <c r="B13" s="201">
        <v>4</v>
      </c>
      <c r="C13" s="203" t="s">
        <v>52</v>
      </c>
      <c r="D13" s="199">
        <v>1996</v>
      </c>
      <c r="E13" s="199" t="s">
        <v>53</v>
      </c>
      <c r="F13" s="187"/>
    </row>
    <row r="14" spans="1:6" ht="15" customHeight="1">
      <c r="A14" s="186"/>
      <c r="B14" s="202"/>
      <c r="C14" s="204"/>
      <c r="D14" s="200"/>
      <c r="E14" s="200"/>
      <c r="F14" s="187"/>
    </row>
    <row r="15" spans="1:6" ht="15" customHeight="1">
      <c r="A15" s="186"/>
      <c r="B15" s="201">
        <v>5</v>
      </c>
      <c r="C15" s="203" t="s">
        <v>54</v>
      </c>
      <c r="D15" s="199">
        <v>1995</v>
      </c>
      <c r="E15" s="199" t="s">
        <v>55</v>
      </c>
      <c r="F15" s="187"/>
    </row>
    <row r="16" spans="1:6" ht="15.75" customHeight="1">
      <c r="A16" s="186"/>
      <c r="B16" s="202"/>
      <c r="C16" s="204"/>
      <c r="D16" s="200"/>
      <c r="E16" s="200"/>
      <c r="F16" s="187"/>
    </row>
    <row r="17" spans="1:6" ht="12.75" customHeight="1">
      <c r="A17" s="186"/>
      <c r="B17" s="201">
        <v>6</v>
      </c>
      <c r="C17" s="203" t="s">
        <v>56</v>
      </c>
      <c r="D17" s="199">
        <v>1994</v>
      </c>
      <c r="E17" s="199" t="s">
        <v>57</v>
      </c>
      <c r="F17" s="187"/>
    </row>
    <row r="18" spans="1:6" ht="15" customHeight="1">
      <c r="A18" s="186"/>
      <c r="B18" s="202"/>
      <c r="C18" s="204"/>
      <c r="D18" s="200"/>
      <c r="E18" s="200"/>
      <c r="F18" s="187"/>
    </row>
    <row r="19" spans="1:6" ht="12.75" customHeight="1">
      <c r="A19" s="186"/>
      <c r="B19" s="201">
        <v>7</v>
      </c>
      <c r="C19" s="203" t="s">
        <v>58</v>
      </c>
      <c r="D19" s="199">
        <v>1995</v>
      </c>
      <c r="E19" s="199" t="s">
        <v>59</v>
      </c>
      <c r="F19" s="187"/>
    </row>
    <row r="20" spans="1:6" ht="15" customHeight="1">
      <c r="A20" s="186"/>
      <c r="B20" s="202"/>
      <c r="C20" s="204" t="s">
        <v>60</v>
      </c>
      <c r="D20" s="200"/>
      <c r="E20" s="200"/>
      <c r="F20" s="187"/>
    </row>
    <row r="21" spans="1:6" ht="12.75" customHeight="1">
      <c r="A21" s="186"/>
      <c r="B21" s="201">
        <v>8</v>
      </c>
      <c r="C21" s="203" t="s">
        <v>61</v>
      </c>
      <c r="D21" s="199">
        <v>1994</v>
      </c>
      <c r="E21" s="199" t="s">
        <v>62</v>
      </c>
      <c r="F21" s="187"/>
    </row>
    <row r="22" spans="1:6" ht="15" customHeight="1" thickBot="1">
      <c r="A22" s="207"/>
      <c r="B22" s="202"/>
      <c r="C22" s="204"/>
      <c r="D22" s="200"/>
      <c r="E22" s="200"/>
      <c r="F22" s="196"/>
    </row>
    <row r="24" ht="15" customHeight="1"/>
    <row r="25" spans="5:6" ht="12.75">
      <c r="E25" s="6"/>
      <c r="F25" s="6"/>
    </row>
    <row r="26" spans="1:6" ht="24" customHeight="1">
      <c r="A26" s="12">
        <f>HYPERLINK('[1]реквизиты'!$A$11)</f>
      </c>
      <c r="B26" s="9"/>
      <c r="C26" s="9"/>
      <c r="D26" s="9"/>
      <c r="E26" s="13"/>
      <c r="F26" s="1"/>
    </row>
    <row r="27" spans="1:6" ht="19.5" customHeight="1">
      <c r="A27" s="9"/>
      <c r="B27" s="9"/>
      <c r="C27" s="9"/>
      <c r="D27" s="9"/>
      <c r="E27" s="14"/>
      <c r="F27" s="1"/>
    </row>
    <row r="28" spans="1:6" ht="26.25" customHeight="1">
      <c r="A28" s="15">
        <f>HYPERLINK('[1]реквизиты'!$A$13)</f>
      </c>
      <c r="B28" s="9"/>
      <c r="C28" s="9"/>
      <c r="D28" s="9"/>
      <c r="E28" s="13"/>
      <c r="F28" s="1"/>
    </row>
    <row r="29" spans="1:6" ht="17.25" customHeight="1">
      <c r="A29" s="8"/>
      <c r="B29" s="8"/>
      <c r="C29" s="8"/>
      <c r="D29" s="9"/>
      <c r="E29" s="14"/>
      <c r="F29" s="1"/>
    </row>
    <row r="30" spans="5:6" ht="24.75" customHeight="1">
      <c r="E30" s="3"/>
      <c r="F30" s="6"/>
    </row>
    <row r="31" spans="5:6" ht="12.75">
      <c r="E31" s="6"/>
      <c r="F31" s="6"/>
    </row>
    <row r="32" spans="5:6" ht="15" customHeight="1">
      <c r="E32" s="7"/>
      <c r="F32" s="7"/>
    </row>
    <row r="33" spans="5:6" ht="15.75" customHeight="1">
      <c r="E33" s="7"/>
      <c r="F33" s="7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E21:E22"/>
    <mergeCell ref="A21:A22"/>
    <mergeCell ref="B21:B22"/>
    <mergeCell ref="C21:C22"/>
    <mergeCell ref="D21:D22"/>
    <mergeCell ref="B19:B20"/>
    <mergeCell ref="C19:C20"/>
    <mergeCell ref="D19:D20"/>
    <mergeCell ref="E19:E20"/>
    <mergeCell ref="E15:E16"/>
    <mergeCell ref="B17:B18"/>
    <mergeCell ref="C17:C18"/>
    <mergeCell ref="D17:D18"/>
    <mergeCell ref="E17:E18"/>
    <mergeCell ref="A15:A16"/>
    <mergeCell ref="B15:B16"/>
    <mergeCell ref="C15:C16"/>
    <mergeCell ref="D15:D16"/>
    <mergeCell ref="E11:E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7:E8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A19:A20"/>
    <mergeCell ref="A17:A18"/>
    <mergeCell ref="F13:F14"/>
    <mergeCell ref="A4:F4"/>
    <mergeCell ref="E5:E6"/>
    <mergeCell ref="F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25">
      <selection activeCell="L1" sqref="A1:L37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4"/>
      <c r="B1" s="4"/>
      <c r="C1" s="211" t="str">
        <f>'пр.хода'!K1</f>
        <v>European Championship among  youth (M-F)  /1994-95/</v>
      </c>
      <c r="D1" s="212"/>
      <c r="E1" s="212"/>
      <c r="F1" s="212"/>
      <c r="G1" s="212"/>
      <c r="H1" s="212"/>
      <c r="I1" s="212"/>
      <c r="J1" s="213"/>
      <c r="K1" s="31"/>
      <c r="L1" s="31"/>
      <c r="M1" s="31"/>
      <c r="N1" s="31"/>
      <c r="O1" s="31"/>
      <c r="P1" s="31"/>
      <c r="Q1" s="31"/>
      <c r="R1" s="3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5" customHeight="1" thickBot="1">
      <c r="A2" s="29"/>
      <c r="B2" s="29"/>
      <c r="C2" s="214" t="str">
        <f>'пр.хода'!K2</f>
        <v>April 5-9, 2012    Bucharest (Romania)</v>
      </c>
      <c r="D2" s="214"/>
      <c r="E2" s="214"/>
      <c r="F2" s="214"/>
      <c r="G2" s="214"/>
      <c r="H2" s="214"/>
      <c r="I2" s="214"/>
      <c r="J2" s="214"/>
      <c r="K2" s="36"/>
      <c r="L2" s="36"/>
      <c r="M2" s="36"/>
      <c r="N2" s="36"/>
      <c r="O2" s="36"/>
      <c r="P2" s="36"/>
      <c r="Q2" s="36"/>
      <c r="R2" s="36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3" ht="22.5" customHeight="1" thickBot="1">
      <c r="A3" s="37"/>
      <c r="B3" s="37"/>
      <c r="C3" s="215" t="str">
        <f>HYPERLINK('пр.взв.'!A4)</f>
        <v>Weight category 60F  кg.</v>
      </c>
      <c r="D3" s="216"/>
      <c r="E3" s="216"/>
      <c r="F3" s="216"/>
      <c r="G3" s="216"/>
      <c r="H3" s="216"/>
      <c r="I3" s="216"/>
      <c r="J3" s="217"/>
      <c r="K3" s="37"/>
      <c r="L3" s="37"/>
      <c r="M3" s="37"/>
    </row>
    <row r="4" spans="1:13" ht="16.5" thickBot="1">
      <c r="A4" s="210" t="s">
        <v>0</v>
      </c>
      <c r="B4" s="210"/>
      <c r="E4" s="17"/>
      <c r="F4" s="17"/>
      <c r="G4" s="17"/>
      <c r="H4" s="17"/>
      <c r="I4" s="17"/>
      <c r="J4" s="17"/>
      <c r="K4" s="17"/>
      <c r="L4" s="17"/>
      <c r="M4" s="17"/>
    </row>
    <row r="5" spans="1:13" ht="15" customHeight="1" thickBot="1">
      <c r="A5" s="218">
        <v>1</v>
      </c>
      <c r="B5" s="220" t="str">
        <f>VLOOKUP(A5,'пр.взв.'!B7:C22,2,FALSE)</f>
        <v>TREFILOVA Anna</v>
      </c>
      <c r="C5" s="222">
        <f>VLOOKUP(B5,'пр.взв.'!C7:D22,2,FALSE)</f>
        <v>1995</v>
      </c>
      <c r="D5" s="224" t="str">
        <f>VLOOKUP(A5,'пр.взв.'!B5:E20,4,FALSE)</f>
        <v>RUS</v>
      </c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219"/>
      <c r="B6" s="221"/>
      <c r="C6" s="223"/>
      <c r="D6" s="225"/>
      <c r="E6" s="208"/>
      <c r="F6" s="17"/>
      <c r="G6" s="22"/>
      <c r="H6" s="19"/>
      <c r="I6" s="17"/>
      <c r="J6" s="32"/>
      <c r="K6" s="32"/>
      <c r="L6" s="32"/>
      <c r="M6" s="17"/>
    </row>
    <row r="7" spans="1:13" ht="15" customHeight="1" thickBot="1">
      <c r="A7" s="226">
        <v>5</v>
      </c>
      <c r="B7" s="227" t="str">
        <f>VLOOKUP(A7,'пр.взв.'!B9:C24,2,FALSE)</f>
        <v>SHIMENAITE Martyna</v>
      </c>
      <c r="C7" s="228">
        <f>VLOOKUP(B7,'пр.взв.'!C9:D24,2,FALSE)</f>
        <v>1995</v>
      </c>
      <c r="D7" s="229" t="str">
        <f>VLOOKUP(A7,'пр.взв.'!B5:E20,4,FALSE)</f>
        <v>LIT</v>
      </c>
      <c r="E7" s="209"/>
      <c r="F7" s="18"/>
      <c r="G7" s="21"/>
      <c r="H7" s="19"/>
      <c r="I7" s="17"/>
      <c r="J7" s="32"/>
      <c r="K7" s="32"/>
      <c r="L7" s="32"/>
      <c r="M7" s="17"/>
    </row>
    <row r="8" spans="1:13" ht="15" customHeight="1" thickBot="1">
      <c r="A8" s="219"/>
      <c r="B8" s="221"/>
      <c r="C8" s="223"/>
      <c r="D8" s="230"/>
      <c r="E8" s="17"/>
      <c r="F8" s="19"/>
      <c r="G8" s="208"/>
      <c r="H8" s="23"/>
      <c r="I8" s="17"/>
      <c r="J8" s="17"/>
      <c r="K8" s="17"/>
      <c r="L8" s="17"/>
      <c r="M8" s="17"/>
    </row>
    <row r="9" spans="1:13" ht="15" customHeight="1" thickBot="1">
      <c r="A9" s="218">
        <v>3</v>
      </c>
      <c r="B9" s="220" t="str">
        <f>VLOOKUP(A9,'пр.взв.'!B11:C26,2,FALSE)</f>
        <v>PANTALEEVA Tamara</v>
      </c>
      <c r="C9" s="222">
        <f>VLOOKUP(B9,'пр.взв.'!C11:D26,2,FALSE)</f>
        <v>1994</v>
      </c>
      <c r="D9" s="224" t="str">
        <f>VLOOKUP(A9,'пр.взв.'!B5:E20,4,FALSE)</f>
        <v>BUL</v>
      </c>
      <c r="E9" s="17"/>
      <c r="F9" s="19"/>
      <c r="G9" s="209"/>
      <c r="H9" s="1"/>
      <c r="I9" s="21"/>
      <c r="J9" s="19"/>
      <c r="K9" s="17"/>
      <c r="L9" s="17"/>
      <c r="M9" s="17"/>
    </row>
    <row r="10" spans="1:13" ht="15" customHeight="1">
      <c r="A10" s="219"/>
      <c r="B10" s="221"/>
      <c r="C10" s="223"/>
      <c r="D10" s="225"/>
      <c r="E10" s="208"/>
      <c r="F10" s="20"/>
      <c r="G10" s="21"/>
      <c r="H10" s="19"/>
      <c r="I10" s="21"/>
      <c r="J10" s="19"/>
      <c r="K10" s="17"/>
      <c r="L10" s="17"/>
      <c r="M10" s="17"/>
    </row>
    <row r="11" spans="1:13" ht="15" customHeight="1" thickBot="1">
      <c r="A11" s="226">
        <v>7</v>
      </c>
      <c r="B11" s="227" t="str">
        <f>VLOOKUP(A11,'пр.взв.'!B13:C28,2,FALSE)</f>
        <v>KAPAYEVA Lalita</v>
      </c>
      <c r="C11" s="228">
        <f>VLOOKUP(B11,'пр.взв.'!C13:D28,2,FALSE)</f>
        <v>1995</v>
      </c>
      <c r="D11" s="229" t="str">
        <f>VLOOKUP(A11,'пр.взв.'!B5:E20,4,FALSE)</f>
        <v>BLR</v>
      </c>
      <c r="E11" s="209"/>
      <c r="F11" s="17"/>
      <c r="G11" s="22"/>
      <c r="H11" s="19"/>
      <c r="I11" s="21"/>
      <c r="J11" s="19"/>
      <c r="K11" s="17"/>
      <c r="L11" s="17"/>
      <c r="M11" s="17"/>
    </row>
    <row r="12" spans="1:13" ht="15" customHeight="1" thickBot="1">
      <c r="A12" s="231"/>
      <c r="B12" s="232"/>
      <c r="C12" s="230"/>
      <c r="D12" s="230"/>
      <c r="E12" s="17"/>
      <c r="F12" s="17"/>
      <c r="G12" s="22"/>
      <c r="H12" s="19"/>
      <c r="I12" s="21"/>
      <c r="J12" s="19"/>
      <c r="K12" s="17"/>
      <c r="L12" s="17"/>
      <c r="M12" s="17"/>
    </row>
    <row r="13" spans="1:13" ht="15" customHeight="1" thickBot="1">
      <c r="A13" s="65"/>
      <c r="B13" s="65"/>
      <c r="C13" s="65"/>
      <c r="D13" s="66"/>
      <c r="E13" s="17"/>
      <c r="F13" s="17"/>
      <c r="G13" s="17"/>
      <c r="H13" s="17"/>
      <c r="I13" s="21"/>
      <c r="J13" s="19"/>
      <c r="K13" s="17"/>
      <c r="L13" s="17"/>
      <c r="M13" s="17"/>
    </row>
    <row r="14" spans="1:13" ht="15" customHeight="1">
      <c r="A14" s="67"/>
      <c r="B14" s="66"/>
      <c r="C14" s="66"/>
      <c r="D14" s="66"/>
      <c r="E14" s="17"/>
      <c r="F14" s="17"/>
      <c r="G14" s="17"/>
      <c r="H14" s="17"/>
      <c r="I14" s="208"/>
      <c r="J14" s="30"/>
      <c r="K14" s="20"/>
      <c r="L14" s="20"/>
      <c r="M14" s="17"/>
    </row>
    <row r="15" spans="1:10" ht="15" customHeight="1" thickBot="1">
      <c r="A15" s="210" t="s">
        <v>2</v>
      </c>
      <c r="B15" s="210"/>
      <c r="C15" s="66"/>
      <c r="D15" s="66"/>
      <c r="E15" s="17"/>
      <c r="F15" s="17"/>
      <c r="G15" s="17"/>
      <c r="H15" s="17"/>
      <c r="I15" s="209"/>
      <c r="J15" s="1"/>
    </row>
    <row r="16" spans="1:10" ht="15" customHeight="1" thickBot="1">
      <c r="A16" s="218">
        <v>2</v>
      </c>
      <c r="B16" s="220" t="str">
        <f>VLOOKUP(A16,'пр.взв.'!B7:C22,2,FALSE)</f>
        <v>FLORIAN Andreea-Geanina</v>
      </c>
      <c r="C16" s="222">
        <f>VLOOKUP(B16,'пр.взв.'!C7:D22,2,FALSE)</f>
        <v>1994</v>
      </c>
      <c r="D16" s="224" t="str">
        <f>VLOOKUP(A16,'пр.взв.'!B6:E21,4,FALSE)</f>
        <v>ROU</v>
      </c>
      <c r="E16" s="17"/>
      <c r="F16" s="17"/>
      <c r="G16" s="17"/>
      <c r="H16" s="17"/>
      <c r="I16" s="27"/>
      <c r="J16" s="1"/>
    </row>
    <row r="17" spans="1:10" ht="15" customHeight="1">
      <c r="A17" s="219"/>
      <c r="B17" s="221"/>
      <c r="C17" s="223"/>
      <c r="D17" s="225"/>
      <c r="E17" s="208"/>
      <c r="F17" s="17"/>
      <c r="G17" s="22"/>
      <c r="H17" s="19"/>
      <c r="I17" s="27"/>
      <c r="J17" s="1"/>
    </row>
    <row r="18" spans="1:10" ht="15" customHeight="1" thickBot="1">
      <c r="A18" s="226">
        <v>6</v>
      </c>
      <c r="B18" s="227" t="str">
        <f>VLOOKUP(A18,'пр.взв.'!B9:C24,2,FALSE)</f>
        <v>LIPOVKO Valeriia</v>
      </c>
      <c r="C18" s="228">
        <f>VLOOKUP(B18,'пр.взв.'!C9:D24,2,FALSE)</f>
        <v>1994</v>
      </c>
      <c r="D18" s="229" t="str">
        <f>VLOOKUP(A18,'пр.взв.'!B6:E21,4,FALSE)</f>
        <v>UKR</v>
      </c>
      <c r="E18" s="209"/>
      <c r="F18" s="18"/>
      <c r="G18" s="21"/>
      <c r="H18" s="19"/>
      <c r="I18" s="27"/>
      <c r="J18" s="1"/>
    </row>
    <row r="19" spans="1:10" ht="15" customHeight="1" thickBot="1">
      <c r="A19" s="219"/>
      <c r="B19" s="221"/>
      <c r="C19" s="223"/>
      <c r="D19" s="230"/>
      <c r="E19" s="17"/>
      <c r="F19" s="19"/>
      <c r="G19" s="208"/>
      <c r="H19" s="23"/>
      <c r="I19" s="27"/>
      <c r="J19" s="1"/>
    </row>
    <row r="20" spans="1:8" ht="15" customHeight="1" thickBot="1">
      <c r="A20" s="218">
        <v>4</v>
      </c>
      <c r="B20" s="220" t="str">
        <f>VLOOKUP(A20,'пр.взв.'!B11:C26,2,FALSE)</f>
        <v>HALAS Barbara</v>
      </c>
      <c r="C20" s="222">
        <f>VLOOKUP(B20,'пр.взв.'!C11:D26,2,FALSE)</f>
        <v>1996</v>
      </c>
      <c r="D20" s="224" t="str">
        <f>VLOOKUP(A20,'пр.взв.'!B6:E21,4,FALSE)</f>
        <v>SLO</v>
      </c>
      <c r="E20" s="17"/>
      <c r="F20" s="19"/>
      <c r="G20" s="209"/>
      <c r="H20" s="1"/>
    </row>
    <row r="21" spans="1:8" ht="15" customHeight="1">
      <c r="A21" s="219"/>
      <c r="B21" s="221"/>
      <c r="C21" s="223"/>
      <c r="D21" s="225"/>
      <c r="E21" s="208"/>
      <c r="F21" s="20"/>
      <c r="G21" s="21"/>
      <c r="H21" s="19"/>
    </row>
    <row r="22" spans="1:8" ht="15" customHeight="1" thickBot="1">
      <c r="A22" s="226">
        <v>8</v>
      </c>
      <c r="B22" s="227" t="str">
        <f>VLOOKUP(A22,'пр.взв.'!B13:C28,2,FALSE)</f>
        <v>KRETSU Ekaterina</v>
      </c>
      <c r="C22" s="228">
        <f>VLOOKUP(B22,'пр.взв.'!C13:D28,2,FALSE)</f>
        <v>1994</v>
      </c>
      <c r="D22" s="229" t="str">
        <f>VLOOKUP(A22,'пр.взв.'!B6:E21,4,FALSE)</f>
        <v>MDA</v>
      </c>
      <c r="E22" s="209"/>
      <c r="F22" s="17"/>
      <c r="G22" s="22"/>
      <c r="H22" s="19"/>
    </row>
    <row r="23" spans="1:8" ht="15" customHeight="1" thickBot="1">
      <c r="A23" s="231"/>
      <c r="B23" s="232"/>
      <c r="C23" s="230"/>
      <c r="D23" s="230"/>
      <c r="E23" s="17"/>
      <c r="F23" s="17"/>
      <c r="G23" s="22"/>
      <c r="H23" s="19"/>
    </row>
    <row r="26" spans="1:11" ht="12.75">
      <c r="A26" s="8"/>
      <c r="E26" s="1"/>
      <c r="F26" s="1"/>
      <c r="G26" s="9"/>
      <c r="H26" s="1"/>
      <c r="I26" s="1"/>
      <c r="J26" s="1"/>
      <c r="K26" s="1"/>
    </row>
    <row r="27" spans="2:11" ht="12.75">
      <c r="B27" s="24"/>
      <c r="E27" s="1"/>
      <c r="F27" s="1"/>
      <c r="G27" s="1"/>
      <c r="H27" s="1"/>
      <c r="I27" s="1"/>
      <c r="J27" s="1"/>
      <c r="K27" s="1"/>
    </row>
    <row r="28" spans="2:11" ht="12.75">
      <c r="B28" s="25"/>
      <c r="E28" s="1"/>
      <c r="F28" s="1"/>
      <c r="G28" s="1"/>
      <c r="H28" s="1"/>
      <c r="I28" s="1"/>
      <c r="J28" s="1"/>
      <c r="K28" s="1"/>
    </row>
    <row r="29" spans="2:11" ht="12.75">
      <c r="B29" s="25"/>
      <c r="C29" s="5"/>
      <c r="D29" s="5"/>
      <c r="E29" s="1"/>
      <c r="F29" s="1"/>
      <c r="G29" s="1"/>
      <c r="H29" s="1"/>
      <c r="I29" s="1"/>
      <c r="J29" s="1"/>
      <c r="K29" s="1"/>
    </row>
    <row r="30" spans="2:13" ht="12.75">
      <c r="B30" s="26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3:13" ht="12.7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2.75">
      <c r="B34" s="24"/>
      <c r="E34" s="1"/>
      <c r="F34" s="1"/>
      <c r="G34" s="1"/>
      <c r="H34" s="1"/>
      <c r="I34" s="1"/>
      <c r="J34" s="1"/>
      <c r="K34" s="1"/>
      <c r="L34" s="1"/>
      <c r="M34" s="1"/>
    </row>
    <row r="35" spans="2:11" ht="12.75">
      <c r="B35" s="25"/>
      <c r="E35" s="1"/>
      <c r="F35" s="1"/>
      <c r="G35" s="1"/>
      <c r="H35" s="1"/>
      <c r="I35" s="1"/>
      <c r="J35" s="1"/>
      <c r="K35" s="1"/>
    </row>
    <row r="36" spans="2:11" ht="12.75">
      <c r="B36" s="25"/>
      <c r="C36" s="5"/>
      <c r="D36" s="5"/>
      <c r="E36" s="9"/>
      <c r="F36" s="1"/>
      <c r="G36" s="1"/>
      <c r="H36" s="1"/>
      <c r="I36" s="1"/>
      <c r="J36" s="1"/>
      <c r="K36" s="1"/>
    </row>
    <row r="37" spans="2:11" ht="12.75">
      <c r="B37" s="26"/>
      <c r="C37" s="1"/>
      <c r="D37" s="1"/>
      <c r="E37" s="9"/>
      <c r="F37" s="1"/>
      <c r="G37" s="1"/>
      <c r="H37" s="1"/>
      <c r="I37" s="13"/>
      <c r="J37" s="1"/>
      <c r="K37" s="14"/>
    </row>
    <row r="38" spans="2:11" ht="12.75">
      <c r="B38" s="15">
        <f>HYPERLINK('[1]реквизиты'!$A$13)</f>
      </c>
      <c r="D38" s="9"/>
      <c r="E38" s="9"/>
      <c r="F38" s="1"/>
      <c r="G38" s="1"/>
      <c r="H38" s="1"/>
      <c r="I38" s="1"/>
      <c r="J38" s="1"/>
      <c r="K38" s="1"/>
    </row>
    <row r="39" spans="2:11" ht="12.75">
      <c r="B39" s="15">
        <f>HYPERLINK('[1]реквизиты'!$A$13)</f>
      </c>
      <c r="D39" s="9"/>
      <c r="E39" s="9"/>
      <c r="F39" s="13"/>
      <c r="G39" s="1"/>
      <c r="H39" s="1"/>
      <c r="I39" s="13"/>
      <c r="J39" s="1"/>
      <c r="K39" s="14"/>
    </row>
    <row r="40" spans="5:13" ht="12.75">
      <c r="E40" s="1"/>
      <c r="F40" s="1"/>
      <c r="G40" s="11"/>
      <c r="H40" s="11"/>
      <c r="I40" s="1"/>
      <c r="J40" s="11"/>
      <c r="K40" s="11"/>
      <c r="L40" s="28"/>
      <c r="M40" s="28"/>
    </row>
    <row r="41" spans="4:13" ht="12.75">
      <c r="D41" s="2"/>
      <c r="E41" s="1"/>
      <c r="F41" s="1"/>
      <c r="G41" s="11"/>
      <c r="H41" s="11"/>
      <c r="I41" s="11"/>
      <c r="J41" s="11"/>
      <c r="K41" s="11"/>
      <c r="M41" s="28"/>
    </row>
    <row r="42" spans="5:13" ht="12.75">
      <c r="E42" s="1"/>
      <c r="F42" s="1"/>
      <c r="G42" s="11"/>
      <c r="H42" s="11"/>
      <c r="I42" s="11"/>
      <c r="J42" s="11"/>
      <c r="K42" s="11"/>
      <c r="M42" s="28"/>
    </row>
    <row r="43" spans="5:13" ht="12.75">
      <c r="E43" s="1"/>
      <c r="F43" s="1"/>
      <c r="G43" s="11"/>
      <c r="H43" s="11"/>
      <c r="I43" s="11"/>
      <c r="J43" s="11"/>
      <c r="K43" s="11"/>
      <c r="L43" s="28"/>
      <c r="M43" s="28"/>
    </row>
  </sheetData>
  <mergeCells count="44"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C1:J1"/>
    <mergeCell ref="C2:J2"/>
    <mergeCell ref="C3:J3"/>
    <mergeCell ref="G19:G20"/>
    <mergeCell ref="E21:E22"/>
    <mergeCell ref="I14:I15"/>
    <mergeCell ref="E6:E7"/>
    <mergeCell ref="G8:G9"/>
    <mergeCell ref="E10:E11"/>
    <mergeCell ref="E17:E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4">
      <selection activeCell="F33" sqref="F33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71" t="s">
        <v>24</v>
      </c>
      <c r="C1" s="271"/>
      <c r="D1" s="271"/>
      <c r="E1" s="271"/>
      <c r="F1" s="271"/>
      <c r="G1" s="271"/>
      <c r="H1" s="271"/>
      <c r="I1" s="271"/>
      <c r="J1" s="58"/>
      <c r="K1" s="271" t="s">
        <v>24</v>
      </c>
      <c r="L1" s="271"/>
      <c r="M1" s="271"/>
      <c r="N1" s="271"/>
      <c r="O1" s="271"/>
      <c r="P1" s="271"/>
      <c r="Q1" s="271"/>
      <c r="R1" s="271"/>
    </row>
    <row r="2" spans="2:18" ht="24.75" customHeight="1">
      <c r="B2" s="233" t="str">
        <f>HYPERLINK('пр.взв.'!A4)</f>
        <v>Weight category 60F  кg.</v>
      </c>
      <c r="C2" s="234"/>
      <c r="D2" s="234"/>
      <c r="E2" s="234"/>
      <c r="F2" s="234"/>
      <c r="G2" s="234"/>
      <c r="H2" s="234"/>
      <c r="I2" s="234"/>
      <c r="J2" s="59"/>
      <c r="K2" s="233" t="str">
        <f>HYPERLINK('пр.взв.'!A4)</f>
        <v>Weight category 60F  кg.</v>
      </c>
      <c r="L2" s="234"/>
      <c r="M2" s="234"/>
      <c r="N2" s="234"/>
      <c r="O2" s="234"/>
      <c r="P2" s="234"/>
      <c r="Q2" s="234"/>
      <c r="R2" s="234"/>
    </row>
    <row r="3" spans="2:18" ht="24.75" customHeight="1" thickBot="1">
      <c r="B3" s="60" t="s">
        <v>1</v>
      </c>
      <c r="C3" s="62" t="s">
        <v>28</v>
      </c>
      <c r="D3" s="64" t="s">
        <v>25</v>
      </c>
      <c r="E3" s="61"/>
      <c r="F3" s="60"/>
      <c r="G3" s="61"/>
      <c r="H3" s="61"/>
      <c r="I3" s="61"/>
      <c r="J3" s="61"/>
      <c r="K3" s="60" t="s">
        <v>2</v>
      </c>
      <c r="L3" s="62" t="s">
        <v>28</v>
      </c>
      <c r="M3" s="64" t="s">
        <v>25</v>
      </c>
      <c r="N3" s="61"/>
      <c r="O3" s="60"/>
      <c r="P3" s="61"/>
      <c r="Q3" s="61"/>
      <c r="R3" s="61"/>
    </row>
    <row r="4" spans="1:18" ht="12.75" customHeight="1">
      <c r="A4" s="168" t="s">
        <v>26</v>
      </c>
      <c r="B4" s="260" t="s">
        <v>4</v>
      </c>
      <c r="C4" s="262" t="s">
        <v>5</v>
      </c>
      <c r="D4" s="262" t="s">
        <v>6</v>
      </c>
      <c r="E4" s="262" t="s">
        <v>12</v>
      </c>
      <c r="F4" s="239" t="s">
        <v>13</v>
      </c>
      <c r="G4" s="241" t="s">
        <v>15</v>
      </c>
      <c r="H4" s="257" t="s">
        <v>16</v>
      </c>
      <c r="I4" s="259" t="s">
        <v>14</v>
      </c>
      <c r="J4" s="168" t="s">
        <v>26</v>
      </c>
      <c r="K4" s="260" t="s">
        <v>4</v>
      </c>
      <c r="L4" s="262" t="s">
        <v>5</v>
      </c>
      <c r="M4" s="262" t="s">
        <v>6</v>
      </c>
      <c r="N4" s="262" t="s">
        <v>12</v>
      </c>
      <c r="O4" s="239" t="s">
        <v>13</v>
      </c>
      <c r="P4" s="241" t="s">
        <v>15</v>
      </c>
      <c r="Q4" s="257" t="s">
        <v>16</v>
      </c>
      <c r="R4" s="259" t="s">
        <v>14</v>
      </c>
    </row>
    <row r="5" spans="1:18" ht="12.75" customHeight="1" thickBot="1">
      <c r="A5" s="164"/>
      <c r="B5" s="261" t="s">
        <v>4</v>
      </c>
      <c r="C5" s="240" t="s">
        <v>5</v>
      </c>
      <c r="D5" s="240" t="s">
        <v>6</v>
      </c>
      <c r="E5" s="240" t="s">
        <v>12</v>
      </c>
      <c r="F5" s="240" t="s">
        <v>13</v>
      </c>
      <c r="G5" s="242"/>
      <c r="H5" s="258"/>
      <c r="I5" s="166" t="s">
        <v>14</v>
      </c>
      <c r="J5" s="164"/>
      <c r="K5" s="261" t="s">
        <v>4</v>
      </c>
      <c r="L5" s="240" t="s">
        <v>5</v>
      </c>
      <c r="M5" s="240" t="s">
        <v>6</v>
      </c>
      <c r="N5" s="240" t="s">
        <v>12</v>
      </c>
      <c r="O5" s="240" t="s">
        <v>13</v>
      </c>
      <c r="P5" s="242"/>
      <c r="Q5" s="258"/>
      <c r="R5" s="166" t="s">
        <v>14</v>
      </c>
    </row>
    <row r="6" spans="1:18" ht="12.75" customHeight="1">
      <c r="A6" s="272">
        <v>1</v>
      </c>
      <c r="B6" s="253">
        <v>1</v>
      </c>
      <c r="C6" s="255" t="str">
        <f>VLOOKUP(B6,'пр.взв.'!B7:E22,2,FALSE)</f>
        <v>TREFILOVA Anna</v>
      </c>
      <c r="D6" s="256">
        <f>VLOOKUP(B6,'пр.взв.'!B7:F22,3,FALSE)</f>
        <v>1995</v>
      </c>
      <c r="E6" s="256" t="str">
        <f>VLOOKUP(B6,'пр.взв.'!B7:E22,4,FALSE)</f>
        <v>RUS</v>
      </c>
      <c r="F6" s="236"/>
      <c r="G6" s="238"/>
      <c r="H6" s="250"/>
      <c r="I6" s="244"/>
      <c r="J6" s="272">
        <v>3</v>
      </c>
      <c r="K6" s="253">
        <v>2</v>
      </c>
      <c r="L6" s="255" t="str">
        <f>VLOOKUP(K6,'пр.взв.'!B7:E22,2,FALSE)</f>
        <v>FLORIAN Andreea-Geanina</v>
      </c>
      <c r="M6" s="256">
        <f>VLOOKUP(K6,'пр.взв.'!B7:F22,3,FALSE)</f>
        <v>1994</v>
      </c>
      <c r="N6" s="256" t="str">
        <f>VLOOKUP(K6,'пр.взв.'!B7:E22,4,FALSE)</f>
        <v>ROU</v>
      </c>
      <c r="O6" s="236"/>
      <c r="P6" s="238"/>
      <c r="Q6" s="250"/>
      <c r="R6" s="244"/>
    </row>
    <row r="7" spans="1:18" ht="12.75" customHeight="1">
      <c r="A7" s="273"/>
      <c r="B7" s="254"/>
      <c r="C7" s="248"/>
      <c r="D7" s="237"/>
      <c r="E7" s="237"/>
      <c r="F7" s="237"/>
      <c r="G7" s="237"/>
      <c r="H7" s="251"/>
      <c r="I7" s="252"/>
      <c r="J7" s="273"/>
      <c r="K7" s="254"/>
      <c r="L7" s="248"/>
      <c r="M7" s="237"/>
      <c r="N7" s="237"/>
      <c r="O7" s="237"/>
      <c r="P7" s="237"/>
      <c r="Q7" s="251"/>
      <c r="R7" s="252"/>
    </row>
    <row r="8" spans="1:18" ht="12.75" customHeight="1">
      <c r="A8" s="273"/>
      <c r="B8" s="245">
        <v>5</v>
      </c>
      <c r="C8" s="247" t="str">
        <f>VLOOKUP(B8,'пр.взв.'!B7:E22,2,FALSE)</f>
        <v>SHIMENAITE Martyna</v>
      </c>
      <c r="D8" s="249">
        <f>VLOOKUP(B8,'пр.взв.'!B7:F22,3,FALSE)</f>
        <v>1995</v>
      </c>
      <c r="E8" s="249" t="str">
        <f>VLOOKUP(B8,'пр.взв.'!B7:E22,4,FALSE)</f>
        <v>LIT</v>
      </c>
      <c r="F8" s="235"/>
      <c r="G8" s="235"/>
      <c r="H8" s="243"/>
      <c r="I8" s="243"/>
      <c r="J8" s="273"/>
      <c r="K8" s="245">
        <v>6</v>
      </c>
      <c r="L8" s="247" t="str">
        <f>VLOOKUP(K8,'пр.взв.'!B7:E22,2,FALSE)</f>
        <v>LIPOVKO Valeriia</v>
      </c>
      <c r="M8" s="249">
        <f>VLOOKUP(K8,'пр.взв.'!B7:F22,3,FALSE)</f>
        <v>1994</v>
      </c>
      <c r="N8" s="249" t="str">
        <f>VLOOKUP(K8,'пр.взв.'!B7:E22,4,FALSE)</f>
        <v>UKR</v>
      </c>
      <c r="O8" s="235"/>
      <c r="P8" s="235"/>
      <c r="Q8" s="243"/>
      <c r="R8" s="243"/>
    </row>
    <row r="9" spans="1:18" ht="13.5" customHeight="1" thickBot="1">
      <c r="A9" s="275"/>
      <c r="B9" s="268"/>
      <c r="C9" s="269"/>
      <c r="D9" s="270"/>
      <c r="E9" s="270"/>
      <c r="F9" s="266"/>
      <c r="G9" s="266"/>
      <c r="H9" s="267"/>
      <c r="I9" s="267"/>
      <c r="J9" s="275"/>
      <c r="K9" s="268"/>
      <c r="L9" s="269"/>
      <c r="M9" s="270"/>
      <c r="N9" s="270"/>
      <c r="O9" s="266"/>
      <c r="P9" s="266"/>
      <c r="Q9" s="267"/>
      <c r="R9" s="267"/>
    </row>
    <row r="10" spans="1:18" ht="12.75" customHeight="1">
      <c r="A10" s="272">
        <v>2</v>
      </c>
      <c r="B10" s="246">
        <v>3</v>
      </c>
      <c r="C10" s="255" t="str">
        <f>VLOOKUP(B10,'пр.взв.'!B7:E22,2,FALSE)</f>
        <v>PANTALEEVA Tamara</v>
      </c>
      <c r="D10" s="256">
        <f>VLOOKUP(B10,'пр.взв.'!B7:F22,3,FALSE)</f>
        <v>1994</v>
      </c>
      <c r="E10" s="256" t="str">
        <f>VLOOKUP(B10,'пр.взв.'!B7:E22,4,FALSE)</f>
        <v>BUL</v>
      </c>
      <c r="F10" s="237"/>
      <c r="G10" s="264"/>
      <c r="H10" s="251"/>
      <c r="I10" s="249"/>
      <c r="J10" s="272">
        <v>4</v>
      </c>
      <c r="K10" s="246">
        <v>4</v>
      </c>
      <c r="L10" s="255" t="str">
        <f>VLOOKUP(K10,'пр.взв.'!B7:E22,2,FALSE)</f>
        <v>HALAS Barbara</v>
      </c>
      <c r="M10" s="256">
        <f>VLOOKUP(K10,'пр.взв.'!B7:F22,3,FALSE)</f>
        <v>1996</v>
      </c>
      <c r="N10" s="256" t="str">
        <f>VLOOKUP(K10,'пр.взв.'!B7:E22,4,FALSE)</f>
        <v>SLO</v>
      </c>
      <c r="O10" s="237"/>
      <c r="P10" s="264"/>
      <c r="Q10" s="251"/>
      <c r="R10" s="249"/>
    </row>
    <row r="11" spans="1:18" ht="12.75" customHeight="1">
      <c r="A11" s="273"/>
      <c r="B11" s="265"/>
      <c r="C11" s="248"/>
      <c r="D11" s="237"/>
      <c r="E11" s="237"/>
      <c r="F11" s="237"/>
      <c r="G11" s="237"/>
      <c r="H11" s="251"/>
      <c r="I11" s="252"/>
      <c r="J11" s="273"/>
      <c r="K11" s="265"/>
      <c r="L11" s="248"/>
      <c r="M11" s="237"/>
      <c r="N11" s="237"/>
      <c r="O11" s="237"/>
      <c r="P11" s="237"/>
      <c r="Q11" s="251"/>
      <c r="R11" s="252"/>
    </row>
    <row r="12" spans="1:18" ht="12.75" customHeight="1">
      <c r="A12" s="273"/>
      <c r="B12" s="245">
        <v>7</v>
      </c>
      <c r="C12" s="247" t="str">
        <f>VLOOKUP(B12,'пр.взв.'!B7:E22,2,FALSE)</f>
        <v>KAPAYEVA Lalita</v>
      </c>
      <c r="D12" s="249">
        <f>VLOOKUP(B12,'пр.взв.'!B7:F22,3,FALSE)</f>
        <v>1995</v>
      </c>
      <c r="E12" s="249" t="str">
        <f>VLOOKUP(B12,'пр.взв.'!B7:E22,4,FALSE)</f>
        <v>BLR</v>
      </c>
      <c r="F12" s="235"/>
      <c r="G12" s="235"/>
      <c r="H12" s="243"/>
      <c r="I12" s="243"/>
      <c r="J12" s="273"/>
      <c r="K12" s="245">
        <v>8</v>
      </c>
      <c r="L12" s="247" t="str">
        <f>VLOOKUP(K12,'пр.взв.'!B7:E22,2,FALSE)</f>
        <v>KRETSU Ekaterina</v>
      </c>
      <c r="M12" s="249">
        <f>VLOOKUP(K12,'пр.взв.'!B7:F22,3,FALSE)</f>
        <v>1994</v>
      </c>
      <c r="N12" s="249" t="str">
        <f>VLOOKUP(K12,'пр.взв.'!B7:E22,4,FALSE)</f>
        <v>MDA</v>
      </c>
      <c r="O12" s="235"/>
      <c r="P12" s="235"/>
      <c r="Q12" s="243"/>
      <c r="R12" s="243"/>
    </row>
    <row r="13" spans="1:18" ht="12.75" customHeight="1">
      <c r="A13" s="274"/>
      <c r="B13" s="246"/>
      <c r="C13" s="248"/>
      <c r="D13" s="237"/>
      <c r="E13" s="237"/>
      <c r="F13" s="236"/>
      <c r="G13" s="236"/>
      <c r="H13" s="244"/>
      <c r="I13" s="244"/>
      <c r="J13" s="274"/>
      <c r="K13" s="246"/>
      <c r="L13" s="248"/>
      <c r="M13" s="237"/>
      <c r="N13" s="237"/>
      <c r="O13" s="236"/>
      <c r="P13" s="236"/>
      <c r="Q13" s="244"/>
      <c r="R13" s="244"/>
    </row>
    <row r="15" spans="2:16" ht="15.75">
      <c r="B15" s="233" t="str">
        <f>B2</f>
        <v>Weight category 60F  кg.</v>
      </c>
      <c r="C15" s="234"/>
      <c r="D15" s="234"/>
      <c r="E15" s="234"/>
      <c r="F15" s="234"/>
      <c r="G15" s="234"/>
      <c r="H15" s="234"/>
      <c r="I15" s="234"/>
      <c r="K15" s="233" t="str">
        <f>K2</f>
        <v>Weight category 60F  кg.</v>
      </c>
      <c r="L15" s="234"/>
      <c r="M15" s="234"/>
      <c r="N15" s="234"/>
      <c r="O15" s="234"/>
      <c r="P15" s="234"/>
    </row>
    <row r="16" spans="2:18" ht="24.75" customHeight="1" thickBot="1">
      <c r="B16" s="60" t="s">
        <v>1</v>
      </c>
      <c r="C16" s="263" t="s">
        <v>29</v>
      </c>
      <c r="D16" s="263"/>
      <c r="E16" s="263"/>
      <c r="F16" s="263"/>
      <c r="G16" s="263"/>
      <c r="H16" s="263"/>
      <c r="I16" s="263"/>
      <c r="J16" s="69"/>
      <c r="K16" s="60" t="s">
        <v>2</v>
      </c>
      <c r="L16" s="263" t="s">
        <v>29</v>
      </c>
      <c r="M16" s="263"/>
      <c r="N16" s="263"/>
      <c r="O16" s="263"/>
      <c r="P16" s="263"/>
      <c r="Q16" s="263"/>
      <c r="R16" s="263"/>
    </row>
    <row r="17" spans="1:18" ht="12.75" customHeight="1">
      <c r="A17" s="168" t="s">
        <v>26</v>
      </c>
      <c r="B17" s="260" t="s">
        <v>4</v>
      </c>
      <c r="C17" s="262" t="s">
        <v>5</v>
      </c>
      <c r="D17" s="262" t="s">
        <v>6</v>
      </c>
      <c r="E17" s="262" t="s">
        <v>12</v>
      </c>
      <c r="F17" s="239" t="s">
        <v>13</v>
      </c>
      <c r="G17" s="241" t="s">
        <v>15</v>
      </c>
      <c r="H17" s="257" t="s">
        <v>16</v>
      </c>
      <c r="I17" s="259" t="s">
        <v>14</v>
      </c>
      <c r="J17" s="168" t="s">
        <v>26</v>
      </c>
      <c r="K17" s="260" t="s">
        <v>4</v>
      </c>
      <c r="L17" s="262" t="s">
        <v>5</v>
      </c>
      <c r="M17" s="262" t="s">
        <v>6</v>
      </c>
      <c r="N17" s="262" t="s">
        <v>12</v>
      </c>
      <c r="O17" s="239" t="s">
        <v>13</v>
      </c>
      <c r="P17" s="241" t="s">
        <v>15</v>
      </c>
      <c r="Q17" s="257" t="s">
        <v>16</v>
      </c>
      <c r="R17" s="259" t="s">
        <v>14</v>
      </c>
    </row>
    <row r="18" spans="1:18" ht="12.75" customHeight="1" thickBot="1">
      <c r="A18" s="164"/>
      <c r="B18" s="261" t="s">
        <v>4</v>
      </c>
      <c r="C18" s="240" t="s">
        <v>5</v>
      </c>
      <c r="D18" s="240" t="s">
        <v>6</v>
      </c>
      <c r="E18" s="240" t="s">
        <v>12</v>
      </c>
      <c r="F18" s="240" t="s">
        <v>13</v>
      </c>
      <c r="G18" s="242"/>
      <c r="H18" s="258"/>
      <c r="I18" s="166" t="s">
        <v>14</v>
      </c>
      <c r="J18" s="164"/>
      <c r="K18" s="261" t="s">
        <v>4</v>
      </c>
      <c r="L18" s="240" t="s">
        <v>5</v>
      </c>
      <c r="M18" s="240" t="s">
        <v>6</v>
      </c>
      <c r="N18" s="240" t="s">
        <v>12</v>
      </c>
      <c r="O18" s="240" t="s">
        <v>13</v>
      </c>
      <c r="P18" s="242"/>
      <c r="Q18" s="258"/>
      <c r="R18" s="166" t="s">
        <v>14</v>
      </c>
    </row>
    <row r="19" spans="1:18" ht="12.75" customHeight="1">
      <c r="A19" s="272">
        <v>1</v>
      </c>
      <c r="B19" s="253">
        <f>'пр.хода'!G7</f>
        <v>1</v>
      </c>
      <c r="C19" s="255" t="str">
        <f>VLOOKUP(B19,'пр.взв.'!B7:E22,2,FALSE)</f>
        <v>TREFILOVA Anna</v>
      </c>
      <c r="D19" s="256">
        <f>VLOOKUP(B19,'пр.взв.'!B7:F22,3,FALSE)</f>
        <v>1995</v>
      </c>
      <c r="E19" s="256" t="str">
        <f>VLOOKUP(B19,'пр.взв.'!B7:E22,4,FALSE)</f>
        <v>RUS</v>
      </c>
      <c r="F19" s="236"/>
      <c r="G19" s="238"/>
      <c r="H19" s="250"/>
      <c r="I19" s="244"/>
      <c r="J19" s="272">
        <v>2</v>
      </c>
      <c r="K19" s="253">
        <f>'пр.хода'!G17</f>
        <v>3</v>
      </c>
      <c r="L19" s="255" t="str">
        <f>VLOOKUP(K19,'пр.взв.'!B7:E22,2,FALSE)</f>
        <v>PANTALEEVA Tamara</v>
      </c>
      <c r="M19" s="256">
        <f>VLOOKUP(K19,'пр.взв.'!B7:F22,3,FALSE)</f>
        <v>1994</v>
      </c>
      <c r="N19" s="256" t="str">
        <f>VLOOKUP(K19,'пр.взв.'!B7:E22,4,FALSE)</f>
        <v>BUL</v>
      </c>
      <c r="O19" s="236"/>
      <c r="P19" s="238"/>
      <c r="Q19" s="250"/>
      <c r="R19" s="244"/>
    </row>
    <row r="20" spans="1:18" ht="12.75" customHeight="1">
      <c r="A20" s="273"/>
      <c r="B20" s="254"/>
      <c r="C20" s="248"/>
      <c r="D20" s="237"/>
      <c r="E20" s="237"/>
      <c r="F20" s="237"/>
      <c r="G20" s="237"/>
      <c r="H20" s="251"/>
      <c r="I20" s="252"/>
      <c r="J20" s="273"/>
      <c r="K20" s="254"/>
      <c r="L20" s="248"/>
      <c r="M20" s="237"/>
      <c r="N20" s="237"/>
      <c r="O20" s="237"/>
      <c r="P20" s="237"/>
      <c r="Q20" s="251"/>
      <c r="R20" s="252"/>
    </row>
    <row r="21" spans="1:18" ht="12.75" customHeight="1">
      <c r="A21" s="273"/>
      <c r="B21" s="245">
        <f>'пр.хода'!G11</f>
        <v>3</v>
      </c>
      <c r="C21" s="247" t="str">
        <f>VLOOKUP(B21,'пр.взв.'!B7:E22,2,FALSE)</f>
        <v>PANTALEEVA Tamara</v>
      </c>
      <c r="D21" s="249">
        <f>VLOOKUP(B21,'пр.взв.'!B7:F22,3,FALSE)</f>
        <v>1994</v>
      </c>
      <c r="E21" s="249" t="str">
        <f>VLOOKUP(B21,'пр.взв.'!B7:E22,4,FALSE)</f>
        <v>BUL</v>
      </c>
      <c r="F21" s="235"/>
      <c r="G21" s="235"/>
      <c r="H21" s="243"/>
      <c r="I21" s="243"/>
      <c r="J21" s="273"/>
      <c r="K21" s="245">
        <f>'пр.хода'!G21</f>
        <v>8</v>
      </c>
      <c r="L21" s="247" t="str">
        <f>VLOOKUP(K21,'пр.взв.'!B7:E22,2,FALSE)</f>
        <v>KRETSU Ekaterina</v>
      </c>
      <c r="M21" s="249">
        <f>VLOOKUP(K21,'пр.взв.'!B7:F22,3,FALSE)</f>
        <v>1994</v>
      </c>
      <c r="N21" s="249" t="str">
        <f>VLOOKUP(K21,'пр.взв.'!B7:E22,4,FALSE)</f>
        <v>MDA</v>
      </c>
      <c r="O21" s="235"/>
      <c r="P21" s="235"/>
      <c r="Q21" s="243"/>
      <c r="R21" s="243"/>
    </row>
    <row r="22" spans="1:18" ht="12.75" customHeight="1">
      <c r="A22" s="274"/>
      <c r="B22" s="246"/>
      <c r="C22" s="248"/>
      <c r="D22" s="237"/>
      <c r="E22" s="237"/>
      <c r="F22" s="236"/>
      <c r="G22" s="236"/>
      <c r="H22" s="244"/>
      <c r="I22" s="244"/>
      <c r="J22" s="274"/>
      <c r="K22" s="246"/>
      <c r="L22" s="248"/>
      <c r="M22" s="237"/>
      <c r="N22" s="237"/>
      <c r="O22" s="236"/>
      <c r="P22" s="236"/>
      <c r="Q22" s="244"/>
      <c r="R22" s="244"/>
    </row>
    <row r="29" ht="12.75">
      <c r="N29" s="63"/>
    </row>
  </sheetData>
  <mergeCells count="146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4:B5"/>
    <mergeCell ref="C4:C5"/>
    <mergeCell ref="D4:D5"/>
    <mergeCell ref="E4:E5"/>
    <mergeCell ref="F4:F5"/>
    <mergeCell ref="G4:G5"/>
    <mergeCell ref="H4:H5"/>
    <mergeCell ref="I4:I5"/>
    <mergeCell ref="K6:K7"/>
    <mergeCell ref="L6:L7"/>
    <mergeCell ref="M6:M7"/>
    <mergeCell ref="N6:N7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Q10:Q11"/>
    <mergeCell ref="R10:R11"/>
    <mergeCell ref="K10:K11"/>
    <mergeCell ref="L10:L11"/>
    <mergeCell ref="M10:M11"/>
    <mergeCell ref="N10:N11"/>
    <mergeCell ref="M12:M13"/>
    <mergeCell ref="N12:N13"/>
    <mergeCell ref="O10:O11"/>
    <mergeCell ref="P10:P11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H21:H22"/>
    <mergeCell ref="I21:I22"/>
    <mergeCell ref="B21:B22"/>
    <mergeCell ref="C21:C22"/>
    <mergeCell ref="D21:D22"/>
    <mergeCell ref="E21:E22"/>
    <mergeCell ref="Q17:Q18"/>
    <mergeCell ref="R17:R18"/>
    <mergeCell ref="K17:K18"/>
    <mergeCell ref="L17:L18"/>
    <mergeCell ref="M17:M18"/>
    <mergeCell ref="N17:N18"/>
    <mergeCell ref="Q19:Q20"/>
    <mergeCell ref="R19:R20"/>
    <mergeCell ref="K19:K20"/>
    <mergeCell ref="L19:L20"/>
    <mergeCell ref="M19:M20"/>
    <mergeCell ref="N19:N20"/>
    <mergeCell ref="Q21:Q22"/>
    <mergeCell ref="R21:R22"/>
    <mergeCell ref="K21:K22"/>
    <mergeCell ref="L21:L22"/>
    <mergeCell ref="M21:M22"/>
    <mergeCell ref="N21:N22"/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42"/>
  <sheetViews>
    <sheetView tabSelected="1" workbookViewId="0" topLeftCell="A22">
      <selection activeCell="K1" sqref="A1:P41"/>
    </sheetView>
  </sheetViews>
  <sheetFormatPr defaultColWidth="9.140625" defaultRowHeight="12.75"/>
  <cols>
    <col min="1" max="1" width="3.00390625" style="0" customWidth="1"/>
    <col min="2" max="2" width="0.5625" style="0" customWidth="1"/>
    <col min="3" max="3" width="5.00390625" style="0" customWidth="1"/>
    <col min="4" max="4" width="19.8515625" style="0" customWidth="1"/>
    <col min="5" max="5" width="7.00390625" style="0" customWidth="1"/>
    <col min="6" max="6" width="6.57421875" style="0" customWidth="1"/>
    <col min="7" max="7" width="4.28125" style="0" customWidth="1"/>
    <col min="8" max="8" width="6.28125" style="0" customWidth="1"/>
    <col min="9" max="9" width="3.8515625" style="0" customWidth="1"/>
    <col min="10" max="10" width="7.8515625" style="0" customWidth="1"/>
    <col min="11" max="11" width="4.140625" style="0" customWidth="1"/>
    <col min="12" max="12" width="1.7109375" style="0" customWidth="1"/>
    <col min="13" max="13" width="4.140625" style="0" customWidth="1"/>
    <col min="14" max="14" width="3.7109375" style="0" customWidth="1"/>
    <col min="15" max="15" width="16.57421875" style="0" customWidth="1"/>
    <col min="16" max="16" width="7.8515625" style="0" customWidth="1"/>
  </cols>
  <sheetData>
    <row r="1" spans="4:16" ht="65.25" customHeight="1" thickBot="1">
      <c r="D1" s="33"/>
      <c r="E1" s="322" t="s">
        <v>44</v>
      </c>
      <c r="F1" s="323"/>
      <c r="G1" s="323"/>
      <c r="H1" s="323"/>
      <c r="I1" s="323"/>
      <c r="J1" s="324"/>
      <c r="K1" s="325" t="str">
        <f>'[1]реквизиты'!$A$2</f>
        <v>European Championship among  youth (M-F)  /1994-95/</v>
      </c>
      <c r="L1" s="326"/>
      <c r="M1" s="326"/>
      <c r="N1" s="326"/>
      <c r="O1" s="326"/>
      <c r="P1" s="327"/>
    </row>
    <row r="2" spans="4:20" ht="26.25" customHeight="1" thickBot="1">
      <c r="D2" s="35"/>
      <c r="E2" s="328" t="str">
        <f>HYPERLINK('пр.взв.'!A4)</f>
        <v>Weight category 60F  кg.</v>
      </c>
      <c r="F2" s="329"/>
      <c r="G2" s="329"/>
      <c r="H2" s="329"/>
      <c r="I2" s="329"/>
      <c r="J2" s="330"/>
      <c r="K2" s="331" t="str">
        <f>'[1]реквизиты'!$A$3</f>
        <v>April 5-9, 2012    Bucharest (Romania)</v>
      </c>
      <c r="L2" s="332"/>
      <c r="M2" s="332"/>
      <c r="N2" s="332"/>
      <c r="O2" s="332"/>
      <c r="P2" s="333"/>
      <c r="Q2" s="70"/>
      <c r="R2" s="70"/>
      <c r="S2" s="70"/>
      <c r="T2" s="70"/>
    </row>
    <row r="3" spans="17:19" ht="10.5" customHeight="1">
      <c r="Q3" s="1"/>
      <c r="R3" s="1"/>
      <c r="S3" s="1"/>
    </row>
    <row r="4" spans="3:17" ht="30.75" customHeight="1">
      <c r="C4" s="68"/>
      <c r="K4" s="1"/>
      <c r="L4" s="1"/>
      <c r="M4" s="276" t="s">
        <v>43</v>
      </c>
      <c r="N4" s="276"/>
      <c r="O4" s="276"/>
      <c r="P4" s="276"/>
      <c r="Q4" s="34"/>
    </row>
    <row r="5" spans="3:17" ht="5.25" customHeight="1" thickBot="1">
      <c r="C5" s="68"/>
      <c r="M5" s="92"/>
      <c r="N5" s="92"/>
      <c r="O5" s="92"/>
      <c r="P5" s="92"/>
      <c r="Q5" s="34"/>
    </row>
    <row r="6" spans="1:17" ht="15" customHeight="1" thickBot="1">
      <c r="A6" s="277" t="s">
        <v>39</v>
      </c>
      <c r="B6" s="93"/>
      <c r="C6" s="286">
        <v>1</v>
      </c>
      <c r="D6" s="305" t="str">
        <f>VLOOKUP(C6,'пр.взв.'!B7:F22,2,FALSE)</f>
        <v>TREFILOVA Anna</v>
      </c>
      <c r="E6" s="282">
        <f>VLOOKUP(C6,'пр.взв.'!B7:F22,3,FALSE)</f>
        <v>1995</v>
      </c>
      <c r="F6" s="301" t="str">
        <f>VLOOKUP(C6,'пр.взв.'!B7:F22,4,FALSE)</f>
        <v>RUS</v>
      </c>
      <c r="G6" s="87"/>
      <c r="H6" s="87"/>
      <c r="I6" s="87"/>
      <c r="J6" s="100"/>
      <c r="K6" s="100"/>
      <c r="M6" s="311">
        <v>1</v>
      </c>
      <c r="N6" s="338">
        <f>K14</f>
        <v>3</v>
      </c>
      <c r="O6" s="334" t="str">
        <f>VLOOKUP(N6,'пр.взв.'!B7:E22,2,FALSE)</f>
        <v>PANTALEEVA Tamara</v>
      </c>
      <c r="P6" s="336" t="str">
        <f>VLOOKUP(N6,'пр.взв.'!B7:F22,4,FALSE)</f>
        <v>BUL</v>
      </c>
      <c r="Q6" s="34"/>
    </row>
    <row r="7" spans="1:17" ht="15" customHeight="1">
      <c r="A7" s="278"/>
      <c r="B7" s="93"/>
      <c r="C7" s="287"/>
      <c r="D7" s="306"/>
      <c r="E7" s="283"/>
      <c r="F7" s="302"/>
      <c r="G7" s="99">
        <v>1</v>
      </c>
      <c r="H7" s="87"/>
      <c r="I7" s="87"/>
      <c r="J7" s="100"/>
      <c r="K7" s="100"/>
      <c r="M7" s="312"/>
      <c r="N7" s="339"/>
      <c r="O7" s="335"/>
      <c r="P7" s="337"/>
      <c r="Q7" s="34"/>
    </row>
    <row r="8" spans="1:17" ht="15" customHeight="1" thickBot="1">
      <c r="A8" s="278"/>
      <c r="B8" s="93"/>
      <c r="C8" s="307">
        <v>5</v>
      </c>
      <c r="D8" s="292" t="str">
        <f>VLOOKUP(C8,'пр.взв.'!B7:F22,2,FALSE)</f>
        <v>SHIMENAITE Martyna</v>
      </c>
      <c r="E8" s="288">
        <f>VLOOKUP(C8,'пр.взв.'!B7:F22,3,FALSE)</f>
        <v>1995</v>
      </c>
      <c r="F8" s="303" t="str">
        <f>VLOOKUP(C8,'пр.взв.'!B9:F24,4,FALSE)</f>
        <v>LIT</v>
      </c>
      <c r="G8" s="120" t="s">
        <v>64</v>
      </c>
      <c r="H8" s="88"/>
      <c r="I8" s="89"/>
      <c r="J8" s="100"/>
      <c r="K8" s="100"/>
      <c r="M8" s="309">
        <v>2</v>
      </c>
      <c r="N8" s="339">
        <v>2</v>
      </c>
      <c r="O8" s="335" t="str">
        <f>VLOOKUP(N8,'пр.взв.'!B7:F22,2,FALSE)</f>
        <v>FLORIAN Andreea-Geanina</v>
      </c>
      <c r="P8" s="337" t="str">
        <f>VLOOKUP(N8,'пр.взв.'!B7:E22,4,FALSE)</f>
        <v>ROU</v>
      </c>
      <c r="Q8" s="34"/>
    </row>
    <row r="9" spans="1:17" ht="15" customHeight="1" thickBot="1">
      <c r="A9" s="279"/>
      <c r="B9" s="93"/>
      <c r="C9" s="308"/>
      <c r="D9" s="293"/>
      <c r="E9" s="289"/>
      <c r="F9" s="304"/>
      <c r="G9" s="87"/>
      <c r="H9" s="90"/>
      <c r="I9" s="94">
        <v>3</v>
      </c>
      <c r="J9" s="100"/>
      <c r="K9" s="100"/>
      <c r="M9" s="310"/>
      <c r="N9" s="339"/>
      <c r="O9" s="335" t="e">
        <f>VLOOKUP(N9,'пр.взв.'!B1:E24,2,FALSE)</f>
        <v>#N/A</v>
      </c>
      <c r="P9" s="337" t="e">
        <f>VLOOKUP(N9,'пр.взв.'!B1:E24,4,FALSE)</f>
        <v>#N/A</v>
      </c>
      <c r="Q9" s="34"/>
    </row>
    <row r="10" spans="1:17" ht="15" customHeight="1" thickBot="1">
      <c r="A10" s="277" t="s">
        <v>40</v>
      </c>
      <c r="B10" s="93"/>
      <c r="C10" s="286">
        <v>3</v>
      </c>
      <c r="D10" s="305" t="str">
        <f>VLOOKUP(C10,'пр.взв.'!B7:F22,2,FALSE)</f>
        <v>PANTALEEVA Tamara</v>
      </c>
      <c r="E10" s="282">
        <f>VLOOKUP(C10,'пр.взв.'!B7:F22,3,FALSE)</f>
        <v>1994</v>
      </c>
      <c r="F10" s="301" t="str">
        <f>VLOOKUP(C10,'пр.взв.'!B11:F26,4,FALSE)</f>
        <v>BUL</v>
      </c>
      <c r="G10" s="87"/>
      <c r="H10" s="90"/>
      <c r="I10" s="121" t="s">
        <v>64</v>
      </c>
      <c r="J10" s="101"/>
      <c r="K10" s="100"/>
      <c r="M10" s="296">
        <v>3</v>
      </c>
      <c r="N10" s="339">
        <f>E29</f>
        <v>1</v>
      </c>
      <c r="O10" s="335" t="str">
        <f>VLOOKUP(N10,'пр.взв.'!B7:F22,2,FALSE)</f>
        <v>TREFILOVA Anna</v>
      </c>
      <c r="P10" s="337" t="str">
        <f>VLOOKUP(N10,'пр.взв.'!B7:E22,4,FALSE)</f>
        <v>RUS</v>
      </c>
      <c r="Q10" s="34"/>
    </row>
    <row r="11" spans="1:17" ht="15" customHeight="1">
      <c r="A11" s="278"/>
      <c r="B11" s="93"/>
      <c r="C11" s="287"/>
      <c r="D11" s="306">
        <f>'пр.взв.'!C12</f>
        <v>0</v>
      </c>
      <c r="E11" s="283"/>
      <c r="F11" s="302">
        <f>'пр.взв.'!E12</f>
        <v>0</v>
      </c>
      <c r="G11" s="95">
        <v>3</v>
      </c>
      <c r="H11" s="91"/>
      <c r="I11" s="89"/>
      <c r="J11" s="102"/>
      <c r="K11" s="100"/>
      <c r="M11" s="297"/>
      <c r="N11" s="339"/>
      <c r="O11" s="335" t="e">
        <f>VLOOKUP(N11,'пр.взв.'!B1:E26,2,FALSE)</f>
        <v>#N/A</v>
      </c>
      <c r="P11" s="337" t="e">
        <f>VLOOKUP(N11,'пр.взв.'!B1:E26,4,FALSE)</f>
        <v>#N/A</v>
      </c>
      <c r="Q11" s="34"/>
    </row>
    <row r="12" spans="1:17" ht="15" customHeight="1" thickBot="1">
      <c r="A12" s="278"/>
      <c r="B12" s="93"/>
      <c r="C12" s="307">
        <v>7</v>
      </c>
      <c r="D12" s="292" t="str">
        <f>VLOOKUP(C12,'пр.взв.'!B7:F22,2,FALSE)</f>
        <v>KAPAYEVA Lalita</v>
      </c>
      <c r="E12" s="288">
        <f>VLOOKUP(C12,'пр.взв.'!B7:F22,3,FALSE)</f>
        <v>1995</v>
      </c>
      <c r="F12" s="303" t="str">
        <f>VLOOKUP(C12,'пр.взв.'!B13:F28,4,FALSE)</f>
        <v>BLR</v>
      </c>
      <c r="G12" s="122" t="s">
        <v>64</v>
      </c>
      <c r="H12" s="87"/>
      <c r="I12" s="90"/>
      <c r="J12" s="102"/>
      <c r="K12" s="100"/>
      <c r="M12" s="296">
        <v>3</v>
      </c>
      <c r="N12" s="339">
        <f>L29</f>
        <v>8</v>
      </c>
      <c r="O12" s="335" t="str">
        <f>VLOOKUP(N12,'пр.взв.'!B9:F24,2,FALSE)</f>
        <v>KRETSU Ekaterina</v>
      </c>
      <c r="P12" s="337" t="str">
        <f>VLOOKUP(N12,'пр.взв.'!B7:E24,4,FALSE)</f>
        <v>MDA</v>
      </c>
      <c r="Q12" s="34"/>
    </row>
    <row r="13" spans="1:17" ht="15" customHeight="1" thickBot="1">
      <c r="A13" s="279"/>
      <c r="B13" s="93"/>
      <c r="C13" s="308"/>
      <c r="D13" s="293" t="str">
        <f>'пр.взв.'!C20</f>
        <v>Копаева Лолита</v>
      </c>
      <c r="E13" s="289"/>
      <c r="F13" s="304">
        <f>'пр.взв.'!E20</f>
        <v>0</v>
      </c>
      <c r="G13" s="87"/>
      <c r="H13" s="87"/>
      <c r="I13" s="90"/>
      <c r="J13" s="102"/>
      <c r="K13" s="100"/>
      <c r="M13" s="297"/>
      <c r="N13" s="339"/>
      <c r="O13" s="335" t="e">
        <f>VLOOKUP(N13,'пр.взв.'!B3:E28,2,FALSE)</f>
        <v>#N/A</v>
      </c>
      <c r="P13" s="337" t="e">
        <f>VLOOKUP(N13,'пр.взв.'!B3:E28,4,FALSE)</f>
        <v>#N/A</v>
      </c>
      <c r="Q13" s="34"/>
    </row>
    <row r="14" spans="3:17" ht="15" customHeight="1">
      <c r="C14" s="284"/>
      <c r="D14" s="86"/>
      <c r="E14" s="84"/>
      <c r="F14" s="85"/>
      <c r="G14" s="87"/>
      <c r="H14" s="87"/>
      <c r="I14" s="90"/>
      <c r="J14" s="102"/>
      <c r="K14" s="103">
        <v>3</v>
      </c>
      <c r="M14" s="315">
        <v>5</v>
      </c>
      <c r="N14" s="339">
        <v>7</v>
      </c>
      <c r="O14" s="335" t="str">
        <f>VLOOKUP(N14,'пр.взв.'!B1:F26,2,FALSE)</f>
        <v>KAPAYEVA Lalita</v>
      </c>
      <c r="P14" s="337" t="str">
        <f>VLOOKUP(N14,'пр.взв.'!B1:E26,4,FALSE)</f>
        <v>BLR</v>
      </c>
      <c r="Q14" s="34"/>
    </row>
    <row r="15" spans="3:17" ht="15" customHeight="1" thickBot="1">
      <c r="C15" s="285"/>
      <c r="D15" s="86"/>
      <c r="E15" s="84"/>
      <c r="F15" s="85"/>
      <c r="G15" s="87"/>
      <c r="H15" s="87"/>
      <c r="I15" s="90"/>
      <c r="J15" s="102"/>
      <c r="K15" s="123" t="s">
        <v>66</v>
      </c>
      <c r="M15" s="316"/>
      <c r="N15" s="339"/>
      <c r="O15" s="335" t="e">
        <f>VLOOKUP(N15,'пр.взв.'!B5:E30,2,FALSE)</f>
        <v>#N/A</v>
      </c>
      <c r="P15" s="337" t="e">
        <f>VLOOKUP(N15,'пр.взв.'!B5:E30,4,FALSE)</f>
        <v>#N/A</v>
      </c>
      <c r="Q15" s="34"/>
    </row>
    <row r="16" spans="1:17" ht="15" customHeight="1" thickBot="1">
      <c r="A16" s="277" t="s">
        <v>41</v>
      </c>
      <c r="B16" s="93"/>
      <c r="C16" s="280">
        <v>2</v>
      </c>
      <c r="D16" s="305" t="str">
        <f>VLOOKUP(C16,'пр.взв.'!B7:F22,2,FALSE)</f>
        <v>FLORIAN Andreea-Geanina</v>
      </c>
      <c r="E16" s="282">
        <f>VLOOKUP(C16,'пр.взв.'!B7:F22,3,FALSE)</f>
        <v>1994</v>
      </c>
      <c r="F16" s="301" t="str">
        <f>VLOOKUP(C16,'пр.взв.'!B7:F22,4,FALSE)</f>
        <v>ROU</v>
      </c>
      <c r="G16" s="87"/>
      <c r="H16" s="87"/>
      <c r="I16" s="90"/>
      <c r="J16" s="102"/>
      <c r="K16" s="100"/>
      <c r="M16" s="315">
        <v>5</v>
      </c>
      <c r="N16" s="339">
        <v>6</v>
      </c>
      <c r="O16" s="335" t="str">
        <f>VLOOKUP(N16,'пр.взв.'!B3:F28,2,FALSE)</f>
        <v>LIPOVKO Valeriia</v>
      </c>
      <c r="P16" s="337" t="str">
        <f>VLOOKUP(N16,'пр.взв.'!B3:E28,4,FALSE)</f>
        <v>UKR</v>
      </c>
      <c r="Q16" s="34"/>
    </row>
    <row r="17" spans="1:17" ht="15" customHeight="1">
      <c r="A17" s="278"/>
      <c r="B17" s="93"/>
      <c r="C17" s="281"/>
      <c r="D17" s="306">
        <f>'пр.взв.'!C10</f>
        <v>0</v>
      </c>
      <c r="E17" s="283"/>
      <c r="F17" s="302">
        <f>'пр.взв.'!E10</f>
        <v>0</v>
      </c>
      <c r="G17" s="94">
        <v>3</v>
      </c>
      <c r="H17" s="87"/>
      <c r="I17" s="90"/>
      <c r="J17" s="102"/>
      <c r="K17" s="100"/>
      <c r="M17" s="316"/>
      <c r="N17" s="339"/>
      <c r="O17" s="335" t="e">
        <f>VLOOKUP(N17,'пр.взв.'!B7:E32,2,FALSE)</f>
        <v>#N/A</v>
      </c>
      <c r="P17" s="337" t="e">
        <f>VLOOKUP(N17,'пр.взв.'!B7:E32,4,FALSE)</f>
        <v>#N/A</v>
      </c>
      <c r="Q17" s="34"/>
    </row>
    <row r="18" spans="1:17" ht="15" customHeight="1" thickBot="1">
      <c r="A18" s="278"/>
      <c r="B18" s="93"/>
      <c r="C18" s="290">
        <v>6</v>
      </c>
      <c r="D18" s="292" t="str">
        <f>VLOOKUP(C18,'пр.взв.'!B7:F22,2,FALSE)</f>
        <v>LIPOVKO Valeriia</v>
      </c>
      <c r="E18" s="288">
        <f>VLOOKUP(C18,'пр.взв.'!B7:F22,3,FALSE)</f>
        <v>1994</v>
      </c>
      <c r="F18" s="303" t="str">
        <f>VLOOKUP(C18,'пр.взв.'!B7:F22,4,FALSE)</f>
        <v>UKR</v>
      </c>
      <c r="G18" s="121" t="s">
        <v>65</v>
      </c>
      <c r="H18" s="88"/>
      <c r="I18" s="89"/>
      <c r="J18" s="102"/>
      <c r="K18" s="100"/>
      <c r="M18" s="313" t="s">
        <v>38</v>
      </c>
      <c r="N18" s="339">
        <v>5</v>
      </c>
      <c r="O18" s="335" t="str">
        <f>VLOOKUP(N18,'пр.взв.'!B5:F30,2,FALSE)</f>
        <v>SHIMENAITE Martyna</v>
      </c>
      <c r="P18" s="337" t="str">
        <f>VLOOKUP(N18,'пр.взв.'!B1:E30,4,FALSE)</f>
        <v>LIT</v>
      </c>
      <c r="Q18" s="34"/>
    </row>
    <row r="19" spans="1:17" ht="15" customHeight="1" thickBot="1">
      <c r="A19" s="279"/>
      <c r="B19" s="93"/>
      <c r="C19" s="291"/>
      <c r="D19" s="293">
        <f>'пр.взв.'!C18</f>
        <v>0</v>
      </c>
      <c r="E19" s="289"/>
      <c r="F19" s="304">
        <f>'пр.взв.'!E18</f>
        <v>0</v>
      </c>
      <c r="G19" s="87"/>
      <c r="H19" s="90"/>
      <c r="I19" s="95">
        <v>2</v>
      </c>
      <c r="J19" s="104"/>
      <c r="K19" s="100"/>
      <c r="M19" s="314"/>
      <c r="N19" s="339"/>
      <c r="O19" s="335" t="e">
        <f>VLOOKUP(N19,'пр.взв.'!B1:E34,2,FALSE)</f>
        <v>#N/A</v>
      </c>
      <c r="P19" s="337" t="e">
        <f>VLOOKUP(N19,'пр.взв.'!B3:E34,4,FALSE)</f>
        <v>#N/A</v>
      </c>
      <c r="Q19" s="34"/>
    </row>
    <row r="20" spans="1:17" ht="15" customHeight="1" thickBot="1">
      <c r="A20" s="277" t="s">
        <v>42</v>
      </c>
      <c r="B20" s="93"/>
      <c r="C20" s="280">
        <v>4</v>
      </c>
      <c r="D20" s="305" t="str">
        <f>VLOOKUP(C20,'пр.взв.'!B7:F22,2,FALSE)</f>
        <v>HALAS Barbara</v>
      </c>
      <c r="E20" s="282">
        <f>VLOOKUP(C20,'пр.взв.'!B7:F22,3,FALSE)</f>
        <v>1996</v>
      </c>
      <c r="F20" s="301" t="str">
        <f>VLOOKUP(C20,'пр.взв.'!B7:F22,4,FALSE)</f>
        <v>SLO</v>
      </c>
      <c r="G20" s="87"/>
      <c r="H20" s="90"/>
      <c r="I20" s="122" t="s">
        <v>65</v>
      </c>
      <c r="J20" s="76"/>
      <c r="K20" s="100"/>
      <c r="M20" s="313" t="s">
        <v>38</v>
      </c>
      <c r="N20" s="339">
        <v>4</v>
      </c>
      <c r="O20" s="335" t="str">
        <f>VLOOKUP(N20,'пр.взв.'!B1:F32,2,FALSE)</f>
        <v>HALAS Barbara</v>
      </c>
      <c r="P20" s="337" t="str">
        <f>VLOOKUP(N20,'пр.взв.'!B1:E32,4,FALSE)</f>
        <v>SLO</v>
      </c>
      <c r="Q20" s="34"/>
    </row>
    <row r="21" spans="1:17" ht="15" customHeight="1" thickBot="1">
      <c r="A21" s="278"/>
      <c r="B21" s="93"/>
      <c r="C21" s="281"/>
      <c r="D21" s="306">
        <f>'пр.взв.'!C14</f>
        <v>0</v>
      </c>
      <c r="E21" s="283"/>
      <c r="F21" s="302">
        <f>'пр.взв.'!E14</f>
        <v>0</v>
      </c>
      <c r="G21" s="95">
        <v>8</v>
      </c>
      <c r="H21" s="91"/>
      <c r="I21" s="89"/>
      <c r="J21" s="76"/>
      <c r="K21" s="100"/>
      <c r="M21" s="317"/>
      <c r="N21" s="340"/>
      <c r="O21" s="341" t="e">
        <f>VLOOKUP(N21,'пр.взв.'!B1:E36,2,FALSE)</f>
        <v>#N/A</v>
      </c>
      <c r="P21" s="342" t="e">
        <f>VLOOKUP(N21,'пр.взв.'!B1:E36,4,FALSE)</f>
        <v>#N/A</v>
      </c>
      <c r="Q21" s="34"/>
    </row>
    <row r="22" spans="1:17" ht="15" customHeight="1" thickBot="1">
      <c r="A22" s="278"/>
      <c r="B22" s="93"/>
      <c r="C22" s="290">
        <v>8</v>
      </c>
      <c r="D22" s="292" t="str">
        <f>VLOOKUP(C22,'пр.взв.'!B7:F22,2,FALSE)</f>
        <v>KRETSU Ekaterina</v>
      </c>
      <c r="E22" s="288">
        <f>VLOOKUP(C22,'пр.взв.'!B7:F22,3,FALSE)</f>
        <v>1994</v>
      </c>
      <c r="F22" s="303" t="str">
        <f>VLOOKUP(C22,'пр.взв.'!B7:F22,4,FALSE)</f>
        <v>MDA</v>
      </c>
      <c r="G22" s="122" t="s">
        <v>64</v>
      </c>
      <c r="H22" s="87"/>
      <c r="I22" s="90"/>
      <c r="J22" s="76"/>
      <c r="K22" s="100"/>
      <c r="O22" s="80"/>
      <c r="P22" s="81"/>
      <c r="Q22" s="34"/>
    </row>
    <row r="23" spans="1:17" ht="15" customHeight="1" thickBot="1">
      <c r="A23" s="279"/>
      <c r="B23" s="93"/>
      <c r="C23" s="291"/>
      <c r="D23" s="293">
        <f>'пр.взв.'!C22</f>
        <v>0</v>
      </c>
      <c r="E23" s="289"/>
      <c r="F23" s="304">
        <f>'пр.взв.'!E22</f>
        <v>0</v>
      </c>
      <c r="G23" s="82"/>
      <c r="H23" s="82"/>
      <c r="I23" s="11"/>
      <c r="J23" s="1"/>
      <c r="O23" s="80"/>
      <c r="P23" s="81"/>
      <c r="Q23" s="34"/>
    </row>
    <row r="24" spans="3:10" ht="38.25" customHeight="1">
      <c r="C24" s="298" t="s">
        <v>45</v>
      </c>
      <c r="D24" s="298"/>
      <c r="E24" s="298"/>
      <c r="F24" s="298"/>
      <c r="G24" s="298"/>
      <c r="H24" s="298"/>
      <c r="I24" s="298"/>
      <c r="J24" s="298"/>
    </row>
    <row r="25" spans="3:8" ht="25.5" customHeight="1">
      <c r="C25" s="39" t="s">
        <v>1</v>
      </c>
      <c r="H25" s="39" t="s">
        <v>2</v>
      </c>
    </row>
    <row r="26" ht="12.75" customHeight="1" thickBot="1"/>
    <row r="27" spans="3:13" ht="13.5" customHeight="1">
      <c r="C27" s="299">
        <v>7</v>
      </c>
      <c r="D27" s="108"/>
      <c r="E27" s="109"/>
      <c r="H27" s="299">
        <v>6</v>
      </c>
      <c r="I27" s="105"/>
      <c r="J27" s="71"/>
      <c r="K27" s="114"/>
      <c r="L27" s="114"/>
      <c r="M27" s="114"/>
    </row>
    <row r="28" spans="3:13" ht="12.75" customHeight="1" thickBot="1">
      <c r="C28" s="300"/>
      <c r="D28" s="110"/>
      <c r="E28" s="109"/>
      <c r="H28" s="300"/>
      <c r="I28" s="115"/>
      <c r="J28" s="73"/>
      <c r="K28" s="106"/>
      <c r="L28" s="114"/>
      <c r="M28" s="114"/>
    </row>
    <row r="29" spans="3:13" ht="15.75" customHeight="1">
      <c r="C29" s="111"/>
      <c r="D29" s="112"/>
      <c r="E29" s="107">
        <v>1</v>
      </c>
      <c r="H29" s="111"/>
      <c r="I29" s="114"/>
      <c r="J29" s="118"/>
      <c r="K29" s="114"/>
      <c r="L29" s="318">
        <v>8</v>
      </c>
      <c r="M29" s="319"/>
    </row>
    <row r="30" spans="3:13" ht="12.75" customHeight="1" thickBot="1">
      <c r="C30" s="111"/>
      <c r="D30" s="112"/>
      <c r="E30" s="128" t="s">
        <v>65</v>
      </c>
      <c r="H30" s="111"/>
      <c r="I30" s="114"/>
      <c r="J30" s="116"/>
      <c r="K30" s="114"/>
      <c r="L30" s="320" t="s">
        <v>64</v>
      </c>
      <c r="M30" s="321"/>
    </row>
    <row r="31" spans="3:13" ht="13.5" customHeight="1">
      <c r="C31" s="294">
        <v>1</v>
      </c>
      <c r="D31" s="113"/>
      <c r="E31" s="109"/>
      <c r="H31" s="294">
        <v>8</v>
      </c>
      <c r="I31" s="117"/>
      <c r="J31" s="75"/>
      <c r="K31" s="119"/>
      <c r="L31" s="114"/>
      <c r="M31" s="114"/>
    </row>
    <row r="32" spans="3:13" ht="18.75" thickBot="1">
      <c r="C32" s="295"/>
      <c r="D32" s="108"/>
      <c r="E32" s="109"/>
      <c r="H32" s="295"/>
      <c r="I32" s="105"/>
      <c r="J32" s="71"/>
      <c r="K32" s="114"/>
      <c r="L32" s="114"/>
      <c r="M32" s="114"/>
    </row>
    <row r="35" spans="5:8" ht="12.75">
      <c r="E35" s="1"/>
      <c r="F35" s="1"/>
      <c r="G35" s="1"/>
      <c r="H35" s="1"/>
    </row>
    <row r="36" spans="3:13" ht="15.75">
      <c r="C36" s="12" t="str">
        <f>'[1]реквизиты'!$A$8</f>
        <v>Chiaf referee</v>
      </c>
      <c r="D36" s="9"/>
      <c r="E36" s="9"/>
      <c r="F36" s="9"/>
      <c r="G36" s="1"/>
      <c r="H36" s="38"/>
      <c r="J36" s="77" t="str">
        <f>'[1]реквизиты'!$G$8</f>
        <v>R. Baboyan</v>
      </c>
      <c r="L36" s="96"/>
      <c r="M36" t="str">
        <f>'[1]реквизиты'!$G$9</f>
        <v>/RUS/</v>
      </c>
    </row>
    <row r="37" spans="3:13" ht="15.75">
      <c r="C37" s="79"/>
      <c r="D37" s="9"/>
      <c r="E37" s="9"/>
      <c r="F37" s="9"/>
      <c r="G37" s="1"/>
      <c r="H37" s="76"/>
      <c r="I37" s="1"/>
      <c r="J37" s="78"/>
      <c r="L37" s="97"/>
      <c r="M37" s="1"/>
    </row>
    <row r="38" spans="3:11" ht="15">
      <c r="C38" s="15">
        <f>HYPERLINK('[1]реквизиты'!$A$13)</f>
      </c>
      <c r="E38" s="9"/>
      <c r="F38" s="9"/>
      <c r="G38" s="13"/>
      <c r="H38" s="38">
        <f>HYPERLINK('[1]реквизиты'!$G$13)</f>
      </c>
      <c r="J38" s="77"/>
      <c r="K38" s="16"/>
    </row>
    <row r="39" spans="5:10" ht="15">
      <c r="E39" s="1"/>
      <c r="F39" s="1"/>
      <c r="G39" s="1"/>
      <c r="H39" s="1"/>
      <c r="J39" s="77"/>
    </row>
    <row r="40" spans="5:10" ht="15">
      <c r="E40" s="1"/>
      <c r="F40" s="1"/>
      <c r="G40" s="1"/>
      <c r="H40" s="1"/>
      <c r="J40" s="77"/>
    </row>
    <row r="41" spans="3:13" ht="15.75">
      <c r="C41" s="12" t="str">
        <f>'[1]реквизиты'!$A$10</f>
        <v>Chiaf  secretary</v>
      </c>
      <c r="E41" s="1"/>
      <c r="F41" s="1"/>
      <c r="G41" s="1"/>
      <c r="H41" s="1"/>
      <c r="J41" s="77" t="str">
        <f>'[1]реквизиты'!$G$10</f>
        <v>A. Sheyko</v>
      </c>
      <c r="L41" s="96"/>
      <c r="M41" t="str">
        <f>'[1]реквизиты'!$G$11</f>
        <v>/BLR/</v>
      </c>
    </row>
    <row r="42" spans="10:13" ht="15">
      <c r="J42" s="78"/>
      <c r="M42" s="98"/>
    </row>
  </sheetData>
  <mergeCells count="81">
    <mergeCell ref="F22:F23"/>
    <mergeCell ref="F16:F17"/>
    <mergeCell ref="D18:D19"/>
    <mergeCell ref="F18:F19"/>
    <mergeCell ref="D20:D21"/>
    <mergeCell ref="F20:F21"/>
    <mergeCell ref="D6:D7"/>
    <mergeCell ref="D8:D9"/>
    <mergeCell ref="F6:F7"/>
    <mergeCell ref="F8:F9"/>
    <mergeCell ref="N18:N19"/>
    <mergeCell ref="O18:O19"/>
    <mergeCell ref="P18:P19"/>
    <mergeCell ref="N20:N21"/>
    <mergeCell ref="O20:O21"/>
    <mergeCell ref="P20:P21"/>
    <mergeCell ref="N14:N15"/>
    <mergeCell ref="O14:O15"/>
    <mergeCell ref="P14:P15"/>
    <mergeCell ref="N16:N17"/>
    <mergeCell ref="O16:O17"/>
    <mergeCell ref="P16:P17"/>
    <mergeCell ref="N10:N11"/>
    <mergeCell ref="O10:O11"/>
    <mergeCell ref="P10:P11"/>
    <mergeCell ref="N12:N13"/>
    <mergeCell ref="O12:O13"/>
    <mergeCell ref="P12:P13"/>
    <mergeCell ref="O6:O7"/>
    <mergeCell ref="P6:P7"/>
    <mergeCell ref="N6:N7"/>
    <mergeCell ref="N8:N9"/>
    <mergeCell ref="O8:O9"/>
    <mergeCell ref="P8:P9"/>
    <mergeCell ref="E1:J1"/>
    <mergeCell ref="K1:P1"/>
    <mergeCell ref="E2:J2"/>
    <mergeCell ref="K2:P2"/>
    <mergeCell ref="M8:M9"/>
    <mergeCell ref="M6:M7"/>
    <mergeCell ref="H31:H32"/>
    <mergeCell ref="M18:M19"/>
    <mergeCell ref="M16:M17"/>
    <mergeCell ref="M14:M15"/>
    <mergeCell ref="M20:M21"/>
    <mergeCell ref="L29:M29"/>
    <mergeCell ref="L30:M30"/>
    <mergeCell ref="M12:M13"/>
    <mergeCell ref="C8:C9"/>
    <mergeCell ref="C10:C11"/>
    <mergeCell ref="E10:E11"/>
    <mergeCell ref="C12:C13"/>
    <mergeCell ref="E12:E13"/>
    <mergeCell ref="D10:D11"/>
    <mergeCell ref="D12:D13"/>
    <mergeCell ref="C31:C32"/>
    <mergeCell ref="C18:C19"/>
    <mergeCell ref="E18:E19"/>
    <mergeCell ref="M10:M11"/>
    <mergeCell ref="C24:J24"/>
    <mergeCell ref="H27:H28"/>
    <mergeCell ref="C27:C28"/>
    <mergeCell ref="F10:F11"/>
    <mergeCell ref="F12:F13"/>
    <mergeCell ref="D16:D17"/>
    <mergeCell ref="A20:A23"/>
    <mergeCell ref="C20:C21"/>
    <mergeCell ref="E20:E21"/>
    <mergeCell ref="C22:C23"/>
    <mergeCell ref="E22:E23"/>
    <mergeCell ref="D22:D23"/>
    <mergeCell ref="M4:P4"/>
    <mergeCell ref="A6:A9"/>
    <mergeCell ref="A10:A13"/>
    <mergeCell ref="A16:A19"/>
    <mergeCell ref="C16:C17"/>
    <mergeCell ref="E16:E17"/>
    <mergeCell ref="C14:C15"/>
    <mergeCell ref="C6:C7"/>
    <mergeCell ref="E6:E7"/>
    <mergeCell ref="E8:E9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2012-04-08T12:20:01Z</cp:lastPrinted>
  <dcterms:created xsi:type="dcterms:W3CDTF">1996-10-08T23:32:33Z</dcterms:created>
  <dcterms:modified xsi:type="dcterms:W3CDTF">2012-04-08T12:22:39Z</dcterms:modified>
  <cp:category/>
  <cp:version/>
  <cp:contentType/>
  <cp:contentStatus/>
</cp:coreProperties>
</file>