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<sst xmlns="http://schemas.openxmlformats.org/spreadsheetml/2006/main" count="268" uniqueCount="85">
  <si>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</si>
  <si>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</si>
  <si>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</si>
  <si>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</si>
  <si>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</si>
  <si>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</si>
  <si>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</si>
  <si>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</si>
  <si>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</si>
  <si>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</si>
  <si>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</si>
  <si>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</si>
  <si>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</si>
  <si>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</si>
  <si>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</si>
  <si>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</si>
  <si>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</si>
  <si>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</si>
  <si>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</si>
  <si>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</si>
  <si>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</si>
  <si>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</si>
  <si>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</si>
  <si>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</si>
  <si>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</si>
  <si>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</si>
  <si>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</si>
  <si>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</si>
  <si>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</si>
  <si>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</si>
  <si>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</si>
  <si>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</si>
  <si>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</si>
  <si>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</si>
  <si>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</si>
  <si>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</si>
  <si>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</si>
  <si>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</si>
  <si>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</si>
  <si>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</si>
  <si>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11.</t>
  </si>
  <si>
    <t>12.</t>
  </si>
  <si>
    <t>13.</t>
  </si>
  <si>
    <t>14.</t>
  </si>
  <si>
    <t>15.</t>
  </si>
  <si>
    <t>16.</t>
  </si>
  <si>
    <t>Pool A1</t>
  </si>
  <si>
    <t>Pool A2</t>
  </si>
  <si>
    <t>Pool B1</t>
  </si>
  <si>
    <t>Pool B2</t>
  </si>
  <si>
    <t>PROTOKOL of competitions</t>
  </si>
  <si>
    <t xml:space="preserve">Fight for 3rd place </t>
  </si>
  <si>
    <t>Consolatory meetings (Утешительные встречи)</t>
  </si>
  <si>
    <t>KARAPETYAN Mher</t>
  </si>
  <si>
    <t>ARM</t>
  </si>
  <si>
    <t>DRAGOSHCHUK Ruslan</t>
  </si>
  <si>
    <t>MDA</t>
  </si>
  <si>
    <t>REKASHIUS Domantas</t>
  </si>
  <si>
    <t>LIT</t>
  </si>
  <si>
    <t>ZUBKOV Aleksei</t>
  </si>
  <si>
    <t>EST</t>
  </si>
  <si>
    <t>POZNAR Yuriy</t>
  </si>
  <si>
    <t>UKR</t>
  </si>
  <si>
    <t>IANVARASHVILI Amiran</t>
  </si>
  <si>
    <t>GEO</t>
  </si>
  <si>
    <t>GALSTYAN Samvel</t>
  </si>
  <si>
    <t>RUS</t>
  </si>
  <si>
    <t>LAPSINS Nikolajs</t>
  </si>
  <si>
    <t>LAT</t>
  </si>
  <si>
    <t>RADULESCU Emanuel</t>
  </si>
  <si>
    <t>ROU</t>
  </si>
  <si>
    <t>Weight category 82M   кg.</t>
  </si>
  <si>
    <t>8</t>
  </si>
  <si>
    <t>4</t>
  </si>
  <si>
    <t>6</t>
  </si>
  <si>
    <t>2</t>
  </si>
  <si>
    <t>5</t>
  </si>
  <si>
    <t>3</t>
  </si>
  <si>
    <t>7</t>
  </si>
  <si>
    <t>7-8</t>
  </si>
  <si>
    <t>9</t>
  </si>
  <si>
    <t>3,5:0</t>
  </si>
  <si>
    <t>3:0</t>
  </si>
  <si>
    <t>4:0</t>
  </si>
  <si>
    <t>3:1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</si>
</sst>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9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1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4"/>
      <color indexed="9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sz val="8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4" fillId="21" borderId="7" applyNumberFormat="0" applyAlignment="0" applyProtection="0"/>
    <xf numFmtId="0" fontId="3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8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42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5" fillId="0" borderId="14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3" fillId="0" borderId="15" xfId="0" applyFont="1" applyBorder="1" applyAlignment="1">
      <alignment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3" fillId="0" borderId="24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78" fontId="21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20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6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29" fillId="0" borderId="0" xfId="0" applyFont="1" applyAlignment="1">
      <alignment/>
    </xf>
    <xf numFmtId="0" fontId="6" fillId="0" borderId="0" xfId="42" applyFont="1" applyAlignment="1" applyProtection="1">
      <alignment horizontal="left" vertical="center"/>
      <protection/>
    </xf>
    <xf numFmtId="0" fontId="32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1" fillId="3" borderId="24" xfId="0" applyNumberFormat="1" applyFont="1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/>
    </xf>
    <xf numFmtId="49" fontId="5" fillId="0" borderId="2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3" borderId="17" xfId="0" applyNumberFormat="1" applyFont="1" applyFill="1" applyBorder="1" applyAlignment="1">
      <alignment horizontal="center" vertical="center" wrapText="1"/>
    </xf>
    <xf numFmtId="0" fontId="5" fillId="0" borderId="0" xfId="42" applyFont="1" applyFill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0" fillId="0" borderId="0" xfId="42" applyFont="1" applyFill="1" applyAlignment="1" applyProtection="1">
      <alignment horizontal="center"/>
      <protection/>
    </xf>
    <xf numFmtId="0" fontId="2" fillId="0" borderId="30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left" vertical="center"/>
    </xf>
    <xf numFmtId="0" fontId="5" fillId="0" borderId="16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31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49" fontId="5" fillId="0" borderId="16" xfId="0" applyNumberFormat="1" applyFon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1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58" fillId="0" borderId="25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3" xfId="42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left" vertical="center" wrapText="1"/>
      <protection/>
    </xf>
    <xf numFmtId="0" fontId="7" fillId="0" borderId="32" xfId="0" applyFont="1" applyBorder="1" applyAlignment="1">
      <alignment horizontal="left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7" fillId="0" borderId="3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7" fillId="0" borderId="3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41" xfId="0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center" vertical="center" wrapText="1"/>
      <protection/>
    </xf>
    <xf numFmtId="49" fontId="7" fillId="0" borderId="41" xfId="0" applyNumberFormat="1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left" vertical="center" wrapText="1"/>
      <protection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1" fillId="0" borderId="33" xfId="42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178" fontId="20" fillId="0" borderId="22" xfId="43" applyFont="1" applyBorder="1" applyAlignment="1">
      <alignment horizontal="center" vertical="center" wrapText="1"/>
    </xf>
    <xf numFmtId="178" fontId="20" fillId="0" borderId="46" xfId="43" applyFont="1" applyBorder="1" applyAlignment="1">
      <alignment horizontal="center" vertical="center" wrapText="1"/>
    </xf>
    <xf numFmtId="49" fontId="20" fillId="0" borderId="47" xfId="43" applyNumberFormat="1" applyFont="1" applyBorder="1" applyAlignment="1">
      <alignment horizontal="center" vertical="center" wrapText="1"/>
    </xf>
    <xf numFmtId="0" fontId="20" fillId="0" borderId="48" xfId="43" applyNumberFormat="1" applyFont="1" applyBorder="1" applyAlignment="1">
      <alignment horizontal="center" vertical="center" wrapText="1"/>
    </xf>
    <xf numFmtId="178" fontId="21" fillId="24" borderId="49" xfId="43" applyFont="1" applyFill="1" applyBorder="1" applyAlignment="1">
      <alignment horizontal="center" vertical="center" wrapText="1"/>
    </xf>
    <xf numFmtId="178" fontId="21" fillId="24" borderId="46" xfId="43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78" fontId="20" fillId="0" borderId="10" xfId="43" applyFont="1" applyBorder="1" applyAlignment="1">
      <alignment horizontal="center" vertical="center" wrapText="1"/>
    </xf>
    <xf numFmtId="178" fontId="20" fillId="0" borderId="50" xfId="4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178" fontId="21" fillId="17" borderId="22" xfId="43" applyFont="1" applyFill="1" applyBorder="1" applyAlignment="1">
      <alignment horizontal="center" vertical="center" wrapText="1"/>
    </xf>
    <xf numFmtId="178" fontId="21" fillId="17" borderId="46" xfId="43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178" fontId="20" fillId="0" borderId="52" xfId="43" applyFont="1" applyBorder="1" applyAlignment="1">
      <alignment horizontal="center" vertical="center" wrapText="1"/>
    </xf>
    <xf numFmtId="0" fontId="20" fillId="0" borderId="47" xfId="43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42" applyNumberFormat="1" applyFont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51" fillId="0" borderId="53" xfId="0" applyFont="1" applyBorder="1" applyAlignment="1">
      <alignment horizontal="center" vertical="center" wrapText="1"/>
    </xf>
    <xf numFmtId="0" fontId="51" fillId="0" borderId="54" xfId="0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1" fillId="0" borderId="5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5" fillId="0" borderId="0" xfId="42" applyFont="1" applyAlignment="1" applyProtection="1">
      <alignment horizontal="center" vertical="center" wrapText="1"/>
      <protection/>
    </xf>
    <xf numFmtId="0" fontId="16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37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6" fillId="0" borderId="17" xfId="42" applyFont="1" applyBorder="1" applyAlignment="1" applyProtection="1">
      <alignment horizontal="center" vertical="center" wrapText="1"/>
      <protection/>
    </xf>
    <xf numFmtId="0" fontId="6" fillId="0" borderId="49" xfId="42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49" xfId="42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center" vertical="center" wrapText="1"/>
    </xf>
    <xf numFmtId="0" fontId="54" fillId="0" borderId="49" xfId="42" applyFont="1" applyBorder="1" applyAlignment="1" applyProtection="1">
      <alignment horizontal="left" vertical="center" wrapText="1"/>
      <protection/>
    </xf>
    <xf numFmtId="0" fontId="54" fillId="0" borderId="46" xfId="0" applyFont="1" applyBorder="1" applyAlignment="1">
      <alignment horizontal="left" vertical="center" wrapText="1"/>
    </xf>
    <xf numFmtId="0" fontId="54" fillId="0" borderId="49" xfId="42" applyFont="1" applyBorder="1" applyAlignment="1" applyProtection="1">
      <alignment horizontal="center" vertical="center" wrapText="1"/>
      <protection/>
    </xf>
    <xf numFmtId="0" fontId="54" fillId="0" borderId="46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27" fillId="24" borderId="18" xfId="0" applyFont="1" applyFill="1" applyBorder="1" applyAlignment="1">
      <alignment horizontal="center" vertical="center"/>
    </xf>
    <xf numFmtId="0" fontId="27" fillId="24" borderId="65" xfId="0" applyFont="1" applyFill="1" applyBorder="1" applyAlignment="1">
      <alignment horizontal="center" vertical="center"/>
    </xf>
    <xf numFmtId="0" fontId="27" fillId="24" borderId="66" xfId="0" applyFont="1" applyFill="1" applyBorder="1" applyAlignment="1">
      <alignment horizontal="center" vertical="center"/>
    </xf>
    <xf numFmtId="0" fontId="26" fillId="0" borderId="67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7" fillId="25" borderId="18" xfId="0" applyFont="1" applyFill="1" applyBorder="1" applyAlignment="1">
      <alignment horizontal="center" vertical="center"/>
    </xf>
    <xf numFmtId="0" fontId="27" fillId="25" borderId="65" xfId="0" applyFont="1" applyFill="1" applyBorder="1" applyAlignment="1">
      <alignment horizontal="center" vertical="center"/>
    </xf>
    <xf numFmtId="0" fontId="27" fillId="25" borderId="66" xfId="0" applyFont="1" applyFill="1" applyBorder="1" applyAlignment="1">
      <alignment horizontal="center" vertical="center"/>
    </xf>
    <xf numFmtId="0" fontId="14" fillId="26" borderId="69" xfId="42" applyFont="1" applyFill="1" applyBorder="1" applyAlignment="1" applyProtection="1">
      <alignment horizontal="center" vertical="center" wrapText="1"/>
      <protection/>
    </xf>
    <xf numFmtId="0" fontId="14" fillId="26" borderId="19" xfId="42" applyFont="1" applyFill="1" applyBorder="1" applyAlignment="1" applyProtection="1">
      <alignment horizontal="center" vertical="center" wrapText="1"/>
      <protection/>
    </xf>
    <xf numFmtId="0" fontId="14" fillId="26" borderId="70" xfId="42" applyFont="1" applyFill="1" applyBorder="1" applyAlignment="1" applyProtection="1">
      <alignment horizontal="center" vertical="center" wrapText="1"/>
      <protection/>
    </xf>
    <xf numFmtId="0" fontId="0" fillId="0" borderId="71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7" fillId="17" borderId="18" xfId="0" applyFont="1" applyFill="1" applyBorder="1" applyAlignment="1">
      <alignment horizontal="center" vertical="center"/>
    </xf>
    <xf numFmtId="0" fontId="27" fillId="17" borderId="65" xfId="0" applyFont="1" applyFill="1" applyBorder="1" applyAlignment="1">
      <alignment horizontal="center" vertical="center"/>
    </xf>
    <xf numFmtId="0" fontId="27" fillId="17" borderId="66" xfId="0" applyFont="1" applyFill="1" applyBorder="1" applyAlignment="1">
      <alignment horizontal="center" vertical="center"/>
    </xf>
    <xf numFmtId="0" fontId="31" fillId="24" borderId="0" xfId="42" applyFont="1" applyFill="1" applyBorder="1" applyAlignment="1" applyProtection="1">
      <alignment horizontal="center" vertical="center"/>
      <protection/>
    </xf>
    <xf numFmtId="0" fontId="28" fillId="0" borderId="7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72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68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72" xfId="0" applyFont="1" applyFill="1" applyBorder="1" applyAlignment="1">
      <alignment horizontal="center" vertical="center" wrapText="1"/>
    </xf>
    <xf numFmtId="0" fontId="31" fillId="24" borderId="64" xfId="0" applyFont="1" applyFill="1" applyBorder="1" applyAlignment="1">
      <alignment horizontal="center" vertical="center" wrapText="1"/>
    </xf>
    <xf numFmtId="0" fontId="31" fillId="24" borderId="48" xfId="0" applyFont="1" applyFill="1" applyBorder="1" applyAlignment="1">
      <alignment horizontal="center" vertical="center" wrapText="1"/>
    </xf>
    <xf numFmtId="0" fontId="31" fillId="17" borderId="47" xfId="0" applyFont="1" applyFill="1" applyBorder="1" applyAlignment="1">
      <alignment horizontal="center" vertical="center" wrapText="1"/>
    </xf>
    <xf numFmtId="0" fontId="31" fillId="17" borderId="64" xfId="0" applyFont="1" applyFill="1" applyBorder="1" applyAlignment="1">
      <alignment horizontal="center" vertical="center" wrapText="1"/>
    </xf>
    <xf numFmtId="0" fontId="56" fillId="0" borderId="73" xfId="0" applyFont="1" applyFill="1" applyBorder="1" applyAlignment="1">
      <alignment horizontal="left" vertical="center" wrapText="1"/>
    </xf>
    <xf numFmtId="0" fontId="56" fillId="0" borderId="24" xfId="0" applyFont="1" applyFill="1" applyBorder="1" applyAlignment="1">
      <alignment horizontal="left" vertical="center" wrapText="1"/>
    </xf>
    <xf numFmtId="0" fontId="3" fillId="0" borderId="7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7" fillId="0" borderId="74" xfId="0" applyFont="1" applyFill="1" applyBorder="1" applyAlignment="1">
      <alignment horizontal="left" vertical="center" wrapText="1"/>
    </xf>
    <xf numFmtId="0" fontId="57" fillId="0" borderId="48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left" vertical="center" wrapText="1"/>
    </xf>
    <xf numFmtId="0" fontId="52" fillId="0" borderId="74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49" fontId="10" fillId="0" borderId="66" xfId="0" applyNumberFormat="1" applyFont="1" applyFill="1" applyBorder="1" applyAlignment="1">
      <alignment horizontal="center" vertical="center"/>
    </xf>
    <xf numFmtId="49" fontId="10" fillId="0" borderId="72" xfId="0" applyNumberFormat="1" applyFont="1" applyFill="1" applyBorder="1" applyAlignment="1">
      <alignment horizontal="center" vertical="center"/>
    </xf>
    <xf numFmtId="0" fontId="55" fillId="24" borderId="17" xfId="0" applyNumberFormat="1" applyFont="1" applyFill="1" applyBorder="1" applyAlignment="1">
      <alignment horizontal="center" vertical="center" wrapText="1"/>
    </xf>
    <xf numFmtId="0" fontId="55" fillId="24" borderId="24" xfId="0" applyNumberFormat="1" applyFont="1" applyFill="1" applyBorder="1" applyAlignment="1">
      <alignment horizontal="center" vertical="center" wrapText="1"/>
    </xf>
    <xf numFmtId="0" fontId="55" fillId="17" borderId="17" xfId="0" applyNumberFormat="1" applyFont="1" applyFill="1" applyBorder="1" applyAlignment="1">
      <alignment horizontal="center" vertical="center" wrapText="1"/>
    </xf>
    <xf numFmtId="0" fontId="55" fillId="17" borderId="2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6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2" fillId="0" borderId="74" xfId="0" applyFont="1" applyFill="1" applyBorder="1" applyAlignment="1">
      <alignment horizontal="left" vertical="center" wrapText="1"/>
    </xf>
    <xf numFmtId="0" fontId="52" fillId="0" borderId="48" xfId="0" applyFont="1" applyFill="1" applyBorder="1" applyAlignment="1">
      <alignment horizontal="left" vertical="center" wrapText="1"/>
    </xf>
    <xf numFmtId="0" fontId="2" fillId="0" borderId="7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49" xfId="0" applyFont="1" applyFill="1" applyBorder="1" applyAlignment="1">
      <alignment horizontal="center" vertical="center" wrapText="1"/>
    </xf>
    <xf numFmtId="0" fontId="57" fillId="0" borderId="73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26" borderId="64" xfId="0" applyFont="1" applyFill="1" applyBorder="1" applyAlignment="1">
      <alignment horizontal="center" vertical="center" wrapText="1"/>
    </xf>
    <xf numFmtId="0" fontId="2" fillId="4" borderId="64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52" fillId="0" borderId="7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30" fillId="0" borderId="69" xfId="42" applyNumberFormat="1" applyFont="1" applyFill="1" applyBorder="1" applyAlignment="1" applyProtection="1">
      <alignment horizontal="center" vertical="center" wrapText="1"/>
      <protection/>
    </xf>
    <xf numFmtId="0" fontId="30" fillId="0" borderId="19" xfId="42" applyNumberFormat="1" applyFont="1" applyFill="1" applyBorder="1" applyAlignment="1" applyProtection="1">
      <alignment horizontal="center" vertical="center" wrapText="1"/>
      <protection/>
    </xf>
    <xf numFmtId="0" fontId="30" fillId="0" borderId="70" xfId="42" applyNumberFormat="1" applyFont="1" applyFill="1" applyBorder="1" applyAlignment="1" applyProtection="1">
      <alignment horizontal="center" vertical="center" wrapText="1"/>
      <protection/>
    </xf>
    <xf numFmtId="0" fontId="1" fillId="0" borderId="69" xfId="42" applyNumberFormat="1" applyFont="1" applyBorder="1" applyAlignment="1" applyProtection="1">
      <alignment horizontal="center" vertical="center" wrapText="1"/>
      <protection/>
    </xf>
    <xf numFmtId="0" fontId="1" fillId="0" borderId="19" xfId="42" applyNumberFormat="1" applyFont="1" applyBorder="1" applyAlignment="1" applyProtection="1">
      <alignment horizontal="center" vertical="center" wrapText="1"/>
      <protection/>
    </xf>
    <xf numFmtId="0" fontId="1" fillId="0" borderId="70" xfId="42" applyNumberFormat="1" applyFont="1" applyBorder="1" applyAlignment="1" applyProtection="1">
      <alignment horizontal="center" vertical="center" wrapText="1"/>
      <protection/>
    </xf>
    <xf numFmtId="0" fontId="3" fillId="5" borderId="69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70" xfId="0" applyFont="1" applyFill="1" applyBorder="1" applyAlignment="1">
      <alignment horizontal="center" vertical="center" wrapText="1"/>
    </xf>
    <xf numFmtId="0" fontId="5" fillId="22" borderId="69" xfId="42" applyNumberFormat="1" applyFont="1" applyFill="1" applyBorder="1" applyAlignment="1" applyProtection="1">
      <alignment horizontal="center" vertical="center" wrapText="1"/>
      <protection/>
    </xf>
    <xf numFmtId="0" fontId="5" fillId="22" borderId="19" xfId="42" applyNumberFormat="1" applyFont="1" applyFill="1" applyBorder="1" applyAlignment="1" applyProtection="1">
      <alignment horizontal="center" vertical="center" wrapText="1"/>
      <protection/>
    </xf>
    <xf numFmtId="0" fontId="5" fillId="22" borderId="70" xfId="42" applyNumberFormat="1" applyFont="1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 textRotation="90"/>
    </xf>
    <xf numFmtId="0" fontId="5" fillId="0" borderId="41" xfId="0" applyFont="1" applyBorder="1" applyAlignment="1">
      <alignment horizontal="center" vertical="center" textRotation="90"/>
    </xf>
    <xf numFmtId="0" fontId="12" fillId="0" borderId="74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101250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101346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7345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7059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41</xdr:row>
      <xdr:rowOff>133350</xdr:rowOff>
    </xdr:from>
    <xdr:to>
      <xdr:col>31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916275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514350</xdr:colOff>
      <xdr:row>3</xdr:row>
      <xdr:rowOff>152400</xdr:rowOff>
    </xdr:to>
    <xdr:sp>
      <xdr:nvSpPr>
        <xdr:cNvPr id="7" name="Rectangle 88"/>
        <xdr:cNvSpPr>
          <a:spLocks/>
        </xdr:cNvSpPr>
      </xdr:nvSpPr>
      <xdr:spPr>
        <a:xfrm>
          <a:off x="5343525" y="1171575"/>
          <a:ext cx="20097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1419225</xdr:colOff>
      <xdr:row>2</xdr:row>
      <xdr:rowOff>19050</xdr:rowOff>
    </xdr:to>
    <xdr:grpSp>
      <xdr:nvGrpSpPr>
        <xdr:cNvPr id="8" name="Group 100"/>
        <xdr:cNvGrpSpPr>
          <a:grpSpLocks/>
        </xdr:cNvGrpSpPr>
      </xdr:nvGrpSpPr>
      <xdr:grpSpPr>
        <a:xfrm>
          <a:off x="361950" y="0"/>
          <a:ext cx="1762125" cy="1181100"/>
          <a:chOff x="4" y="0"/>
          <a:chExt cx="185" cy="124"/>
        </a:xfrm>
        <a:solidFill>
          <a:srgbClr val="FFFFFF"/>
        </a:solidFill>
      </xdr:grpSpPr>
      <xdr:pic>
        <xdr:nvPicPr>
          <xdr:cNvPr id="9" name="Picture 10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" y="0"/>
            <a:ext cx="68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0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2"/>
            <a:ext cx="67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0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" y="86"/>
            <a:ext cx="185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55;-&#1074;&#1086;%20&#1045;&#1074;&#1088;&#1086;&#1087;&#1099;%202012%20&#1041;&#1091;&#1093;&#1072;&#1088;&#1077;&#1089;&#1090;\&#1102;&#1085;&#1080;&#1086;&#1088;&#1099;%20&#1102;&#1085;&#1080;&#1086;&#1088;&#1082;&#1080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European Championship among junior (M-F) /1992-93/</v>
          </cell>
        </row>
        <row r="3">
          <cell r="A3" t="str">
            <v>April 5-9, 2012    Bucharest (Romania)</v>
          </cell>
        </row>
        <row r="8">
          <cell r="A8" t="str">
            <v>Chiaf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Sheyko</v>
          </cell>
        </row>
        <row r="11">
          <cell r="G11" t="str">
            <v>/BLR/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zoomScalePageLayoutView="0" workbookViewId="0" topLeftCell="A23">
      <selection activeCell="K53" sqref="K5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210" t="s">
        <v>24</v>
      </c>
      <c r="C1" s="210"/>
      <c r="D1" s="210"/>
      <c r="E1" s="210"/>
      <c r="F1" s="210"/>
      <c r="G1" s="210"/>
      <c r="H1" s="210"/>
      <c r="I1" s="210"/>
      <c r="J1" s="74"/>
      <c r="K1" s="210" t="s">
        <v>24</v>
      </c>
      <c r="L1" s="210"/>
      <c r="M1" s="210"/>
      <c r="N1" s="210"/>
      <c r="O1" s="210"/>
      <c r="P1" s="210"/>
      <c r="Q1" s="210"/>
      <c r="R1" s="210"/>
    </row>
    <row r="2" spans="2:18" ht="15.75">
      <c r="B2" s="205" t="str">
        <f>'пр.взв.'!A4</f>
        <v>Weight category 82M   кg.</v>
      </c>
      <c r="C2" s="206"/>
      <c r="D2" s="206"/>
      <c r="E2" s="206"/>
      <c r="F2" s="206"/>
      <c r="G2" s="206"/>
      <c r="H2" s="206"/>
      <c r="I2" s="206"/>
      <c r="J2" s="75"/>
      <c r="K2" s="205" t="str">
        <f>B2</f>
        <v>Weight category 82M   кg.</v>
      </c>
      <c r="L2" s="206"/>
      <c r="M2" s="206"/>
      <c r="N2" s="206"/>
      <c r="O2" s="206"/>
      <c r="P2" s="206"/>
      <c r="Q2" s="206"/>
      <c r="R2" s="206"/>
    </row>
    <row r="3" spans="2:18" ht="16.5" thickBot="1">
      <c r="B3" s="76" t="s">
        <v>19</v>
      </c>
      <c r="C3" s="77" t="s">
        <v>30</v>
      </c>
      <c r="D3" s="78" t="s">
        <v>27</v>
      </c>
      <c r="E3" s="79"/>
      <c r="F3" s="76"/>
      <c r="G3" s="79"/>
      <c r="H3" s="79"/>
      <c r="I3" s="79"/>
      <c r="J3" s="79"/>
      <c r="K3" s="76" t="s">
        <v>26</v>
      </c>
      <c r="L3" s="77" t="s">
        <v>30</v>
      </c>
      <c r="M3" s="78" t="s">
        <v>27</v>
      </c>
      <c r="N3" s="79"/>
      <c r="O3" s="76"/>
      <c r="P3" s="79"/>
      <c r="Q3" s="79"/>
      <c r="R3" s="79"/>
    </row>
    <row r="4" spans="1:18" ht="12.75" customHeight="1">
      <c r="A4" s="193" t="s">
        <v>28</v>
      </c>
      <c r="B4" s="207" t="s">
        <v>2</v>
      </c>
      <c r="C4" s="209" t="s">
        <v>3</v>
      </c>
      <c r="D4" s="209" t="s">
        <v>4</v>
      </c>
      <c r="E4" s="209" t="s">
        <v>11</v>
      </c>
      <c r="F4" s="160" t="s">
        <v>12</v>
      </c>
      <c r="G4" s="191" t="s">
        <v>14</v>
      </c>
      <c r="H4" s="190" t="s">
        <v>15</v>
      </c>
      <c r="I4" s="162" t="s">
        <v>13</v>
      </c>
      <c r="J4" s="193" t="s">
        <v>28</v>
      </c>
      <c r="K4" s="211" t="s">
        <v>2</v>
      </c>
      <c r="L4" s="209" t="s">
        <v>3</v>
      </c>
      <c r="M4" s="209" t="s">
        <v>4</v>
      </c>
      <c r="N4" s="209" t="s">
        <v>11</v>
      </c>
      <c r="O4" s="160" t="s">
        <v>12</v>
      </c>
      <c r="P4" s="191" t="s">
        <v>14</v>
      </c>
      <c r="Q4" s="190" t="s">
        <v>15</v>
      </c>
      <c r="R4" s="162" t="s">
        <v>13</v>
      </c>
    </row>
    <row r="5" spans="1:18" ht="13.5" customHeight="1" thickBot="1">
      <c r="A5" s="194"/>
      <c r="B5" s="208" t="s">
        <v>2</v>
      </c>
      <c r="C5" s="159" t="s">
        <v>3</v>
      </c>
      <c r="D5" s="159" t="s">
        <v>4</v>
      </c>
      <c r="E5" s="159" t="s">
        <v>11</v>
      </c>
      <c r="F5" s="159" t="s">
        <v>12</v>
      </c>
      <c r="G5" s="192"/>
      <c r="H5" s="164"/>
      <c r="I5" s="163" t="s">
        <v>13</v>
      </c>
      <c r="J5" s="194"/>
      <c r="K5" s="212" t="s">
        <v>2</v>
      </c>
      <c r="L5" s="159" t="s">
        <v>3</v>
      </c>
      <c r="M5" s="159" t="s">
        <v>4</v>
      </c>
      <c r="N5" s="159" t="s">
        <v>11</v>
      </c>
      <c r="O5" s="159" t="s">
        <v>12</v>
      </c>
      <c r="P5" s="192"/>
      <c r="Q5" s="164"/>
      <c r="R5" s="163" t="s">
        <v>13</v>
      </c>
    </row>
    <row r="6" spans="1:18" ht="12.75" customHeight="1">
      <c r="A6" s="220">
        <v>1</v>
      </c>
      <c r="B6" s="213">
        <v>1</v>
      </c>
      <c r="C6" s="203" t="str">
        <f>VLOOKUP(B6,'пр.взв.'!B7:E38,2,FALSE)</f>
        <v>KARAPETYAN Mher</v>
      </c>
      <c r="D6" s="201">
        <f>VLOOKUP(B6,'пр.взв.'!B7:F38,3,FALSE)</f>
        <v>1992</v>
      </c>
      <c r="E6" s="201" t="str">
        <f>VLOOKUP(B6,'пр.взв.'!B7:G38,4,FALSE)</f>
        <v>ARM</v>
      </c>
      <c r="F6" s="199"/>
      <c r="G6" s="202"/>
      <c r="H6" s="200"/>
      <c r="I6" s="197"/>
      <c r="J6" s="225">
        <v>5</v>
      </c>
      <c r="K6" s="213">
        <v>2</v>
      </c>
      <c r="L6" s="203" t="str">
        <f>VLOOKUP(K6,'пр.взв.'!B7:E38,2,FALSE)</f>
        <v>DRAGOSHCHUK Ruslan</v>
      </c>
      <c r="M6" s="201">
        <f>VLOOKUP(K6,'пр.взв.'!B7:F38,3,FALSE)</f>
        <v>1992</v>
      </c>
      <c r="N6" s="201" t="str">
        <f>VLOOKUP(K6,'пр.взв.'!B7:G38,4,FALSE)</f>
        <v>MDA</v>
      </c>
      <c r="O6" s="199"/>
      <c r="P6" s="202"/>
      <c r="Q6" s="200"/>
      <c r="R6" s="197"/>
    </row>
    <row r="7" spans="1:18" ht="12.75" customHeight="1">
      <c r="A7" s="221"/>
      <c r="B7" s="214"/>
      <c r="C7" s="189"/>
      <c r="D7" s="180"/>
      <c r="E7" s="180"/>
      <c r="F7" s="180"/>
      <c r="G7" s="180"/>
      <c r="H7" s="172"/>
      <c r="I7" s="174"/>
      <c r="J7" s="226"/>
      <c r="K7" s="214"/>
      <c r="L7" s="189"/>
      <c r="M7" s="180"/>
      <c r="N7" s="180"/>
      <c r="O7" s="180"/>
      <c r="P7" s="180"/>
      <c r="Q7" s="172"/>
      <c r="R7" s="174"/>
    </row>
    <row r="8" spans="1:18" ht="12.75" customHeight="1">
      <c r="A8" s="221"/>
      <c r="B8" s="214">
        <v>9</v>
      </c>
      <c r="C8" s="177" t="str">
        <f>VLOOKUP(B8,'пр.взв.'!B7:E38,2,FALSE)</f>
        <v>RADULESCU Emanuel</v>
      </c>
      <c r="D8" s="167">
        <f>VLOOKUP(B8,'пр.взв.'!B7:F38,3,FALSE)</f>
        <v>1992</v>
      </c>
      <c r="E8" s="167" t="str">
        <f>VLOOKUP(B8,'пр.взв.'!B7:G38,4,FALSE)</f>
        <v>ROU</v>
      </c>
      <c r="F8" s="169"/>
      <c r="G8" s="169"/>
      <c r="H8" s="165"/>
      <c r="I8" s="165"/>
      <c r="J8" s="226"/>
      <c r="K8" s="214">
        <v>10</v>
      </c>
      <c r="L8" s="177">
        <f>VLOOKUP(K8,'пр.взв.'!B7:E38,2,FALSE)</f>
        <v>0</v>
      </c>
      <c r="M8" s="167">
        <f>VLOOKUP(K8,'пр.взв.'!B7:F38,3,FALSE)</f>
        <v>0</v>
      </c>
      <c r="N8" s="201">
        <f>VLOOKUP(K8,'пр.взв.'!B7:G40,4,FALSE)</f>
        <v>0</v>
      </c>
      <c r="O8" s="169"/>
      <c r="P8" s="169"/>
      <c r="Q8" s="165"/>
      <c r="R8" s="165"/>
    </row>
    <row r="9" spans="1:18" ht="13.5" customHeight="1" thickBot="1">
      <c r="A9" s="222"/>
      <c r="B9" s="215"/>
      <c r="C9" s="178"/>
      <c r="D9" s="168"/>
      <c r="E9" s="168"/>
      <c r="F9" s="170"/>
      <c r="G9" s="170"/>
      <c r="H9" s="166"/>
      <c r="I9" s="166"/>
      <c r="J9" s="227"/>
      <c r="K9" s="215"/>
      <c r="L9" s="178"/>
      <c r="M9" s="168"/>
      <c r="N9" s="180"/>
      <c r="O9" s="170"/>
      <c r="P9" s="170"/>
      <c r="Q9" s="166"/>
      <c r="R9" s="166"/>
    </row>
    <row r="10" spans="1:18" ht="12.75" customHeight="1">
      <c r="A10" s="220">
        <v>2</v>
      </c>
      <c r="B10" s="213">
        <v>5</v>
      </c>
      <c r="C10" s="188" t="str">
        <f>VLOOKUP(B10,'пр.взв.'!B7:E38,2,FALSE)</f>
        <v>POZNAR Yuriy</v>
      </c>
      <c r="D10" s="179">
        <f>VLOOKUP(B10,'пр.взв.'!B7:F38,3,FALSE)</f>
        <v>1993</v>
      </c>
      <c r="E10" s="179" t="str">
        <f>VLOOKUP(B10,'пр.взв.'!B7:G38,4,FALSE)</f>
        <v>UKR</v>
      </c>
      <c r="F10" s="181"/>
      <c r="G10" s="182"/>
      <c r="H10" s="171"/>
      <c r="I10" s="179"/>
      <c r="J10" s="225">
        <v>6</v>
      </c>
      <c r="K10" s="213">
        <v>6</v>
      </c>
      <c r="L10" s="188" t="str">
        <f>VLOOKUP(K10,'пр.взв.'!B7:E38,2,FALSE)</f>
        <v>IANVARASHVILI Amiran</v>
      </c>
      <c r="M10" s="179">
        <f>VLOOKUP(K10,'пр.взв.'!B7:F38,3,FALSE)</f>
        <v>1992</v>
      </c>
      <c r="N10" s="179" t="str">
        <f>VLOOKUP(K10,'пр.взв.'!B7:G42,4,FALSE)</f>
        <v>GEO</v>
      </c>
      <c r="O10" s="181"/>
      <c r="P10" s="182"/>
      <c r="Q10" s="171"/>
      <c r="R10" s="179"/>
    </row>
    <row r="11" spans="1:18" ht="12.75" customHeight="1">
      <c r="A11" s="221"/>
      <c r="B11" s="214"/>
      <c r="C11" s="189"/>
      <c r="D11" s="180"/>
      <c r="E11" s="180"/>
      <c r="F11" s="180"/>
      <c r="G11" s="180"/>
      <c r="H11" s="172"/>
      <c r="I11" s="174"/>
      <c r="J11" s="226"/>
      <c r="K11" s="214"/>
      <c r="L11" s="189"/>
      <c r="M11" s="180"/>
      <c r="N11" s="180"/>
      <c r="O11" s="180"/>
      <c r="P11" s="180"/>
      <c r="Q11" s="172"/>
      <c r="R11" s="174"/>
    </row>
    <row r="12" spans="1:18" ht="12.75" customHeight="1">
      <c r="A12" s="221"/>
      <c r="B12" s="214">
        <v>13</v>
      </c>
      <c r="C12" s="177">
        <f>VLOOKUP(B12,'пр.взв.'!B7:E38,2,FALSE)</f>
        <v>0</v>
      </c>
      <c r="D12" s="167">
        <f>VLOOKUP(B12,'пр.взв.'!B7:F38,3,FALSE)</f>
        <v>0</v>
      </c>
      <c r="E12" s="167">
        <f>VLOOKUP(B12,'пр.взв.'!B7:G38,4,FALSE)</f>
        <v>0</v>
      </c>
      <c r="F12" s="169"/>
      <c r="G12" s="169"/>
      <c r="H12" s="165"/>
      <c r="I12" s="165"/>
      <c r="J12" s="226"/>
      <c r="K12" s="214">
        <v>14</v>
      </c>
      <c r="L12" s="177">
        <f>VLOOKUP(K12,'пр.взв.'!B7:E38,2,FALSE)</f>
        <v>0</v>
      </c>
      <c r="M12" s="167">
        <f>VLOOKUP(K12,'пр.взв.'!B7:F38,3,FALSE)</f>
        <v>0</v>
      </c>
      <c r="N12" s="167">
        <f>VLOOKUP(K12,'пр.взв.'!B7:G44,4,FALSE)</f>
        <v>0</v>
      </c>
      <c r="O12" s="169"/>
      <c r="P12" s="169"/>
      <c r="Q12" s="165"/>
      <c r="R12" s="165"/>
    </row>
    <row r="13" spans="1:18" ht="12.75" customHeight="1" thickBot="1">
      <c r="A13" s="222"/>
      <c r="B13" s="215"/>
      <c r="C13" s="178"/>
      <c r="D13" s="168"/>
      <c r="E13" s="168"/>
      <c r="F13" s="170"/>
      <c r="G13" s="170"/>
      <c r="H13" s="166"/>
      <c r="I13" s="166"/>
      <c r="J13" s="227"/>
      <c r="K13" s="215"/>
      <c r="L13" s="178"/>
      <c r="M13" s="168"/>
      <c r="N13" s="168"/>
      <c r="O13" s="170"/>
      <c r="P13" s="170"/>
      <c r="Q13" s="166"/>
      <c r="R13" s="166"/>
    </row>
    <row r="14" spans="1:18" ht="12.75" customHeight="1">
      <c r="A14" s="220">
        <v>3</v>
      </c>
      <c r="B14" s="213">
        <v>3</v>
      </c>
      <c r="C14" s="203" t="str">
        <f>VLOOKUP(B14,'пр.взв.'!B7:E38,2,FALSE)</f>
        <v>REKASHIUS Domantas</v>
      </c>
      <c r="D14" s="201">
        <f>VLOOKUP(B14,'пр.взв.'!B7:F38,3,FALSE)</f>
        <v>1993</v>
      </c>
      <c r="E14" s="201" t="str">
        <f>VLOOKUP(B14,'пр.взв.'!B7:G38,4,FALSE)</f>
        <v>LIT</v>
      </c>
      <c r="F14" s="199"/>
      <c r="G14" s="202"/>
      <c r="H14" s="200"/>
      <c r="I14" s="197"/>
      <c r="J14" s="225">
        <v>7</v>
      </c>
      <c r="K14" s="213">
        <v>4</v>
      </c>
      <c r="L14" s="203" t="str">
        <f>VLOOKUP(K14,'пр.взв.'!B7:E38,2,FALSE)</f>
        <v>ZUBKOV Aleksei</v>
      </c>
      <c r="M14" s="201">
        <f>VLOOKUP(K14,'пр.взв.'!B7:F38,3,FALSE)</f>
        <v>1992</v>
      </c>
      <c r="N14" s="179" t="str">
        <f>VLOOKUP(K14,'пр.взв.'!B7:G46,4,FALSE)</f>
        <v>EST</v>
      </c>
      <c r="O14" s="199"/>
      <c r="P14" s="202"/>
      <c r="Q14" s="200"/>
      <c r="R14" s="197"/>
    </row>
    <row r="15" spans="1:18" ht="12.75" customHeight="1">
      <c r="A15" s="221"/>
      <c r="B15" s="214"/>
      <c r="C15" s="189"/>
      <c r="D15" s="180"/>
      <c r="E15" s="180"/>
      <c r="F15" s="180"/>
      <c r="G15" s="180"/>
      <c r="H15" s="172"/>
      <c r="I15" s="174"/>
      <c r="J15" s="226"/>
      <c r="K15" s="214"/>
      <c r="L15" s="189"/>
      <c r="M15" s="180"/>
      <c r="N15" s="180"/>
      <c r="O15" s="180"/>
      <c r="P15" s="180"/>
      <c r="Q15" s="172"/>
      <c r="R15" s="174"/>
    </row>
    <row r="16" spans="1:18" ht="12.75" customHeight="1">
      <c r="A16" s="221"/>
      <c r="B16" s="214">
        <v>11</v>
      </c>
      <c r="C16" s="177">
        <f>VLOOKUP(B16,'пр.взв.'!B15:E30,2,FALSE)</f>
        <v>0</v>
      </c>
      <c r="D16" s="167">
        <f>VLOOKUP(B16,'пр.взв.'!B15:F30,3,FALSE)</f>
        <v>0</v>
      </c>
      <c r="E16" s="167">
        <f>VLOOKUP(B16,'пр.взв.'!B15:G30,4,FALSE)</f>
        <v>0</v>
      </c>
      <c r="F16" s="169"/>
      <c r="G16" s="169"/>
      <c r="H16" s="165"/>
      <c r="I16" s="165"/>
      <c r="J16" s="226"/>
      <c r="K16" s="214">
        <v>12</v>
      </c>
      <c r="L16" s="177">
        <f>VLOOKUP(K16,'пр.взв.'!B7:E38,2,FALSE)</f>
        <v>0</v>
      </c>
      <c r="M16" s="167">
        <f>VLOOKUP(K16,'пр.взв.'!B7:F38,3,FALSE)</f>
        <v>0</v>
      </c>
      <c r="N16" s="167">
        <f>VLOOKUP(K16,'пр.взв.'!B7:G48,4,FALSE)</f>
        <v>0</v>
      </c>
      <c r="O16" s="169"/>
      <c r="P16" s="169"/>
      <c r="Q16" s="165"/>
      <c r="R16" s="165"/>
    </row>
    <row r="17" spans="1:18" ht="13.5" customHeight="1" thickBot="1">
      <c r="A17" s="222"/>
      <c r="B17" s="215"/>
      <c r="C17" s="178"/>
      <c r="D17" s="168"/>
      <c r="E17" s="168"/>
      <c r="F17" s="170"/>
      <c r="G17" s="170"/>
      <c r="H17" s="166"/>
      <c r="I17" s="166"/>
      <c r="J17" s="227"/>
      <c r="K17" s="215"/>
      <c r="L17" s="178"/>
      <c r="M17" s="168"/>
      <c r="N17" s="168"/>
      <c r="O17" s="170"/>
      <c r="P17" s="170"/>
      <c r="Q17" s="166"/>
      <c r="R17" s="166"/>
    </row>
    <row r="18" spans="1:18" ht="12.75" customHeight="1">
      <c r="A18" s="220">
        <v>4</v>
      </c>
      <c r="B18" s="213">
        <v>7</v>
      </c>
      <c r="C18" s="203" t="str">
        <f>VLOOKUP(B18,'пр.взв.'!B15:E30,2,FALSE)</f>
        <v>GALSTYAN Samvel</v>
      </c>
      <c r="D18" s="201">
        <f>VLOOKUP(B18,'пр.взв.'!B15:F30,3,FALSE)</f>
        <v>1993</v>
      </c>
      <c r="E18" s="201" t="str">
        <f>VLOOKUP(B18,'пр.взв.'!B15:G30,4,FALSE)</f>
        <v>RUS</v>
      </c>
      <c r="F18" s="180"/>
      <c r="G18" s="216"/>
      <c r="H18" s="172"/>
      <c r="I18" s="167"/>
      <c r="J18" s="225">
        <v>8</v>
      </c>
      <c r="K18" s="213">
        <v>8</v>
      </c>
      <c r="L18" s="203" t="str">
        <f>VLOOKUP(K18,'пр.взв.'!B7:E38,2,FALSE)</f>
        <v>LAPSINS Nikolajs</v>
      </c>
      <c r="M18" s="201">
        <f>VLOOKUP(K18,'пр.взв.'!B7:F38,3,FALSE)</f>
        <v>1993</v>
      </c>
      <c r="N18" s="179" t="str">
        <f>VLOOKUP(K18,'пр.взв.'!B7:G50,4,FALSE)</f>
        <v>LAT</v>
      </c>
      <c r="O18" s="180"/>
      <c r="P18" s="216"/>
      <c r="Q18" s="172"/>
      <c r="R18" s="167"/>
    </row>
    <row r="19" spans="1:18" ht="12.75" customHeight="1">
      <c r="A19" s="221"/>
      <c r="B19" s="214"/>
      <c r="C19" s="189"/>
      <c r="D19" s="180"/>
      <c r="E19" s="180"/>
      <c r="F19" s="180"/>
      <c r="G19" s="180"/>
      <c r="H19" s="172"/>
      <c r="I19" s="174"/>
      <c r="J19" s="226"/>
      <c r="K19" s="214"/>
      <c r="L19" s="189"/>
      <c r="M19" s="180"/>
      <c r="N19" s="180"/>
      <c r="O19" s="180"/>
      <c r="P19" s="180"/>
      <c r="Q19" s="172"/>
      <c r="R19" s="174"/>
    </row>
    <row r="20" spans="1:18" ht="12.75" customHeight="1">
      <c r="A20" s="221"/>
      <c r="B20" s="214">
        <v>15</v>
      </c>
      <c r="C20" s="177">
        <f>VLOOKUP(B20,'пр.взв.'!B7:E38,2,FALSE)</f>
        <v>0</v>
      </c>
      <c r="D20" s="167">
        <f>VLOOKUP(B20,'пр.взв.'!B7:F38,3,FALSE)</f>
        <v>0</v>
      </c>
      <c r="E20" s="167">
        <f>VLOOKUP(B20,'пр.взв.'!B7:G38,4,FALSE)</f>
        <v>0</v>
      </c>
      <c r="F20" s="169"/>
      <c r="G20" s="169"/>
      <c r="H20" s="165"/>
      <c r="I20" s="165"/>
      <c r="J20" s="226"/>
      <c r="K20" s="214">
        <v>16</v>
      </c>
      <c r="L20" s="177">
        <f>VLOOKUP(K20,'пр.взв.'!B7:E38,2,FALSE)</f>
        <v>0</v>
      </c>
      <c r="M20" s="167">
        <f>VLOOKUP(K20,'пр.взв.'!B7:F38,3,FALSE)</f>
        <v>0</v>
      </c>
      <c r="N20" s="167">
        <f>VLOOKUP(K20,'пр.взв.'!B7:G52,4,FALSE)</f>
        <v>0</v>
      </c>
      <c r="O20" s="169"/>
      <c r="P20" s="169"/>
      <c r="Q20" s="165"/>
      <c r="R20" s="165"/>
    </row>
    <row r="21" spans="1:18" ht="12.75" customHeight="1">
      <c r="A21" s="223"/>
      <c r="B21" s="214"/>
      <c r="C21" s="189"/>
      <c r="D21" s="180"/>
      <c r="E21" s="180"/>
      <c r="F21" s="199"/>
      <c r="G21" s="199"/>
      <c r="H21" s="197"/>
      <c r="I21" s="197"/>
      <c r="J21" s="228"/>
      <c r="K21" s="214"/>
      <c r="L21" s="189"/>
      <c r="M21" s="180"/>
      <c r="N21" s="180"/>
      <c r="O21" s="199"/>
      <c r="P21" s="199"/>
      <c r="Q21" s="197"/>
      <c r="R21" s="197"/>
    </row>
    <row r="22" spans="2:18" ht="22.5" customHeight="1">
      <c r="B22" s="205" t="str">
        <f>B2</f>
        <v>Weight category 82M   кg.</v>
      </c>
      <c r="C22" s="206"/>
      <c r="D22" s="206"/>
      <c r="E22" s="206"/>
      <c r="F22" s="206"/>
      <c r="G22" s="206"/>
      <c r="H22" s="206"/>
      <c r="I22" s="206"/>
      <c r="K22" s="205" t="str">
        <f>B22</f>
        <v>Weight category 82M   кg.</v>
      </c>
      <c r="L22" s="206"/>
      <c r="M22" s="206"/>
      <c r="N22" s="206"/>
      <c r="O22" s="206"/>
      <c r="P22" s="206"/>
      <c r="Q22" s="206"/>
      <c r="R22" s="206"/>
    </row>
    <row r="23" spans="2:18" ht="16.5" thickBot="1">
      <c r="B23" s="76" t="s">
        <v>19</v>
      </c>
      <c r="C23" s="77" t="s">
        <v>30</v>
      </c>
      <c r="D23" s="78" t="s">
        <v>25</v>
      </c>
      <c r="E23" s="79"/>
      <c r="F23" s="76"/>
      <c r="G23" s="79"/>
      <c r="H23" s="79"/>
      <c r="I23" s="79"/>
      <c r="K23" s="76" t="s">
        <v>26</v>
      </c>
      <c r="L23" s="77" t="s">
        <v>30</v>
      </c>
      <c r="M23" s="78" t="s">
        <v>25</v>
      </c>
      <c r="N23" s="79"/>
      <c r="O23" s="76"/>
      <c r="P23" s="79"/>
      <c r="Q23" s="79"/>
      <c r="R23" s="79"/>
    </row>
    <row r="24" spans="1:18" ht="12.75" customHeight="1">
      <c r="A24" s="193" t="s">
        <v>28</v>
      </c>
      <c r="B24" s="207" t="s">
        <v>2</v>
      </c>
      <c r="C24" s="209" t="s">
        <v>3</v>
      </c>
      <c r="D24" s="209" t="s">
        <v>4</v>
      </c>
      <c r="E24" s="209" t="s">
        <v>11</v>
      </c>
      <c r="F24" s="160" t="s">
        <v>12</v>
      </c>
      <c r="G24" s="191" t="s">
        <v>14</v>
      </c>
      <c r="H24" s="190" t="s">
        <v>15</v>
      </c>
      <c r="I24" s="162" t="s">
        <v>13</v>
      </c>
      <c r="J24" s="193" t="s">
        <v>28</v>
      </c>
      <c r="K24" s="207" t="s">
        <v>2</v>
      </c>
      <c r="L24" s="209" t="s">
        <v>3</v>
      </c>
      <c r="M24" s="209" t="s">
        <v>4</v>
      </c>
      <c r="N24" s="209" t="s">
        <v>11</v>
      </c>
      <c r="O24" s="160" t="s">
        <v>12</v>
      </c>
      <c r="P24" s="191" t="s">
        <v>14</v>
      </c>
      <c r="Q24" s="190" t="s">
        <v>15</v>
      </c>
      <c r="R24" s="162" t="s">
        <v>13</v>
      </c>
    </row>
    <row r="25" spans="1:18" ht="13.5" customHeight="1" thickBot="1">
      <c r="A25" s="194"/>
      <c r="B25" s="208" t="s">
        <v>2</v>
      </c>
      <c r="C25" s="159" t="s">
        <v>3</v>
      </c>
      <c r="D25" s="159" t="s">
        <v>4</v>
      </c>
      <c r="E25" s="159" t="s">
        <v>11</v>
      </c>
      <c r="F25" s="159" t="s">
        <v>12</v>
      </c>
      <c r="G25" s="192"/>
      <c r="H25" s="164"/>
      <c r="I25" s="163" t="s">
        <v>13</v>
      </c>
      <c r="J25" s="194"/>
      <c r="K25" s="208" t="s">
        <v>2</v>
      </c>
      <c r="L25" s="159" t="s">
        <v>3</v>
      </c>
      <c r="M25" s="159" t="s">
        <v>4</v>
      </c>
      <c r="N25" s="159" t="s">
        <v>11</v>
      </c>
      <c r="O25" s="159" t="s">
        <v>12</v>
      </c>
      <c r="P25" s="192"/>
      <c r="Q25" s="164"/>
      <c r="R25" s="163" t="s">
        <v>13</v>
      </c>
    </row>
    <row r="26" spans="1:18" ht="12.75" customHeight="1">
      <c r="A26" s="225">
        <v>9</v>
      </c>
      <c r="B26" s="217">
        <f>'пр.хода'!G6</f>
        <v>1</v>
      </c>
      <c r="C26" s="203" t="str">
        <f>VLOOKUP(B26,'пр.взв.'!B7:E38,2,FALSE)</f>
        <v>KARAPETYAN Mher</v>
      </c>
      <c r="D26" s="201">
        <f>VLOOKUP(B26,'пр.взв.'!B7:F50,3,FALSE)</f>
        <v>1992</v>
      </c>
      <c r="E26" s="201" t="str">
        <f>VLOOKUP(B26,'пр.взв.'!B7:G50,4,FALSE)</f>
        <v>ARM</v>
      </c>
      <c r="F26" s="199"/>
      <c r="G26" s="202"/>
      <c r="H26" s="200"/>
      <c r="I26" s="197"/>
      <c r="J26" s="225">
        <v>11</v>
      </c>
      <c r="K26" s="217">
        <f>'пр.хода'!G24</f>
        <v>2</v>
      </c>
      <c r="L26" s="203" t="str">
        <f>VLOOKUP(K26,'пр.взв.'!B7:E50,2,FALSE)</f>
        <v>DRAGOSHCHUK Ruslan</v>
      </c>
      <c r="M26" s="201">
        <f>VLOOKUP(K26,'пр.взв.'!B7:F50,3,FALSE)</f>
        <v>1992</v>
      </c>
      <c r="N26" s="179" t="str">
        <f>VLOOKUP(K26,'пр.взв.'!B7:G58,4,FALSE)</f>
        <v>MDA</v>
      </c>
      <c r="O26" s="199"/>
      <c r="P26" s="202"/>
      <c r="Q26" s="200"/>
      <c r="R26" s="197"/>
    </row>
    <row r="27" spans="1:18" ht="12.75" customHeight="1">
      <c r="A27" s="226"/>
      <c r="B27" s="218"/>
      <c r="C27" s="189"/>
      <c r="D27" s="180"/>
      <c r="E27" s="180"/>
      <c r="F27" s="180"/>
      <c r="G27" s="180"/>
      <c r="H27" s="172"/>
      <c r="I27" s="174"/>
      <c r="J27" s="226"/>
      <c r="K27" s="218"/>
      <c r="L27" s="189"/>
      <c r="M27" s="180"/>
      <c r="N27" s="180"/>
      <c r="O27" s="180"/>
      <c r="P27" s="180"/>
      <c r="Q27" s="172"/>
      <c r="R27" s="174"/>
    </row>
    <row r="28" spans="1:18" ht="12.75" customHeight="1">
      <c r="A28" s="226"/>
      <c r="B28" s="175">
        <f>'пр.хода'!G10</f>
        <v>5</v>
      </c>
      <c r="C28" s="177" t="str">
        <f>VLOOKUP(B28,'пр.взв.'!B7:E38,2,FALSE)</f>
        <v>POZNAR Yuriy</v>
      </c>
      <c r="D28" s="167">
        <f>VLOOKUP(B28,'пр.взв.'!B7:F42,3,FALSE)</f>
        <v>1993</v>
      </c>
      <c r="E28" s="167" t="str">
        <f>VLOOKUP(B28,'пр.взв.'!B7:G42,4,FALSE)</f>
        <v>UKR</v>
      </c>
      <c r="F28" s="169"/>
      <c r="G28" s="169"/>
      <c r="H28" s="165"/>
      <c r="I28" s="165"/>
      <c r="J28" s="226"/>
      <c r="K28" s="175">
        <f>'пр.хода'!G28</f>
        <v>6</v>
      </c>
      <c r="L28" s="177" t="str">
        <f>VLOOKUP(K28,'пр.взв.'!B7:E50,2,FALSE)</f>
        <v>IANVARASHVILI Amiran</v>
      </c>
      <c r="M28" s="167">
        <f>VLOOKUP(K28,'пр.взв.'!B7:F50,3,FALSE)</f>
        <v>1992</v>
      </c>
      <c r="N28" s="167" t="str">
        <f>VLOOKUP(K28,'пр.взв.'!B7:G60,4,FALSE)</f>
        <v>GEO</v>
      </c>
      <c r="O28" s="169"/>
      <c r="P28" s="169"/>
      <c r="Q28" s="165"/>
      <c r="R28" s="165"/>
    </row>
    <row r="29" spans="1:18" ht="13.5" customHeight="1" thickBot="1">
      <c r="A29" s="227"/>
      <c r="B29" s="176"/>
      <c r="C29" s="178"/>
      <c r="D29" s="168"/>
      <c r="E29" s="168"/>
      <c r="F29" s="170"/>
      <c r="G29" s="170"/>
      <c r="H29" s="166"/>
      <c r="I29" s="166"/>
      <c r="J29" s="227"/>
      <c r="K29" s="176"/>
      <c r="L29" s="178"/>
      <c r="M29" s="168"/>
      <c r="N29" s="168"/>
      <c r="O29" s="170"/>
      <c r="P29" s="170"/>
      <c r="Q29" s="166"/>
      <c r="R29" s="166"/>
    </row>
    <row r="30" spans="1:18" ht="12.75" customHeight="1">
      <c r="A30" s="225">
        <v>10</v>
      </c>
      <c r="B30" s="195">
        <f>'пр.хода'!G14</f>
        <v>3</v>
      </c>
      <c r="C30" s="203" t="str">
        <f>VLOOKUP(B30,'пр.взв.'!B7:E38,2,FALSE)</f>
        <v>REKASHIUS Domantas</v>
      </c>
      <c r="D30" s="201">
        <f>VLOOKUP(B30,'пр.взв.'!B7:F42,3,FALSE)</f>
        <v>1993</v>
      </c>
      <c r="E30" s="201" t="str">
        <f>VLOOKUP(B30,'пр.взв.'!B7:G42,4,FALSE)</f>
        <v>LIT</v>
      </c>
      <c r="F30" s="181"/>
      <c r="G30" s="182"/>
      <c r="H30" s="171"/>
      <c r="I30" s="179"/>
      <c r="J30" s="225">
        <v>12</v>
      </c>
      <c r="K30" s="195">
        <f>'пр.хода'!G32</f>
        <v>4</v>
      </c>
      <c r="L30" s="203" t="str">
        <f>VLOOKUP(K30,'пр.взв.'!B7:E50,2,FALSE)</f>
        <v>ZUBKOV Aleksei</v>
      </c>
      <c r="M30" s="201">
        <f>VLOOKUP(K30,'пр.взв.'!B7:F50,3,FALSE)</f>
        <v>1992</v>
      </c>
      <c r="N30" s="179" t="str">
        <f>VLOOKUP(K30,'пр.взв.'!B7:G62,4,FALSE)</f>
        <v>EST</v>
      </c>
      <c r="O30" s="181"/>
      <c r="P30" s="182"/>
      <c r="Q30" s="171"/>
      <c r="R30" s="179"/>
    </row>
    <row r="31" spans="1:18" ht="12.75" customHeight="1">
      <c r="A31" s="226"/>
      <c r="B31" s="224"/>
      <c r="C31" s="189"/>
      <c r="D31" s="180"/>
      <c r="E31" s="180"/>
      <c r="F31" s="180"/>
      <c r="G31" s="180"/>
      <c r="H31" s="172"/>
      <c r="I31" s="174"/>
      <c r="J31" s="226"/>
      <c r="K31" s="224"/>
      <c r="L31" s="189"/>
      <c r="M31" s="180"/>
      <c r="N31" s="180"/>
      <c r="O31" s="180"/>
      <c r="P31" s="180"/>
      <c r="Q31" s="172"/>
      <c r="R31" s="174"/>
    </row>
    <row r="32" spans="1:18" ht="12.75" customHeight="1">
      <c r="A32" s="226"/>
      <c r="B32" s="175">
        <f>'пр.хода'!G18</f>
        <v>7</v>
      </c>
      <c r="C32" s="177" t="str">
        <f>VLOOKUP(B32,'пр.взв.'!B7:E38,2,FALSE)</f>
        <v>GALSTYAN Samvel</v>
      </c>
      <c r="D32" s="167">
        <f>VLOOKUP(B32,'пр.взв.'!B7:F50,3,FALSE)</f>
        <v>1993</v>
      </c>
      <c r="E32" s="167" t="str">
        <f>VLOOKUP(B32,'пр.взв.'!B7:G50,4,FALSE)</f>
        <v>RUS</v>
      </c>
      <c r="F32" s="169"/>
      <c r="G32" s="169"/>
      <c r="H32" s="165"/>
      <c r="I32" s="165"/>
      <c r="J32" s="226"/>
      <c r="K32" s="175">
        <f>'пр.хода'!G36</f>
        <v>8</v>
      </c>
      <c r="L32" s="177" t="str">
        <f>VLOOKUP(K32,'пр.взв.'!B7:E50,2,FALSE)</f>
        <v>LAPSINS Nikolajs</v>
      </c>
      <c r="M32" s="167">
        <f>VLOOKUP(K32,'пр.взв.'!B7:F50,3,FALSE)</f>
        <v>1993</v>
      </c>
      <c r="N32" s="167" t="str">
        <f>VLOOKUP(K32,'пр.взв.'!B7:G64,4,FALSE)</f>
        <v>LAT</v>
      </c>
      <c r="O32" s="169"/>
      <c r="P32" s="169"/>
      <c r="Q32" s="165"/>
      <c r="R32" s="165"/>
    </row>
    <row r="33" spans="1:18" ht="12.75" customHeight="1">
      <c r="A33" s="228"/>
      <c r="B33" s="219"/>
      <c r="C33" s="189"/>
      <c r="D33" s="180"/>
      <c r="E33" s="180"/>
      <c r="F33" s="199"/>
      <c r="G33" s="199"/>
      <c r="H33" s="197"/>
      <c r="I33" s="197"/>
      <c r="J33" s="228"/>
      <c r="K33" s="219"/>
      <c r="L33" s="189"/>
      <c r="M33" s="180"/>
      <c r="N33" s="180"/>
      <c r="O33" s="199"/>
      <c r="P33" s="199"/>
      <c r="Q33" s="197"/>
      <c r="R33" s="197"/>
    </row>
    <row r="35" spans="3:18" ht="15">
      <c r="C35" s="204" t="s">
        <v>29</v>
      </c>
      <c r="D35" s="204"/>
      <c r="E35" s="204"/>
      <c r="F35" s="204"/>
      <c r="G35" s="204"/>
      <c r="H35" s="204"/>
      <c r="I35" s="204"/>
      <c r="L35" s="204" t="s">
        <v>29</v>
      </c>
      <c r="M35" s="204"/>
      <c r="N35" s="204"/>
      <c r="O35" s="204"/>
      <c r="P35" s="204"/>
      <c r="Q35" s="204"/>
      <c r="R35" s="204"/>
    </row>
    <row r="36" spans="2:18" ht="16.5" thickBot="1">
      <c r="B36" s="76" t="s">
        <v>19</v>
      </c>
      <c r="C36" s="138"/>
      <c r="D36" s="138"/>
      <c r="E36" s="138"/>
      <c r="F36" s="76" t="str">
        <f>'пр.взв.'!A4</f>
        <v>Weight category 82M   кg.</v>
      </c>
      <c r="G36" s="138"/>
      <c r="H36" s="138"/>
      <c r="I36" s="138"/>
      <c r="K36" s="76" t="s">
        <v>26</v>
      </c>
      <c r="L36" s="138"/>
      <c r="M36" s="138"/>
      <c r="N36" s="138"/>
      <c r="O36" s="76" t="str">
        <f>F36</f>
        <v>Weight category 82M   кg.</v>
      </c>
      <c r="P36" s="138"/>
      <c r="Q36" s="138"/>
      <c r="R36" s="138"/>
    </row>
    <row r="37" spans="1:18" ht="12.75">
      <c r="A37" s="193" t="s">
        <v>28</v>
      </c>
      <c r="B37" s="195" t="s">
        <v>2</v>
      </c>
      <c r="C37" s="161" t="s">
        <v>3</v>
      </c>
      <c r="D37" s="161" t="s">
        <v>4</v>
      </c>
      <c r="E37" s="161" t="s">
        <v>11</v>
      </c>
      <c r="F37" s="160" t="s">
        <v>12</v>
      </c>
      <c r="G37" s="191" t="s">
        <v>14</v>
      </c>
      <c r="H37" s="190" t="s">
        <v>15</v>
      </c>
      <c r="I37" s="162" t="s">
        <v>13</v>
      </c>
      <c r="J37" s="193" t="s">
        <v>28</v>
      </c>
      <c r="K37" s="195" t="s">
        <v>2</v>
      </c>
      <c r="L37" s="161" t="s">
        <v>3</v>
      </c>
      <c r="M37" s="161" t="s">
        <v>4</v>
      </c>
      <c r="N37" s="161" t="s">
        <v>11</v>
      </c>
      <c r="O37" s="160" t="s">
        <v>12</v>
      </c>
      <c r="P37" s="191" t="s">
        <v>14</v>
      </c>
      <c r="Q37" s="190" t="s">
        <v>15</v>
      </c>
      <c r="R37" s="162" t="s">
        <v>13</v>
      </c>
    </row>
    <row r="38" spans="1:18" ht="13.5" thickBot="1">
      <c r="A38" s="194"/>
      <c r="B38" s="196" t="s">
        <v>2</v>
      </c>
      <c r="C38" s="159" t="s">
        <v>3</v>
      </c>
      <c r="D38" s="159" t="s">
        <v>4</v>
      </c>
      <c r="E38" s="159" t="s">
        <v>11</v>
      </c>
      <c r="F38" s="159" t="s">
        <v>12</v>
      </c>
      <c r="G38" s="192"/>
      <c r="H38" s="164"/>
      <c r="I38" s="163" t="s">
        <v>13</v>
      </c>
      <c r="J38" s="194"/>
      <c r="K38" s="196" t="s">
        <v>2</v>
      </c>
      <c r="L38" s="159" t="s">
        <v>3</v>
      </c>
      <c r="M38" s="159" t="s">
        <v>4</v>
      </c>
      <c r="N38" s="159" t="s">
        <v>11</v>
      </c>
      <c r="O38" s="159" t="s">
        <v>12</v>
      </c>
      <c r="P38" s="192"/>
      <c r="Q38" s="164"/>
      <c r="R38" s="163" t="s">
        <v>13</v>
      </c>
    </row>
    <row r="39" spans="1:18" ht="12.75">
      <c r="A39" s="183">
        <v>1</v>
      </c>
      <c r="B39" s="186">
        <f>'пр.хода'!I8</f>
        <v>1</v>
      </c>
      <c r="C39" s="188" t="e">
        <f>VLOOKUP(B39,'пр.взв.'!B20:E51,2,FALSE)</f>
        <v>#N/A</v>
      </c>
      <c r="D39" s="201" t="e">
        <f>VLOOKUP(B39,'пр.взв.'!B20:F63,3,FALSE)</f>
        <v>#N/A</v>
      </c>
      <c r="E39" s="201" t="e">
        <f>VLOOKUP(B39,'пр.взв.'!B20:G63,4,FALSE)</f>
        <v>#N/A</v>
      </c>
      <c r="F39" s="199"/>
      <c r="G39" s="202"/>
      <c r="H39" s="200"/>
      <c r="I39" s="197"/>
      <c r="J39" s="183">
        <v>2</v>
      </c>
      <c r="K39" s="186">
        <f>'пр.хода'!I26</f>
        <v>6</v>
      </c>
      <c r="L39" s="203" t="e">
        <f>VLOOKUP(K39,'пр.взв.'!B20:E63,2,FALSE)</f>
        <v>#N/A</v>
      </c>
      <c r="M39" s="201" t="e">
        <f>VLOOKUP(K39,'пр.взв.'!B20:F63,3,FALSE)</f>
        <v>#N/A</v>
      </c>
      <c r="N39" s="179" t="e">
        <f>VLOOKUP(K39,'пр.взв.'!B20:G71,4,FALSE)</f>
        <v>#N/A</v>
      </c>
      <c r="O39" s="199"/>
      <c r="P39" s="202"/>
      <c r="Q39" s="200"/>
      <c r="R39" s="197"/>
    </row>
    <row r="40" spans="1:18" ht="12.75">
      <c r="A40" s="184"/>
      <c r="B40" s="187"/>
      <c r="C40" s="189"/>
      <c r="D40" s="180"/>
      <c r="E40" s="180"/>
      <c r="F40" s="180"/>
      <c r="G40" s="180"/>
      <c r="H40" s="172"/>
      <c r="I40" s="174"/>
      <c r="J40" s="184"/>
      <c r="K40" s="187"/>
      <c r="L40" s="189"/>
      <c r="M40" s="180"/>
      <c r="N40" s="180"/>
      <c r="O40" s="180"/>
      <c r="P40" s="180"/>
      <c r="Q40" s="172"/>
      <c r="R40" s="174"/>
    </row>
    <row r="41" spans="1:18" ht="12.75">
      <c r="A41" s="184"/>
      <c r="B41" s="175">
        <f>'пр.хода'!I16</f>
        <v>7</v>
      </c>
      <c r="C41" s="177" t="e">
        <f>VLOOKUP(B41,'пр.взв.'!B20:E51,2,FALSE)</f>
        <v>#N/A</v>
      </c>
      <c r="D41" s="167" t="e">
        <f>VLOOKUP(B41,'пр.взв.'!B20:F55,3,FALSE)</f>
        <v>#N/A</v>
      </c>
      <c r="E41" s="167" t="e">
        <f>VLOOKUP(B41,'пр.взв.'!B20:G55,4,FALSE)</f>
        <v>#N/A</v>
      </c>
      <c r="F41" s="169"/>
      <c r="G41" s="169"/>
      <c r="H41" s="165"/>
      <c r="I41" s="165"/>
      <c r="J41" s="184"/>
      <c r="K41" s="175">
        <f>'пр.хода'!I34</f>
        <v>8</v>
      </c>
      <c r="L41" s="177" t="str">
        <f>VLOOKUP(K41,'пр.взв.'!B20:E63,2,FALSE)</f>
        <v>LAPSINS Nikolajs</v>
      </c>
      <c r="M41" s="167">
        <f>VLOOKUP(K41,'пр.взв.'!B20:F63,3,FALSE)</f>
        <v>1993</v>
      </c>
      <c r="N41" s="167" t="str">
        <f>VLOOKUP(K41,'пр.взв.'!B20:G73,4,FALSE)</f>
        <v>LAT</v>
      </c>
      <c r="O41" s="169"/>
      <c r="P41" s="169"/>
      <c r="Q41" s="165"/>
      <c r="R41" s="165"/>
    </row>
    <row r="42" spans="1:18" ht="13.5" thickBot="1">
      <c r="A42" s="185"/>
      <c r="B42" s="176"/>
      <c r="C42" s="178"/>
      <c r="D42" s="168"/>
      <c r="E42" s="168"/>
      <c r="F42" s="170"/>
      <c r="G42" s="170"/>
      <c r="H42" s="166"/>
      <c r="I42" s="166"/>
      <c r="J42" s="185"/>
      <c r="K42" s="176"/>
      <c r="L42" s="178"/>
      <c r="M42" s="168"/>
      <c r="N42" s="168"/>
      <c r="O42" s="199"/>
      <c r="P42" s="199"/>
      <c r="Q42" s="197"/>
      <c r="R42" s="197"/>
    </row>
    <row r="45" spans="1:18" ht="15">
      <c r="A45" s="198" t="s">
        <v>52</v>
      </c>
      <c r="B45" s="198"/>
      <c r="C45" s="198"/>
      <c r="D45" s="198"/>
      <c r="E45" s="198"/>
      <c r="F45" s="198"/>
      <c r="G45" s="198"/>
      <c r="H45" s="198"/>
      <c r="I45" s="198"/>
      <c r="J45" s="198" t="s">
        <v>52</v>
      </c>
      <c r="K45" s="198"/>
      <c r="L45" s="198"/>
      <c r="M45" s="198"/>
      <c r="N45" s="198"/>
      <c r="O45" s="198"/>
      <c r="P45" s="198"/>
      <c r="Q45" s="198"/>
      <c r="R45" s="198"/>
    </row>
    <row r="46" spans="2:18" ht="16.5" thickBot="1">
      <c r="B46" s="76" t="s">
        <v>19</v>
      </c>
      <c r="C46" s="138"/>
      <c r="D46" s="138"/>
      <c r="E46" s="138"/>
      <c r="F46" s="76" t="str">
        <f>'пр.взв.'!A4</f>
        <v>Weight category 82M   кg.</v>
      </c>
      <c r="G46" s="138"/>
      <c r="H46" s="138"/>
      <c r="I46" s="138"/>
      <c r="K46" s="76" t="s">
        <v>26</v>
      </c>
      <c r="L46" s="138"/>
      <c r="M46" s="138"/>
      <c r="N46" s="138"/>
      <c r="O46" s="76" t="str">
        <f>F46</f>
        <v>Weight category 82M   кg.</v>
      </c>
      <c r="P46" s="138"/>
      <c r="Q46" s="138"/>
      <c r="R46" s="138"/>
    </row>
    <row r="47" spans="1:18" ht="12.75">
      <c r="A47" s="193" t="s">
        <v>28</v>
      </c>
      <c r="B47" s="195" t="s">
        <v>2</v>
      </c>
      <c r="C47" s="161" t="s">
        <v>3</v>
      </c>
      <c r="D47" s="161" t="s">
        <v>4</v>
      </c>
      <c r="E47" s="161" t="s">
        <v>11</v>
      </c>
      <c r="F47" s="160"/>
      <c r="G47" s="191" t="s">
        <v>14</v>
      </c>
      <c r="H47" s="190" t="s">
        <v>15</v>
      </c>
      <c r="I47" s="162" t="s">
        <v>13</v>
      </c>
      <c r="J47" s="193" t="s">
        <v>28</v>
      </c>
      <c r="K47" s="195" t="s">
        <v>2</v>
      </c>
      <c r="L47" s="161" t="s">
        <v>3</v>
      </c>
      <c r="M47" s="161" t="s">
        <v>4</v>
      </c>
      <c r="N47" s="161" t="s">
        <v>11</v>
      </c>
      <c r="O47" s="160" t="s">
        <v>12</v>
      </c>
      <c r="P47" s="191" t="s">
        <v>14</v>
      </c>
      <c r="Q47" s="190" t="s">
        <v>15</v>
      </c>
      <c r="R47" s="162" t="s">
        <v>13</v>
      </c>
    </row>
    <row r="48" spans="1:18" ht="13.5" thickBot="1">
      <c r="A48" s="194"/>
      <c r="B48" s="196" t="s">
        <v>2</v>
      </c>
      <c r="C48" s="159" t="s">
        <v>3</v>
      </c>
      <c r="D48" s="159" t="s">
        <v>4</v>
      </c>
      <c r="E48" s="159" t="s">
        <v>11</v>
      </c>
      <c r="F48" s="159" t="s">
        <v>12</v>
      </c>
      <c r="G48" s="192"/>
      <c r="H48" s="164"/>
      <c r="I48" s="163" t="s">
        <v>13</v>
      </c>
      <c r="J48" s="194"/>
      <c r="K48" s="196" t="s">
        <v>2</v>
      </c>
      <c r="L48" s="159" t="s">
        <v>3</v>
      </c>
      <c r="M48" s="159" t="s">
        <v>4</v>
      </c>
      <c r="N48" s="159" t="s">
        <v>11</v>
      </c>
      <c r="O48" s="159" t="s">
        <v>12</v>
      </c>
      <c r="P48" s="192"/>
      <c r="Q48" s="164"/>
      <c r="R48" s="163" t="s">
        <v>13</v>
      </c>
    </row>
    <row r="49" spans="1:18" ht="12.75">
      <c r="A49" s="183"/>
      <c r="B49" s="186">
        <f>'пр.хода'!C42</f>
        <v>0</v>
      </c>
      <c r="C49" s="188" t="e">
        <f>VLOOKUP(B49,'пр.взв.'!B30:E61,2,FALSE)</f>
        <v>#N/A</v>
      </c>
      <c r="D49" s="179" t="e">
        <f>VLOOKUP(B49,'пр.взв.'!B30:F73,3,FALSE)</f>
        <v>#N/A</v>
      </c>
      <c r="E49" s="179" t="e">
        <f>VLOOKUP(B49,'пр.взв.'!B30:G73,4,FALSE)</f>
        <v>#N/A</v>
      </c>
      <c r="F49" s="181"/>
      <c r="G49" s="182"/>
      <c r="H49" s="171"/>
      <c r="I49" s="173"/>
      <c r="J49" s="183"/>
      <c r="K49" s="186">
        <f>'пр.хода'!C51</f>
        <v>0</v>
      </c>
      <c r="L49" s="188" t="e">
        <f>VLOOKUP(K49,'пр.взв.'!B30:E73,2,FALSE)</f>
        <v>#N/A</v>
      </c>
      <c r="M49" s="179" t="e">
        <f>VLOOKUP(K49,'пр.взв.'!B30:F73,3,FALSE)</f>
        <v>#N/A</v>
      </c>
      <c r="N49" s="179" t="e">
        <f>VLOOKUP(K49,'пр.взв.'!B30:G81,4,FALSE)</f>
        <v>#N/A</v>
      </c>
      <c r="O49" s="181"/>
      <c r="P49" s="182"/>
      <c r="Q49" s="171"/>
      <c r="R49" s="173"/>
    </row>
    <row r="50" spans="1:18" ht="12.75">
      <c r="A50" s="184"/>
      <c r="B50" s="187"/>
      <c r="C50" s="189"/>
      <c r="D50" s="180"/>
      <c r="E50" s="180"/>
      <c r="F50" s="180"/>
      <c r="G50" s="180"/>
      <c r="H50" s="172"/>
      <c r="I50" s="174"/>
      <c r="J50" s="184"/>
      <c r="K50" s="187"/>
      <c r="L50" s="189"/>
      <c r="M50" s="180"/>
      <c r="N50" s="180"/>
      <c r="O50" s="180"/>
      <c r="P50" s="180"/>
      <c r="Q50" s="172"/>
      <c r="R50" s="174"/>
    </row>
    <row r="51" spans="1:18" ht="12.75">
      <c r="A51" s="184"/>
      <c r="B51" s="175">
        <f>'пр.хода'!C46</f>
        <v>0</v>
      </c>
      <c r="C51" s="177" t="e">
        <f>VLOOKUP(B51,'пр.взв.'!B30:E61,2,FALSE)</f>
        <v>#N/A</v>
      </c>
      <c r="D51" s="167" t="e">
        <f>VLOOKUP(B51,'пр.взв.'!B30:F65,3,FALSE)</f>
        <v>#N/A</v>
      </c>
      <c r="E51" s="167" t="e">
        <f>VLOOKUP(B51,'пр.взв.'!B30:G65,4,FALSE)</f>
        <v>#N/A</v>
      </c>
      <c r="F51" s="169"/>
      <c r="G51" s="169"/>
      <c r="H51" s="165"/>
      <c r="I51" s="165"/>
      <c r="J51" s="184"/>
      <c r="K51" s="175">
        <f>'пр.хода'!C55</f>
        <v>0</v>
      </c>
      <c r="L51" s="177" t="e">
        <f>VLOOKUP(K51,'пр.взв.'!B30:E73,2,FALSE)</f>
        <v>#N/A</v>
      </c>
      <c r="M51" s="167" t="e">
        <f>VLOOKUP(K51,'пр.взв.'!B30:F73,3,FALSE)</f>
        <v>#N/A</v>
      </c>
      <c r="N51" s="167" t="e">
        <f>VLOOKUP(K51,'пр.взв.'!B30:G83,4,FALSE)</f>
        <v>#N/A</v>
      </c>
      <c r="O51" s="169"/>
      <c r="P51" s="169"/>
      <c r="Q51" s="165"/>
      <c r="R51" s="165"/>
    </row>
    <row r="52" spans="1:18" ht="13.5" thickBot="1">
      <c r="A52" s="185"/>
      <c r="B52" s="176"/>
      <c r="C52" s="178"/>
      <c r="D52" s="168"/>
      <c r="E52" s="168"/>
      <c r="F52" s="170"/>
      <c r="G52" s="170"/>
      <c r="H52" s="166"/>
      <c r="I52" s="166"/>
      <c r="J52" s="185"/>
      <c r="K52" s="176"/>
      <c r="L52" s="178"/>
      <c r="M52" s="168"/>
      <c r="N52" s="168"/>
      <c r="O52" s="170"/>
      <c r="P52" s="170"/>
      <c r="Q52" s="166"/>
      <c r="R52" s="166"/>
    </row>
  </sheetData>
  <sheetProtection/>
  <mergeCells count="354">
    <mergeCell ref="A30:A33"/>
    <mergeCell ref="C32:C33"/>
    <mergeCell ref="D32:D33"/>
    <mergeCell ref="E32:E33"/>
    <mergeCell ref="B30:B31"/>
    <mergeCell ref="C30:C31"/>
    <mergeCell ref="E30:E31"/>
    <mergeCell ref="J6:J9"/>
    <mergeCell ref="J10:J13"/>
    <mergeCell ref="J14:J17"/>
    <mergeCell ref="J18:J21"/>
    <mergeCell ref="J24:J25"/>
    <mergeCell ref="J26:J29"/>
    <mergeCell ref="J30:J33"/>
    <mergeCell ref="I28:I29"/>
    <mergeCell ref="I32:I33"/>
    <mergeCell ref="F28:F29"/>
    <mergeCell ref="G28:G29"/>
    <mergeCell ref="H28:H29"/>
    <mergeCell ref="B32:B33"/>
    <mergeCell ref="G32:G33"/>
    <mergeCell ref="H32:H33"/>
    <mergeCell ref="D30:D31"/>
    <mergeCell ref="F30:F31"/>
    <mergeCell ref="G30:G31"/>
    <mergeCell ref="H30:H31"/>
    <mergeCell ref="A4:A5"/>
    <mergeCell ref="A6:A9"/>
    <mergeCell ref="O30:O31"/>
    <mergeCell ref="K30:K31"/>
    <mergeCell ref="A24:A25"/>
    <mergeCell ref="A26:A29"/>
    <mergeCell ref="I30:I31"/>
    <mergeCell ref="K24:K25"/>
    <mergeCell ref="L28:L29"/>
    <mergeCell ref="L24:L25"/>
    <mergeCell ref="R32:R33"/>
    <mergeCell ref="M32:M33"/>
    <mergeCell ref="N32:N33"/>
    <mergeCell ref="A10:A13"/>
    <mergeCell ref="A14:A17"/>
    <mergeCell ref="A18:A21"/>
    <mergeCell ref="R28:R29"/>
    <mergeCell ref="P30:P31"/>
    <mergeCell ref="Q30:Q31"/>
    <mergeCell ref="R30:R31"/>
    <mergeCell ref="K32:K33"/>
    <mergeCell ref="O32:O33"/>
    <mergeCell ref="P32:P33"/>
    <mergeCell ref="Q32:Q33"/>
    <mergeCell ref="L32:L33"/>
    <mergeCell ref="P28:P29"/>
    <mergeCell ref="Q28:Q29"/>
    <mergeCell ref="N30:N31"/>
    <mergeCell ref="K28:K29"/>
    <mergeCell ref="M28:M29"/>
    <mergeCell ref="N28:N29"/>
    <mergeCell ref="L30:L31"/>
    <mergeCell ref="M30:M31"/>
    <mergeCell ref="P24:P25"/>
    <mergeCell ref="Q24:Q25"/>
    <mergeCell ref="R24:R25"/>
    <mergeCell ref="R26:R27"/>
    <mergeCell ref="P26:P27"/>
    <mergeCell ref="Q26:Q27"/>
    <mergeCell ref="M24:M25"/>
    <mergeCell ref="N24:N25"/>
    <mergeCell ref="F32:F33"/>
    <mergeCell ref="O24:O25"/>
    <mergeCell ref="K26:K27"/>
    <mergeCell ref="L26:L27"/>
    <mergeCell ref="M26:M27"/>
    <mergeCell ref="N26:N27"/>
    <mergeCell ref="O26:O27"/>
    <mergeCell ref="O28:O29"/>
    <mergeCell ref="B28:B29"/>
    <mergeCell ref="C28:C29"/>
    <mergeCell ref="D28:D29"/>
    <mergeCell ref="E28:E29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K6:K7"/>
    <mergeCell ref="L6:L7"/>
    <mergeCell ref="M6:M7"/>
    <mergeCell ref="N6:N7"/>
    <mergeCell ref="F6:F7"/>
    <mergeCell ref="G6:G7"/>
    <mergeCell ref="H6:H7"/>
    <mergeCell ref="I6:I7"/>
    <mergeCell ref="B6:B7"/>
    <mergeCell ref="C6:C7"/>
    <mergeCell ref="D6:D7"/>
    <mergeCell ref="E6:E7"/>
    <mergeCell ref="Q4:Q5"/>
    <mergeCell ref="R4:R5"/>
    <mergeCell ref="K4:K5"/>
    <mergeCell ref="L4:L5"/>
    <mergeCell ref="M4:M5"/>
    <mergeCell ref="N4:N5"/>
    <mergeCell ref="O4:O5"/>
    <mergeCell ref="P4:P5"/>
    <mergeCell ref="B1:I1"/>
    <mergeCell ref="K1:R1"/>
    <mergeCell ref="B2:I2"/>
    <mergeCell ref="K2:R2"/>
    <mergeCell ref="J4:J5"/>
    <mergeCell ref="B4:B5"/>
    <mergeCell ref="C4:C5"/>
    <mergeCell ref="D4:D5"/>
    <mergeCell ref="E4:E5"/>
    <mergeCell ref="F4:F5"/>
    <mergeCell ref="G4:G5"/>
    <mergeCell ref="H4:H5"/>
    <mergeCell ref="I4:I5"/>
    <mergeCell ref="C35:I35"/>
    <mergeCell ref="L35:R35"/>
    <mergeCell ref="B22:I22"/>
    <mergeCell ref="K22:R22"/>
    <mergeCell ref="B24:B25"/>
    <mergeCell ref="C24:C25"/>
    <mergeCell ref="D24:D25"/>
    <mergeCell ref="E24:E25"/>
    <mergeCell ref="F24:F25"/>
    <mergeCell ref="G24:G2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I39:I40"/>
    <mergeCell ref="J39:J42"/>
    <mergeCell ref="K39:K40"/>
    <mergeCell ref="L39:L40"/>
    <mergeCell ref="K41:K42"/>
    <mergeCell ref="L41:L42"/>
    <mergeCell ref="M39:M40"/>
    <mergeCell ref="N39:N40"/>
    <mergeCell ref="O39:O40"/>
    <mergeCell ref="P39:P40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Q41:Q42"/>
    <mergeCell ref="R41:R42"/>
    <mergeCell ref="A45:I45"/>
    <mergeCell ref="J45:R45"/>
    <mergeCell ref="M41:M42"/>
    <mergeCell ref="N41:N42"/>
    <mergeCell ref="O41:O42"/>
    <mergeCell ref="P41:P42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49:J52"/>
    <mergeCell ref="K49:K50"/>
    <mergeCell ref="L49:L50"/>
    <mergeCell ref="K51:K52"/>
    <mergeCell ref="L51:L52"/>
    <mergeCell ref="M49:M50"/>
    <mergeCell ref="N49:N50"/>
    <mergeCell ref="O49:O50"/>
    <mergeCell ref="P49:P50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Q51:Q52"/>
    <mergeCell ref="R51:R52"/>
    <mergeCell ref="M51:M52"/>
    <mergeCell ref="N51:N52"/>
    <mergeCell ref="O51:O52"/>
    <mergeCell ref="P51:P5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8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55" t="s">
        <v>23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24.75" customHeight="1">
      <c r="A2" s="255" t="str">
        <f>HYPERLINK('[1]реквизиты'!$A$2)</f>
        <v>European Championship among junior (M-F) /1992-93/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27.75" customHeight="1">
      <c r="A3" s="257" t="str">
        <f>'пр.взв.'!A4</f>
        <v>Weight category 82M   кg.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</row>
    <row r="4" spans="1:11" ht="27.75" customHeight="1">
      <c r="A4" s="259" t="s">
        <v>51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</row>
    <row r="5" spans="1:11" ht="26.25" hidden="1" thickBot="1">
      <c r="A5" s="55" t="s">
        <v>9</v>
      </c>
      <c r="B5" s="56" t="s">
        <v>2</v>
      </c>
      <c r="C5" s="57" t="s">
        <v>10</v>
      </c>
      <c r="D5" s="56" t="s">
        <v>3</v>
      </c>
      <c r="E5" s="58" t="s">
        <v>4</v>
      </c>
      <c r="F5" s="54" t="s">
        <v>11</v>
      </c>
      <c r="G5" s="59" t="s">
        <v>35</v>
      </c>
      <c r="H5" s="59" t="s">
        <v>14</v>
      </c>
      <c r="I5" s="59" t="s">
        <v>15</v>
      </c>
      <c r="J5" s="57" t="s">
        <v>36</v>
      </c>
      <c r="K5" s="59" t="s">
        <v>16</v>
      </c>
    </row>
    <row r="6" spans="1:11" ht="19.5" customHeight="1" hidden="1">
      <c r="A6" s="252">
        <v>1</v>
      </c>
      <c r="B6" s="251">
        <f>'пр.хода'!C42</f>
        <v>0</v>
      </c>
      <c r="C6" s="246" t="s">
        <v>17</v>
      </c>
      <c r="D6" s="248" t="e">
        <f>VLOOKUP(B6,'пр.взв.'!C7:E38,2,FALSE)</f>
        <v>#N/A</v>
      </c>
      <c r="E6" s="238" t="e">
        <f>VLOOKUP(B6,'пр.взв.'!B7:E38,3,FALSE)</f>
        <v>#N/A</v>
      </c>
      <c r="F6" s="193" t="e">
        <f>VLOOKUP(B6,'пр.взв.'!B7:E38,4,FALSE)</f>
        <v>#N/A</v>
      </c>
      <c r="G6" s="250"/>
      <c r="H6" s="230"/>
      <c r="I6" s="250"/>
      <c r="J6" s="230"/>
      <c r="K6" s="60" t="s">
        <v>18</v>
      </c>
    </row>
    <row r="7" spans="1:11" ht="19.5" customHeight="1" hidden="1" thickBot="1">
      <c r="A7" s="253"/>
      <c r="B7" s="233"/>
      <c r="C7" s="247"/>
      <c r="D7" s="249"/>
      <c r="E7" s="239"/>
      <c r="F7" s="194"/>
      <c r="G7" s="241"/>
      <c r="H7" s="231"/>
      <c r="I7" s="241"/>
      <c r="J7" s="231"/>
      <c r="K7" s="61" t="s">
        <v>19</v>
      </c>
    </row>
    <row r="8" spans="1:11" ht="19.5" customHeight="1" hidden="1">
      <c r="A8" s="253"/>
      <c r="B8" s="251">
        <f>'пр.хода'!C46</f>
        <v>0</v>
      </c>
      <c r="C8" s="234" t="s">
        <v>20</v>
      </c>
      <c r="D8" s="236" t="e">
        <f>VLOOKUP(B8,'пр.взв.'!B7:E38,2,FALSE)</f>
        <v>#N/A</v>
      </c>
      <c r="E8" s="238" t="e">
        <f>VLOOKUP(B8,'пр.взв.'!B7:E38,3,FALSE)</f>
        <v>#N/A</v>
      </c>
      <c r="F8" s="238" t="e">
        <f>VLOOKUP(B8,'пр.взв.'!B7:F38,4,FALSE)</f>
        <v>#N/A</v>
      </c>
      <c r="G8" s="240"/>
      <c r="H8" s="230"/>
      <c r="I8" s="250"/>
      <c r="J8" s="230"/>
      <c r="K8" s="61" t="s">
        <v>21</v>
      </c>
    </row>
    <row r="9" spans="1:11" ht="19.5" customHeight="1" hidden="1" thickBot="1">
      <c r="A9" s="254"/>
      <c r="B9" s="233"/>
      <c r="C9" s="235"/>
      <c r="D9" s="237"/>
      <c r="E9" s="239"/>
      <c r="F9" s="239"/>
      <c r="G9" s="241"/>
      <c r="H9" s="231"/>
      <c r="I9" s="241"/>
      <c r="J9" s="231"/>
      <c r="K9" s="62"/>
    </row>
    <row r="10" spans="1:11" ht="12.75" hidden="1">
      <c r="A10" s="63"/>
      <c r="B10" s="63"/>
      <c r="C10" s="64"/>
      <c r="D10" s="63"/>
      <c r="E10" s="65"/>
      <c r="F10" s="63"/>
      <c r="G10" s="63"/>
      <c r="H10" s="63"/>
      <c r="I10" s="63"/>
      <c r="J10" s="63"/>
      <c r="K10" s="63"/>
    </row>
    <row r="11" spans="1:11" ht="16.5" hidden="1" thickBot="1">
      <c r="A11" s="67"/>
      <c r="B11" s="68"/>
      <c r="C11" s="69"/>
      <c r="D11" s="69"/>
      <c r="E11" s="69"/>
      <c r="F11" s="70"/>
      <c r="G11" s="68"/>
      <c r="H11" s="68"/>
      <c r="I11" s="71"/>
      <c r="J11" s="72"/>
      <c r="K11" s="63"/>
    </row>
    <row r="12" spans="1:11" ht="26.25" hidden="1" thickBot="1">
      <c r="A12" s="55" t="s">
        <v>9</v>
      </c>
      <c r="B12" s="56" t="s">
        <v>2</v>
      </c>
      <c r="C12" s="57" t="s">
        <v>10</v>
      </c>
      <c r="D12" s="56" t="s">
        <v>3</v>
      </c>
      <c r="E12" s="58" t="s">
        <v>4</v>
      </c>
      <c r="F12" s="54" t="s">
        <v>11</v>
      </c>
      <c r="G12" s="59" t="s">
        <v>35</v>
      </c>
      <c r="H12" s="59" t="s">
        <v>14</v>
      </c>
      <c r="I12" s="59" t="s">
        <v>15</v>
      </c>
      <c r="J12" s="57" t="s">
        <v>36</v>
      </c>
      <c r="K12" s="59" t="s">
        <v>16</v>
      </c>
    </row>
    <row r="13" spans="1:11" ht="13.5" hidden="1">
      <c r="A13" s="252">
        <v>2</v>
      </c>
      <c r="B13" s="251">
        <f>'пр.хода'!E53</f>
        <v>2</v>
      </c>
      <c r="C13" s="246" t="s">
        <v>17</v>
      </c>
      <c r="D13" s="248" t="e">
        <f>VLOOKUP(B13,'пр.взв.'!C1:E45,2,FALSE)</f>
        <v>#N/A</v>
      </c>
      <c r="E13" s="238">
        <f>VLOOKUP(B13,'пр.взв.'!B1:E45,3,FALSE)</f>
        <v>1992</v>
      </c>
      <c r="F13" s="193" t="str">
        <f>VLOOKUP(B13,'пр.взв.'!B1:E45,4,FALSE)</f>
        <v>MDA</v>
      </c>
      <c r="G13" s="250"/>
      <c r="H13" s="230"/>
      <c r="I13" s="250"/>
      <c r="J13" s="230"/>
      <c r="K13" s="60" t="s">
        <v>18</v>
      </c>
    </row>
    <row r="14" spans="1:11" ht="19.5" customHeight="1" hidden="1" thickBot="1">
      <c r="A14" s="253"/>
      <c r="B14" s="233"/>
      <c r="C14" s="247"/>
      <c r="D14" s="249"/>
      <c r="E14" s="239"/>
      <c r="F14" s="194"/>
      <c r="G14" s="241"/>
      <c r="H14" s="231"/>
      <c r="I14" s="241"/>
      <c r="J14" s="231"/>
      <c r="K14" s="61" t="s">
        <v>19</v>
      </c>
    </row>
    <row r="15" spans="1:11" ht="19.5" customHeight="1" hidden="1">
      <c r="A15" s="253"/>
      <c r="B15" s="251">
        <f>'пр.хода'!E57</f>
        <v>8</v>
      </c>
      <c r="C15" s="234" t="s">
        <v>20</v>
      </c>
      <c r="D15" s="236" t="str">
        <f>VLOOKUP(B15,'пр.взв.'!B1:E45,2,FALSE)</f>
        <v>LAPSINS Nikolajs</v>
      </c>
      <c r="E15" s="238">
        <f>VLOOKUP(B15,'пр.взв.'!B1:E45,3,FALSE)</f>
        <v>1993</v>
      </c>
      <c r="F15" s="238" t="str">
        <f>VLOOKUP(B15,'пр.взв.'!B1:F45,4,FALSE)</f>
        <v>LAT</v>
      </c>
      <c r="G15" s="240"/>
      <c r="H15" s="230"/>
      <c r="I15" s="250"/>
      <c r="J15" s="230"/>
      <c r="K15" s="61" t="s">
        <v>21</v>
      </c>
    </row>
    <row r="16" spans="1:11" ht="19.5" customHeight="1" hidden="1" thickBot="1">
      <c r="A16" s="254"/>
      <c r="B16" s="233"/>
      <c r="C16" s="235"/>
      <c r="D16" s="237"/>
      <c r="E16" s="239"/>
      <c r="F16" s="239"/>
      <c r="G16" s="241"/>
      <c r="H16" s="231"/>
      <c r="I16" s="241"/>
      <c r="J16" s="231"/>
      <c r="K16" s="62"/>
    </row>
    <row r="17" spans="1:11" ht="19.5" customHeight="1">
      <c r="A17" s="63"/>
      <c r="B17" s="63"/>
      <c r="C17" s="64"/>
      <c r="D17" s="63"/>
      <c r="E17" s="65"/>
      <c r="F17" s="63"/>
      <c r="G17" s="63"/>
      <c r="H17" s="63"/>
      <c r="I17" s="63"/>
      <c r="J17" s="63"/>
      <c r="K17" s="63"/>
    </row>
    <row r="18" spans="1:11" ht="24" customHeight="1">
      <c r="A18" s="67"/>
      <c r="B18" s="68"/>
      <c r="C18" s="69"/>
      <c r="D18" s="69"/>
      <c r="E18" s="69"/>
      <c r="F18" s="70"/>
      <c r="G18" s="68"/>
      <c r="H18" s="68"/>
      <c r="I18" s="71"/>
      <c r="J18" s="72"/>
      <c r="K18" s="63"/>
    </row>
    <row r="19" spans="1:11" ht="16.5" thickBot="1">
      <c r="A19" s="242" t="s">
        <v>22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</row>
    <row r="20" spans="1:11" ht="26.25" thickBot="1">
      <c r="A20" s="66" t="s">
        <v>9</v>
      </c>
      <c r="B20" s="56" t="s">
        <v>2</v>
      </c>
      <c r="C20" s="57" t="s">
        <v>10</v>
      </c>
      <c r="D20" s="56" t="s">
        <v>3</v>
      </c>
      <c r="E20" s="58" t="s">
        <v>4</v>
      </c>
      <c r="F20" s="54" t="s">
        <v>11</v>
      </c>
      <c r="G20" s="59" t="s">
        <v>35</v>
      </c>
      <c r="H20" s="59" t="s">
        <v>14</v>
      </c>
      <c r="I20" s="59" t="s">
        <v>15</v>
      </c>
      <c r="J20" s="57" t="s">
        <v>36</v>
      </c>
      <c r="K20" s="59" t="s">
        <v>16</v>
      </c>
    </row>
    <row r="21" spans="1:11" ht="19.5" customHeight="1">
      <c r="A21" s="243"/>
      <c r="B21" s="232">
        <f>'пр.хода'!$K$12</f>
        <v>7</v>
      </c>
      <c r="C21" s="246" t="s">
        <v>17</v>
      </c>
      <c r="D21" s="248" t="str">
        <f>VLOOKUP(B21,'пр.взв.'!B7:E38,2,FALSE)</f>
        <v>GALSTYAN Samvel</v>
      </c>
      <c r="E21" s="238">
        <f>VLOOKUP(B21,'пр.взв.'!B1:E46,3,FALSE)</f>
        <v>1993</v>
      </c>
      <c r="F21" s="193" t="str">
        <f>VLOOKUP(B21,'пр.взв.'!B1:E46,4,FALSE)</f>
        <v>RUS</v>
      </c>
      <c r="G21" s="250"/>
      <c r="H21" s="230"/>
      <c r="I21" s="250"/>
      <c r="J21" s="230"/>
      <c r="K21" s="60" t="s">
        <v>18</v>
      </c>
    </row>
    <row r="22" spans="1:11" ht="14.25" thickBot="1">
      <c r="A22" s="244"/>
      <c r="B22" s="233"/>
      <c r="C22" s="247"/>
      <c r="D22" s="249"/>
      <c r="E22" s="239"/>
      <c r="F22" s="194"/>
      <c r="G22" s="241"/>
      <c r="H22" s="231"/>
      <c r="I22" s="241"/>
      <c r="J22" s="231"/>
      <c r="K22" s="61" t="s">
        <v>19</v>
      </c>
    </row>
    <row r="23" spans="1:11" ht="13.5">
      <c r="A23" s="244"/>
      <c r="B23" s="232">
        <f>'пр.хода'!$K$30</f>
        <v>6</v>
      </c>
      <c r="C23" s="234" t="s">
        <v>20</v>
      </c>
      <c r="D23" s="236" t="str">
        <f>VLOOKUP(B23,'пр.взв.'!B7:E38,2,FALSE)</f>
        <v>IANVARASHVILI Amiran</v>
      </c>
      <c r="E23" s="238">
        <f>VLOOKUP(B23,'пр.взв.'!B1:E46,3,FALSE)</f>
        <v>1992</v>
      </c>
      <c r="F23" s="238" t="str">
        <f>VLOOKUP(B23,'пр.взв.'!B1:F46,4,FALSE)</f>
        <v>GEO</v>
      </c>
      <c r="G23" s="240"/>
      <c r="H23" s="230"/>
      <c r="I23" s="250"/>
      <c r="J23" s="230"/>
      <c r="K23" s="61" t="s">
        <v>21</v>
      </c>
    </row>
    <row r="24" spans="1:11" ht="20.25" customHeight="1" thickBot="1">
      <c r="A24" s="245"/>
      <c r="B24" s="233"/>
      <c r="C24" s="235"/>
      <c r="D24" s="237"/>
      <c r="E24" s="239"/>
      <c r="F24" s="239"/>
      <c r="G24" s="241"/>
      <c r="H24" s="231"/>
      <c r="I24" s="241"/>
      <c r="J24" s="231"/>
      <c r="K24" s="62"/>
    </row>
    <row r="26" spans="1:11" ht="15">
      <c r="A26" s="39" t="str">
        <f>'[1]реквизиты'!$A$8</f>
        <v>Chiaf referee</v>
      </c>
      <c r="B26" s="40"/>
      <c r="C26" s="40"/>
      <c r="D26" s="40"/>
      <c r="E26" s="3"/>
      <c r="F26" s="92"/>
      <c r="H26" s="229" t="str">
        <f>'[1]реквизиты'!$G$8</f>
        <v>R. Baboyan</v>
      </c>
      <c r="I26" s="229"/>
      <c r="J26" s="229"/>
      <c r="K26" t="str">
        <f>'[1]реквизиты'!$G$9</f>
        <v>/RUS/</v>
      </c>
    </row>
    <row r="27" spans="1:8" ht="15">
      <c r="A27" s="40"/>
      <c r="B27" s="40"/>
      <c r="C27" s="40"/>
      <c r="D27" s="40"/>
      <c r="E27" s="3"/>
      <c r="F27" s="9"/>
      <c r="G27" s="3"/>
      <c r="H27" s="93"/>
    </row>
    <row r="28" spans="1:11" ht="15">
      <c r="A28" s="39" t="str">
        <f>'[1]реквизиты'!$A$10</f>
        <v>Chiaf  secretary</v>
      </c>
      <c r="C28" s="3"/>
      <c r="D28" s="3"/>
      <c r="E28" s="3"/>
      <c r="F28" s="3"/>
      <c r="H28" s="229" t="str">
        <f>'[1]реквизиты'!$G$10</f>
        <v>A. Sheyko</v>
      </c>
      <c r="I28" s="229"/>
      <c r="J28" s="229"/>
      <c r="K28" t="str">
        <f>'[1]реквизиты'!$G$11</f>
        <v>/BLR/</v>
      </c>
    </row>
  </sheetData>
  <sheetProtection/>
  <mergeCells count="64">
    <mergeCell ref="J15:J16"/>
    <mergeCell ref="I13:I14"/>
    <mergeCell ref="J13:J14"/>
    <mergeCell ref="B15:B16"/>
    <mergeCell ref="C15:C16"/>
    <mergeCell ref="D15:D16"/>
    <mergeCell ref="E15:E16"/>
    <mergeCell ref="F15:F16"/>
    <mergeCell ref="G15:G16"/>
    <mergeCell ref="H15:H16"/>
    <mergeCell ref="I15:I16"/>
    <mergeCell ref="E13:E14"/>
    <mergeCell ref="F13:F14"/>
    <mergeCell ref="G13:G14"/>
    <mergeCell ref="H13:H14"/>
    <mergeCell ref="A13:A16"/>
    <mergeCell ref="B13:B14"/>
    <mergeCell ref="C13:C14"/>
    <mergeCell ref="D13:D14"/>
    <mergeCell ref="I6:I7"/>
    <mergeCell ref="A6:A9"/>
    <mergeCell ref="A1:K1"/>
    <mergeCell ref="A2:K2"/>
    <mergeCell ref="A3:K3"/>
    <mergeCell ref="A4:K4"/>
    <mergeCell ref="G6:G7"/>
    <mergeCell ref="H6:H7"/>
    <mergeCell ref="B6:B7"/>
    <mergeCell ref="C6:C7"/>
    <mergeCell ref="F6:F7"/>
    <mergeCell ref="B8:B9"/>
    <mergeCell ref="C8:C9"/>
    <mergeCell ref="D8:D9"/>
    <mergeCell ref="D6:D7"/>
    <mergeCell ref="I23:I24"/>
    <mergeCell ref="J23:J24"/>
    <mergeCell ref="J6:J7"/>
    <mergeCell ref="E8:E9"/>
    <mergeCell ref="F8:F9"/>
    <mergeCell ref="G8:G9"/>
    <mergeCell ref="H8:H9"/>
    <mergeCell ref="I8:I9"/>
    <mergeCell ref="J8:J9"/>
    <mergeCell ref="E6:E7"/>
    <mergeCell ref="A19:K19"/>
    <mergeCell ref="A21:A24"/>
    <mergeCell ref="B21:B22"/>
    <mergeCell ref="C21:C22"/>
    <mergeCell ref="D21:D22"/>
    <mergeCell ref="E21:E22"/>
    <mergeCell ref="F21:F22"/>
    <mergeCell ref="G21:G22"/>
    <mergeCell ref="H21:H22"/>
    <mergeCell ref="I21:I22"/>
    <mergeCell ref="H26:J26"/>
    <mergeCell ref="H28:J28"/>
    <mergeCell ref="J21:J22"/>
    <mergeCell ref="B23:B24"/>
    <mergeCell ref="C23:C24"/>
    <mergeCell ref="D23:D24"/>
    <mergeCell ref="E23:E24"/>
    <mergeCell ref="F23:F24"/>
    <mergeCell ref="G23:G24"/>
    <mergeCell ref="H23:H2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28">
      <selection activeCell="A4" sqref="A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84" t="s">
        <v>8</v>
      </c>
      <c r="B1" s="284"/>
      <c r="C1" s="284"/>
      <c r="D1" s="284"/>
      <c r="E1" s="284"/>
      <c r="F1" s="284"/>
    </row>
    <row r="2" spans="1:6" ht="35.25" customHeight="1">
      <c r="A2" s="283" t="str">
        <f>HYPERLINK('[1]реквизиты'!$A$2)</f>
        <v>European Championship among junior (M-F) /1992-93/</v>
      </c>
      <c r="B2" s="283"/>
      <c r="C2" s="283"/>
      <c r="D2" s="283"/>
      <c r="E2" s="283"/>
      <c r="F2" s="283"/>
    </row>
    <row r="3" spans="1:6" ht="23.25" customHeight="1">
      <c r="A3" s="285" t="str">
        <f>HYPERLINK('[1]реквизиты'!$A$3)</f>
        <v>April 5-9, 2012    Bucharest (Romania)</v>
      </c>
      <c r="B3" s="285"/>
      <c r="C3" s="285"/>
      <c r="D3" s="285"/>
      <c r="E3" s="285"/>
      <c r="F3" s="285"/>
    </row>
    <row r="4" spans="1:6" ht="27.75" customHeight="1" thickBot="1">
      <c r="A4" s="282" t="s">
        <v>71</v>
      </c>
      <c r="B4" s="282"/>
      <c r="C4" s="282"/>
      <c r="D4" s="282"/>
      <c r="E4" s="282"/>
      <c r="F4" s="282"/>
    </row>
    <row r="5" spans="1:6" ht="12.75" customHeight="1">
      <c r="A5" s="267" t="s">
        <v>7</v>
      </c>
      <c r="B5" s="270" t="s">
        <v>2</v>
      </c>
      <c r="C5" s="267" t="s">
        <v>3</v>
      </c>
      <c r="D5" s="267" t="s">
        <v>31</v>
      </c>
      <c r="E5" s="267" t="s">
        <v>5</v>
      </c>
      <c r="F5" s="267" t="s">
        <v>6</v>
      </c>
    </row>
    <row r="6" spans="1:6" ht="12.75" customHeight="1" thickBot="1">
      <c r="A6" s="268" t="s">
        <v>7</v>
      </c>
      <c r="B6" s="271"/>
      <c r="C6" s="268" t="s">
        <v>3</v>
      </c>
      <c r="D6" s="268" t="s">
        <v>4</v>
      </c>
      <c r="E6" s="268" t="s">
        <v>5</v>
      </c>
      <c r="F6" s="268" t="s">
        <v>6</v>
      </c>
    </row>
    <row r="7" spans="1:6" ht="12.75" customHeight="1">
      <c r="A7" s="269"/>
      <c r="B7" s="263">
        <v>1</v>
      </c>
      <c r="C7" s="265" t="s">
        <v>53</v>
      </c>
      <c r="D7" s="286">
        <v>1992</v>
      </c>
      <c r="E7" s="286" t="s">
        <v>54</v>
      </c>
      <c r="F7" s="272"/>
    </row>
    <row r="8" spans="1:6" ht="12.75" customHeight="1">
      <c r="A8" s="260"/>
      <c r="B8" s="264"/>
      <c r="C8" s="266"/>
      <c r="D8" s="287"/>
      <c r="E8" s="287"/>
      <c r="F8" s="273"/>
    </row>
    <row r="9" spans="1:6" ht="12.75" customHeight="1">
      <c r="A9" s="261"/>
      <c r="B9" s="263">
        <v>2</v>
      </c>
      <c r="C9" s="265" t="s">
        <v>55</v>
      </c>
      <c r="D9" s="286">
        <v>1992</v>
      </c>
      <c r="E9" s="286" t="s">
        <v>56</v>
      </c>
      <c r="F9" s="262"/>
    </row>
    <row r="10" spans="1:6" ht="12.75" customHeight="1">
      <c r="A10" s="261"/>
      <c r="B10" s="264"/>
      <c r="C10" s="266"/>
      <c r="D10" s="287"/>
      <c r="E10" s="287"/>
      <c r="F10" s="262"/>
    </row>
    <row r="11" spans="1:6" ht="15" customHeight="1">
      <c r="A11" s="261"/>
      <c r="B11" s="263">
        <v>3</v>
      </c>
      <c r="C11" s="265" t="s">
        <v>57</v>
      </c>
      <c r="D11" s="286">
        <v>1993</v>
      </c>
      <c r="E11" s="286" t="s">
        <v>58</v>
      </c>
      <c r="F11" s="262"/>
    </row>
    <row r="12" spans="1:6" ht="12.75" customHeight="1">
      <c r="A12" s="261"/>
      <c r="B12" s="264"/>
      <c r="C12" s="266"/>
      <c r="D12" s="287"/>
      <c r="E12" s="287"/>
      <c r="F12" s="262"/>
    </row>
    <row r="13" spans="1:6" ht="15" customHeight="1">
      <c r="A13" s="261"/>
      <c r="B13" s="263">
        <v>4</v>
      </c>
      <c r="C13" s="265" t="s">
        <v>59</v>
      </c>
      <c r="D13" s="286">
        <v>1992</v>
      </c>
      <c r="E13" s="286" t="s">
        <v>60</v>
      </c>
      <c r="F13" s="262"/>
    </row>
    <row r="14" spans="1:6" ht="15" customHeight="1">
      <c r="A14" s="261"/>
      <c r="B14" s="264"/>
      <c r="C14" s="266"/>
      <c r="D14" s="287"/>
      <c r="E14" s="287"/>
      <c r="F14" s="262"/>
    </row>
    <row r="15" spans="1:6" ht="15.75" customHeight="1">
      <c r="A15" s="261"/>
      <c r="B15" s="263">
        <v>5</v>
      </c>
      <c r="C15" s="265" t="s">
        <v>61</v>
      </c>
      <c r="D15" s="286">
        <v>1993</v>
      </c>
      <c r="E15" s="286" t="s">
        <v>62</v>
      </c>
      <c r="F15" s="262"/>
    </row>
    <row r="16" spans="1:6" ht="12.75" customHeight="1">
      <c r="A16" s="261"/>
      <c r="B16" s="264"/>
      <c r="C16" s="266"/>
      <c r="D16" s="287"/>
      <c r="E16" s="287"/>
      <c r="F16" s="262"/>
    </row>
    <row r="17" spans="1:6" ht="15" customHeight="1">
      <c r="A17" s="261"/>
      <c r="B17" s="263">
        <v>6</v>
      </c>
      <c r="C17" s="265" t="s">
        <v>63</v>
      </c>
      <c r="D17" s="286">
        <v>1992</v>
      </c>
      <c r="E17" s="286" t="s">
        <v>64</v>
      </c>
      <c r="F17" s="262"/>
    </row>
    <row r="18" spans="1:6" ht="12.75" customHeight="1">
      <c r="A18" s="261"/>
      <c r="B18" s="264"/>
      <c r="C18" s="266"/>
      <c r="D18" s="287"/>
      <c r="E18" s="287"/>
      <c r="F18" s="262"/>
    </row>
    <row r="19" spans="1:6" ht="15" customHeight="1">
      <c r="A19" s="261"/>
      <c r="B19" s="263">
        <v>7</v>
      </c>
      <c r="C19" s="288" t="s">
        <v>65</v>
      </c>
      <c r="D19" s="286">
        <v>1993</v>
      </c>
      <c r="E19" s="286" t="s">
        <v>66</v>
      </c>
      <c r="F19" s="262"/>
    </row>
    <row r="20" spans="1:6" ht="12.75" customHeight="1">
      <c r="A20" s="261"/>
      <c r="B20" s="264"/>
      <c r="C20" s="289"/>
      <c r="D20" s="287"/>
      <c r="E20" s="287"/>
      <c r="F20" s="262"/>
    </row>
    <row r="21" spans="1:6" ht="15" customHeight="1">
      <c r="A21" s="261"/>
      <c r="B21" s="263">
        <v>8</v>
      </c>
      <c r="C21" s="265" t="s">
        <v>67</v>
      </c>
      <c r="D21" s="286">
        <v>1993</v>
      </c>
      <c r="E21" s="286" t="s">
        <v>68</v>
      </c>
      <c r="F21" s="262"/>
    </row>
    <row r="22" spans="1:6" ht="12.75" customHeight="1">
      <c r="A22" s="261"/>
      <c r="B22" s="264"/>
      <c r="C22" s="266"/>
      <c r="D22" s="287"/>
      <c r="E22" s="287"/>
      <c r="F22" s="262"/>
    </row>
    <row r="23" spans="1:6" ht="15" customHeight="1">
      <c r="A23" s="260"/>
      <c r="B23" s="263">
        <v>9</v>
      </c>
      <c r="C23" s="265" t="s">
        <v>69</v>
      </c>
      <c r="D23" s="286">
        <v>1992</v>
      </c>
      <c r="E23" s="286" t="s">
        <v>70</v>
      </c>
      <c r="F23" s="274"/>
    </row>
    <row r="24" spans="1:6" ht="12.75" customHeight="1">
      <c r="A24" s="260"/>
      <c r="B24" s="264"/>
      <c r="C24" s="266"/>
      <c r="D24" s="287"/>
      <c r="E24" s="287"/>
      <c r="F24" s="273"/>
    </row>
    <row r="25" spans="1:6" ht="15" customHeight="1">
      <c r="A25" s="261"/>
      <c r="B25" s="290">
        <v>10</v>
      </c>
      <c r="C25" s="291"/>
      <c r="D25" s="292"/>
      <c r="E25" s="292"/>
      <c r="F25" s="262"/>
    </row>
    <row r="26" spans="1:6" ht="12.75" customHeight="1">
      <c r="A26" s="261"/>
      <c r="B26" s="290"/>
      <c r="C26" s="291"/>
      <c r="D26" s="292"/>
      <c r="E26" s="292"/>
      <c r="F26" s="262"/>
    </row>
    <row r="27" spans="1:6" ht="15" customHeight="1">
      <c r="A27" s="261"/>
      <c r="B27" s="275">
        <v>11</v>
      </c>
      <c r="C27" s="276"/>
      <c r="D27" s="277"/>
      <c r="E27" s="278"/>
      <c r="F27" s="262"/>
    </row>
    <row r="28" spans="1:6" ht="12.75" customHeight="1">
      <c r="A28" s="261"/>
      <c r="B28" s="275" t="s">
        <v>40</v>
      </c>
      <c r="C28" s="276"/>
      <c r="D28" s="277"/>
      <c r="E28" s="278"/>
      <c r="F28" s="262"/>
    </row>
    <row r="29" spans="1:6" ht="15" customHeight="1">
      <c r="A29" s="261"/>
      <c r="B29" s="275">
        <v>12</v>
      </c>
      <c r="C29" s="276"/>
      <c r="D29" s="277"/>
      <c r="E29" s="278"/>
      <c r="F29" s="262"/>
    </row>
    <row r="30" spans="1:6" ht="12.75" customHeight="1">
      <c r="A30" s="261"/>
      <c r="B30" s="275" t="s">
        <v>41</v>
      </c>
      <c r="C30" s="276"/>
      <c r="D30" s="277"/>
      <c r="E30" s="278"/>
      <c r="F30" s="262"/>
    </row>
    <row r="31" spans="1:6" ht="15" customHeight="1">
      <c r="A31" s="261"/>
      <c r="B31" s="275">
        <v>13</v>
      </c>
      <c r="C31" s="276"/>
      <c r="D31" s="277"/>
      <c r="E31" s="278"/>
      <c r="F31" s="262"/>
    </row>
    <row r="32" spans="1:6" ht="15.75" customHeight="1">
      <c r="A32" s="261"/>
      <c r="B32" s="275" t="s">
        <v>42</v>
      </c>
      <c r="C32" s="276"/>
      <c r="D32" s="277"/>
      <c r="E32" s="278"/>
      <c r="F32" s="262"/>
    </row>
    <row r="33" spans="1:6" ht="15" customHeight="1">
      <c r="A33" s="261"/>
      <c r="B33" s="275">
        <v>14</v>
      </c>
      <c r="C33" s="276"/>
      <c r="D33" s="277"/>
      <c r="E33" s="278"/>
      <c r="F33" s="262"/>
    </row>
    <row r="34" spans="1:6" ht="12.75" customHeight="1">
      <c r="A34" s="261"/>
      <c r="B34" s="275" t="s">
        <v>43</v>
      </c>
      <c r="C34" s="276"/>
      <c r="D34" s="277"/>
      <c r="E34" s="278"/>
      <c r="F34" s="262"/>
    </row>
    <row r="35" spans="1:6" ht="15" customHeight="1">
      <c r="A35" s="261"/>
      <c r="B35" s="275">
        <v>15</v>
      </c>
      <c r="C35" s="276"/>
      <c r="D35" s="277"/>
      <c r="E35" s="278"/>
      <c r="F35" s="262"/>
    </row>
    <row r="36" spans="1:6" ht="12.75" customHeight="1">
      <c r="A36" s="261"/>
      <c r="B36" s="275" t="s">
        <v>44</v>
      </c>
      <c r="C36" s="276"/>
      <c r="D36" s="277"/>
      <c r="E36" s="278"/>
      <c r="F36" s="262"/>
    </row>
    <row r="37" spans="1:6" ht="15" customHeight="1">
      <c r="A37" s="261"/>
      <c r="B37" s="275">
        <v>16</v>
      </c>
      <c r="C37" s="276"/>
      <c r="D37" s="277"/>
      <c r="E37" s="278"/>
      <c r="F37" s="262"/>
    </row>
    <row r="38" spans="1:6" ht="12.75" customHeight="1" thickBot="1">
      <c r="A38" s="280"/>
      <c r="B38" s="293" t="s">
        <v>45</v>
      </c>
      <c r="C38" s="294"/>
      <c r="D38" s="281"/>
      <c r="E38" s="295"/>
      <c r="F38" s="279"/>
    </row>
    <row r="39" ht="15" customHeight="1"/>
    <row r="40" ht="15.75" customHeight="1"/>
    <row r="41" spans="1:5" ht="12.75">
      <c r="A41" s="39">
        <f>HYPERLINK('[1]реквизиты'!$A$20)</f>
      </c>
      <c r="B41" s="40"/>
      <c r="C41" s="40"/>
      <c r="D41" s="40"/>
      <c r="E41" s="41">
        <f>HYPERLINK('[1]реквизиты'!$G$20)</f>
      </c>
    </row>
    <row r="42" spans="1:5" ht="12.75">
      <c r="A42" s="40"/>
      <c r="B42" s="40"/>
      <c r="C42" s="40"/>
      <c r="D42" s="40"/>
      <c r="E42" s="3"/>
    </row>
    <row r="43" spans="1:5" ht="12.75">
      <c r="A43" s="41">
        <f>HYPERLINK('[1]реквизиты'!$A$22)</f>
      </c>
      <c r="B43" s="40"/>
      <c r="C43" s="40"/>
      <c r="D43" s="40"/>
      <c r="E43" s="41">
        <f>HYPERLINK('[1]реквизиты'!$G$22)</f>
      </c>
    </row>
    <row r="44" spans="1:5" ht="12.75">
      <c r="A44" s="1"/>
      <c r="B44" s="1"/>
      <c r="C44" s="1"/>
      <c r="D44" s="40"/>
      <c r="E44" s="3"/>
    </row>
    <row r="45" spans="4:5" ht="12.75">
      <c r="D45" s="3"/>
      <c r="E45" s="3"/>
    </row>
  </sheetData>
  <sheetProtection/>
  <mergeCells count="106">
    <mergeCell ref="B37:B38"/>
    <mergeCell ref="C37:C38"/>
    <mergeCell ref="E37:E38"/>
    <mergeCell ref="C33:C34"/>
    <mergeCell ref="E33:E34"/>
    <mergeCell ref="B35:B36"/>
    <mergeCell ref="C35:C36"/>
    <mergeCell ref="E35:E36"/>
    <mergeCell ref="B31:B32"/>
    <mergeCell ref="C31:C32"/>
    <mergeCell ref="D31:D32"/>
    <mergeCell ref="E31:E32"/>
    <mergeCell ref="B29:B30"/>
    <mergeCell ref="C29:C30"/>
    <mergeCell ref="D29:D30"/>
    <mergeCell ref="E29:E30"/>
    <mergeCell ref="B25:B26"/>
    <mergeCell ref="C25:C26"/>
    <mergeCell ref="D25:D26"/>
    <mergeCell ref="E25:E26"/>
    <mergeCell ref="B23:B24"/>
    <mergeCell ref="C23:C24"/>
    <mergeCell ref="D23:D24"/>
    <mergeCell ref="E23:E24"/>
    <mergeCell ref="B21:B22"/>
    <mergeCell ref="C21:C22"/>
    <mergeCell ref="D21:D22"/>
    <mergeCell ref="E21:E22"/>
    <mergeCell ref="B19:B20"/>
    <mergeCell ref="C19:C20"/>
    <mergeCell ref="D19:D20"/>
    <mergeCell ref="E19:E20"/>
    <mergeCell ref="B17:B18"/>
    <mergeCell ref="C17:C18"/>
    <mergeCell ref="D17:D18"/>
    <mergeCell ref="E17:E18"/>
    <mergeCell ref="B15:B16"/>
    <mergeCell ref="C15:C16"/>
    <mergeCell ref="D15:D16"/>
    <mergeCell ref="E15:E16"/>
    <mergeCell ref="D11:D12"/>
    <mergeCell ref="E11:E12"/>
    <mergeCell ref="B13:B14"/>
    <mergeCell ref="C13:C14"/>
    <mergeCell ref="D13:D14"/>
    <mergeCell ref="E13:E14"/>
    <mergeCell ref="D7:D8"/>
    <mergeCell ref="E7:E8"/>
    <mergeCell ref="B9:B10"/>
    <mergeCell ref="C9:C10"/>
    <mergeCell ref="D9:D10"/>
    <mergeCell ref="E9:E10"/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33:D34"/>
    <mergeCell ref="A37:A38"/>
    <mergeCell ref="D37:D38"/>
    <mergeCell ref="B33:B34"/>
    <mergeCell ref="F27:F28"/>
    <mergeCell ref="F29:F30"/>
    <mergeCell ref="F31:F32"/>
    <mergeCell ref="A27:A28"/>
    <mergeCell ref="A31:A32"/>
    <mergeCell ref="A29:A30"/>
    <mergeCell ref="B27:B28"/>
    <mergeCell ref="C27:C28"/>
    <mergeCell ref="D27:D28"/>
    <mergeCell ref="E27:E28"/>
    <mergeCell ref="A25:A26"/>
    <mergeCell ref="A9:A10"/>
    <mergeCell ref="F9:F10"/>
    <mergeCell ref="F13:F14"/>
    <mergeCell ref="F21:F22"/>
    <mergeCell ref="F23:F24"/>
    <mergeCell ref="F25:F26"/>
    <mergeCell ref="F11:F12"/>
    <mergeCell ref="F15:F16"/>
    <mergeCell ref="F17:F18"/>
    <mergeCell ref="E5:E6"/>
    <mergeCell ref="F5:F6"/>
    <mergeCell ref="A7:A8"/>
    <mergeCell ref="A5:A6"/>
    <mergeCell ref="B5:B6"/>
    <mergeCell ref="C5:C6"/>
    <mergeCell ref="D5:D6"/>
    <mergeCell ref="F7:F8"/>
    <mergeCell ref="B7:B8"/>
    <mergeCell ref="C7:C8"/>
    <mergeCell ref="A23:A24"/>
    <mergeCell ref="A21:A22"/>
    <mergeCell ref="F19:F20"/>
    <mergeCell ref="A11:A12"/>
    <mergeCell ref="A13:A14"/>
    <mergeCell ref="A15:A16"/>
    <mergeCell ref="A17:A18"/>
    <mergeCell ref="A19:A20"/>
    <mergeCell ref="B11:B12"/>
    <mergeCell ref="C11:C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82"/>
  <sheetViews>
    <sheetView zoomScalePageLayoutView="0" workbookViewId="0" topLeftCell="A1">
      <selection activeCell="K59" sqref="A1:K59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96" t="str">
        <f>'пр.хода'!K1</f>
        <v>European Championship among junior (M-F) /1992-93/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36"/>
      <c r="M1" s="36"/>
      <c r="N1" s="36"/>
      <c r="O1" s="36"/>
      <c r="P1" s="36"/>
    </row>
    <row r="2" spans="1:19" ht="12.75" customHeight="1">
      <c r="A2" s="297" t="str">
        <f>'пр.хода'!K2</f>
        <v>April 5-9, 2012    Bucharest (Romania)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37"/>
      <c r="M2" s="37"/>
      <c r="N2" s="37"/>
      <c r="O2" s="37"/>
      <c r="P2" s="37"/>
      <c r="S2" s="7"/>
    </row>
    <row r="3" spans="1:12" ht="15.75">
      <c r="A3" s="298" t="str">
        <f>HYPERLINK('пр.взв.'!A4)</f>
        <v>Weight category 82M   кg.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38"/>
    </row>
    <row r="4" spans="1:3" ht="16.5" thickBot="1">
      <c r="A4" s="311" t="s">
        <v>0</v>
      </c>
      <c r="B4" s="311"/>
      <c r="C4" s="4"/>
    </row>
    <row r="5" spans="1:13" ht="12.75" customHeight="1" thickBot="1">
      <c r="A5" s="308">
        <v>1</v>
      </c>
      <c r="B5" s="309" t="str">
        <f>VLOOKUP(A5,'пр.взв.'!B6:F37,2,FALSE)</f>
        <v>KARAPETYAN Mher</v>
      </c>
      <c r="C5" s="300">
        <f>VLOOKUP(A5,'пр.взв.'!B6:F37,3,FALSE)</f>
        <v>1992</v>
      </c>
      <c r="D5" s="300" t="str">
        <f>VLOOKUP(A5,'пр.взв.'!B6:F37,4,FALSE)</f>
        <v>ARM</v>
      </c>
      <c r="E5" s="10"/>
      <c r="F5" s="11"/>
      <c r="G5" s="11"/>
      <c r="H5" s="11"/>
      <c r="I5" s="11"/>
      <c r="J5" s="11"/>
      <c r="K5" s="11"/>
      <c r="L5" s="11"/>
      <c r="M5" s="12"/>
    </row>
    <row r="6" spans="1:13" ht="12.75" customHeight="1">
      <c r="A6" s="304"/>
      <c r="B6" s="310"/>
      <c r="C6" s="301"/>
      <c r="D6" s="301"/>
      <c r="E6" s="302"/>
      <c r="F6" s="13"/>
      <c r="G6" s="13"/>
      <c r="H6" s="11"/>
      <c r="I6" s="11"/>
      <c r="J6" s="11"/>
      <c r="K6" s="11"/>
      <c r="L6" s="11"/>
      <c r="M6" s="12"/>
    </row>
    <row r="7" spans="1:13" ht="12.75" customHeight="1" thickBot="1">
      <c r="A7" s="304">
        <v>9</v>
      </c>
      <c r="B7" s="312" t="str">
        <f>VLOOKUP(A7,'пр.взв.'!B6:F37,2,FALSE)</f>
        <v>RADULESCU Emanuel</v>
      </c>
      <c r="C7" s="301">
        <f>VLOOKUP(A7,'пр.взв.'!B6:F37,3,FALSE)</f>
        <v>1992</v>
      </c>
      <c r="D7" s="301" t="str">
        <f>VLOOKUP(A7,'пр.взв.'!B6:F37,4,FALSE)</f>
        <v>ROU</v>
      </c>
      <c r="E7" s="303"/>
      <c r="F7" s="16"/>
      <c r="G7" s="13"/>
      <c r="H7" s="11"/>
      <c r="I7" s="11"/>
      <c r="J7" s="11"/>
      <c r="K7" s="11"/>
      <c r="L7" s="11"/>
      <c r="M7" s="12"/>
    </row>
    <row r="8" spans="1:13" ht="12.75" customHeight="1" thickBot="1">
      <c r="A8" s="305"/>
      <c r="B8" s="313"/>
      <c r="C8" s="314"/>
      <c r="D8" s="314"/>
      <c r="E8" s="14"/>
      <c r="F8" s="17"/>
      <c r="G8" s="302"/>
      <c r="H8" s="11"/>
      <c r="I8" s="11"/>
      <c r="J8" s="35"/>
      <c r="K8" s="35"/>
      <c r="L8" s="35"/>
      <c r="M8" s="12"/>
    </row>
    <row r="9" spans="1:13" ht="12.75" customHeight="1" thickBot="1">
      <c r="A9" s="308">
        <v>5</v>
      </c>
      <c r="B9" s="309" t="str">
        <f>VLOOKUP(A9,'пр.взв.'!B6:F37,2,FALSE)</f>
        <v>POZNAR Yuriy</v>
      </c>
      <c r="C9" s="306">
        <f>VLOOKUP(A9,'пр.взв.'!B6:F37,3,FALSE)</f>
        <v>1993</v>
      </c>
      <c r="D9" s="306" t="str">
        <f>VLOOKUP(A9,'пр.взв.'!B6:F37,4,FALSE)</f>
        <v>UKR</v>
      </c>
      <c r="E9" s="10"/>
      <c r="F9" s="17"/>
      <c r="G9" s="303"/>
      <c r="H9" s="22"/>
      <c r="I9" s="11"/>
      <c r="J9" s="35"/>
      <c r="K9" s="35"/>
      <c r="L9" s="35"/>
      <c r="M9" s="12"/>
    </row>
    <row r="10" spans="1:13" ht="12.75" customHeight="1">
      <c r="A10" s="304"/>
      <c r="B10" s="310"/>
      <c r="C10" s="307"/>
      <c r="D10" s="307"/>
      <c r="E10" s="319" t="s">
        <v>76</v>
      </c>
      <c r="F10" s="139"/>
      <c r="G10" s="12"/>
      <c r="H10" s="21"/>
      <c r="I10" s="11"/>
      <c r="J10" s="11"/>
      <c r="K10" s="11"/>
      <c r="L10" s="11"/>
      <c r="M10" s="12"/>
    </row>
    <row r="11" spans="1:13" ht="12.75" customHeight="1" thickBot="1">
      <c r="A11" s="304">
        <v>13</v>
      </c>
      <c r="B11" s="315">
        <f>VLOOKUP(A11,'пр.взв.'!B6:F37,2,FALSE)</f>
        <v>0</v>
      </c>
      <c r="C11" s="317">
        <f>VLOOKUP(A11,'пр.взв.'!B6:F37,3,FALSE)</f>
        <v>0</v>
      </c>
      <c r="D11" s="317">
        <f>VLOOKUP(A11,'пр.взв.'!B6:F37,4,FALSE)</f>
        <v>0</v>
      </c>
      <c r="E11" s="320"/>
      <c r="F11" s="12"/>
      <c r="G11" s="12"/>
      <c r="H11" s="21"/>
      <c r="I11" s="24"/>
      <c r="J11" s="25"/>
      <c r="K11" s="25"/>
      <c r="L11" s="11"/>
      <c r="M11" s="12"/>
    </row>
    <row r="12" spans="1:12" ht="12.75" customHeight="1" thickBot="1">
      <c r="A12" s="305"/>
      <c r="B12" s="316"/>
      <c r="C12" s="318"/>
      <c r="D12" s="318"/>
      <c r="E12" s="14"/>
      <c r="F12" s="321"/>
      <c r="G12" s="321"/>
      <c r="H12" s="21"/>
      <c r="I12" s="302"/>
      <c r="J12" s="11"/>
      <c r="K12" s="11"/>
      <c r="L12" s="11"/>
    </row>
    <row r="13" spans="1:12" ht="12.75" customHeight="1" thickBot="1">
      <c r="A13" s="308">
        <v>3</v>
      </c>
      <c r="B13" s="309" t="str">
        <f>VLOOKUP(A13,'пр.взв.'!B6:F37,2,FALSE)</f>
        <v>REKASHIUS Domantas</v>
      </c>
      <c r="C13" s="306">
        <f>VLOOKUP(A13,'пр.взв.'!B6:F37,3,FALSE)</f>
        <v>1993</v>
      </c>
      <c r="D13" s="306" t="str">
        <f>VLOOKUP(A13,'пр.взв.'!B6:F37,4,FALSE)</f>
        <v>LIT</v>
      </c>
      <c r="E13" s="14"/>
      <c r="F13" s="12"/>
      <c r="G13" s="12"/>
      <c r="H13" s="21"/>
      <c r="I13" s="303"/>
      <c r="J13" s="34"/>
      <c r="K13" s="22"/>
      <c r="L13" s="11"/>
    </row>
    <row r="14" spans="1:13" ht="12.75" customHeight="1">
      <c r="A14" s="304"/>
      <c r="B14" s="310"/>
      <c r="C14" s="307"/>
      <c r="D14" s="307"/>
      <c r="E14" s="319" t="s">
        <v>77</v>
      </c>
      <c r="F14" s="12"/>
      <c r="G14" s="12"/>
      <c r="H14" s="21"/>
      <c r="I14" s="11"/>
      <c r="J14" s="11"/>
      <c r="K14" s="21"/>
      <c r="L14" s="11"/>
      <c r="M14" s="12"/>
    </row>
    <row r="15" spans="1:13" ht="12.75" customHeight="1" thickBot="1">
      <c r="A15" s="304">
        <v>11</v>
      </c>
      <c r="B15" s="315">
        <f>VLOOKUP(A15,'пр.взв.'!B6:F37,2,FALSE)</f>
        <v>0</v>
      </c>
      <c r="C15" s="317">
        <f>VLOOKUP(A15,'пр.взв.'!B6:F37,3,FALSE)</f>
        <v>0</v>
      </c>
      <c r="D15" s="317">
        <f>VLOOKUP(A15,'пр.взв.'!B6:F37,4,FALSE)</f>
        <v>0</v>
      </c>
      <c r="E15" s="320"/>
      <c r="F15" s="140"/>
      <c r="G15" s="12"/>
      <c r="H15" s="21"/>
      <c r="I15" s="11"/>
      <c r="J15" s="11"/>
      <c r="K15" s="21"/>
      <c r="L15" s="11"/>
      <c r="M15" s="12"/>
    </row>
    <row r="16" spans="1:13" ht="12.75" customHeight="1" thickBot="1">
      <c r="A16" s="305"/>
      <c r="B16" s="316"/>
      <c r="C16" s="318"/>
      <c r="D16" s="318"/>
      <c r="E16" s="14"/>
      <c r="F16" s="141"/>
      <c r="G16" s="319"/>
      <c r="H16" s="23"/>
      <c r="I16" s="11"/>
      <c r="J16" s="11"/>
      <c r="K16" s="21"/>
      <c r="L16" s="11"/>
      <c r="M16" s="12"/>
    </row>
    <row r="17" spans="1:13" ht="12.75" customHeight="1" thickBot="1">
      <c r="A17" s="308">
        <v>7</v>
      </c>
      <c r="B17" s="309" t="str">
        <f>VLOOKUP(A17,'пр.взв.'!B6:F37,2,FALSE)</f>
        <v>GALSTYAN Samvel</v>
      </c>
      <c r="C17" s="306">
        <f>VLOOKUP(A17,'пр.взв.'!B6:F37,3,FALSE)</f>
        <v>1993</v>
      </c>
      <c r="D17" s="306" t="str">
        <f>VLOOKUP(A17,'пр.взв.'!B6:F37,4,FALSE)</f>
        <v>RUS</v>
      </c>
      <c r="E17" s="14"/>
      <c r="F17" s="18"/>
      <c r="G17" s="320"/>
      <c r="H17" s="8"/>
      <c r="I17" s="8"/>
      <c r="J17" s="8"/>
      <c r="K17" s="33"/>
      <c r="L17" s="8"/>
      <c r="M17" s="12"/>
    </row>
    <row r="18" spans="1:13" ht="12.75" customHeight="1">
      <c r="A18" s="304"/>
      <c r="B18" s="310"/>
      <c r="C18" s="307"/>
      <c r="D18" s="307"/>
      <c r="E18" s="319" t="s">
        <v>78</v>
      </c>
      <c r="F18" s="19"/>
      <c r="G18" s="14"/>
      <c r="H18" s="15"/>
      <c r="I18" s="15"/>
      <c r="J18" s="11"/>
      <c r="K18" s="21"/>
      <c r="L18" s="15"/>
      <c r="M18" s="12"/>
    </row>
    <row r="19" spans="1:13" ht="12.75" customHeight="1" thickBot="1">
      <c r="A19" s="304">
        <v>15</v>
      </c>
      <c r="B19" s="315">
        <f>VLOOKUP(A19,'пр.взв.'!B6:F37,2,FALSE)</f>
        <v>0</v>
      </c>
      <c r="C19" s="317">
        <f>VLOOKUP(A19,'пр.взв.'!B6:F37,3,FALSE)</f>
        <v>0</v>
      </c>
      <c r="D19" s="317">
        <f>VLOOKUP(A19,'пр.взв.'!B6:F37,4,FALSE)</f>
        <v>0</v>
      </c>
      <c r="E19" s="320"/>
      <c r="F19" s="14"/>
      <c r="G19" s="14"/>
      <c r="H19" s="15"/>
      <c r="I19" s="15"/>
      <c r="J19" s="11"/>
      <c r="K19" s="21"/>
      <c r="L19" s="15"/>
      <c r="M19" s="12"/>
    </row>
    <row r="20" spans="1:13" ht="12.75" customHeight="1" thickBot="1">
      <c r="A20" s="305"/>
      <c r="B20" s="316"/>
      <c r="C20" s="318"/>
      <c r="D20" s="318"/>
      <c r="E20" s="14"/>
      <c r="F20" s="14"/>
      <c r="G20" s="14"/>
      <c r="H20" s="15"/>
      <c r="I20" s="15"/>
      <c r="J20" s="11"/>
      <c r="K20" s="21"/>
      <c r="L20" s="15"/>
      <c r="M20" s="11"/>
    </row>
    <row r="21" spans="1:13" ht="16.5" thickBot="1">
      <c r="A21" s="32" t="s">
        <v>1</v>
      </c>
      <c r="B21" s="5"/>
      <c r="C21" s="5"/>
      <c r="D21" s="86"/>
      <c r="E21" s="142"/>
      <c r="F21" s="142"/>
      <c r="G21" s="142"/>
      <c r="J21" s="3"/>
      <c r="K21" s="302"/>
      <c r="M21" s="9"/>
    </row>
    <row r="22" spans="1:11" ht="16.5" thickBot="1">
      <c r="A22" s="308">
        <v>2</v>
      </c>
      <c r="B22" s="309" t="str">
        <f>VLOOKUP(A22,'пр.взв.'!B5:F36,2,FALSE)</f>
        <v>DRAGOSHCHUK Ruslan</v>
      </c>
      <c r="C22" s="300">
        <f>VLOOKUP(A22,'пр.взв.'!B5:F36,3,FALSE)</f>
        <v>1992</v>
      </c>
      <c r="D22" s="300" t="str">
        <f>VLOOKUP(A22,'пр.взв.'!B5:F36,4,FALSE)</f>
        <v>MDA</v>
      </c>
      <c r="E22" s="14"/>
      <c r="F22" s="143"/>
      <c r="G22" s="143"/>
      <c r="H22" s="11"/>
      <c r="I22" s="11"/>
      <c r="J22" s="3"/>
      <c r="K22" s="303"/>
    </row>
    <row r="23" spans="1:11" ht="12.75">
      <c r="A23" s="304"/>
      <c r="B23" s="310"/>
      <c r="C23" s="301"/>
      <c r="D23" s="301"/>
      <c r="E23" s="319" t="s">
        <v>75</v>
      </c>
      <c r="F23" s="12"/>
      <c r="G23" s="12"/>
      <c r="H23" s="11"/>
      <c r="I23" s="11"/>
      <c r="J23" s="3"/>
      <c r="K23" s="27"/>
    </row>
    <row r="24" spans="1:11" ht="13.5" thickBot="1">
      <c r="A24" s="304">
        <v>10</v>
      </c>
      <c r="B24" s="315">
        <f>VLOOKUP(A24,'пр.взв.'!B5:F36,2,FALSE)</f>
        <v>0</v>
      </c>
      <c r="C24" s="317">
        <f>VLOOKUP(A24,'пр.взв.'!B5:F36,3,FALSE)</f>
        <v>0</v>
      </c>
      <c r="D24" s="317">
        <f>VLOOKUP(A24,'пр.взв.'!B5:F36,4,FALSE)</f>
        <v>0</v>
      </c>
      <c r="E24" s="320"/>
      <c r="F24" s="140"/>
      <c r="G24" s="12"/>
      <c r="H24" s="11"/>
      <c r="I24" s="11"/>
      <c r="J24" s="3"/>
      <c r="K24" s="27"/>
    </row>
    <row r="25" spans="1:11" ht="16.5" thickBot="1">
      <c r="A25" s="305"/>
      <c r="B25" s="316"/>
      <c r="C25" s="318"/>
      <c r="D25" s="318"/>
      <c r="E25" s="14"/>
      <c r="F25" s="141"/>
      <c r="G25" s="319"/>
      <c r="H25" s="11"/>
      <c r="I25" s="11"/>
      <c r="J25" s="3"/>
      <c r="K25" s="27"/>
    </row>
    <row r="26" spans="1:11" ht="16.5" thickBot="1">
      <c r="A26" s="308">
        <v>6</v>
      </c>
      <c r="B26" s="309" t="str">
        <f>VLOOKUP(A26,'пр.взв.'!B5:F36,2,FALSE)</f>
        <v>IANVARASHVILI Amiran</v>
      </c>
      <c r="C26" s="306">
        <f>VLOOKUP(A26,'пр.взв.'!B5:F36,3,FALSE)</f>
        <v>1992</v>
      </c>
      <c r="D26" s="306" t="str">
        <f>VLOOKUP(A26,'пр.взв.'!B5:F36,4,FALSE)</f>
        <v>GEO</v>
      </c>
      <c r="E26" s="14"/>
      <c r="F26" s="141"/>
      <c r="G26" s="320"/>
      <c r="H26" s="22"/>
      <c r="I26" s="11"/>
      <c r="J26" s="3"/>
      <c r="K26" s="27"/>
    </row>
    <row r="27" spans="1:11" ht="12.75">
      <c r="A27" s="304"/>
      <c r="B27" s="310"/>
      <c r="C27" s="307"/>
      <c r="D27" s="307"/>
      <c r="E27" s="319" t="s">
        <v>74</v>
      </c>
      <c r="F27" s="139"/>
      <c r="G27" s="12"/>
      <c r="H27" s="21"/>
      <c r="I27" s="11"/>
      <c r="J27" s="3"/>
      <c r="K27" s="27"/>
    </row>
    <row r="28" spans="1:11" ht="13.5" thickBot="1">
      <c r="A28" s="304">
        <v>14</v>
      </c>
      <c r="B28" s="315">
        <f>VLOOKUP(A28,'пр.взв.'!B5:F36,2,FALSE)</f>
        <v>0</v>
      </c>
      <c r="C28" s="317">
        <f>VLOOKUP(A28,'пр.взв.'!B5:F36,3,FALSE)</f>
        <v>0</v>
      </c>
      <c r="D28" s="317">
        <f>VLOOKUP(A28,'пр.взв.'!B5:F36,4,FALSE)</f>
        <v>0</v>
      </c>
      <c r="E28" s="320"/>
      <c r="F28" s="12"/>
      <c r="G28" s="12"/>
      <c r="H28" s="21"/>
      <c r="I28" s="24"/>
      <c r="J28" s="3"/>
      <c r="K28" s="27"/>
    </row>
    <row r="29" spans="1:11" ht="16.5" thickBot="1">
      <c r="A29" s="305"/>
      <c r="B29" s="316"/>
      <c r="C29" s="318"/>
      <c r="D29" s="318"/>
      <c r="E29" s="14"/>
      <c r="F29" s="321"/>
      <c r="G29" s="321"/>
      <c r="H29" s="21"/>
      <c r="I29" s="302"/>
      <c r="J29" s="2"/>
      <c r="K29" s="26"/>
    </row>
    <row r="30" spans="1:9" ht="16.5" thickBot="1">
      <c r="A30" s="308">
        <v>4</v>
      </c>
      <c r="B30" s="309" t="str">
        <f>VLOOKUP(A30,'пр.взв.'!B5:F36,2,FALSE)</f>
        <v>ZUBKOV Aleksei</v>
      </c>
      <c r="C30" s="306">
        <f>VLOOKUP(A30,'пр.взв.'!B5:F36,3,FALSE)</f>
        <v>1992</v>
      </c>
      <c r="D30" s="306" t="str">
        <f>VLOOKUP(A30,'пр.взв.'!B5:F36,4,FALSE)</f>
        <v>EST</v>
      </c>
      <c r="E30" s="14"/>
      <c r="F30" s="12"/>
      <c r="G30" s="12"/>
      <c r="H30" s="21"/>
      <c r="I30" s="303"/>
    </row>
    <row r="31" spans="1:9" ht="12.75">
      <c r="A31" s="304"/>
      <c r="B31" s="310"/>
      <c r="C31" s="307"/>
      <c r="D31" s="307"/>
      <c r="E31" s="319" t="s">
        <v>73</v>
      </c>
      <c r="F31" s="12"/>
      <c r="G31" s="12"/>
      <c r="H31" s="21"/>
      <c r="I31" s="11"/>
    </row>
    <row r="32" spans="1:9" ht="13.5" thickBot="1">
      <c r="A32" s="304">
        <v>12</v>
      </c>
      <c r="B32" s="315">
        <f>VLOOKUP(A32,'пр.взв.'!B5:F36,2,FALSE)</f>
        <v>0</v>
      </c>
      <c r="C32" s="317">
        <f>VLOOKUP(A32,'пр.взв.'!B5:F36,3,FALSE)</f>
        <v>0</v>
      </c>
      <c r="D32" s="317">
        <f>VLOOKUP(A32,'пр.взв.'!B5:F36,4,FALSE)</f>
        <v>0</v>
      </c>
      <c r="E32" s="320"/>
      <c r="F32" s="140"/>
      <c r="G32" s="12"/>
      <c r="H32" s="21"/>
      <c r="I32" s="11"/>
    </row>
    <row r="33" spans="1:9" ht="16.5" thickBot="1">
      <c r="A33" s="305"/>
      <c r="B33" s="316"/>
      <c r="C33" s="318"/>
      <c r="D33" s="318"/>
      <c r="E33" s="14"/>
      <c r="F33" s="141"/>
      <c r="G33" s="319"/>
      <c r="H33" s="23"/>
      <c r="I33" s="11"/>
    </row>
    <row r="34" spans="1:9" ht="16.5" thickBot="1">
      <c r="A34" s="308">
        <v>8</v>
      </c>
      <c r="B34" s="309" t="str">
        <f>VLOOKUP(A34,'пр.взв.'!B5:F36,2,FALSE)</f>
        <v>LAPSINS Nikolajs</v>
      </c>
      <c r="C34" s="306">
        <f>VLOOKUP(A34,'пр.взв.'!B5:F36,3,FALSE)</f>
        <v>1993</v>
      </c>
      <c r="D34" s="306" t="str">
        <f>VLOOKUP(A34,'пр.взв.'!B5:F36,4,FALSE)</f>
        <v>LAT</v>
      </c>
      <c r="E34" s="14"/>
      <c r="F34" s="18"/>
      <c r="G34" s="320"/>
      <c r="H34" s="8"/>
      <c r="I34" s="8"/>
    </row>
    <row r="35" spans="1:9" ht="15.75">
      <c r="A35" s="304"/>
      <c r="B35" s="310"/>
      <c r="C35" s="307"/>
      <c r="D35" s="307"/>
      <c r="E35" s="319" t="s">
        <v>72</v>
      </c>
      <c r="F35" s="19"/>
      <c r="G35" s="14"/>
      <c r="H35" s="15"/>
      <c r="I35" s="15"/>
    </row>
    <row r="36" spans="1:9" ht="16.5" thickBot="1">
      <c r="A36" s="304">
        <v>16</v>
      </c>
      <c r="B36" s="315">
        <f>VLOOKUP(A36,'пр.взв.'!B7:F38,2,FALSE)</f>
        <v>0</v>
      </c>
      <c r="C36" s="317">
        <f>VLOOKUP(A36,'пр.взв.'!B1:F40,3,FALSE)</f>
        <v>0</v>
      </c>
      <c r="D36" s="317">
        <f>VLOOKUP(A36,'пр.взв.'!B1:F40,4,FALSE)</f>
        <v>0</v>
      </c>
      <c r="E36" s="320"/>
      <c r="F36" s="14"/>
      <c r="G36" s="14"/>
      <c r="H36" s="15"/>
      <c r="I36" s="15"/>
    </row>
    <row r="37" spans="1:9" ht="16.5" thickBot="1">
      <c r="A37" s="305"/>
      <c r="B37" s="316"/>
      <c r="C37" s="318"/>
      <c r="D37" s="318"/>
      <c r="E37" s="14"/>
      <c r="F37" s="14"/>
      <c r="G37" s="14"/>
      <c r="H37" s="15"/>
      <c r="I37" s="15"/>
    </row>
    <row r="38" spans="5:7" ht="8.25" customHeight="1">
      <c r="E38" s="144"/>
      <c r="F38" s="144"/>
      <c r="G38" s="144"/>
    </row>
    <row r="39" spans="2:9" ht="12.75">
      <c r="B39" s="28"/>
      <c r="C39" s="29"/>
      <c r="D39" s="30"/>
      <c r="E39" s="145"/>
      <c r="F39" s="145"/>
      <c r="G39" s="145"/>
      <c r="H39" s="30"/>
      <c r="I39" s="30"/>
    </row>
    <row r="40" spans="2:9" ht="12" customHeight="1">
      <c r="B40" s="151"/>
      <c r="C40" s="152"/>
      <c r="D40" s="153"/>
      <c r="E40" s="145"/>
      <c r="F40" s="145"/>
      <c r="G40" s="145"/>
      <c r="H40" s="30"/>
      <c r="I40" s="30"/>
    </row>
    <row r="41" spans="2:10" ht="12" customHeight="1">
      <c r="B41" s="28"/>
      <c r="C41" s="28"/>
      <c r="D41" s="154"/>
      <c r="E41" s="145"/>
      <c r="F41" s="145"/>
      <c r="G41" s="145"/>
      <c r="H41" s="30"/>
      <c r="I41" s="30"/>
      <c r="J41" s="30"/>
    </row>
    <row r="42" spans="2:11" ht="12" customHeight="1">
      <c r="B42" s="28"/>
      <c r="C42" s="28"/>
      <c r="D42" s="27"/>
      <c r="E42" s="146"/>
      <c r="F42" s="155"/>
      <c r="G42" s="147"/>
      <c r="H42" s="28"/>
      <c r="I42" s="28"/>
      <c r="J42" s="28"/>
      <c r="K42" s="28"/>
    </row>
    <row r="43" spans="2:11" ht="12" customHeight="1">
      <c r="B43" s="31"/>
      <c r="C43" s="31"/>
      <c r="D43" s="26"/>
      <c r="E43" s="142"/>
      <c r="F43" s="156"/>
      <c r="G43" s="147"/>
      <c r="H43" s="28"/>
      <c r="I43" s="28"/>
      <c r="J43" s="28"/>
      <c r="K43" s="28"/>
    </row>
    <row r="44" spans="2:11" ht="12" customHeight="1">
      <c r="B44" s="85"/>
      <c r="C44" s="28"/>
      <c r="D44" s="3"/>
      <c r="E44" s="142"/>
      <c r="F44" s="156"/>
      <c r="G44" s="148"/>
      <c r="H44" s="31"/>
      <c r="I44" s="28"/>
      <c r="J44" s="28"/>
      <c r="K44" s="28"/>
    </row>
    <row r="45" spans="2:11" ht="12" customHeight="1">
      <c r="B45" s="28"/>
      <c r="C45" s="28"/>
      <c r="D45" s="3"/>
      <c r="E45" s="142"/>
      <c r="F45" s="156"/>
      <c r="G45" s="147"/>
      <c r="H45" s="28"/>
      <c r="I45" s="28"/>
      <c r="J45" s="28"/>
      <c r="K45" s="28"/>
    </row>
    <row r="46" spans="2:12" ht="12" customHeight="1">
      <c r="B46" s="28"/>
      <c r="C46" s="28"/>
      <c r="D46" s="3"/>
      <c r="E46" s="149"/>
      <c r="F46" s="157"/>
      <c r="G46" s="147"/>
      <c r="H46" s="28"/>
      <c r="I46" s="28"/>
      <c r="J46" s="28"/>
      <c r="K46" s="10"/>
      <c r="L46" s="3"/>
    </row>
    <row r="47" spans="2:13" ht="12" customHeight="1">
      <c r="B47" s="28"/>
      <c r="C47" s="28"/>
      <c r="D47" s="3"/>
      <c r="E47" s="142"/>
      <c r="F47" s="147"/>
      <c r="G47" s="147"/>
      <c r="H47" s="28"/>
      <c r="I47" s="28"/>
      <c r="J47" s="28"/>
      <c r="K47" s="14"/>
      <c r="L47" s="3"/>
      <c r="M47" s="3"/>
    </row>
    <row r="48" spans="2:13" ht="12" customHeight="1">
      <c r="B48" s="28"/>
      <c r="C48" s="28"/>
      <c r="D48" s="3"/>
      <c r="E48" s="142"/>
      <c r="F48" s="147"/>
      <c r="G48" s="147"/>
      <c r="H48" s="28"/>
      <c r="I48" s="28"/>
      <c r="J48" s="28"/>
      <c r="K48" s="28"/>
      <c r="L48" s="3"/>
      <c r="M48" s="3"/>
    </row>
    <row r="49" spans="2:13" ht="12" customHeight="1">
      <c r="B49" s="85"/>
      <c r="C49" s="28"/>
      <c r="D49" s="150"/>
      <c r="E49" s="142"/>
      <c r="F49" s="147"/>
      <c r="G49" s="147"/>
      <c r="H49" s="28"/>
      <c r="I49" s="28"/>
      <c r="J49" s="28"/>
      <c r="K49" s="3"/>
      <c r="L49" s="3"/>
      <c r="M49" s="3"/>
    </row>
    <row r="50" spans="2:13" ht="15.75" customHeight="1">
      <c r="B50" s="28"/>
      <c r="C50" s="28"/>
      <c r="D50" s="150"/>
      <c r="E50" s="142"/>
      <c r="F50" s="147"/>
      <c r="G50" s="147"/>
      <c r="H50" s="28"/>
      <c r="I50" s="28"/>
      <c r="J50" s="28"/>
      <c r="K50" s="28"/>
      <c r="L50" s="10"/>
      <c r="M50" s="3"/>
    </row>
    <row r="51" spans="2:13" ht="15.75" customHeight="1">
      <c r="B51" s="151"/>
      <c r="C51" s="152"/>
      <c r="D51" s="153"/>
      <c r="E51" s="145"/>
      <c r="F51" s="145"/>
      <c r="G51" s="145"/>
      <c r="H51" s="30"/>
      <c r="I51" s="28"/>
      <c r="J51" s="28"/>
      <c r="K51" s="28"/>
      <c r="L51" s="14"/>
      <c r="M51" s="3"/>
    </row>
    <row r="52" spans="2:13" ht="12" customHeight="1">
      <c r="B52" s="28"/>
      <c r="C52" s="28"/>
      <c r="D52" s="154"/>
      <c r="E52" s="145"/>
      <c r="F52" s="145"/>
      <c r="G52" s="145"/>
      <c r="H52" s="30"/>
      <c r="I52" s="28"/>
      <c r="J52" s="28"/>
      <c r="K52" s="28"/>
      <c r="L52" s="3"/>
      <c r="M52" s="3"/>
    </row>
    <row r="53" spans="2:13" ht="12" customHeight="1">
      <c r="B53" s="28"/>
      <c r="C53" s="28"/>
      <c r="D53" s="27"/>
      <c r="E53" s="146"/>
      <c r="F53" s="155"/>
      <c r="G53" s="147"/>
      <c r="H53" s="28"/>
      <c r="I53" s="28"/>
      <c r="J53" s="28"/>
      <c r="K53" s="28"/>
      <c r="L53" s="3"/>
      <c r="M53" s="3"/>
    </row>
    <row r="54" spans="2:13" ht="12" customHeight="1">
      <c r="B54" s="31"/>
      <c r="C54" s="31"/>
      <c r="D54" s="26"/>
      <c r="E54" s="142"/>
      <c r="F54" s="156"/>
      <c r="G54" s="147"/>
      <c r="H54" s="28"/>
      <c r="I54" s="28"/>
      <c r="J54" s="28"/>
      <c r="K54" s="28"/>
      <c r="L54" s="3"/>
      <c r="M54" s="3"/>
    </row>
    <row r="55" spans="2:13" ht="12" customHeight="1">
      <c r="B55" s="85"/>
      <c r="C55" s="28"/>
      <c r="D55" s="3"/>
      <c r="E55" s="142"/>
      <c r="F55" s="156"/>
      <c r="G55" s="148"/>
      <c r="H55" s="31"/>
      <c r="I55" s="28"/>
      <c r="J55" s="28"/>
      <c r="K55" s="10"/>
      <c r="L55" s="3"/>
      <c r="M55" s="3"/>
    </row>
    <row r="56" spans="2:13" ht="12" customHeight="1">
      <c r="B56" s="28"/>
      <c r="C56" s="28"/>
      <c r="D56" s="3"/>
      <c r="E56" s="142"/>
      <c r="F56" s="156"/>
      <c r="G56" s="147"/>
      <c r="H56" s="28"/>
      <c r="I56" s="28"/>
      <c r="J56" s="28"/>
      <c r="K56" s="14"/>
      <c r="L56" s="3"/>
      <c r="M56" s="3"/>
    </row>
    <row r="57" spans="2:12" ht="15.75">
      <c r="B57" s="28"/>
      <c r="C57" s="28"/>
      <c r="D57" s="3"/>
      <c r="E57" s="149"/>
      <c r="F57" s="157"/>
      <c r="G57" s="147"/>
      <c r="H57" s="28"/>
      <c r="I57" s="28"/>
      <c r="J57" s="28"/>
      <c r="K57" s="10"/>
      <c r="L57" s="3"/>
    </row>
    <row r="58" spans="4:12" ht="15.75">
      <c r="D58" s="3"/>
      <c r="E58" s="142"/>
      <c r="F58" s="142"/>
      <c r="G58" s="142"/>
      <c r="H58" s="3"/>
      <c r="I58" s="14"/>
      <c r="J58" s="3"/>
      <c r="K58" s="3"/>
      <c r="L58" s="3"/>
    </row>
    <row r="59" spans="5:12" ht="12.75">
      <c r="E59" s="144"/>
      <c r="F59" s="144"/>
      <c r="G59" s="142"/>
      <c r="H59" s="3"/>
      <c r="I59" s="28"/>
      <c r="J59" s="3"/>
      <c r="L59" s="3"/>
    </row>
    <row r="60" spans="5:7" ht="12.75">
      <c r="E60" s="144"/>
      <c r="F60" s="144"/>
      <c r="G60" s="144"/>
    </row>
    <row r="61" spans="5:7" ht="12.75">
      <c r="E61" s="144"/>
      <c r="F61" s="144"/>
      <c r="G61" s="144"/>
    </row>
    <row r="62" spans="5:7" ht="12.75">
      <c r="E62" s="144"/>
      <c r="F62" s="144"/>
      <c r="G62" s="144"/>
    </row>
    <row r="63" spans="5:7" ht="12.75">
      <c r="E63" s="144"/>
      <c r="F63" s="144"/>
      <c r="G63" s="144"/>
    </row>
    <row r="64" spans="5:7" ht="12.75">
      <c r="E64" s="144"/>
      <c r="F64" s="144"/>
      <c r="G64" s="144"/>
    </row>
    <row r="65" spans="5:7" ht="12.75">
      <c r="E65" s="144"/>
      <c r="F65" s="144"/>
      <c r="G65" s="144"/>
    </row>
    <row r="66" spans="5:7" ht="12.75">
      <c r="E66" s="144"/>
      <c r="F66" s="144"/>
      <c r="G66" s="144"/>
    </row>
    <row r="67" spans="5:7" ht="12.75">
      <c r="E67" s="144"/>
      <c r="F67" s="144"/>
      <c r="G67" s="144"/>
    </row>
    <row r="68" spans="5:7" ht="12.75">
      <c r="E68" s="144"/>
      <c r="F68" s="144"/>
      <c r="G68" s="144"/>
    </row>
    <row r="69" spans="5:7" ht="12.75">
      <c r="E69" s="144"/>
      <c r="F69" s="144"/>
      <c r="G69" s="144"/>
    </row>
    <row r="70" spans="5:7" ht="12.75">
      <c r="E70" s="144"/>
      <c r="F70" s="144"/>
      <c r="G70" s="144"/>
    </row>
    <row r="71" spans="5:7" ht="12.75">
      <c r="E71" s="144"/>
      <c r="F71" s="144"/>
      <c r="G71" s="144"/>
    </row>
    <row r="72" spans="5:7" ht="12.75">
      <c r="E72" s="144"/>
      <c r="F72" s="144"/>
      <c r="G72" s="144"/>
    </row>
    <row r="73" spans="5:7" ht="12.75">
      <c r="E73" s="144"/>
      <c r="F73" s="144"/>
      <c r="G73" s="144"/>
    </row>
    <row r="74" spans="5:7" ht="12.75">
      <c r="E74" s="144"/>
      <c r="F74" s="144"/>
      <c r="G74" s="144"/>
    </row>
    <row r="75" spans="5:7" ht="12.75">
      <c r="E75" s="144"/>
      <c r="F75" s="144"/>
      <c r="G75" s="144"/>
    </row>
    <row r="76" spans="5:7" ht="12.75">
      <c r="E76" s="144"/>
      <c r="F76" s="144"/>
      <c r="G76" s="144"/>
    </row>
    <row r="77" spans="5:7" ht="12.75">
      <c r="E77" s="144"/>
      <c r="F77" s="144"/>
      <c r="G77" s="144"/>
    </row>
    <row r="78" spans="5:7" ht="12.75">
      <c r="E78" s="144"/>
      <c r="F78" s="144"/>
      <c r="G78" s="144"/>
    </row>
    <row r="79" spans="5:7" ht="12.75">
      <c r="E79" s="144"/>
      <c r="F79" s="144"/>
      <c r="G79" s="144"/>
    </row>
    <row r="80" spans="5:7" ht="12.75">
      <c r="E80" s="144"/>
      <c r="F80" s="144"/>
      <c r="G80" s="144"/>
    </row>
    <row r="81" spans="5:7" ht="12.75">
      <c r="E81" s="144"/>
      <c r="F81" s="144"/>
      <c r="G81" s="144"/>
    </row>
    <row r="82" spans="5:7" ht="12.75">
      <c r="E82" s="144"/>
      <c r="F82" s="144"/>
      <c r="G82" s="144"/>
    </row>
  </sheetData>
  <sheetProtection/>
  <mergeCells count="85"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  <mergeCell ref="E10:E11"/>
    <mergeCell ref="I12:I13"/>
    <mergeCell ref="F12:G12"/>
    <mergeCell ref="G16:G17"/>
    <mergeCell ref="E14:E15"/>
    <mergeCell ref="B36:B37"/>
    <mergeCell ref="C36:C37"/>
    <mergeCell ref="D36:D37"/>
    <mergeCell ref="D30:D31"/>
    <mergeCell ref="D28:D29"/>
    <mergeCell ref="D26:D27"/>
    <mergeCell ref="D22:D23"/>
    <mergeCell ref="D24:D25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D34:D35"/>
    <mergeCell ref="A34:A35"/>
    <mergeCell ref="D32:D33"/>
    <mergeCell ref="A28:A29"/>
    <mergeCell ref="A19:A20"/>
    <mergeCell ref="B19:B20"/>
    <mergeCell ref="C26:C27"/>
    <mergeCell ref="B24:B25"/>
    <mergeCell ref="C24:C25"/>
    <mergeCell ref="A22:A23"/>
    <mergeCell ref="A24:A25"/>
    <mergeCell ref="B22:B23"/>
    <mergeCell ref="C22:C23"/>
    <mergeCell ref="B15:B16"/>
    <mergeCell ref="C15:C16"/>
    <mergeCell ref="D15:D16"/>
    <mergeCell ref="D17:D18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A11:A12"/>
    <mergeCell ref="B11:B12"/>
    <mergeCell ref="C11:C12"/>
    <mergeCell ref="D11:D12"/>
    <mergeCell ref="D7:D8"/>
    <mergeCell ref="A9:A10"/>
    <mergeCell ref="B9:B10"/>
    <mergeCell ref="C9:C10"/>
    <mergeCell ref="B5:B6"/>
    <mergeCell ref="A4:B4"/>
    <mergeCell ref="B7:B8"/>
    <mergeCell ref="C7:C8"/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3">
      <selection activeCell="A1" sqref="A1:H24"/>
    </sheetView>
  </sheetViews>
  <sheetFormatPr defaultColWidth="9.140625" defaultRowHeight="12.75"/>
  <sheetData>
    <row r="1" spans="1:8" ht="30.75" customHeight="1" thickBot="1">
      <c r="A1" s="330" t="str">
        <f>'[1]реквизиты'!$A$2</f>
        <v>European Championship among junior (M-F) /1992-93/</v>
      </c>
      <c r="B1" s="331"/>
      <c r="C1" s="331"/>
      <c r="D1" s="331"/>
      <c r="E1" s="331"/>
      <c r="F1" s="331"/>
      <c r="G1" s="331"/>
      <c r="H1" s="332"/>
    </row>
    <row r="2" spans="1:8" ht="12.75">
      <c r="A2" s="333" t="str">
        <f>'[1]реквизиты'!$A$3</f>
        <v>April 5-9, 2012    Bucharest (Romania)</v>
      </c>
      <c r="B2" s="333"/>
      <c r="C2" s="333"/>
      <c r="D2" s="333"/>
      <c r="E2" s="333"/>
      <c r="F2" s="333"/>
      <c r="G2" s="333"/>
      <c r="H2" s="333"/>
    </row>
    <row r="3" spans="1:8" ht="18">
      <c r="A3" s="334" t="s">
        <v>37</v>
      </c>
      <c r="B3" s="334"/>
      <c r="C3" s="334"/>
      <c r="D3" s="334"/>
      <c r="E3" s="334"/>
      <c r="F3" s="334"/>
      <c r="G3" s="334"/>
      <c r="H3" s="334"/>
    </row>
    <row r="4" spans="1:8" ht="34.5" customHeight="1">
      <c r="A4" s="338" t="str">
        <f>'пр.взв.'!A4</f>
        <v>Weight category 82M   кg.</v>
      </c>
      <c r="B4" s="338"/>
      <c r="C4" s="338"/>
      <c r="D4" s="338"/>
      <c r="E4" s="338"/>
      <c r="F4" s="338"/>
      <c r="G4" s="338"/>
      <c r="H4" s="338"/>
    </row>
    <row r="5" spans="1:8" ht="18.75" thickBot="1">
      <c r="A5" s="87"/>
      <c r="B5" s="87"/>
      <c r="C5" s="87"/>
      <c r="D5" s="87"/>
      <c r="E5" s="87"/>
      <c r="F5" s="87"/>
      <c r="G5" s="87"/>
      <c r="H5" s="87"/>
    </row>
    <row r="6" spans="1:10" ht="18" customHeight="1">
      <c r="A6" s="335" t="s">
        <v>32</v>
      </c>
      <c r="B6" s="339" t="str">
        <f>VLOOKUP(J6,'пр.взв.'!B7:F38,2,FALSE)</f>
        <v>IANVARASHVILI Amiran</v>
      </c>
      <c r="C6" s="339"/>
      <c r="D6" s="339"/>
      <c r="E6" s="339"/>
      <c r="F6" s="339"/>
      <c r="G6" s="339"/>
      <c r="H6" s="325">
        <f>VLOOKUP(J6,'пр.взв.'!B7:E38,3,FALSE)</f>
        <v>1992</v>
      </c>
      <c r="I6" s="87"/>
      <c r="J6" s="88">
        <f>'пр.хода'!K21</f>
        <v>6</v>
      </c>
    </row>
    <row r="7" spans="1:10" ht="18" customHeight="1">
      <c r="A7" s="336"/>
      <c r="B7" s="340" t="e">
        <f>VLOOKUP(J7,'пр.взв.'!B8:F39,2,FALSE)</f>
        <v>#N/A</v>
      </c>
      <c r="C7" s="340"/>
      <c r="D7" s="340"/>
      <c r="E7" s="340"/>
      <c r="F7" s="340"/>
      <c r="G7" s="340"/>
      <c r="H7" s="326"/>
      <c r="I7" s="87"/>
      <c r="J7" s="88"/>
    </row>
    <row r="8" spans="1:10" ht="18">
      <c r="A8" s="336"/>
      <c r="B8" s="347" t="str">
        <f>VLOOKUP(J6,'пр.взв.'!B7:E38,4,FALSE)</f>
        <v>GEO</v>
      </c>
      <c r="C8" s="347"/>
      <c r="D8" s="347"/>
      <c r="E8" s="347"/>
      <c r="F8" s="347"/>
      <c r="G8" s="347"/>
      <c r="H8" s="348"/>
      <c r="I8" s="87"/>
      <c r="J8" s="88"/>
    </row>
    <row r="9" spans="1:10" ht="18.75" thickBot="1">
      <c r="A9" s="337"/>
      <c r="B9" s="349" t="e">
        <f>VLOOKUP("пр.взв.!",'пр.взв.'!B8:F39,4,FALSE)</f>
        <v>#N/A</v>
      </c>
      <c r="C9" s="349"/>
      <c r="D9" s="349"/>
      <c r="E9" s="349"/>
      <c r="F9" s="349"/>
      <c r="G9" s="349"/>
      <c r="H9" s="350"/>
      <c r="I9" s="87"/>
      <c r="J9" s="88"/>
    </row>
    <row r="10" spans="1:10" ht="18.75" thickBot="1">
      <c r="A10" s="87"/>
      <c r="B10" s="104"/>
      <c r="C10" s="104"/>
      <c r="D10" s="104"/>
      <c r="E10" s="104"/>
      <c r="F10" s="104"/>
      <c r="G10" s="104"/>
      <c r="H10" s="104"/>
      <c r="I10" s="87"/>
      <c r="J10" s="88"/>
    </row>
    <row r="11" spans="1:10" ht="18" customHeight="1">
      <c r="A11" s="322" t="s">
        <v>33</v>
      </c>
      <c r="B11" s="339" t="str">
        <f>VLOOKUP(J11,'пр.взв.'!B2:F43,2,FALSE)</f>
        <v>GALSTYAN Samvel</v>
      </c>
      <c r="C11" s="339"/>
      <c r="D11" s="339"/>
      <c r="E11" s="339"/>
      <c r="F11" s="339"/>
      <c r="G11" s="339"/>
      <c r="H11" s="325">
        <f>VLOOKUP(J11,'пр.взв.'!B1:E43,3,FALSE)</f>
        <v>1993</v>
      </c>
      <c r="I11" s="87"/>
      <c r="J11" s="88">
        <f>'пр.хода'!N7</f>
        <v>7</v>
      </c>
    </row>
    <row r="12" spans="1:10" ht="18" customHeight="1">
      <c r="A12" s="323"/>
      <c r="B12" s="340" t="e">
        <f>VLOOKUP(J12,'пр.взв.'!B3:F44,2,FALSE)</f>
        <v>#N/A</v>
      </c>
      <c r="C12" s="340"/>
      <c r="D12" s="340"/>
      <c r="E12" s="340"/>
      <c r="F12" s="340"/>
      <c r="G12" s="340"/>
      <c r="H12" s="326"/>
      <c r="I12" s="87"/>
      <c r="J12" s="88"/>
    </row>
    <row r="13" spans="1:10" ht="18">
      <c r="A13" s="323"/>
      <c r="B13" s="347" t="str">
        <f>VLOOKUP(J11,'пр.взв.'!B7:E38,4,FALSE)</f>
        <v>RUS</v>
      </c>
      <c r="C13" s="347"/>
      <c r="D13" s="347"/>
      <c r="E13" s="347"/>
      <c r="F13" s="347"/>
      <c r="G13" s="347"/>
      <c r="H13" s="348"/>
      <c r="I13" s="87"/>
      <c r="J13" s="88"/>
    </row>
    <row r="14" spans="1:10" ht="18.75" thickBot="1">
      <c r="A14" s="324"/>
      <c r="B14" s="349" t="e">
        <f>VLOOKUP("пр.взв.!",'пр.взв.'!B3:F44,4,FALSE)</f>
        <v>#N/A</v>
      </c>
      <c r="C14" s="349"/>
      <c r="D14" s="349"/>
      <c r="E14" s="349"/>
      <c r="F14" s="349"/>
      <c r="G14" s="349"/>
      <c r="H14" s="350"/>
      <c r="I14" s="87"/>
      <c r="J14" s="88"/>
    </row>
    <row r="15" spans="1:10" ht="18.75" thickBot="1">
      <c r="A15" s="87"/>
      <c r="B15" s="104"/>
      <c r="C15" s="104"/>
      <c r="D15" s="104"/>
      <c r="E15" s="104"/>
      <c r="F15" s="104"/>
      <c r="G15" s="104"/>
      <c r="H15" s="104"/>
      <c r="I15" s="87"/>
      <c r="J15" s="88"/>
    </row>
    <row r="16" spans="1:10" ht="18" customHeight="1">
      <c r="A16" s="327" t="s">
        <v>34</v>
      </c>
      <c r="B16" s="339" t="str">
        <f>VLOOKUP(J16,'пр.взв.'!B1:F48,2,FALSE)</f>
        <v>KARAPETYAN Mher</v>
      </c>
      <c r="C16" s="339"/>
      <c r="D16" s="339"/>
      <c r="E16" s="339"/>
      <c r="F16" s="339"/>
      <c r="G16" s="339"/>
      <c r="H16" s="325">
        <f>VLOOKUP(J16,'пр.взв.'!B1:E48,3,FALSE)</f>
        <v>1992</v>
      </c>
      <c r="I16" s="87"/>
      <c r="J16" s="88">
        <f>'пр.хода'!G46</f>
        <v>1</v>
      </c>
    </row>
    <row r="17" spans="1:10" ht="18" customHeight="1">
      <c r="A17" s="328"/>
      <c r="B17" s="340" t="e">
        <f>VLOOKUP(J17,'пр.взв.'!B1:F49,2,FALSE)</f>
        <v>#N/A</v>
      </c>
      <c r="C17" s="340"/>
      <c r="D17" s="340"/>
      <c r="E17" s="340"/>
      <c r="F17" s="340"/>
      <c r="G17" s="340"/>
      <c r="H17" s="326"/>
      <c r="I17" s="87"/>
      <c r="J17" s="88"/>
    </row>
    <row r="18" spans="1:10" ht="18">
      <c r="A18" s="328"/>
      <c r="B18" s="347" t="str">
        <f>VLOOKUP(J16,'пр.взв.'!B7:E38,4,FALSE)</f>
        <v>ARM</v>
      </c>
      <c r="C18" s="347"/>
      <c r="D18" s="347"/>
      <c r="E18" s="347"/>
      <c r="F18" s="347"/>
      <c r="G18" s="347"/>
      <c r="H18" s="348"/>
      <c r="I18" s="87"/>
      <c r="J18" s="88"/>
    </row>
    <row r="19" spans="1:10" ht="18.75" thickBot="1">
      <c r="A19" s="329"/>
      <c r="B19" s="349" t="e">
        <f>VLOOKUP("пр.взв.!",'пр.взв.'!B1:F49,4,FALSE)</f>
        <v>#N/A</v>
      </c>
      <c r="C19" s="349"/>
      <c r="D19" s="349"/>
      <c r="E19" s="349"/>
      <c r="F19" s="349"/>
      <c r="G19" s="349"/>
      <c r="H19" s="350"/>
      <c r="I19" s="87"/>
      <c r="J19" s="88"/>
    </row>
    <row r="20" spans="1:10" ht="18.75" thickBot="1">
      <c r="A20" s="87"/>
      <c r="B20" s="104"/>
      <c r="C20" s="104"/>
      <c r="D20" s="104"/>
      <c r="E20" s="104"/>
      <c r="F20" s="104"/>
      <c r="G20" s="104"/>
      <c r="H20" s="104"/>
      <c r="I20" s="87"/>
      <c r="J20" s="88"/>
    </row>
    <row r="21" spans="1:10" ht="18" customHeight="1">
      <c r="A21" s="327" t="s">
        <v>34</v>
      </c>
      <c r="B21" s="339" t="str">
        <f>VLOOKUP(J21,'пр.взв.'!B2:F53,2,FALSE)</f>
        <v>DRAGOSHCHUK Ruslan</v>
      </c>
      <c r="C21" s="339"/>
      <c r="D21" s="339"/>
      <c r="E21" s="339"/>
      <c r="F21" s="339"/>
      <c r="G21" s="339"/>
      <c r="H21" s="325">
        <f>VLOOKUP(J21,'пр.взв.'!B2:E53,3,FALSE)</f>
        <v>1992</v>
      </c>
      <c r="I21" s="87"/>
      <c r="J21" s="88">
        <f>'пр.хода'!G55</f>
        <v>2</v>
      </c>
    </row>
    <row r="22" spans="1:10" ht="18" customHeight="1">
      <c r="A22" s="328"/>
      <c r="B22" s="340" t="e">
        <f>VLOOKUP(J22,'пр.взв.'!B3:F54,2,FALSE)</f>
        <v>#N/A</v>
      </c>
      <c r="C22" s="340"/>
      <c r="D22" s="340"/>
      <c r="E22" s="340"/>
      <c r="F22" s="340"/>
      <c r="G22" s="340"/>
      <c r="H22" s="326"/>
      <c r="I22" s="87"/>
      <c r="J22" s="88"/>
    </row>
    <row r="23" spans="1:9" ht="18">
      <c r="A23" s="328"/>
      <c r="B23" s="347" t="str">
        <f>VLOOKUP(J21,'пр.взв.'!B7:E38,4,FALSE)</f>
        <v>MDA</v>
      </c>
      <c r="C23" s="347"/>
      <c r="D23" s="347"/>
      <c r="E23" s="347"/>
      <c r="F23" s="347"/>
      <c r="G23" s="347"/>
      <c r="H23" s="348"/>
      <c r="I23" s="87"/>
    </row>
    <row r="24" spans="1:9" ht="18.75" thickBot="1">
      <c r="A24" s="329"/>
      <c r="B24" s="349" t="e">
        <f>VLOOKUP("пр.взв.!",'пр.взв.'!B3:F54,4,FALSE)</f>
        <v>#N/A</v>
      </c>
      <c r="C24" s="349"/>
      <c r="D24" s="349"/>
      <c r="E24" s="349"/>
      <c r="F24" s="349"/>
      <c r="G24" s="349"/>
      <c r="H24" s="350"/>
      <c r="I24" s="87"/>
    </row>
    <row r="25" spans="1:8" ht="18">
      <c r="A25" s="87"/>
      <c r="B25" s="87"/>
      <c r="C25" s="87"/>
      <c r="D25" s="87"/>
      <c r="E25" s="87"/>
      <c r="F25" s="87"/>
      <c r="G25" s="87"/>
      <c r="H25" s="87"/>
    </row>
    <row r="26" spans="1:8" ht="18">
      <c r="A26" s="87" t="s">
        <v>38</v>
      </c>
      <c r="B26" s="87"/>
      <c r="C26" s="87"/>
      <c r="D26" s="87"/>
      <c r="E26" s="87"/>
      <c r="F26" s="87"/>
      <c r="G26" s="87"/>
      <c r="H26" s="87"/>
    </row>
    <row r="27" ht="13.5" thickBot="1"/>
    <row r="28" spans="1:8" ht="12.75" customHeight="1">
      <c r="A28" s="341"/>
      <c r="B28" s="342"/>
      <c r="C28" s="342"/>
      <c r="D28" s="342"/>
      <c r="E28" s="342"/>
      <c r="F28" s="342"/>
      <c r="G28" s="342"/>
      <c r="H28" s="343"/>
    </row>
    <row r="29" spans="1:8" ht="13.5" customHeight="1" thickBot="1">
      <c r="A29" s="344"/>
      <c r="B29" s="345"/>
      <c r="C29" s="345"/>
      <c r="D29" s="345"/>
      <c r="E29" s="345"/>
      <c r="F29" s="345"/>
      <c r="G29" s="345"/>
      <c r="H29" s="346"/>
    </row>
    <row r="32" spans="1:8" ht="18">
      <c r="A32" s="87" t="s">
        <v>39</v>
      </c>
      <c r="B32" s="87"/>
      <c r="C32" s="87"/>
      <c r="D32" s="87"/>
      <c r="E32" s="87"/>
      <c r="F32" s="87"/>
      <c r="G32" s="87"/>
      <c r="H32" s="87"/>
    </row>
    <row r="33" spans="1:8" ht="18">
      <c r="A33" s="87"/>
      <c r="B33" s="87"/>
      <c r="C33" s="87"/>
      <c r="D33" s="87"/>
      <c r="E33" s="87"/>
      <c r="F33" s="87"/>
      <c r="G33" s="87"/>
      <c r="H33" s="87"/>
    </row>
    <row r="34" spans="1:8" ht="18">
      <c r="A34" s="87"/>
      <c r="B34" s="87"/>
      <c r="C34" s="87"/>
      <c r="D34" s="87"/>
      <c r="E34" s="87"/>
      <c r="F34" s="87"/>
      <c r="G34" s="87"/>
      <c r="H34" s="87"/>
    </row>
    <row r="35" spans="1:8" ht="18">
      <c r="A35" s="89"/>
      <c r="B35" s="89"/>
      <c r="C35" s="89"/>
      <c r="D35" s="89"/>
      <c r="E35" s="89"/>
      <c r="F35" s="89"/>
      <c r="G35" s="89"/>
      <c r="H35" s="89"/>
    </row>
    <row r="36" spans="1:8" ht="18">
      <c r="A36" s="90"/>
      <c r="B36" s="90"/>
      <c r="C36" s="90"/>
      <c r="D36" s="90"/>
      <c r="E36" s="90"/>
      <c r="F36" s="90"/>
      <c r="G36" s="90"/>
      <c r="H36" s="90"/>
    </row>
    <row r="37" spans="1:8" ht="18">
      <c r="A37" s="89"/>
      <c r="B37" s="89"/>
      <c r="C37" s="89"/>
      <c r="D37" s="89"/>
      <c r="E37" s="89"/>
      <c r="F37" s="89"/>
      <c r="G37" s="89"/>
      <c r="H37" s="89"/>
    </row>
    <row r="38" spans="1:8" ht="18">
      <c r="A38" s="91"/>
      <c r="B38" s="91"/>
      <c r="C38" s="91"/>
      <c r="D38" s="91"/>
      <c r="E38" s="91"/>
      <c r="F38" s="91"/>
      <c r="G38" s="91"/>
      <c r="H38" s="91"/>
    </row>
    <row r="39" spans="1:8" ht="18">
      <c r="A39" s="89"/>
      <c r="B39" s="89"/>
      <c r="C39" s="89"/>
      <c r="D39" s="89"/>
      <c r="E39" s="89"/>
      <c r="F39" s="89"/>
      <c r="G39" s="89"/>
      <c r="H39" s="89"/>
    </row>
    <row r="40" spans="1:8" ht="18">
      <c r="A40" s="91"/>
      <c r="B40" s="91"/>
      <c r="C40" s="91"/>
      <c r="D40" s="91"/>
      <c r="E40" s="91"/>
      <c r="F40" s="91"/>
      <c r="G40" s="91"/>
      <c r="H40" s="91"/>
    </row>
  </sheetData>
  <sheetProtection/>
  <mergeCells count="21">
    <mergeCell ref="B8:H9"/>
    <mergeCell ref="B11:G12"/>
    <mergeCell ref="B13:H14"/>
    <mergeCell ref="B16:G17"/>
    <mergeCell ref="A28:H29"/>
    <mergeCell ref="A21:A24"/>
    <mergeCell ref="H21:H22"/>
    <mergeCell ref="H16:H17"/>
    <mergeCell ref="B18:H19"/>
    <mergeCell ref="B21:G22"/>
    <mergeCell ref="B23:H24"/>
    <mergeCell ref="A11:A14"/>
    <mergeCell ref="H11:H12"/>
    <mergeCell ref="A16:A19"/>
    <mergeCell ref="A1:H1"/>
    <mergeCell ref="A2:H2"/>
    <mergeCell ref="A3:H3"/>
    <mergeCell ref="A6:A9"/>
    <mergeCell ref="H6:H7"/>
    <mergeCell ref="A4:H4"/>
    <mergeCell ref="B6:G7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92"/>
  <sheetViews>
    <sheetView tabSelected="1" zoomScalePageLayoutView="0" workbookViewId="0" topLeftCell="A1">
      <selection activeCell="N27" sqref="N27:N28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28.140625" style="0" customWidth="1"/>
    <col min="5" max="5" width="9.7109375" style="0" customWidth="1"/>
    <col min="6" max="6" width="7.5742187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7.710937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spans="4:21" ht="60" customHeight="1" thickBot="1">
      <c r="D1" s="48"/>
      <c r="E1" s="401" t="s">
        <v>50</v>
      </c>
      <c r="F1" s="402"/>
      <c r="G1" s="402"/>
      <c r="H1" s="402"/>
      <c r="I1" s="402"/>
      <c r="J1" s="403"/>
      <c r="K1" s="395" t="str">
        <f>'[1]реквизиты'!$A$2</f>
        <v>European Championship among junior (M-F) /1992-93/</v>
      </c>
      <c r="L1" s="396"/>
      <c r="M1" s="396"/>
      <c r="N1" s="396"/>
      <c r="O1" s="396"/>
      <c r="P1" s="397"/>
      <c r="Q1" s="37"/>
      <c r="R1" s="37"/>
      <c r="S1" s="37"/>
      <c r="T1" s="37"/>
      <c r="U1" s="7"/>
    </row>
    <row r="2" spans="3:22" ht="31.5" customHeight="1" thickBot="1">
      <c r="C2" s="3"/>
      <c r="D2" s="49"/>
      <c r="E2" s="404" t="str">
        <f>'пр.взв.'!A4</f>
        <v>Weight category 82M   кg.</v>
      </c>
      <c r="F2" s="405"/>
      <c r="G2" s="405"/>
      <c r="H2" s="405"/>
      <c r="I2" s="405"/>
      <c r="J2" s="406"/>
      <c r="K2" s="398" t="str">
        <f>'[1]реквизиты'!$A$3</f>
        <v>April 5-9, 2012    Bucharest (Romania)</v>
      </c>
      <c r="L2" s="399"/>
      <c r="M2" s="399"/>
      <c r="N2" s="399"/>
      <c r="O2" s="399"/>
      <c r="P2" s="400"/>
      <c r="V2" s="96"/>
    </row>
    <row r="3" spans="3:12" ht="19.5" customHeight="1">
      <c r="C3" s="374"/>
      <c r="F3" s="73"/>
      <c r="G3" s="73"/>
      <c r="H3" s="73"/>
      <c r="I3" s="73"/>
      <c r="J3" s="73"/>
      <c r="K3" s="73"/>
      <c r="L3" s="73"/>
    </row>
    <row r="4" ht="12.75" customHeight="1" thickBot="1">
      <c r="C4" s="358" t="s">
        <v>19</v>
      </c>
    </row>
    <row r="5" spans="1:16" ht="12.75" customHeight="1" thickBot="1">
      <c r="A5" s="413" t="s">
        <v>46</v>
      </c>
      <c r="C5" s="353">
        <v>1</v>
      </c>
      <c r="D5" s="363" t="str">
        <f>VLOOKUP(C5,'пр.взв.'!B7:F38,2,FALSE)</f>
        <v>KARAPETYAN Mher</v>
      </c>
      <c r="E5" s="361">
        <f>VLOOKUP(C5,'пр.взв.'!B7:F38,3,FALSE)</f>
        <v>1992</v>
      </c>
      <c r="F5" s="379" t="str">
        <f>VLOOKUP(C5,'пр.взв.'!B7:F38,4,FALSE)</f>
        <v>ARM</v>
      </c>
      <c r="G5" s="99"/>
      <c r="H5" s="44"/>
      <c r="I5" s="44"/>
      <c r="J5" s="44"/>
      <c r="K5" s="44"/>
      <c r="L5" s="11"/>
      <c r="M5" s="393">
        <v>1</v>
      </c>
      <c r="N5" s="409">
        <f>K21</f>
        <v>6</v>
      </c>
      <c r="O5" s="411" t="str">
        <f>VLOOKUP(N5,'пр.взв.'!B7:E38,2,FALSE)</f>
        <v>IANVARASHVILI Amiran</v>
      </c>
      <c r="P5" s="407" t="str">
        <f>VLOOKUP(N5,'пр.взв.'!B7:F38,4,FALSE)</f>
        <v>GEO</v>
      </c>
    </row>
    <row r="6" spans="1:16" ht="12.75" customHeight="1">
      <c r="A6" s="414"/>
      <c r="C6" s="354"/>
      <c r="D6" s="364">
        <f>'пр.взв.'!C8</f>
        <v>0</v>
      </c>
      <c r="E6" s="362"/>
      <c r="F6" s="380">
        <f>'пр.взв.'!E8</f>
        <v>0</v>
      </c>
      <c r="G6" s="119">
        <v>1</v>
      </c>
      <c r="H6" s="13"/>
      <c r="I6" s="13"/>
      <c r="J6" s="11"/>
      <c r="K6" s="110"/>
      <c r="M6" s="394"/>
      <c r="N6" s="410"/>
      <c r="O6" s="412" t="e">
        <f>VLOOKUP(N6,'пр.взв.'!B7:E38,2,FALSE)</f>
        <v>#N/A</v>
      </c>
      <c r="P6" s="408" t="e">
        <f>VLOOKUP(N6,'пр.взв.'!B7:E38,4,FALSE)</f>
        <v>#N/A</v>
      </c>
    </row>
    <row r="7" spans="1:20" ht="12.75" customHeight="1" thickBot="1">
      <c r="A7" s="414"/>
      <c r="C7" s="351">
        <v>9</v>
      </c>
      <c r="D7" s="377" t="str">
        <f>VLOOKUP(C7,'пр.взв.'!B7:F38,2,FALSE)</f>
        <v>RADULESCU Emanuel</v>
      </c>
      <c r="E7" s="375">
        <f>VLOOKUP(C7,'пр.взв.'!B7:F38,3,FALSE)</f>
        <v>1992</v>
      </c>
      <c r="F7" s="391" t="str">
        <f>VLOOKUP(C7,'пр.взв.'!B7:F38,4,FALSE)</f>
        <v>ROU</v>
      </c>
      <c r="G7" s="158" t="s">
        <v>81</v>
      </c>
      <c r="H7" s="16"/>
      <c r="I7" s="13"/>
      <c r="J7" s="11"/>
      <c r="K7" s="110"/>
      <c r="M7" s="388">
        <v>2</v>
      </c>
      <c r="N7" s="410">
        <v>7</v>
      </c>
      <c r="O7" s="412" t="str">
        <f>VLOOKUP(N7,'пр.взв.'!B7:E38,2,FALSE)</f>
        <v>GALSTYAN Samvel</v>
      </c>
      <c r="P7" s="408" t="str">
        <f>VLOOKUP(N7,'пр.взв.'!B7:E38,4,FALSE)</f>
        <v>RUS</v>
      </c>
      <c r="T7" s="6"/>
    </row>
    <row r="8" spans="1:16" ht="12.75" customHeight="1" thickBot="1">
      <c r="A8" s="414"/>
      <c r="C8" s="352"/>
      <c r="D8" s="378">
        <f>'пр.взв.'!C24</f>
        <v>0</v>
      </c>
      <c r="E8" s="376"/>
      <c r="F8" s="392">
        <f>'пр.взв.'!E24</f>
        <v>0</v>
      </c>
      <c r="G8" s="14"/>
      <c r="H8" s="13"/>
      <c r="I8" s="119">
        <v>1</v>
      </c>
      <c r="J8" s="11"/>
      <c r="K8" s="110"/>
      <c r="M8" s="388"/>
      <c r="N8" s="410"/>
      <c r="O8" s="412" t="e">
        <f>VLOOKUP(N8,'пр.взв.'!B1:E40,2,FALSE)</f>
        <v>#N/A</v>
      </c>
      <c r="P8" s="408" t="e">
        <f>VLOOKUP(N8,'пр.взв.'!B2:E40,4,FALSE)</f>
        <v>#N/A</v>
      </c>
    </row>
    <row r="9" spans="1:16" ht="12.75" customHeight="1" thickBot="1">
      <c r="A9" s="414"/>
      <c r="C9" s="353">
        <v>5</v>
      </c>
      <c r="D9" s="363" t="str">
        <f>VLOOKUP(C9,'пр.взв.'!B7:F38,2,FALSE)</f>
        <v>POZNAR Yuriy</v>
      </c>
      <c r="E9" s="361">
        <f>VLOOKUP(C9,'пр.взв.'!B7:F38,3,FALSE)</f>
        <v>1993</v>
      </c>
      <c r="F9" s="379" t="str">
        <f>VLOOKUP(C9,'пр.взв.'!B7:F38,4,FALSE)</f>
        <v>UKR</v>
      </c>
      <c r="G9" s="10"/>
      <c r="H9" s="13"/>
      <c r="I9" s="111" t="s">
        <v>82</v>
      </c>
      <c r="J9" s="22"/>
      <c r="K9" s="11"/>
      <c r="M9" s="389">
        <v>3</v>
      </c>
      <c r="N9" s="410">
        <f>G46</f>
        <v>1</v>
      </c>
      <c r="O9" s="412" t="str">
        <f>VLOOKUP(N9,'пр.взв.'!B7:E38,2,FALSE)</f>
        <v>KARAPETYAN Mher</v>
      </c>
      <c r="P9" s="408" t="str">
        <f>VLOOKUP(N9,'пр.взв.'!B7:E38,4,FALSE)</f>
        <v>ARM</v>
      </c>
    </row>
    <row r="10" spans="1:16" ht="12.75" customHeight="1">
      <c r="A10" s="414"/>
      <c r="C10" s="354"/>
      <c r="D10" s="364">
        <f>'пр.взв.'!C16</f>
        <v>0</v>
      </c>
      <c r="E10" s="362"/>
      <c r="F10" s="380">
        <f>'пр.взв.'!E16</f>
        <v>0</v>
      </c>
      <c r="G10" s="120">
        <v>5</v>
      </c>
      <c r="H10" s="20"/>
      <c r="I10" s="13"/>
      <c r="J10" s="21"/>
      <c r="K10" s="11"/>
      <c r="L10" s="11"/>
      <c r="M10" s="389"/>
      <c r="N10" s="410"/>
      <c r="O10" s="412" t="e">
        <f>VLOOKUP(N10,'пр.взв.'!B1:E42,2,FALSE)</f>
        <v>#N/A</v>
      </c>
      <c r="P10" s="408" t="e">
        <f>VLOOKUP(N10,'пр.взв.'!B1:E42,4,FALSE)</f>
        <v>#N/A</v>
      </c>
    </row>
    <row r="11" spans="1:16" ht="12.75" customHeight="1" thickBot="1">
      <c r="A11" s="414"/>
      <c r="C11" s="351">
        <v>13</v>
      </c>
      <c r="D11" s="355">
        <f>VLOOKUP(C11,'пр.взв.'!B7:F38,2,FALSE)</f>
        <v>0</v>
      </c>
      <c r="E11" s="359">
        <f>VLOOKUP(C11,'пр.взв.'!B7:F38,3,FALSE)</f>
        <v>0</v>
      </c>
      <c r="F11" s="381">
        <f>VLOOKUP(C11,'пр.взв.'!B7:F38,4,FALSE)</f>
        <v>0</v>
      </c>
      <c r="G11" s="112"/>
      <c r="H11" s="13"/>
      <c r="I11" s="13"/>
      <c r="J11" s="21"/>
      <c r="K11" s="113"/>
      <c r="L11" s="25"/>
      <c r="M11" s="389">
        <v>3</v>
      </c>
      <c r="N11" s="410">
        <f>G55</f>
        <v>2</v>
      </c>
      <c r="O11" s="412" t="str">
        <f>VLOOKUP(N11,'пр.взв.'!B7:E38,2,FALSE)</f>
        <v>DRAGOSHCHUK Ruslan</v>
      </c>
      <c r="P11" s="408" t="str">
        <f>VLOOKUP(N11,'пр.взв.'!B7:E38,4,FALSE)</f>
        <v>MDA</v>
      </c>
    </row>
    <row r="12" spans="1:16" ht="12.75" customHeight="1" thickBot="1">
      <c r="A12" s="415"/>
      <c r="C12" s="352"/>
      <c r="D12" s="356">
        <f>'пр.взв.'!C32</f>
        <v>0</v>
      </c>
      <c r="E12" s="360"/>
      <c r="F12" s="382">
        <f>'пр.взв.'!E32</f>
        <v>0</v>
      </c>
      <c r="G12" s="14"/>
      <c r="H12" s="13"/>
      <c r="I12" s="13"/>
      <c r="J12" s="11"/>
      <c r="K12" s="119">
        <v>7</v>
      </c>
      <c r="L12" s="11"/>
      <c r="M12" s="389"/>
      <c r="N12" s="410"/>
      <c r="O12" s="412" t="e">
        <f>VLOOKUP(N12,'пр.взв.'!B3:E44,2,FALSE)</f>
        <v>#N/A</v>
      </c>
      <c r="P12" s="408" t="e">
        <f>VLOOKUP(N12,'пр.взв.'!B3:E44,4,FALSE)</f>
        <v>#N/A</v>
      </c>
    </row>
    <row r="13" spans="1:20" ht="12.75" customHeight="1" thickBot="1">
      <c r="A13" s="413" t="s">
        <v>47</v>
      </c>
      <c r="C13" s="353">
        <v>3</v>
      </c>
      <c r="D13" s="363" t="str">
        <f>VLOOKUP(C13,'пр.взв.'!B7:F38,2,FALSE)</f>
        <v>REKASHIUS Domantas</v>
      </c>
      <c r="E13" s="361">
        <f>VLOOKUP(C13,'пр.взв.'!B7:F38,3,FALSE)</f>
        <v>1993</v>
      </c>
      <c r="F13" s="379" t="str">
        <f>VLOOKUP(C13,'пр.взв.'!B7:F38,4,FALSE)</f>
        <v>LIT</v>
      </c>
      <c r="G13" s="10"/>
      <c r="H13" s="13"/>
      <c r="I13" s="13"/>
      <c r="J13" s="11"/>
      <c r="K13" s="111" t="s">
        <v>84</v>
      </c>
      <c r="L13" s="11"/>
      <c r="M13" s="390">
        <v>5</v>
      </c>
      <c r="N13" s="410">
        <v>3</v>
      </c>
      <c r="O13" s="412" t="str">
        <f>VLOOKUP(N13,'пр.взв.'!B7:E38,2,FALSE)</f>
        <v>REKASHIUS Domantas</v>
      </c>
      <c r="P13" s="408" t="str">
        <f>VLOOKUP(N13,'пр.взв.'!B7:E38,4,FALSE)</f>
        <v>LIT</v>
      </c>
      <c r="Q13" s="80"/>
      <c r="R13" s="80"/>
      <c r="S13" s="80"/>
      <c r="T13" s="80"/>
    </row>
    <row r="14" spans="1:20" ht="12.75" customHeight="1">
      <c r="A14" s="414"/>
      <c r="C14" s="354"/>
      <c r="D14" s="364">
        <f>'пр.взв.'!C12</f>
        <v>0</v>
      </c>
      <c r="E14" s="362"/>
      <c r="F14" s="380">
        <f>'пр.взв.'!E12</f>
        <v>0</v>
      </c>
      <c r="G14" s="119">
        <v>3</v>
      </c>
      <c r="H14" s="13"/>
      <c r="I14" s="13"/>
      <c r="J14" s="21"/>
      <c r="K14" s="21"/>
      <c r="L14" s="11"/>
      <c r="M14" s="390"/>
      <c r="N14" s="410"/>
      <c r="O14" s="412" t="e">
        <f>VLOOKUP(N14,'пр.взв.'!B1:E46,2,FALSE)</f>
        <v>#N/A</v>
      </c>
      <c r="P14" s="408" t="e">
        <f>VLOOKUP(N14,'пр.взв.'!B5:E46,4,FALSE)</f>
        <v>#N/A</v>
      </c>
      <c r="Q14" s="80"/>
      <c r="R14" s="80"/>
      <c r="S14" s="80"/>
      <c r="T14" s="80"/>
    </row>
    <row r="15" spans="1:20" ht="12.75" customHeight="1" thickBot="1">
      <c r="A15" s="414"/>
      <c r="C15" s="351">
        <v>11</v>
      </c>
      <c r="D15" s="355">
        <f>VLOOKUP(C15,'пр.взв.'!B7:F38,2,FALSE)</f>
        <v>0</v>
      </c>
      <c r="E15" s="359">
        <f>VLOOKUP(C15,'пр.взв.'!B7:F38,3,FALSE)</f>
        <v>0</v>
      </c>
      <c r="F15" s="381">
        <f>VLOOKUP(C15,'пр.взв.'!B7:F38,4,FALSE)</f>
        <v>0</v>
      </c>
      <c r="G15" s="111"/>
      <c r="H15" s="16"/>
      <c r="I15" s="13"/>
      <c r="J15" s="21"/>
      <c r="K15" s="21"/>
      <c r="L15" s="11"/>
      <c r="M15" s="390">
        <v>5</v>
      </c>
      <c r="N15" s="410">
        <v>8</v>
      </c>
      <c r="O15" s="412" t="str">
        <f>VLOOKUP(N15,'пр.взв.'!B7:E38,2,FALSE)</f>
        <v>LAPSINS Nikolajs</v>
      </c>
      <c r="P15" s="408" t="str">
        <f>VLOOKUP(N15,'пр.взв.'!B7:E38,4,FALSE)</f>
        <v>LAT</v>
      </c>
      <c r="Q15" s="80"/>
      <c r="R15" s="80"/>
      <c r="S15" s="80"/>
      <c r="T15" s="80"/>
    </row>
    <row r="16" spans="1:20" ht="12.75" customHeight="1" thickBot="1">
      <c r="A16" s="414"/>
      <c r="C16" s="352"/>
      <c r="D16" s="356">
        <f>'пр.взв.'!C28</f>
        <v>0</v>
      </c>
      <c r="E16" s="360"/>
      <c r="F16" s="382">
        <f>'пр.взв.'!E28</f>
        <v>0</v>
      </c>
      <c r="G16" s="14"/>
      <c r="H16" s="13"/>
      <c r="I16" s="120">
        <v>7</v>
      </c>
      <c r="J16" s="23"/>
      <c r="K16" s="21"/>
      <c r="L16" s="11"/>
      <c r="M16" s="390"/>
      <c r="N16" s="410"/>
      <c r="O16" s="412" t="e">
        <f>VLOOKUP(N16,'пр.взв.'!B1:E48,2,FALSE)</f>
        <v>#N/A</v>
      </c>
      <c r="P16" s="408" t="e">
        <f>VLOOKUP(N16,'пр.взв.'!B7:E48,4,FALSE)</f>
        <v>#N/A</v>
      </c>
      <c r="Q16" s="80"/>
      <c r="R16" s="80"/>
      <c r="S16" s="80"/>
      <c r="T16" s="80"/>
    </row>
    <row r="17" spans="1:20" ht="12.75" customHeight="1" thickBot="1">
      <c r="A17" s="414"/>
      <c r="C17" s="353">
        <v>7</v>
      </c>
      <c r="D17" s="363" t="str">
        <f>VLOOKUP(C17,'пр.взв.'!B7:F38,2,FALSE)</f>
        <v>GALSTYAN Samvel</v>
      </c>
      <c r="E17" s="361">
        <f>VLOOKUP(C17,'пр.взв.'!B7:F38,3,FALSE)</f>
        <v>1993</v>
      </c>
      <c r="F17" s="379" t="str">
        <f>VLOOKUP(C17,'пр.взв.'!B7:F38,4,FALSE)</f>
        <v>RUS</v>
      </c>
      <c r="G17" s="10"/>
      <c r="H17" s="14"/>
      <c r="I17" s="112" t="s">
        <v>83</v>
      </c>
      <c r="J17" s="8"/>
      <c r="K17" s="33"/>
      <c r="L17" s="8"/>
      <c r="M17" s="383" t="s">
        <v>79</v>
      </c>
      <c r="N17" s="416">
        <v>5</v>
      </c>
      <c r="O17" s="417" t="str">
        <f>VLOOKUP(N17,'пр.взв.'!B7:E38,2,FALSE)</f>
        <v>POZNAR Yuriy</v>
      </c>
      <c r="P17" s="418" t="str">
        <f>VLOOKUP(N17,'пр.взв.'!B7:E38,4,FALSE)</f>
        <v>UKR</v>
      </c>
      <c r="Q17" s="80"/>
      <c r="R17" s="80"/>
      <c r="S17" s="80"/>
      <c r="T17" s="80"/>
    </row>
    <row r="18" spans="1:20" ht="12.75" customHeight="1">
      <c r="A18" s="414"/>
      <c r="C18" s="354"/>
      <c r="D18" s="364">
        <f>'пр.взв.'!C20</f>
        <v>0</v>
      </c>
      <c r="E18" s="362"/>
      <c r="F18" s="380">
        <f>'пр.взв.'!E20</f>
        <v>0</v>
      </c>
      <c r="G18" s="120">
        <v>7</v>
      </c>
      <c r="H18" s="19"/>
      <c r="I18" s="14"/>
      <c r="J18" s="15"/>
      <c r="K18" s="21"/>
      <c r="L18" s="15"/>
      <c r="M18" s="383"/>
      <c r="N18" s="410"/>
      <c r="O18" s="412" t="e">
        <f>VLOOKUP(N18,'пр.взв.'!B1:E50,2,FALSE)</f>
        <v>#N/A</v>
      </c>
      <c r="P18" s="408" t="e">
        <f>VLOOKUP(N18,'пр.взв.'!B1:E50,4,FALSE)</f>
        <v>#N/A</v>
      </c>
      <c r="Q18" s="80"/>
      <c r="R18" s="80"/>
      <c r="S18" s="80"/>
      <c r="T18" s="80"/>
    </row>
    <row r="19" spans="1:20" ht="13.5" customHeight="1" thickBot="1">
      <c r="A19" s="414"/>
      <c r="C19" s="351">
        <v>15</v>
      </c>
      <c r="D19" s="355">
        <f>VLOOKUP(C19,'пр.взв.'!B7:F38,2,FALSE)</f>
        <v>0</v>
      </c>
      <c r="E19" s="359">
        <f>VLOOKUP(C19,'пр.взв.'!B7:F38,3,FALSE)</f>
        <v>0</v>
      </c>
      <c r="F19" s="381">
        <f>VLOOKUP(C19,'пр.взв.'!B7:F38,4,FALSE)</f>
        <v>0</v>
      </c>
      <c r="G19" s="112"/>
      <c r="H19" s="14"/>
      <c r="I19" s="14"/>
      <c r="J19" s="15"/>
      <c r="K19" s="21"/>
      <c r="L19" s="15"/>
      <c r="M19" s="383" t="s">
        <v>79</v>
      </c>
      <c r="N19" s="410">
        <v>4</v>
      </c>
      <c r="O19" s="412" t="str">
        <f>VLOOKUP(N19,'пр.взв.'!B7:E38,2,FALSE)</f>
        <v>ZUBKOV Aleksei</v>
      </c>
      <c r="P19" s="408" t="str">
        <f>VLOOKUP(N19,'пр.взв.'!B7:E38,4,FALSE)</f>
        <v>EST</v>
      </c>
      <c r="Q19" s="80"/>
      <c r="R19" s="80"/>
      <c r="S19" s="80"/>
      <c r="T19" s="80"/>
    </row>
    <row r="20" spans="1:20" ht="12" customHeight="1" thickBot="1">
      <c r="A20" s="415"/>
      <c r="C20" s="352"/>
      <c r="D20" s="356">
        <f>'пр.взв.'!C36</f>
        <v>0</v>
      </c>
      <c r="E20" s="360"/>
      <c r="F20" s="382">
        <f>'пр.взв.'!E36</f>
        <v>0</v>
      </c>
      <c r="G20" s="14"/>
      <c r="H20" s="10"/>
      <c r="I20" s="10"/>
      <c r="J20" s="15"/>
      <c r="K20" s="21"/>
      <c r="L20" s="15"/>
      <c r="M20" s="383"/>
      <c r="N20" s="410"/>
      <c r="O20" s="412" t="e">
        <f>VLOOKUP(N20,'пр.взв.'!B2:E52,2,FALSE)</f>
        <v>#N/A</v>
      </c>
      <c r="P20" s="408" t="e">
        <f>VLOOKUP(N20,'пр.взв.'!B1:E52,4,FALSE)</f>
        <v>#N/A</v>
      </c>
      <c r="Q20" s="80"/>
      <c r="R20" s="80"/>
      <c r="S20" s="80"/>
      <c r="T20" s="80"/>
    </row>
    <row r="21" spans="3:20" ht="12" customHeight="1">
      <c r="C21" s="357"/>
      <c r="D21" s="106"/>
      <c r="E21" s="107"/>
      <c r="F21" s="108"/>
      <c r="G21" s="114"/>
      <c r="H21" s="114"/>
      <c r="I21" s="114"/>
      <c r="J21" s="110"/>
      <c r="K21" s="121">
        <v>6</v>
      </c>
      <c r="M21" s="383" t="s">
        <v>80</v>
      </c>
      <c r="N21" s="410">
        <v>9</v>
      </c>
      <c r="O21" s="412" t="str">
        <f>VLOOKUP(N21,'пр.взв.'!B7:E38,2,FALSE)</f>
        <v>RADULESCU Emanuel</v>
      </c>
      <c r="P21" s="408" t="str">
        <f>VLOOKUP(N21,'пр.взв.'!B7:E38,4,FALSE)</f>
        <v>ROU</v>
      </c>
      <c r="Q21" s="80"/>
      <c r="R21" s="80"/>
      <c r="S21" s="80"/>
      <c r="T21" s="80"/>
    </row>
    <row r="22" spans="3:20" ht="12" customHeight="1" thickBot="1">
      <c r="C22" s="358"/>
      <c r="D22" s="1"/>
      <c r="E22" s="109"/>
      <c r="F22" s="109"/>
      <c r="G22" s="110"/>
      <c r="H22" s="110"/>
      <c r="I22" s="110"/>
      <c r="J22" s="110"/>
      <c r="K22" s="115" t="s">
        <v>84</v>
      </c>
      <c r="L22" s="45"/>
      <c r="M22" s="384"/>
      <c r="N22" s="419"/>
      <c r="O22" s="420" t="e">
        <f>VLOOKUP(N22,'пр.взв.'!B2:E54,2,FALSE)</f>
        <v>#N/A</v>
      </c>
      <c r="P22" s="421" t="e">
        <f>VLOOKUP(N22,'пр.взв.'!B3:E54,4,FALSE)</f>
        <v>#N/A</v>
      </c>
      <c r="Q22" s="80"/>
      <c r="R22" s="80"/>
      <c r="S22" s="80"/>
      <c r="T22" s="80"/>
    </row>
    <row r="23" spans="1:16" ht="12" customHeight="1" thickBot="1">
      <c r="A23" s="413" t="s">
        <v>48</v>
      </c>
      <c r="C23" s="353">
        <v>2</v>
      </c>
      <c r="D23" s="363" t="str">
        <f>VLOOKUP(C23,'пр.взв.'!B7:F38,2,FALSE)</f>
        <v>DRAGOSHCHUK Ruslan</v>
      </c>
      <c r="E23" s="361">
        <f>VLOOKUP(C23,'пр.взв.'!B7:F38,3,FALSE)</f>
        <v>1992</v>
      </c>
      <c r="F23" s="379" t="str">
        <f>VLOOKUP(C23,'пр.взв.'!B7:F38,4,FALSE)</f>
        <v>MDA</v>
      </c>
      <c r="G23" s="10"/>
      <c r="H23" s="11"/>
      <c r="I23" s="11"/>
      <c r="J23" s="11"/>
      <c r="K23" s="116"/>
      <c r="M23" s="387"/>
      <c r="N23" s="422"/>
      <c r="O23" s="423"/>
      <c r="P23" s="424"/>
    </row>
    <row r="24" spans="1:16" ht="12" customHeight="1">
      <c r="A24" s="414"/>
      <c r="C24" s="354"/>
      <c r="D24" s="364">
        <f>'пр.взв.'!C10</f>
        <v>0</v>
      </c>
      <c r="E24" s="362"/>
      <c r="F24" s="380"/>
      <c r="G24" s="119">
        <v>2</v>
      </c>
      <c r="H24" s="13"/>
      <c r="I24" s="13"/>
      <c r="J24" s="11"/>
      <c r="K24" s="117"/>
      <c r="M24" s="387"/>
      <c r="N24" s="422"/>
      <c r="O24" s="423"/>
      <c r="P24" s="424"/>
    </row>
    <row r="25" spans="1:16" ht="12" customHeight="1" thickBot="1">
      <c r="A25" s="414"/>
      <c r="C25" s="351">
        <v>10</v>
      </c>
      <c r="D25" s="355">
        <f>VLOOKUP(C25,'пр.взв.'!B7:F38,2,FALSE)</f>
        <v>0</v>
      </c>
      <c r="E25" s="359">
        <f>VLOOKUP(C25,'пр.взв.'!B7:F38,3,FALSE)</f>
        <v>0</v>
      </c>
      <c r="F25" s="381">
        <f>VLOOKUP(C25,'пр.взв.'!B7:F38,4,FALSE)</f>
        <v>0</v>
      </c>
      <c r="G25" s="111"/>
      <c r="H25" s="16"/>
      <c r="I25" s="13"/>
      <c r="J25" s="11"/>
      <c r="K25" s="117"/>
      <c r="M25" s="386"/>
      <c r="N25" s="422"/>
      <c r="O25" s="423"/>
      <c r="P25" s="424"/>
    </row>
    <row r="26" spans="1:16" ht="12" customHeight="1" thickBot="1">
      <c r="A26" s="414"/>
      <c r="C26" s="352"/>
      <c r="D26" s="356">
        <f>'пр.взв.'!C26</f>
        <v>0</v>
      </c>
      <c r="E26" s="360"/>
      <c r="F26" s="382"/>
      <c r="G26" s="14"/>
      <c r="H26" s="13"/>
      <c r="I26" s="119">
        <v>6</v>
      </c>
      <c r="J26" s="11"/>
      <c r="K26" s="117"/>
      <c r="M26" s="386"/>
      <c r="N26" s="422"/>
      <c r="O26" s="423"/>
      <c r="P26" s="424"/>
    </row>
    <row r="27" spans="1:16" ht="12" customHeight="1" thickBot="1">
      <c r="A27" s="414"/>
      <c r="C27" s="353">
        <v>6</v>
      </c>
      <c r="D27" s="363" t="str">
        <f>VLOOKUP(C27,'пр.взв.'!B7:F38,2,FALSE)</f>
        <v>IANVARASHVILI Amiran</v>
      </c>
      <c r="E27" s="361">
        <f>VLOOKUP(C27,'пр.взв.'!B7:F38,3,FALSE)</f>
        <v>1992</v>
      </c>
      <c r="F27" s="379" t="str">
        <f>VLOOKUP(C27,'пр.взв.'!B7:F38,4,FALSE)</f>
        <v>GEO</v>
      </c>
      <c r="G27" s="10"/>
      <c r="H27" s="13"/>
      <c r="I27" s="111" t="s">
        <v>84</v>
      </c>
      <c r="J27" s="22"/>
      <c r="K27" s="21"/>
      <c r="M27" s="386"/>
      <c r="N27" s="422"/>
      <c r="O27" s="423"/>
      <c r="P27" s="424"/>
    </row>
    <row r="28" spans="1:16" ht="12" customHeight="1">
      <c r="A28" s="414"/>
      <c r="C28" s="354"/>
      <c r="D28" s="364">
        <f>'пр.взв.'!C18</f>
        <v>0</v>
      </c>
      <c r="E28" s="362"/>
      <c r="F28" s="380"/>
      <c r="G28" s="120">
        <v>6</v>
      </c>
      <c r="H28" s="20"/>
      <c r="I28" s="13"/>
      <c r="J28" s="21"/>
      <c r="K28" s="21"/>
      <c r="L28" s="11"/>
      <c r="M28" s="386"/>
      <c r="N28" s="422"/>
      <c r="O28" s="423"/>
      <c r="P28" s="424"/>
    </row>
    <row r="29" spans="1:18" ht="12" customHeight="1" thickBot="1">
      <c r="A29" s="414"/>
      <c r="C29" s="351">
        <v>14</v>
      </c>
      <c r="D29" s="355">
        <f>VLOOKUP(C29,'пр.взв.'!B7:F38,2,FALSE)</f>
        <v>0</v>
      </c>
      <c r="E29" s="359">
        <f>VLOOKUP(C29,'пр.взв.'!B7:F38,3,FALSE)</f>
        <v>0</v>
      </c>
      <c r="F29" s="381">
        <f>VLOOKUP(C29,'пр.взв.'!B7:F38,4,FALSE)</f>
        <v>0</v>
      </c>
      <c r="G29" s="112"/>
      <c r="H29" s="13"/>
      <c r="I29" s="13"/>
      <c r="J29" s="21"/>
      <c r="K29" s="118"/>
      <c r="L29" s="25"/>
      <c r="M29" s="385"/>
      <c r="N29" s="422"/>
      <c r="O29" s="423"/>
      <c r="P29" s="424"/>
      <c r="Q29" s="80"/>
      <c r="R29" s="80"/>
    </row>
    <row r="30" spans="1:18" ht="12" customHeight="1" thickBot="1">
      <c r="A30" s="415"/>
      <c r="C30" s="352"/>
      <c r="D30" s="356">
        <f>'пр.взв.'!C34</f>
        <v>0</v>
      </c>
      <c r="E30" s="360"/>
      <c r="F30" s="382"/>
      <c r="G30" s="14"/>
      <c r="H30" s="13"/>
      <c r="I30" s="13"/>
      <c r="J30" s="11"/>
      <c r="K30" s="120">
        <v>6</v>
      </c>
      <c r="L30" s="11"/>
      <c r="M30" s="385"/>
      <c r="N30" s="422"/>
      <c r="O30" s="423"/>
      <c r="P30" s="424"/>
      <c r="Q30" s="80"/>
      <c r="R30" s="80"/>
    </row>
    <row r="31" spans="1:18" ht="12" customHeight="1" thickBot="1">
      <c r="A31" s="413" t="s">
        <v>49</v>
      </c>
      <c r="C31" s="353">
        <v>4</v>
      </c>
      <c r="D31" s="363" t="str">
        <f>VLOOKUP(C31,'пр.взв.'!B7:F38,2,FALSE)</f>
        <v>ZUBKOV Aleksei</v>
      </c>
      <c r="E31" s="361">
        <f>VLOOKUP(C31,'пр.взв.'!B7:F38,3,FALSE)</f>
        <v>1992</v>
      </c>
      <c r="F31" s="379" t="str">
        <f>VLOOKUP(C31,'пр.взв.'!B7:F38,4,FALSE)</f>
        <v>EST</v>
      </c>
      <c r="G31" s="10"/>
      <c r="H31" s="13"/>
      <c r="I31" s="13"/>
      <c r="J31" s="11"/>
      <c r="K31" s="112" t="s">
        <v>83</v>
      </c>
      <c r="L31" s="11"/>
      <c r="M31" s="385"/>
      <c r="N31" s="422"/>
      <c r="O31" s="423"/>
      <c r="P31" s="424"/>
      <c r="Q31" s="80"/>
      <c r="R31" s="80"/>
    </row>
    <row r="32" spans="1:18" ht="12" customHeight="1">
      <c r="A32" s="414"/>
      <c r="C32" s="354"/>
      <c r="D32" s="364">
        <f>'пр.взв.'!C14</f>
        <v>0</v>
      </c>
      <c r="E32" s="362"/>
      <c r="F32" s="380"/>
      <c r="G32" s="119">
        <v>4</v>
      </c>
      <c r="H32" s="13"/>
      <c r="I32" s="13"/>
      <c r="J32" s="21"/>
      <c r="K32" s="11"/>
      <c r="L32" s="11"/>
      <c r="M32" s="385"/>
      <c r="N32" s="422"/>
      <c r="O32" s="423"/>
      <c r="P32" s="424"/>
      <c r="Q32" s="80"/>
      <c r="R32" s="80"/>
    </row>
    <row r="33" spans="1:18" ht="12" customHeight="1" thickBot="1">
      <c r="A33" s="414"/>
      <c r="C33" s="351">
        <v>12</v>
      </c>
      <c r="D33" s="355">
        <f>VLOOKUP(C33,'пр.взв.'!B7:F38,2,FALSE)</f>
        <v>0</v>
      </c>
      <c r="E33" s="359">
        <f>VLOOKUP(C33,'пр.взв.'!B7:F38,3,FALSE)</f>
        <v>0</v>
      </c>
      <c r="F33" s="381">
        <f>VLOOKUP(C33,'пр.взв.'!B7:F38,4,FALSE)</f>
        <v>0</v>
      </c>
      <c r="G33" s="111"/>
      <c r="H33" s="16"/>
      <c r="I33" s="13"/>
      <c r="J33" s="21"/>
      <c r="K33" s="11"/>
      <c r="L33" s="11"/>
      <c r="M33" s="385"/>
      <c r="N33" s="422"/>
      <c r="O33" s="423"/>
      <c r="P33" s="424"/>
      <c r="Q33" s="80"/>
      <c r="R33" s="80"/>
    </row>
    <row r="34" spans="1:18" ht="12" customHeight="1" thickBot="1">
      <c r="A34" s="414"/>
      <c r="C34" s="352"/>
      <c r="D34" s="356">
        <f>'пр.взв.'!C30</f>
        <v>0</v>
      </c>
      <c r="E34" s="360"/>
      <c r="F34" s="382"/>
      <c r="G34" s="14"/>
      <c r="H34" s="13"/>
      <c r="I34" s="120">
        <v>8</v>
      </c>
      <c r="J34" s="23"/>
      <c r="K34" s="11"/>
      <c r="L34" s="11"/>
      <c r="M34" s="385"/>
      <c r="N34" s="422"/>
      <c r="O34" s="423"/>
      <c r="P34" s="424"/>
      <c r="Q34" s="80"/>
      <c r="R34" s="80"/>
    </row>
    <row r="35" spans="1:18" ht="12" customHeight="1" thickBot="1">
      <c r="A35" s="414"/>
      <c r="C35" s="353">
        <v>8</v>
      </c>
      <c r="D35" s="363" t="str">
        <f>VLOOKUP(C35,'пр.взв.'!B7:F38,2,FALSE)</f>
        <v>LAPSINS Nikolajs</v>
      </c>
      <c r="E35" s="361">
        <f>VLOOKUP(C35,'пр.взв.'!B7:F38,3,FALSE)</f>
        <v>1993</v>
      </c>
      <c r="F35" s="379" t="str">
        <f>VLOOKUP(C35,'пр.взв.'!B7:F38,4,FALSE)</f>
        <v>LAT</v>
      </c>
      <c r="G35" s="10"/>
      <c r="H35" s="14"/>
      <c r="I35" s="112" t="s">
        <v>82</v>
      </c>
      <c r="J35" s="8"/>
      <c r="K35" s="8"/>
      <c r="L35" s="8"/>
      <c r="M35" s="385"/>
      <c r="N35" s="422"/>
      <c r="O35" s="423"/>
      <c r="P35" s="424"/>
      <c r="Q35" s="80"/>
      <c r="R35" s="80"/>
    </row>
    <row r="36" spans="1:18" ht="14.25" customHeight="1">
      <c r="A36" s="414"/>
      <c r="C36" s="354"/>
      <c r="D36" s="364">
        <f>'пр.взв.'!C22</f>
        <v>0</v>
      </c>
      <c r="E36" s="362"/>
      <c r="F36" s="380"/>
      <c r="G36" s="120">
        <v>8</v>
      </c>
      <c r="H36" s="19"/>
      <c r="I36" s="14"/>
      <c r="J36" s="15"/>
      <c r="K36" s="11"/>
      <c r="L36" s="11"/>
      <c r="M36" s="385"/>
      <c r="N36" s="422"/>
      <c r="O36" s="423"/>
      <c r="P36" s="424"/>
      <c r="Q36" s="63"/>
      <c r="R36" s="63"/>
    </row>
    <row r="37" spans="1:18" ht="13.5" customHeight="1" thickBot="1">
      <c r="A37" s="414"/>
      <c r="C37" s="351">
        <v>16</v>
      </c>
      <c r="D37" s="355">
        <f>VLOOKUP(C37,'пр.взв.'!B7:F38,2,FALSE)</f>
        <v>0</v>
      </c>
      <c r="E37" s="359">
        <f>VLOOKUP(C37,'пр.взв.'!B7:F38,3,FALSE)</f>
        <v>0</v>
      </c>
      <c r="F37" s="381">
        <f>VLOOKUP(C37,'пр.взв.'!B7:F38,4,FALSE)</f>
        <v>0</v>
      </c>
      <c r="G37" s="112"/>
      <c r="H37" s="14"/>
      <c r="I37" s="14"/>
      <c r="J37" s="15"/>
      <c r="K37" s="11"/>
      <c r="L37" s="11"/>
      <c r="M37" s="81"/>
      <c r="N37" s="81"/>
      <c r="O37" s="82"/>
      <c r="P37" s="80"/>
      <c r="Q37" s="83"/>
      <c r="R37" s="63"/>
    </row>
    <row r="38" spans="1:18" ht="13.5" customHeight="1" thickBot="1">
      <c r="A38" s="415"/>
      <c r="C38" s="352"/>
      <c r="D38" s="356">
        <f>'пр.взв.'!C38</f>
        <v>0</v>
      </c>
      <c r="E38" s="360"/>
      <c r="F38" s="382"/>
      <c r="G38" s="14"/>
      <c r="H38" s="10"/>
      <c r="I38" s="10"/>
      <c r="J38" s="15"/>
      <c r="K38" s="11"/>
      <c r="L38" s="15"/>
      <c r="M38" s="81"/>
      <c r="N38" s="81"/>
      <c r="O38" s="84"/>
      <c r="P38" s="80"/>
      <c r="Q38" s="80"/>
      <c r="R38" s="63"/>
    </row>
    <row r="39" spans="3:18" ht="12.75" customHeight="1">
      <c r="C39" s="43"/>
      <c r="P39" s="3"/>
      <c r="R39" s="3"/>
    </row>
    <row r="40" spans="3:18" ht="13.5" customHeight="1">
      <c r="C40" s="371" t="s">
        <v>19</v>
      </c>
      <c r="E40" s="9"/>
      <c r="F40" s="101" t="s">
        <v>51</v>
      </c>
      <c r="G40" s="9"/>
      <c r="N40" s="46"/>
      <c r="P40" s="3"/>
      <c r="R40" s="47"/>
    </row>
    <row r="41" spans="3:18" ht="12.75" customHeight="1" thickBot="1">
      <c r="C41" s="358"/>
      <c r="R41" s="47"/>
    </row>
    <row r="42" spans="3:19" ht="12.75" customHeight="1">
      <c r="C42" s="369"/>
      <c r="D42" s="9"/>
      <c r="E42" s="9"/>
      <c r="F42" s="101"/>
      <c r="G42" s="9"/>
      <c r="H42" s="6"/>
      <c r="I42" s="6"/>
      <c r="S42" s="42">
        <f>HYPERLINK('[1]реквизиты'!$G$12)</f>
      </c>
    </row>
    <row r="43" spans="3:18" ht="13.5" customHeight="1" thickBot="1">
      <c r="C43" s="370"/>
      <c r="D43" s="102"/>
      <c r="E43" s="128"/>
      <c r="F43" s="105"/>
      <c r="G43" s="105"/>
      <c r="H43" s="129"/>
      <c r="I43" s="129"/>
      <c r="Q43" s="3"/>
      <c r="R43" s="3"/>
    </row>
    <row r="44" spans="3:18" ht="13.5" customHeight="1">
      <c r="C44" s="126"/>
      <c r="D44" s="9"/>
      <c r="E44" s="136">
        <v>3</v>
      </c>
      <c r="F44" s="105"/>
      <c r="G44" s="105"/>
      <c r="H44" s="129"/>
      <c r="I44" s="129"/>
      <c r="Q44" s="50"/>
      <c r="R44" s="51"/>
    </row>
    <row r="45" spans="3:18" ht="16.5" customHeight="1" thickBot="1">
      <c r="C45" s="126"/>
      <c r="D45" s="9"/>
      <c r="E45" s="137"/>
      <c r="F45" s="130"/>
      <c r="G45" s="105"/>
      <c r="H45" s="129"/>
      <c r="I45" s="105"/>
      <c r="L45" s="46">
        <f>HYPERLINK('[1]реквизиты'!$A$20)</f>
      </c>
      <c r="M45" s="46"/>
      <c r="N45" s="46"/>
      <c r="O45" s="3"/>
      <c r="P45" s="3"/>
      <c r="Q45" s="50"/>
      <c r="R45" s="51"/>
    </row>
    <row r="46" spans="3:18" ht="12.75" customHeight="1">
      <c r="C46" s="367"/>
      <c r="D46" s="103"/>
      <c r="E46" s="128"/>
      <c r="F46" s="131"/>
      <c r="G46" s="372">
        <v>1</v>
      </c>
      <c r="H46" s="373"/>
      <c r="I46" s="105"/>
      <c r="J46" s="6"/>
      <c r="O46" s="3"/>
      <c r="P46" s="3"/>
      <c r="Q46" s="3"/>
      <c r="R46" s="3"/>
    </row>
    <row r="47" spans="3:18" ht="15.75" customHeight="1" thickBot="1">
      <c r="C47" s="368"/>
      <c r="D47" s="9"/>
      <c r="E47" s="105"/>
      <c r="F47" s="131"/>
      <c r="G47" s="365" t="s">
        <v>83</v>
      </c>
      <c r="H47" s="366"/>
      <c r="I47" s="105"/>
      <c r="J47" s="100"/>
      <c r="K47" s="94"/>
      <c r="L47" s="94"/>
      <c r="O47" s="95"/>
      <c r="P47" s="95"/>
      <c r="Q47" s="3"/>
      <c r="R47" s="3"/>
    </row>
    <row r="48" spans="3:18" ht="15" customHeight="1">
      <c r="C48" s="6"/>
      <c r="D48" s="6"/>
      <c r="E48" s="134">
        <v>1</v>
      </c>
      <c r="F48" s="132"/>
      <c r="G48" s="105"/>
      <c r="H48" s="129"/>
      <c r="I48" s="105"/>
      <c r="J48" s="127"/>
      <c r="K48" s="52"/>
      <c r="L48" s="52"/>
      <c r="P48" s="53">
        <f>HYPERLINK('[1]реквизиты'!$G$12)</f>
      </c>
      <c r="Q48" s="3"/>
      <c r="R48" s="3"/>
    </row>
    <row r="49" spans="3:18" ht="15" customHeight="1" thickBot="1">
      <c r="C49" s="371" t="s">
        <v>26</v>
      </c>
      <c r="D49" s="6"/>
      <c r="E49" s="135"/>
      <c r="F49" s="105"/>
      <c r="G49" s="105"/>
      <c r="H49" s="129"/>
      <c r="I49" s="133"/>
      <c r="J49" s="6"/>
      <c r="Q49" s="3"/>
      <c r="R49" s="3"/>
    </row>
    <row r="50" spans="3:18" ht="15" customHeight="1" thickBot="1">
      <c r="C50" s="358" t="s">
        <v>26</v>
      </c>
      <c r="D50" s="6"/>
      <c r="E50" s="129"/>
      <c r="F50" s="129"/>
      <c r="G50" s="129"/>
      <c r="H50" s="129"/>
      <c r="I50" s="129"/>
      <c r="J50" s="6"/>
      <c r="Q50" s="3"/>
      <c r="R50" s="3"/>
    </row>
    <row r="51" spans="3:18" ht="15" customHeight="1">
      <c r="C51" s="369"/>
      <c r="D51" s="9"/>
      <c r="E51" s="105"/>
      <c r="F51" s="105"/>
      <c r="G51" s="105"/>
      <c r="H51" s="129"/>
      <c r="I51" s="129"/>
      <c r="J51" s="6"/>
      <c r="Q51" s="3"/>
      <c r="R51" s="3"/>
    </row>
    <row r="52" spans="3:18" ht="15.75" customHeight="1" thickBot="1">
      <c r="C52" s="370"/>
      <c r="D52" s="102"/>
      <c r="E52" s="128"/>
      <c r="F52" s="105"/>
      <c r="G52" s="105"/>
      <c r="H52" s="129"/>
      <c r="I52" s="129"/>
      <c r="J52" s="6"/>
      <c r="P52" s="3"/>
      <c r="Q52" s="50"/>
      <c r="R52" s="3"/>
    </row>
    <row r="53" spans="3:18" ht="12.75" customHeight="1">
      <c r="C53" s="126"/>
      <c r="D53" s="9"/>
      <c r="E53" s="136">
        <v>2</v>
      </c>
      <c r="F53" s="105"/>
      <c r="G53" s="105"/>
      <c r="H53" s="129"/>
      <c r="I53" s="129"/>
      <c r="J53" s="6"/>
      <c r="P53" s="3"/>
      <c r="Q53" s="50"/>
      <c r="R53" s="3"/>
    </row>
    <row r="54" spans="3:18" ht="13.5" customHeight="1" thickBot="1">
      <c r="C54" s="126"/>
      <c r="D54" s="9"/>
      <c r="E54" s="137"/>
      <c r="F54" s="130"/>
      <c r="G54" s="105"/>
      <c r="H54" s="129"/>
      <c r="I54" s="129"/>
      <c r="J54" s="6"/>
      <c r="O54" s="98"/>
      <c r="P54" s="3"/>
      <c r="Q54" s="3"/>
      <c r="R54" s="3"/>
    </row>
    <row r="55" spans="3:18" ht="15" customHeight="1">
      <c r="C55" s="367"/>
      <c r="D55" s="103"/>
      <c r="E55" s="128"/>
      <c r="F55" s="131"/>
      <c r="G55" s="372">
        <v>2</v>
      </c>
      <c r="H55" s="373"/>
      <c r="I55" s="129"/>
      <c r="J55" s="6"/>
      <c r="O55" s="3"/>
      <c r="Q55" s="3"/>
      <c r="R55" s="3"/>
    </row>
    <row r="56" spans="3:18" ht="15.75" customHeight="1" thickBot="1">
      <c r="C56" s="368"/>
      <c r="D56" s="9"/>
      <c r="E56" s="105"/>
      <c r="F56" s="131"/>
      <c r="G56" s="365" t="s">
        <v>83</v>
      </c>
      <c r="H56" s="366"/>
      <c r="I56" s="129"/>
      <c r="J56" s="6"/>
      <c r="O56" s="3"/>
      <c r="P56" s="97"/>
      <c r="Q56" s="3"/>
      <c r="R56" s="3"/>
    </row>
    <row r="57" spans="3:18" ht="12.75" customHeight="1">
      <c r="C57" s="6"/>
      <c r="D57" s="6"/>
      <c r="E57" s="134">
        <v>8</v>
      </c>
      <c r="F57" s="132"/>
      <c r="G57" s="105"/>
      <c r="H57" s="129"/>
      <c r="I57" s="129"/>
      <c r="J57" s="6"/>
      <c r="Q57" s="3"/>
      <c r="R57" s="3"/>
    </row>
    <row r="58" spans="3:18" ht="13.5" customHeight="1" thickBot="1">
      <c r="C58" s="9"/>
      <c r="D58" s="6"/>
      <c r="E58" s="135"/>
      <c r="F58" s="105"/>
      <c r="G58" s="105"/>
      <c r="H58" s="129"/>
      <c r="I58" s="129"/>
      <c r="Q58" s="3"/>
      <c r="R58" s="3"/>
    </row>
    <row r="59" spans="5:18" ht="15">
      <c r="E59" s="80"/>
      <c r="F59" s="80"/>
      <c r="G59" s="80"/>
      <c r="H59" s="80"/>
      <c r="I59" s="80"/>
      <c r="L59" s="100">
        <f>HYPERLINK('[1]реквизиты'!$A$13)</f>
      </c>
      <c r="M59" s="94"/>
      <c r="Q59" s="3"/>
      <c r="R59" s="3"/>
    </row>
    <row r="60" spans="5:18" ht="15">
      <c r="E60" s="122" t="str">
        <f>'[1]реквизиты'!$A$8</f>
        <v>Chiaf referee</v>
      </c>
      <c r="F60" s="122"/>
      <c r="G60" s="122"/>
      <c r="M60" s="124"/>
      <c r="N60" s="123" t="str">
        <f>'[1]реквизиты'!$G$8</f>
        <v>R. Baboyan</v>
      </c>
      <c r="P60" t="str">
        <f>'[1]реквизиты'!$G$9</f>
        <v>/RUS/</v>
      </c>
      <c r="Q60" s="3"/>
      <c r="R60" s="3"/>
    </row>
    <row r="61" spans="5:18" ht="12.75">
      <c r="E61" s="122"/>
      <c r="F61" s="122"/>
      <c r="G61" s="122"/>
      <c r="L61" s="125"/>
      <c r="M61" s="125"/>
      <c r="N61" s="125"/>
      <c r="O61" s="125"/>
      <c r="Q61" s="3"/>
      <c r="R61" s="3"/>
    </row>
    <row r="62" spans="5:18" ht="15">
      <c r="E62" s="39" t="str">
        <f>'[1]реквизиты'!$A$10</f>
        <v>Chiaf  secretary</v>
      </c>
      <c r="F62" s="46"/>
      <c r="G62" s="46"/>
      <c r="M62" s="125"/>
      <c r="N62" s="123" t="str">
        <f>'[1]реквизиты'!$G$10</f>
        <v>A. Sheyko</v>
      </c>
      <c r="O62" s="125"/>
      <c r="P62" t="str">
        <f>'[1]реквизиты'!$G$11</f>
        <v>/BLR/</v>
      </c>
      <c r="Q62" s="3"/>
      <c r="R62" s="3"/>
    </row>
    <row r="63" spans="17:18" ht="12.75">
      <c r="Q63" s="3"/>
      <c r="R63" s="3"/>
    </row>
    <row r="64" spans="17:18" ht="12.75">
      <c r="Q64" s="3"/>
      <c r="R64" s="3"/>
    </row>
    <row r="65" spans="17:18" ht="12.75">
      <c r="Q65" s="3"/>
      <c r="R65" s="3"/>
    </row>
    <row r="66" spans="17:18" ht="12.75">
      <c r="Q66" s="3"/>
      <c r="R66" s="3"/>
    </row>
    <row r="67" spans="17:18" ht="12.75">
      <c r="Q67" s="3"/>
      <c r="R67" s="3"/>
    </row>
    <row r="68" spans="17:18" ht="12.75">
      <c r="Q68" s="3"/>
      <c r="R68" s="3"/>
    </row>
    <row r="69" spans="17:18" ht="12.75">
      <c r="Q69" s="3"/>
      <c r="R69" s="3"/>
    </row>
    <row r="70" spans="17:18" ht="12.75">
      <c r="Q70" s="3"/>
      <c r="R70" s="3"/>
    </row>
    <row r="71" spans="17:18" ht="12.75">
      <c r="Q71" s="3"/>
      <c r="R71" s="3"/>
    </row>
    <row r="72" spans="17:18" ht="12.75">
      <c r="Q72" s="3"/>
      <c r="R72" s="3"/>
    </row>
    <row r="73" spans="17:18" ht="12.75">
      <c r="Q73" s="3"/>
      <c r="R73" s="3"/>
    </row>
    <row r="74" spans="17:18" ht="12.75">
      <c r="Q74" s="3"/>
      <c r="R74" s="3"/>
    </row>
    <row r="75" spans="17:18" ht="12.75">
      <c r="Q75" s="3"/>
      <c r="R75" s="3"/>
    </row>
    <row r="76" spans="17:18" ht="12.75">
      <c r="Q76" s="3"/>
      <c r="R76" s="3"/>
    </row>
    <row r="77" spans="17:18" ht="12.75">
      <c r="Q77" s="3"/>
      <c r="R77" s="3"/>
    </row>
    <row r="78" spans="17:18" ht="12.75">
      <c r="Q78" s="3"/>
      <c r="R78" s="3"/>
    </row>
    <row r="79" spans="17:18" ht="12.75">
      <c r="Q79" s="3"/>
      <c r="R79" s="3"/>
    </row>
    <row r="80" spans="17:18" ht="12.75">
      <c r="Q80" s="3"/>
      <c r="R80" s="3"/>
    </row>
    <row r="81" spans="17:18" ht="12.75">
      <c r="Q81" s="3"/>
      <c r="R81" s="3"/>
    </row>
    <row r="82" spans="17:18" ht="12.75">
      <c r="Q82" s="3"/>
      <c r="R82" s="3"/>
    </row>
    <row r="83" spans="17:18" ht="12.75">
      <c r="Q83" s="3"/>
      <c r="R83" s="3"/>
    </row>
    <row r="84" spans="17:18" ht="12.75">
      <c r="Q84" s="3"/>
      <c r="R84" s="3"/>
    </row>
    <row r="85" spans="17:18" ht="12.75">
      <c r="Q85" s="3"/>
      <c r="R85" s="3"/>
    </row>
    <row r="86" spans="17:18" ht="12.75">
      <c r="Q86" s="3"/>
      <c r="R86" s="3"/>
    </row>
    <row r="87" spans="17:18" ht="12.75">
      <c r="Q87" s="3"/>
      <c r="R87" s="3"/>
    </row>
    <row r="88" spans="17:18" ht="12.75">
      <c r="Q88" s="3"/>
      <c r="R88" s="3"/>
    </row>
    <row r="89" spans="17:18" ht="12.75">
      <c r="Q89" s="3"/>
      <c r="R89" s="3"/>
    </row>
    <row r="90" spans="17:18" ht="12.75">
      <c r="Q90" s="3"/>
      <c r="R90" s="3"/>
    </row>
    <row r="91" spans="17:18" ht="12.75">
      <c r="Q91" s="3"/>
      <c r="R91" s="3"/>
    </row>
    <row r="92" spans="17:18" ht="12.75">
      <c r="Q92" s="3"/>
      <c r="R92" s="3"/>
    </row>
  </sheetData>
  <sheetProtection/>
  <mergeCells count="148">
    <mergeCell ref="E37:E38"/>
    <mergeCell ref="C35:C36"/>
    <mergeCell ref="C37:C38"/>
    <mergeCell ref="D37:D38"/>
    <mergeCell ref="D35:D36"/>
    <mergeCell ref="E35:E36"/>
    <mergeCell ref="N35:N36"/>
    <mergeCell ref="O35:O36"/>
    <mergeCell ref="P35:P36"/>
    <mergeCell ref="F37:F38"/>
    <mergeCell ref="F35:F36"/>
    <mergeCell ref="M35:M36"/>
    <mergeCell ref="N31:N32"/>
    <mergeCell ref="O31:O32"/>
    <mergeCell ref="P31:P32"/>
    <mergeCell ref="N33:N34"/>
    <mergeCell ref="O33:O34"/>
    <mergeCell ref="P33:P34"/>
    <mergeCell ref="N27:N28"/>
    <mergeCell ref="O27:O28"/>
    <mergeCell ref="P27:P28"/>
    <mergeCell ref="N29:N30"/>
    <mergeCell ref="O29:O30"/>
    <mergeCell ref="P29:P30"/>
    <mergeCell ref="N23:N24"/>
    <mergeCell ref="O23:O24"/>
    <mergeCell ref="P23:P24"/>
    <mergeCell ref="N25:N26"/>
    <mergeCell ref="O25:O26"/>
    <mergeCell ref="P25:P26"/>
    <mergeCell ref="O19:O20"/>
    <mergeCell ref="P19:P20"/>
    <mergeCell ref="N21:N22"/>
    <mergeCell ref="O21:O22"/>
    <mergeCell ref="P21:P22"/>
    <mergeCell ref="N19:N20"/>
    <mergeCell ref="N17:N18"/>
    <mergeCell ref="O17:O18"/>
    <mergeCell ref="P17:P18"/>
    <mergeCell ref="N15:N16"/>
    <mergeCell ref="O15:O16"/>
    <mergeCell ref="P13:P14"/>
    <mergeCell ref="N11:N12"/>
    <mergeCell ref="O11:O12"/>
    <mergeCell ref="P15:P16"/>
    <mergeCell ref="P11:P12"/>
    <mergeCell ref="N13:N14"/>
    <mergeCell ref="O13:O14"/>
    <mergeCell ref="P7:P8"/>
    <mergeCell ref="N9:N10"/>
    <mergeCell ref="O9:O10"/>
    <mergeCell ref="P9:P10"/>
    <mergeCell ref="F31:F32"/>
    <mergeCell ref="D33:D34"/>
    <mergeCell ref="F33:F34"/>
    <mergeCell ref="E33:E34"/>
    <mergeCell ref="E31:E32"/>
    <mergeCell ref="D31:D32"/>
    <mergeCell ref="A31:A38"/>
    <mergeCell ref="F9:F10"/>
    <mergeCell ref="D11:D12"/>
    <mergeCell ref="F11:F12"/>
    <mergeCell ref="F15:F16"/>
    <mergeCell ref="F13:F14"/>
    <mergeCell ref="E9:E10"/>
    <mergeCell ref="D17:D18"/>
    <mergeCell ref="F17:F18"/>
    <mergeCell ref="D19:D20"/>
    <mergeCell ref="O5:O6"/>
    <mergeCell ref="A5:A12"/>
    <mergeCell ref="A13:A20"/>
    <mergeCell ref="A23:A30"/>
    <mergeCell ref="F19:F20"/>
    <mergeCell ref="E19:E20"/>
    <mergeCell ref="D29:D30"/>
    <mergeCell ref="F29:F30"/>
    <mergeCell ref="N7:N8"/>
    <mergeCell ref="O7:O8"/>
    <mergeCell ref="F7:F8"/>
    <mergeCell ref="D9:D10"/>
    <mergeCell ref="M5:M6"/>
    <mergeCell ref="K1:P1"/>
    <mergeCell ref="K2:P2"/>
    <mergeCell ref="E1:J1"/>
    <mergeCell ref="E2:J2"/>
    <mergeCell ref="F5:F6"/>
    <mergeCell ref="P5:P6"/>
    <mergeCell ref="N5:N6"/>
    <mergeCell ref="M7:M8"/>
    <mergeCell ref="M19:M20"/>
    <mergeCell ref="M9:M10"/>
    <mergeCell ref="M15:M16"/>
    <mergeCell ref="M17:M18"/>
    <mergeCell ref="M11:M12"/>
    <mergeCell ref="M13:M14"/>
    <mergeCell ref="M21:M22"/>
    <mergeCell ref="E23:E24"/>
    <mergeCell ref="E29:E30"/>
    <mergeCell ref="M33:M34"/>
    <mergeCell ref="M31:M32"/>
    <mergeCell ref="M27:M28"/>
    <mergeCell ref="M29:M30"/>
    <mergeCell ref="F27:F28"/>
    <mergeCell ref="M23:M24"/>
    <mergeCell ref="M25:M26"/>
    <mergeCell ref="E27:E28"/>
    <mergeCell ref="D23:D24"/>
    <mergeCell ref="F23:F24"/>
    <mergeCell ref="D25:D26"/>
    <mergeCell ref="F25:F26"/>
    <mergeCell ref="E25:E26"/>
    <mergeCell ref="D27:D28"/>
    <mergeCell ref="C3:C4"/>
    <mergeCell ref="E5:E6"/>
    <mergeCell ref="C5:C6"/>
    <mergeCell ref="C7:C8"/>
    <mergeCell ref="E7:E8"/>
    <mergeCell ref="D5:D6"/>
    <mergeCell ref="D7:D8"/>
    <mergeCell ref="G56:H56"/>
    <mergeCell ref="C55:C56"/>
    <mergeCell ref="C51:C52"/>
    <mergeCell ref="C40:C41"/>
    <mergeCell ref="C49:C50"/>
    <mergeCell ref="G46:H46"/>
    <mergeCell ref="G55:H55"/>
    <mergeCell ref="G47:H47"/>
    <mergeCell ref="C46:C47"/>
    <mergeCell ref="C42:C43"/>
    <mergeCell ref="E15:E16"/>
    <mergeCell ref="E17:E18"/>
    <mergeCell ref="C11:C12"/>
    <mergeCell ref="E11:E12"/>
    <mergeCell ref="C13:C14"/>
    <mergeCell ref="E13:E14"/>
    <mergeCell ref="D13:D14"/>
    <mergeCell ref="C17:C18"/>
    <mergeCell ref="C9:C10"/>
    <mergeCell ref="C19:C20"/>
    <mergeCell ref="D15:D16"/>
    <mergeCell ref="C21:C22"/>
    <mergeCell ref="C15:C16"/>
    <mergeCell ref="C33:C34"/>
    <mergeCell ref="C23:C24"/>
    <mergeCell ref="C25:C26"/>
    <mergeCell ref="C27:C28"/>
    <mergeCell ref="C29:C30"/>
    <mergeCell ref="C31:C32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scale="91" r:id="rId2"/>
  <colBreaks count="1" manualBreakCount="1">
    <brk id="16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Belgates.by</cp:lastModifiedBy>
  <cp:lastPrinted>2012-04-06T17:11:23Z</cp:lastPrinted>
  <dcterms:created xsi:type="dcterms:W3CDTF">1996-10-08T23:32:33Z</dcterms:created>
  <dcterms:modified xsi:type="dcterms:W3CDTF">2012-04-08T11:13:00Z</dcterms:modified>
  <cp:category/>
  <cp:version/>
  <cp:contentType/>
  <cp:contentStatus/>
</cp:coreProperties>
</file>