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85" yWindow="65416" windowWidth="13545" windowHeight="7980" activeTab="3"/>
  </bookViews>
  <sheets>
    <sheet name="полуфинал" sheetId="1" r:id="rId1"/>
    <sheet name="пр.взв." sheetId="2" r:id="rId2"/>
    <sheet name="наградной лист" sheetId="3" r:id="rId3"/>
    <sheet name="пр.хода" sheetId="4" r:id="rId4"/>
  </sheets>
  <externalReferences>
    <externalReference r:id="rId7"/>
    <externalReference r:id="rId8"/>
  </externalReferences>
  <definedNames>
    <definedName name="_xlnm.Print_Area" localSheetId="3">'пр.хода'!$A$1:$AC$80</definedName>
  </definedNames>
  <calcPr fullCalcOnLoad="1"/>
</workbook>
</file>

<file path=xl/sharedStrings.xml><?xml version="1.0" encoding="utf-8"?>
<sst xmlns="http://schemas.openxmlformats.org/spreadsheetml/2006/main" count="115" uniqueCount="59">
  <si>
    <t>№ j</t>
  </si>
  <si>
    <t>Name</t>
  </si>
  <si>
    <t>Yob., Rank</t>
  </si>
  <si>
    <t>№ or</t>
  </si>
  <si>
    <t>Meetings</t>
  </si>
  <si>
    <t>Color</t>
  </si>
  <si>
    <t>Country</t>
  </si>
  <si>
    <t>Score</t>
  </si>
  <si>
    <t>Result</t>
  </si>
  <si>
    <t>Referee</t>
  </si>
  <si>
    <t>r</t>
  </si>
  <si>
    <t>НM</t>
  </si>
  <si>
    <t>A</t>
  </si>
  <si>
    <t>b</t>
  </si>
  <si>
    <t>LJ</t>
  </si>
  <si>
    <t>"A"</t>
  </si>
  <si>
    <t>I p</t>
  </si>
  <si>
    <t>II p</t>
  </si>
  <si>
    <t>III p</t>
  </si>
  <si>
    <t>Points</t>
  </si>
  <si>
    <t>Time</t>
  </si>
  <si>
    <t>"Б"</t>
  </si>
  <si>
    <t>ВСЕРОССИЙСКАЯ ФЕДЕРАЦИЯ САМБО</t>
  </si>
  <si>
    <t>КОМАНДА</t>
  </si>
  <si>
    <t>№ п/ж</t>
  </si>
  <si>
    <t>место</t>
  </si>
  <si>
    <t>№п/п</t>
  </si>
  <si>
    <t>Команда</t>
  </si>
  <si>
    <t>ПРОТОКОЛ ВЗВЕШИВАНИЯ</t>
  </si>
  <si>
    <t>Награждение проводят:</t>
  </si>
  <si>
    <t>НАГРАДНОЙ ЛИСТ</t>
  </si>
  <si>
    <t>ПРОТОКОЛ ФИНАЛЬНЫХ ВСТРЕЧ</t>
  </si>
  <si>
    <t>ВСТРЕЧИ  за 3-е место</t>
  </si>
  <si>
    <t>ФИНАЛ</t>
  </si>
  <si>
    <t>ДВФО</t>
  </si>
  <si>
    <t>ЦФО</t>
  </si>
  <si>
    <t>СФО</t>
  </si>
  <si>
    <t>СКФО</t>
  </si>
  <si>
    <t>ЮФО</t>
  </si>
  <si>
    <t>Латвия</t>
  </si>
  <si>
    <t>ПФО</t>
  </si>
  <si>
    <t>УФО</t>
  </si>
  <si>
    <t>СЗФО</t>
  </si>
  <si>
    <t>ПРОТОКОЛ ХОДА СОРЕВНОВАНИЙ ФЕДЕРАЛЬНЫХ ОКРУГОВ                                                                            И КОМАНД СТРАН БЛИЖНЕГО И ДАЛЬНЕГО ЗАРУБЕЖЬЯ</t>
  </si>
  <si>
    <t>США</t>
  </si>
  <si>
    <t>Финляндия</t>
  </si>
  <si>
    <t>3 ковер, подгруппа С</t>
  </si>
  <si>
    <t>7:3</t>
  </si>
  <si>
    <t>10:0</t>
  </si>
  <si>
    <t>6:4</t>
  </si>
  <si>
    <t>8:2</t>
  </si>
  <si>
    <t>7 - 8</t>
  </si>
  <si>
    <t xml:space="preserve">7 - 8 </t>
  </si>
  <si>
    <t>КОМАНД ФЕДЕРАЛЬНЫХ ОКРУГОВ И СТРАН БЛИЖНЕГО И ДАЛЬНЕГО ЗАРУБЕЖЬЯ</t>
  </si>
  <si>
    <t>10-11</t>
  </si>
  <si>
    <t>Тренер: Пшеничных И.А.</t>
  </si>
  <si>
    <t>Тренер: Псеунов М.А.</t>
  </si>
  <si>
    <t>Тренер: Березовкий С.В.</t>
  </si>
  <si>
    <t>Тренер: Яценко Р.Б.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</si>
</sst>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0"/>
      <color indexed="9"/>
      <name val="Arial Narrow"/>
      <family val="2"/>
    </font>
    <font>
      <i/>
      <sz val="12"/>
      <name val="Arial Narrow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9" fillId="0" borderId="0" xfId="42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>
      <alignment horizontal="left" vertical="center"/>
    </xf>
    <xf numFmtId="0" fontId="3" fillId="0" borderId="0" xfId="42" applyFont="1" applyFill="1" applyBorder="1" applyAlignment="1" applyProtection="1">
      <alignment horizontal="left"/>
      <protection/>
    </xf>
    <xf numFmtId="0" fontId="2" fillId="0" borderId="0" xfId="42" applyFont="1" applyAlignment="1" applyProtection="1">
      <alignment vertical="center"/>
      <protection/>
    </xf>
    <xf numFmtId="0" fontId="10" fillId="0" borderId="0" xfId="0" applyNumberFormat="1" applyFont="1" applyAlignment="1">
      <alignment horizontal="left" vertical="center"/>
    </xf>
    <xf numFmtId="0" fontId="10" fillId="0" borderId="2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178" fontId="20" fillId="0" borderId="16" xfId="43" applyFont="1" applyBorder="1" applyAlignment="1">
      <alignment horizontal="center" vertical="center" wrapText="1"/>
    </xf>
    <xf numFmtId="178" fontId="20" fillId="0" borderId="27" xfId="43" applyFont="1" applyBorder="1" applyAlignment="1">
      <alignment horizontal="center" vertical="center" wrapText="1"/>
    </xf>
    <xf numFmtId="49" fontId="20" fillId="0" borderId="28" xfId="43" applyNumberFormat="1" applyFont="1" applyBorder="1" applyAlignment="1">
      <alignment horizontal="center" vertical="center" wrapText="1"/>
    </xf>
    <xf numFmtId="0" fontId="20" fillId="0" borderId="29" xfId="43" applyNumberFormat="1" applyFont="1" applyBorder="1" applyAlignment="1">
      <alignment horizontal="center" vertical="center" wrapText="1"/>
    </xf>
    <xf numFmtId="178" fontId="21" fillId="33" borderId="30" xfId="43" applyFont="1" applyFill="1" applyBorder="1" applyAlignment="1">
      <alignment horizontal="center" vertical="center" wrapText="1"/>
    </xf>
    <xf numFmtId="178" fontId="21" fillId="33" borderId="27" xfId="43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8" fontId="20" fillId="0" borderId="20" xfId="43" applyFont="1" applyBorder="1" applyAlignment="1">
      <alignment horizontal="center" vertical="center" wrapText="1"/>
    </xf>
    <xf numFmtId="178" fontId="20" fillId="0" borderId="33" xfId="43" applyFont="1" applyBorder="1" applyAlignment="1">
      <alignment horizontal="center" vertical="center" wrapText="1"/>
    </xf>
    <xf numFmtId="178" fontId="20" fillId="0" borderId="34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78" fontId="21" fillId="34" borderId="16" xfId="43" applyFont="1" applyFill="1" applyBorder="1" applyAlignment="1">
      <alignment horizontal="center" vertical="center" wrapText="1"/>
    </xf>
    <xf numFmtId="178" fontId="21" fillId="34" borderId="27" xfId="43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25" fillId="35" borderId="12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14" fillId="36" borderId="40" xfId="42" applyFont="1" applyFill="1" applyBorder="1" applyAlignment="1" applyProtection="1">
      <alignment horizontal="center" vertical="center" wrapText="1"/>
      <protection/>
    </xf>
    <xf numFmtId="0" fontId="14" fillId="36" borderId="13" xfId="42" applyFont="1" applyFill="1" applyBorder="1" applyAlignment="1" applyProtection="1">
      <alignment horizontal="center" vertical="center" wrapText="1"/>
      <protection/>
    </xf>
    <xf numFmtId="0" fontId="14" fillId="36" borderId="41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11" xfId="42" applyFont="1" applyBorder="1" applyAlignment="1" applyProtection="1">
      <alignment horizontal="left" vertical="center" wrapText="1"/>
      <protection/>
    </xf>
    <xf numFmtId="0" fontId="7" fillId="0" borderId="18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23" fillId="37" borderId="11" xfId="0" applyFont="1" applyFill="1" applyBorder="1" applyAlignment="1">
      <alignment horizontal="center" vertical="center" textRotation="90"/>
    </xf>
    <xf numFmtId="0" fontId="23" fillId="37" borderId="18" xfId="0" applyFont="1" applyFill="1" applyBorder="1" applyAlignment="1">
      <alignment horizontal="center" vertical="center" textRotation="90"/>
    </xf>
    <xf numFmtId="0" fontId="5" fillId="37" borderId="1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2" fillId="0" borderId="16" xfId="42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42" applyFont="1" applyFill="1" applyBorder="1" applyAlignment="1" applyProtection="1">
      <alignment horizontal="left" vertical="center" wrapText="1"/>
      <protection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49" fontId="2" fillId="39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28" fillId="0" borderId="43" xfId="42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NumberFormat="1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8" fillId="0" borderId="44" xfId="42" applyNumberFormat="1" applyFont="1" applyFill="1" applyBorder="1" applyAlignment="1" applyProtection="1">
      <alignment horizontal="center" vertical="center" wrapText="1"/>
      <protection/>
    </xf>
    <xf numFmtId="0" fontId="3" fillId="41" borderId="11" xfId="0" applyFont="1" applyFill="1" applyBorder="1" applyAlignment="1">
      <alignment horizontal="center" vertical="top" wrapText="1"/>
    </xf>
    <xf numFmtId="49" fontId="0" fillId="41" borderId="1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3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90678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90773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867727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86487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43</xdr:row>
      <xdr:rowOff>133350</xdr:rowOff>
    </xdr:from>
    <xdr:to>
      <xdr:col>19</xdr:col>
      <xdr:colOff>314325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9667875" y="8067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XII Международный командный турнир по самбо "Победа", среди юношей 1996-1997гг.р.</v>
          </cell>
        </row>
        <row r="3">
          <cell r="A3" t="str">
            <v>4-7 мая 2012г. г.Санкт-Петербург</v>
          </cell>
        </row>
        <row r="11">
          <cell r="A11" t="str">
            <v>Гл. судья, судья МК</v>
          </cell>
          <cell r="G11" t="str">
            <v>Б.Л. Сова</v>
          </cell>
        </row>
        <row r="12">
          <cell r="G12" t="str">
            <v>/ г. Рязань /</v>
          </cell>
        </row>
        <row r="13">
          <cell r="A13" t="str">
            <v>Гл. секретарь, судья РК</v>
          </cell>
          <cell r="G13" t="str">
            <v>С.Г. Пчелов</v>
          </cell>
        </row>
        <row r="14">
          <cell r="G14" t="str">
            <v>/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9">
      <selection activeCell="K27" sqref="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38" t="str">
        <f>'пр.хода'!A1</f>
        <v>ВСЕРОССИЙСКАЯ ФЕДЕРАЦИЯ САМБО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31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7.75" customHeight="1">
      <c r="A3" s="141" t="str">
        <f>'пр.хода'!A3</f>
        <v>XII Международный командный турнир по самбо "Победа", среди юношей 1996-1997гг.р.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7.75" customHeight="1" thickBot="1">
      <c r="A4" s="143" t="s">
        <v>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26.25" thickBot="1">
      <c r="A5" s="29" t="s">
        <v>4</v>
      </c>
      <c r="B5" s="30" t="s">
        <v>0</v>
      </c>
      <c r="C5" s="31" t="s">
        <v>5</v>
      </c>
      <c r="D5" s="30" t="s">
        <v>1</v>
      </c>
      <c r="E5" s="32" t="s">
        <v>2</v>
      </c>
      <c r="F5" s="26" t="s">
        <v>6</v>
      </c>
      <c r="G5" s="33" t="s">
        <v>19</v>
      </c>
      <c r="H5" s="33" t="s">
        <v>7</v>
      </c>
      <c r="I5" s="33" t="s">
        <v>8</v>
      </c>
      <c r="J5" s="31" t="s">
        <v>20</v>
      </c>
      <c r="K5" s="33" t="s">
        <v>9</v>
      </c>
    </row>
    <row r="6" spans="1:11" ht="19.5" customHeight="1">
      <c r="A6" s="131">
        <v>1</v>
      </c>
      <c r="B6" s="117" t="e">
        <f>'пр.хода'!#REF!</f>
        <v>#REF!</v>
      </c>
      <c r="C6" s="134" t="s">
        <v>10</v>
      </c>
      <c r="D6" s="121" t="e">
        <f>VLOOKUP(B6,'пр.взв.'!B4:C35,2,FALSE)</f>
        <v>#REF!</v>
      </c>
      <c r="E6" s="125" t="e">
        <f>VLOOKUP(B6,'пр.взв.'!B4:C35,3,FALSE)</f>
        <v>#REF!</v>
      </c>
      <c r="F6" s="123" t="e">
        <f>VLOOKUP(B6,'пр.взв.'!B4:C35,4,FALSE)</f>
        <v>#REF!</v>
      </c>
      <c r="G6" s="129"/>
      <c r="H6" s="115"/>
      <c r="I6" s="129"/>
      <c r="J6" s="115"/>
      <c r="K6" s="34" t="s">
        <v>11</v>
      </c>
    </row>
    <row r="7" spans="1:11" ht="19.5" customHeight="1" thickBot="1">
      <c r="A7" s="132"/>
      <c r="B7" s="118"/>
      <c r="C7" s="135"/>
      <c r="D7" s="122"/>
      <c r="E7" s="126"/>
      <c r="F7" s="124"/>
      <c r="G7" s="128"/>
      <c r="H7" s="116"/>
      <c r="I7" s="128"/>
      <c r="J7" s="116"/>
      <c r="K7" s="35" t="s">
        <v>12</v>
      </c>
    </row>
    <row r="8" spans="1:11" ht="19.5" customHeight="1">
      <c r="A8" s="132"/>
      <c r="B8" s="117" t="e">
        <f>'пр.хода'!#REF!</f>
        <v>#REF!</v>
      </c>
      <c r="C8" s="119" t="s">
        <v>13</v>
      </c>
      <c r="D8" s="136" t="e">
        <f>VLOOKUP(B8,'пр.взв.'!B4:C35,2,FALSE)</f>
        <v>#REF!</v>
      </c>
      <c r="E8" s="125" t="e">
        <f>VLOOKUP(B8,'пр.взв.'!B4:C35,3,FALSE)</f>
        <v>#REF!</v>
      </c>
      <c r="F8" s="125" t="e">
        <f>VLOOKUP(B8,'пр.взв.'!B4:C35,4,FALSE)</f>
        <v>#REF!</v>
      </c>
      <c r="G8" s="127"/>
      <c r="H8" s="115"/>
      <c r="I8" s="129"/>
      <c r="J8" s="115"/>
      <c r="K8" s="35" t="s">
        <v>14</v>
      </c>
    </row>
    <row r="9" spans="1:11" ht="19.5" customHeight="1" thickBot="1">
      <c r="A9" s="133"/>
      <c r="B9" s="118"/>
      <c r="C9" s="120"/>
      <c r="D9" s="137"/>
      <c r="E9" s="126"/>
      <c r="F9" s="126"/>
      <c r="G9" s="128"/>
      <c r="H9" s="116"/>
      <c r="I9" s="128"/>
      <c r="J9" s="116"/>
      <c r="K9" s="36"/>
    </row>
    <row r="10" spans="1:11" ht="13.5" thickBot="1">
      <c r="A10" s="37"/>
      <c r="B10" s="37"/>
      <c r="C10" s="38"/>
      <c r="D10" s="37"/>
      <c r="E10" s="39"/>
      <c r="F10" s="37"/>
      <c r="G10" s="37"/>
      <c r="H10" s="37"/>
      <c r="I10" s="37"/>
      <c r="J10" s="37"/>
      <c r="K10" s="37"/>
    </row>
    <row r="11" spans="1:11" ht="26.25" thickBot="1">
      <c r="A11" s="40" t="s">
        <v>4</v>
      </c>
      <c r="B11" s="30" t="s">
        <v>0</v>
      </c>
      <c r="C11" s="31" t="s">
        <v>5</v>
      </c>
      <c r="D11" s="30" t="s">
        <v>1</v>
      </c>
      <c r="E11" s="32" t="s">
        <v>2</v>
      </c>
      <c r="F11" s="26" t="s">
        <v>6</v>
      </c>
      <c r="G11" s="33" t="s">
        <v>19</v>
      </c>
      <c r="H11" s="33" t="s">
        <v>7</v>
      </c>
      <c r="I11" s="33" t="s">
        <v>8</v>
      </c>
      <c r="J11" s="31" t="s">
        <v>20</v>
      </c>
      <c r="K11" s="33" t="s">
        <v>9</v>
      </c>
    </row>
    <row r="12" spans="1:11" ht="19.5" customHeight="1">
      <c r="A12" s="131">
        <v>2</v>
      </c>
      <c r="B12" s="117" t="e">
        <f>'пр.хода'!#REF!</f>
        <v>#REF!</v>
      </c>
      <c r="C12" s="134" t="s">
        <v>10</v>
      </c>
      <c r="D12" s="121" t="e">
        <f>VLOOKUP(B12,'пр.взв.'!B10:C41,2,FALSE)</f>
        <v>#REF!</v>
      </c>
      <c r="E12" s="125" t="e">
        <f>VLOOKUP(B12,'пр.взв.'!B10:C41,3,FALSE)</f>
        <v>#REF!</v>
      </c>
      <c r="F12" s="123" t="e">
        <f>VLOOKUP(B12,'пр.взв.'!B10:C41,4,FALSE)</f>
        <v>#REF!</v>
      </c>
      <c r="G12" s="129"/>
      <c r="H12" s="115"/>
      <c r="I12" s="129"/>
      <c r="J12" s="115"/>
      <c r="K12" s="34" t="s">
        <v>11</v>
      </c>
    </row>
    <row r="13" spans="1:11" ht="19.5" customHeight="1" thickBot="1">
      <c r="A13" s="132"/>
      <c r="B13" s="118"/>
      <c r="C13" s="135"/>
      <c r="D13" s="122"/>
      <c r="E13" s="126"/>
      <c r="F13" s="124"/>
      <c r="G13" s="128"/>
      <c r="H13" s="116"/>
      <c r="I13" s="128"/>
      <c r="J13" s="116"/>
      <c r="K13" s="35" t="s">
        <v>12</v>
      </c>
    </row>
    <row r="14" spans="1:11" ht="19.5" customHeight="1">
      <c r="A14" s="132"/>
      <c r="B14" s="117" t="e">
        <f>'пр.хода'!#REF!</f>
        <v>#REF!</v>
      </c>
      <c r="C14" s="119" t="s">
        <v>13</v>
      </c>
      <c r="D14" s="136" t="e">
        <f>VLOOKUP(B14,'пр.взв.'!B10:C41,2,FALSE)</f>
        <v>#REF!</v>
      </c>
      <c r="E14" s="125" t="e">
        <f>VLOOKUP(B14,'пр.взв.'!B10:C41,3,FALSE)</f>
        <v>#REF!</v>
      </c>
      <c r="F14" s="125" t="e">
        <f>VLOOKUP(B14,'пр.взв.'!B10:C41,4,FALSE)</f>
        <v>#REF!</v>
      </c>
      <c r="G14" s="127"/>
      <c r="H14" s="115"/>
      <c r="I14" s="129"/>
      <c r="J14" s="115"/>
      <c r="K14" s="35" t="s">
        <v>14</v>
      </c>
    </row>
    <row r="15" spans="1:11" ht="19.5" customHeight="1" thickBot="1">
      <c r="A15" s="133"/>
      <c r="B15" s="118"/>
      <c r="C15" s="120"/>
      <c r="D15" s="137"/>
      <c r="E15" s="126"/>
      <c r="F15" s="126"/>
      <c r="G15" s="128"/>
      <c r="H15" s="116"/>
      <c r="I15" s="128"/>
      <c r="J15" s="116"/>
      <c r="K15" s="36"/>
    </row>
    <row r="16" spans="1:11" ht="15.75">
      <c r="A16" s="41"/>
      <c r="B16" s="42"/>
      <c r="C16" s="43"/>
      <c r="D16" s="43"/>
      <c r="E16" s="43"/>
      <c r="F16" s="44"/>
      <c r="G16" s="42"/>
      <c r="H16" s="42"/>
      <c r="I16" s="45"/>
      <c r="J16" s="46"/>
      <c r="K16" s="37"/>
    </row>
    <row r="17" spans="1:11" ht="16.5" thickBot="1">
      <c r="A17" s="130" t="s">
        <v>33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ht="26.25" thickBot="1">
      <c r="A18" s="40" t="s">
        <v>4</v>
      </c>
      <c r="B18" s="30" t="s">
        <v>0</v>
      </c>
      <c r="C18" s="31" t="s">
        <v>5</v>
      </c>
      <c r="D18" s="30" t="s">
        <v>1</v>
      </c>
      <c r="E18" s="32" t="s">
        <v>2</v>
      </c>
      <c r="F18" s="26" t="s">
        <v>6</v>
      </c>
      <c r="G18" s="33" t="s">
        <v>19</v>
      </c>
      <c r="H18" s="33" t="s">
        <v>7</v>
      </c>
      <c r="I18" s="33" t="s">
        <v>8</v>
      </c>
      <c r="J18" s="31" t="s">
        <v>20</v>
      </c>
      <c r="K18" s="33" t="s">
        <v>9</v>
      </c>
    </row>
    <row r="19" spans="1:11" ht="19.5" customHeight="1">
      <c r="A19" s="131"/>
      <c r="B19" s="117">
        <f>'пр.хода'!$I$14</f>
        <v>0</v>
      </c>
      <c r="C19" s="134" t="s">
        <v>10</v>
      </c>
      <c r="D19" s="121" t="e">
        <f>VLOOKUP(B19,'пр.взв.'!B4:C35,2,FALSE)</f>
        <v>#N/A</v>
      </c>
      <c r="E19" s="125" t="e">
        <f>VLOOKUP(B19,'пр.взв.'!B4:C35,3,FALSE)</f>
        <v>#N/A</v>
      </c>
      <c r="F19" s="123" t="e">
        <f>VLOOKUP(B19,'пр.взв.'!B4:C35,4,FALSE)</f>
        <v>#N/A</v>
      </c>
      <c r="G19" s="129"/>
      <c r="H19" s="115"/>
      <c r="I19" s="129"/>
      <c r="J19" s="115"/>
      <c r="K19" s="34" t="s">
        <v>11</v>
      </c>
    </row>
    <row r="20" spans="1:11" ht="19.5" customHeight="1" thickBot="1">
      <c r="A20" s="132"/>
      <c r="B20" s="118"/>
      <c r="C20" s="135"/>
      <c r="D20" s="122"/>
      <c r="E20" s="126"/>
      <c r="F20" s="124"/>
      <c r="G20" s="128"/>
      <c r="H20" s="116"/>
      <c r="I20" s="128"/>
      <c r="J20" s="116"/>
      <c r="K20" s="35" t="s">
        <v>12</v>
      </c>
    </row>
    <row r="21" spans="1:11" ht="19.5" customHeight="1">
      <c r="A21" s="132"/>
      <c r="B21" s="117">
        <f>'пр.хода'!$I$32</f>
        <v>0</v>
      </c>
      <c r="C21" s="119" t="s">
        <v>13</v>
      </c>
      <c r="D21" s="121" t="e">
        <f>VLOOKUP(B21,'пр.взв.'!B4:C35,2,FALSE)</f>
        <v>#N/A</v>
      </c>
      <c r="E21" s="123" t="e">
        <f>VLOOKUP(B21,'пр.взв.'!B4:C35,3,FALSE)</f>
        <v>#N/A</v>
      </c>
      <c r="F21" s="125" t="e">
        <f>VLOOKUP(B21,'пр.взв.'!B4:C35,4,FALSE)</f>
        <v>#N/A</v>
      </c>
      <c r="G21" s="127"/>
      <c r="H21" s="115"/>
      <c r="I21" s="129"/>
      <c r="J21" s="115"/>
      <c r="K21" s="35" t="s">
        <v>14</v>
      </c>
    </row>
    <row r="22" spans="1:11" ht="19.5" customHeight="1" thickBot="1">
      <c r="A22" s="133"/>
      <c r="B22" s="118"/>
      <c r="C22" s="120"/>
      <c r="D22" s="122"/>
      <c r="E22" s="124"/>
      <c r="F22" s="126"/>
      <c r="G22" s="128"/>
      <c r="H22" s="116"/>
      <c r="I22" s="128"/>
      <c r="J22" s="116"/>
      <c r="K22" s="36"/>
    </row>
    <row r="23" ht="24" customHeight="1"/>
    <row r="24" spans="1:11" ht="15">
      <c r="A24" s="16" t="str">
        <f>'[2]реквизиты'!$A$11</f>
        <v>Гл. судья, судья МК</v>
      </c>
      <c r="B24" s="17"/>
      <c r="C24" s="17"/>
      <c r="D24" s="17"/>
      <c r="E24" s="2"/>
      <c r="F24" s="58"/>
      <c r="H24" s="114" t="str">
        <f>'[2]реквизиты'!$G$11</f>
        <v>Б.Л. Сова</v>
      </c>
      <c r="I24" s="114"/>
      <c r="J24" s="114"/>
      <c r="K24" t="str">
        <f>'[2]реквизиты'!$G$12</f>
        <v>/ г. Рязань /</v>
      </c>
    </row>
    <row r="25" spans="1:8" ht="15">
      <c r="A25" s="17"/>
      <c r="B25" s="17"/>
      <c r="C25" s="17"/>
      <c r="D25" s="17"/>
      <c r="E25" s="2"/>
      <c r="F25" s="7"/>
      <c r="G25" s="2"/>
      <c r="H25" s="59"/>
    </row>
    <row r="26" spans="1:11" ht="27.75" customHeight="1">
      <c r="A26" s="16" t="str">
        <f>'[2]реквизиты'!$A$13</f>
        <v>Гл. секретарь, судья РК</v>
      </c>
      <c r="C26" s="2"/>
      <c r="D26" s="2"/>
      <c r="E26" s="2"/>
      <c r="F26" s="2"/>
      <c r="H26" s="114" t="str">
        <f>'[2]реквизиты'!$G$13</f>
        <v>С.Г. Пчелов</v>
      </c>
      <c r="I26" s="114"/>
      <c r="J26" s="114"/>
      <c r="K26" t="str">
        <f>'[2]реквизиты'!$G$14</f>
        <v>/ г. Чебоксары /</v>
      </c>
    </row>
  </sheetData>
  <sheetProtection/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1"/>
  <sheetViews>
    <sheetView zoomScalePageLayoutView="0" workbookViewId="0" topLeftCell="A2">
      <selection activeCell="B4" sqref="B4:C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37.8515625" style="0" customWidth="1"/>
  </cols>
  <sheetData>
    <row r="1" spans="1:3" ht="30" customHeight="1" thickBot="1">
      <c r="A1" s="154" t="s">
        <v>28</v>
      </c>
      <c r="B1" s="154"/>
      <c r="C1" s="154"/>
    </row>
    <row r="2" spans="1:3" ht="12.75" customHeight="1">
      <c r="A2" s="150" t="s">
        <v>26</v>
      </c>
      <c r="B2" s="152" t="s">
        <v>24</v>
      </c>
      <c r="C2" s="150" t="s">
        <v>27</v>
      </c>
    </row>
    <row r="3" spans="1:3" ht="12.75" customHeight="1" thickBot="1">
      <c r="A3" s="151" t="s">
        <v>3</v>
      </c>
      <c r="B3" s="153"/>
      <c r="C3" s="151" t="s">
        <v>1</v>
      </c>
    </row>
    <row r="4" spans="1:3" ht="12.75" customHeight="1">
      <c r="A4" s="144">
        <v>1</v>
      </c>
      <c r="B4" s="145">
        <v>1</v>
      </c>
      <c r="C4" s="146" t="s">
        <v>34</v>
      </c>
    </row>
    <row r="5" spans="1:3" ht="12.75" customHeight="1">
      <c r="A5" s="144"/>
      <c r="B5" s="145"/>
      <c r="C5" s="146"/>
    </row>
    <row r="6" spans="1:3" ht="12.75" customHeight="1">
      <c r="A6" s="144">
        <v>2</v>
      </c>
      <c r="B6" s="145">
        <v>2</v>
      </c>
      <c r="C6" s="146" t="s">
        <v>42</v>
      </c>
    </row>
    <row r="7" spans="1:3" ht="12.75" customHeight="1">
      <c r="A7" s="144"/>
      <c r="B7" s="145"/>
      <c r="C7" s="146"/>
    </row>
    <row r="8" spans="1:3" ht="15" customHeight="1">
      <c r="A8" s="144">
        <v>3</v>
      </c>
      <c r="B8" s="145">
        <v>3</v>
      </c>
      <c r="C8" s="146" t="s">
        <v>36</v>
      </c>
    </row>
    <row r="9" spans="1:3" ht="12.75" customHeight="1">
      <c r="A9" s="144"/>
      <c r="B9" s="145"/>
      <c r="C9" s="146"/>
    </row>
    <row r="10" spans="1:3" ht="15" customHeight="1">
      <c r="A10" s="144">
        <v>4</v>
      </c>
      <c r="B10" s="145">
        <v>4</v>
      </c>
      <c r="C10" s="146" t="s">
        <v>37</v>
      </c>
    </row>
    <row r="11" spans="1:3" ht="15" customHeight="1">
      <c r="A11" s="144"/>
      <c r="B11" s="145"/>
      <c r="C11" s="146"/>
    </row>
    <row r="12" spans="1:3" ht="15.75" customHeight="1">
      <c r="A12" s="144">
        <v>5</v>
      </c>
      <c r="B12" s="145">
        <v>5</v>
      </c>
      <c r="C12" s="146" t="s">
        <v>41</v>
      </c>
    </row>
    <row r="13" spans="1:3" ht="12.75" customHeight="1">
      <c r="A13" s="144"/>
      <c r="B13" s="145"/>
      <c r="C13" s="146"/>
    </row>
    <row r="14" spans="1:3" ht="15" customHeight="1">
      <c r="A14" s="144">
        <v>6</v>
      </c>
      <c r="B14" s="145">
        <v>6</v>
      </c>
      <c r="C14" s="146" t="s">
        <v>38</v>
      </c>
    </row>
    <row r="15" spans="1:3" ht="12.75" customHeight="1">
      <c r="A15" s="144"/>
      <c r="B15" s="145"/>
      <c r="C15" s="146"/>
    </row>
    <row r="16" spans="1:3" ht="15" customHeight="1">
      <c r="A16" s="144">
        <v>7</v>
      </c>
      <c r="B16" s="145">
        <v>7</v>
      </c>
      <c r="C16" s="146" t="s">
        <v>35</v>
      </c>
    </row>
    <row r="17" spans="1:3" ht="12.75" customHeight="1">
      <c r="A17" s="144"/>
      <c r="B17" s="145"/>
      <c r="C17" s="146"/>
    </row>
    <row r="18" spans="1:3" ht="15" customHeight="1">
      <c r="A18" s="144">
        <v>8</v>
      </c>
      <c r="B18" s="145">
        <v>8</v>
      </c>
      <c r="C18" s="146" t="s">
        <v>40</v>
      </c>
    </row>
    <row r="19" spans="1:3" ht="12.75" customHeight="1">
      <c r="A19" s="144"/>
      <c r="B19" s="145"/>
      <c r="C19" s="146"/>
    </row>
    <row r="20" spans="1:3" ht="15" customHeight="1">
      <c r="A20" s="144">
        <v>9</v>
      </c>
      <c r="B20" s="145">
        <v>9</v>
      </c>
      <c r="C20" s="146" t="s">
        <v>39</v>
      </c>
    </row>
    <row r="21" spans="1:3" ht="12.75" customHeight="1">
      <c r="A21" s="144"/>
      <c r="B21" s="145"/>
      <c r="C21" s="146"/>
    </row>
    <row r="22" spans="1:3" ht="15" customHeight="1">
      <c r="A22" s="144">
        <v>10</v>
      </c>
      <c r="B22" s="145">
        <v>10</v>
      </c>
      <c r="C22" s="146" t="s">
        <v>44</v>
      </c>
    </row>
    <row r="23" spans="1:3" ht="12.75" customHeight="1">
      <c r="A23" s="144"/>
      <c r="B23" s="145"/>
      <c r="C23" s="146"/>
    </row>
    <row r="24" spans="1:3" ht="15" customHeight="1">
      <c r="A24" s="144">
        <v>11</v>
      </c>
      <c r="B24" s="145">
        <v>11</v>
      </c>
      <c r="C24" s="146" t="s">
        <v>45</v>
      </c>
    </row>
    <row r="25" spans="1:3" ht="12.75" customHeight="1">
      <c r="A25" s="144"/>
      <c r="B25" s="145"/>
      <c r="C25" s="146"/>
    </row>
    <row r="26" spans="1:3" ht="15" customHeight="1">
      <c r="A26" s="144">
        <v>12</v>
      </c>
      <c r="B26" s="145">
        <v>12</v>
      </c>
      <c r="C26" s="146"/>
    </row>
    <row r="27" spans="1:3" ht="12.75" customHeight="1">
      <c r="A27" s="144"/>
      <c r="B27" s="145"/>
      <c r="C27" s="146"/>
    </row>
    <row r="28" spans="1:3" ht="15" customHeight="1">
      <c r="A28" s="144">
        <v>13</v>
      </c>
      <c r="B28" s="145">
        <v>13</v>
      </c>
      <c r="C28" s="146"/>
    </row>
    <row r="29" spans="1:3" ht="15.75" customHeight="1">
      <c r="A29" s="144"/>
      <c r="B29" s="145"/>
      <c r="C29" s="146"/>
    </row>
    <row r="30" spans="1:3" ht="15" customHeight="1">
      <c r="A30" s="147"/>
      <c r="B30" s="148"/>
      <c r="C30" s="149"/>
    </row>
    <row r="31" spans="1:3" ht="12.75" customHeight="1">
      <c r="A31" s="147"/>
      <c r="B31" s="148"/>
      <c r="C31" s="149"/>
    </row>
    <row r="32" spans="1:3" ht="15" customHeight="1">
      <c r="A32" s="147"/>
      <c r="B32" s="148"/>
      <c r="C32" s="149"/>
    </row>
    <row r="33" spans="1:3" ht="12.75" customHeight="1">
      <c r="A33" s="147"/>
      <c r="B33" s="148"/>
      <c r="C33" s="149"/>
    </row>
    <row r="34" spans="1:3" ht="15" customHeight="1">
      <c r="A34" s="147"/>
      <c r="B34" s="148"/>
      <c r="C34" s="149"/>
    </row>
    <row r="35" spans="1:3" ht="12.75" customHeight="1">
      <c r="A35" s="147"/>
      <c r="B35" s="148"/>
      <c r="C35" s="149"/>
    </row>
    <row r="36" ht="15" customHeight="1"/>
    <row r="37" ht="15.75" customHeight="1"/>
    <row r="38" spans="1:3" ht="12.75">
      <c r="A38" s="16">
        <f>HYPERLINK('[1]реквизиты'!$A$20)</f>
      </c>
      <c r="B38" s="17"/>
      <c r="C38" s="17"/>
    </row>
    <row r="39" spans="1:3" ht="12.75">
      <c r="A39" s="17"/>
      <c r="B39" s="17"/>
      <c r="C39" s="17"/>
    </row>
    <row r="40" spans="1:3" ht="12.75">
      <c r="A40" s="19">
        <f>HYPERLINK('[1]реквизиты'!$A$22)</f>
      </c>
      <c r="B40" s="17"/>
      <c r="C40" s="17"/>
    </row>
    <row r="41" spans="1:3" ht="12.75">
      <c r="A41" s="1"/>
      <c r="B41" s="1"/>
      <c r="C41" s="1"/>
    </row>
  </sheetData>
  <sheetProtection/>
  <mergeCells count="52">
    <mergeCell ref="A32:A33"/>
    <mergeCell ref="B32:B33"/>
    <mergeCell ref="C32:C33"/>
    <mergeCell ref="A1:C1"/>
    <mergeCell ref="C28:C29"/>
    <mergeCell ref="C26:C27"/>
    <mergeCell ref="A30:A31"/>
    <mergeCell ref="B30:B31"/>
    <mergeCell ref="C30:C31"/>
    <mergeCell ref="A24:A25"/>
    <mergeCell ref="C24:C25"/>
    <mergeCell ref="A22:A23"/>
    <mergeCell ref="B22:B23"/>
    <mergeCell ref="C22:C23"/>
    <mergeCell ref="C12:C13"/>
    <mergeCell ref="A14:A15"/>
    <mergeCell ref="C16:C17"/>
    <mergeCell ref="C14:C15"/>
    <mergeCell ref="C18:C19"/>
    <mergeCell ref="C20:C21"/>
    <mergeCell ref="A6:A7"/>
    <mergeCell ref="B6:B7"/>
    <mergeCell ref="C6:C7"/>
    <mergeCell ref="A4:A5"/>
    <mergeCell ref="B4:B5"/>
    <mergeCell ref="A2:A3"/>
    <mergeCell ref="B2:B3"/>
    <mergeCell ref="C2:C3"/>
    <mergeCell ref="C4:C5"/>
    <mergeCell ref="A8:A9"/>
    <mergeCell ref="B8:B9"/>
    <mergeCell ref="C8:C9"/>
    <mergeCell ref="A34:A35"/>
    <mergeCell ref="B34:B35"/>
    <mergeCell ref="C34:C35"/>
    <mergeCell ref="A12:A13"/>
    <mergeCell ref="B12:B13"/>
    <mergeCell ref="A18:A19"/>
    <mergeCell ref="B18:B19"/>
    <mergeCell ref="A10:A11"/>
    <mergeCell ref="B10:B11"/>
    <mergeCell ref="C10:C11"/>
    <mergeCell ref="B14:B15"/>
    <mergeCell ref="A16:A17"/>
    <mergeCell ref="B16:B17"/>
    <mergeCell ref="A28:A29"/>
    <mergeCell ref="B28:B29"/>
    <mergeCell ref="A26:A27"/>
    <mergeCell ref="B26:B27"/>
    <mergeCell ref="A20:A21"/>
    <mergeCell ref="B20:B21"/>
    <mergeCell ref="B24:B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zoomScalePageLayoutView="0" workbookViewId="0" topLeftCell="A1">
      <selection activeCell="H37" sqref="A1:H37"/>
    </sheetView>
  </sheetViews>
  <sheetFormatPr defaultColWidth="9.140625" defaultRowHeight="12.75"/>
  <sheetData>
    <row r="1" spans="1:8" ht="40.5" customHeight="1" thickBot="1">
      <c r="A1" s="167" t="str">
        <f>'пр.хода'!A3</f>
        <v>XII Международный командный турнир по самбо "Победа", среди юношей 1996-1997гг.р.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'пр.хода'!A4</f>
        <v>4-7 мая 2012г. г.Санкт-Петербург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30</v>
      </c>
      <c r="B3" s="171"/>
      <c r="C3" s="171"/>
      <c r="D3" s="171"/>
      <c r="E3" s="171"/>
      <c r="F3" s="171"/>
      <c r="G3" s="171"/>
      <c r="H3" s="171"/>
    </row>
    <row r="4" spans="1:8" ht="42" customHeight="1" thickBot="1">
      <c r="A4" s="175" t="s">
        <v>53</v>
      </c>
      <c r="B4" s="175"/>
      <c r="C4" s="175"/>
      <c r="D4" s="175"/>
      <c r="E4" s="175"/>
      <c r="F4" s="175"/>
      <c r="G4" s="175"/>
      <c r="H4" s="175"/>
    </row>
    <row r="5" spans="1:10" ht="18" customHeight="1">
      <c r="A5" s="172" t="s">
        <v>16</v>
      </c>
      <c r="B5" s="158" t="str">
        <f>VLOOKUP(J5,'пр.взв.'!B4:C29,2,FALSE)</f>
        <v>ЦФО</v>
      </c>
      <c r="C5" s="158"/>
      <c r="D5" s="158"/>
      <c r="E5" s="158"/>
      <c r="F5" s="158"/>
      <c r="G5" s="158"/>
      <c r="H5" s="159"/>
      <c r="I5" s="53"/>
      <c r="J5" s="54">
        <v>7</v>
      </c>
    </row>
    <row r="6" spans="1:10" ht="18" customHeight="1">
      <c r="A6" s="173"/>
      <c r="B6" s="160"/>
      <c r="C6" s="160"/>
      <c r="D6" s="160"/>
      <c r="E6" s="160"/>
      <c r="F6" s="160"/>
      <c r="G6" s="160"/>
      <c r="H6" s="161"/>
      <c r="I6" s="53"/>
      <c r="J6" s="54"/>
    </row>
    <row r="7" spans="1:10" ht="18">
      <c r="A7" s="173"/>
      <c r="B7" s="160"/>
      <c r="C7" s="160"/>
      <c r="D7" s="160"/>
      <c r="E7" s="160"/>
      <c r="F7" s="160"/>
      <c r="G7" s="160"/>
      <c r="H7" s="161"/>
      <c r="I7" s="53"/>
      <c r="J7" s="54"/>
    </row>
    <row r="8" spans="1:10" ht="18.75" thickBot="1">
      <c r="A8" s="174"/>
      <c r="B8" s="162"/>
      <c r="C8" s="162"/>
      <c r="D8" s="162"/>
      <c r="E8" s="162"/>
      <c r="F8" s="162"/>
      <c r="G8" s="162"/>
      <c r="H8" s="163"/>
      <c r="I8" s="53"/>
      <c r="J8" s="54"/>
    </row>
    <row r="9" spans="1:10" ht="18.75" thickBot="1">
      <c r="A9" s="53"/>
      <c r="B9" s="53" t="s">
        <v>55</v>
      </c>
      <c r="C9" s="53"/>
      <c r="D9" s="53"/>
      <c r="E9" s="53"/>
      <c r="F9" s="53"/>
      <c r="G9" s="53"/>
      <c r="H9" s="53"/>
      <c r="I9" s="53"/>
      <c r="J9" s="54"/>
    </row>
    <row r="10" spans="1:10" ht="18" customHeight="1">
      <c r="A10" s="164" t="s">
        <v>17</v>
      </c>
      <c r="B10" s="158" t="str">
        <f>VLOOKUP(J10,'пр.взв.'!B2:C34,2,FALSE)</f>
        <v>ЮФО</v>
      </c>
      <c r="C10" s="158"/>
      <c r="D10" s="158"/>
      <c r="E10" s="158"/>
      <c r="F10" s="158"/>
      <c r="G10" s="158"/>
      <c r="H10" s="159"/>
      <c r="I10" s="53"/>
      <c r="J10" s="54">
        <v>6</v>
      </c>
    </row>
    <row r="11" spans="1:10" ht="18" customHeight="1">
      <c r="A11" s="165"/>
      <c r="B11" s="160"/>
      <c r="C11" s="160"/>
      <c r="D11" s="160"/>
      <c r="E11" s="160"/>
      <c r="F11" s="160"/>
      <c r="G11" s="160"/>
      <c r="H11" s="161"/>
      <c r="I11" s="53"/>
      <c r="J11" s="54"/>
    </row>
    <row r="12" spans="1:10" ht="18" customHeight="1">
      <c r="A12" s="165"/>
      <c r="B12" s="160"/>
      <c r="C12" s="160"/>
      <c r="D12" s="160"/>
      <c r="E12" s="160"/>
      <c r="F12" s="160"/>
      <c r="G12" s="160"/>
      <c r="H12" s="161"/>
      <c r="I12" s="53"/>
      <c r="J12" s="54"/>
    </row>
    <row r="13" spans="1:10" ht="18.75" customHeight="1" thickBot="1">
      <c r="A13" s="166"/>
      <c r="B13" s="162"/>
      <c r="C13" s="162"/>
      <c r="D13" s="162"/>
      <c r="E13" s="162"/>
      <c r="F13" s="162"/>
      <c r="G13" s="162"/>
      <c r="H13" s="163"/>
      <c r="I13" s="53"/>
      <c r="J13" s="54"/>
    </row>
    <row r="14" spans="1:10" ht="18.75" thickBot="1">
      <c r="A14" s="53"/>
      <c r="B14" s="53" t="s">
        <v>56</v>
      </c>
      <c r="C14" s="53"/>
      <c r="D14" s="53"/>
      <c r="E14" s="53"/>
      <c r="F14" s="53"/>
      <c r="G14" s="53"/>
      <c r="H14" s="53"/>
      <c r="I14" s="53"/>
      <c r="J14" s="54"/>
    </row>
    <row r="15" spans="1:10" ht="18" customHeight="1">
      <c r="A15" s="155" t="s">
        <v>18</v>
      </c>
      <c r="B15" s="158" t="str">
        <f>VLOOKUP(J15,'пр.взв.'!B1:C39,2,FALSE)</f>
        <v>ПФО</v>
      </c>
      <c r="C15" s="158"/>
      <c r="D15" s="158"/>
      <c r="E15" s="158"/>
      <c r="F15" s="158"/>
      <c r="G15" s="158"/>
      <c r="H15" s="159"/>
      <c r="I15" s="53"/>
      <c r="J15" s="54">
        <v>8</v>
      </c>
    </row>
    <row r="16" spans="1:10" ht="18" customHeight="1">
      <c r="A16" s="156"/>
      <c r="B16" s="160"/>
      <c r="C16" s="160"/>
      <c r="D16" s="160"/>
      <c r="E16" s="160"/>
      <c r="F16" s="160"/>
      <c r="G16" s="160"/>
      <c r="H16" s="161"/>
      <c r="I16" s="53"/>
      <c r="J16" s="54"/>
    </row>
    <row r="17" spans="1:10" ht="18" customHeight="1">
      <c r="A17" s="156"/>
      <c r="B17" s="160"/>
      <c r="C17" s="160"/>
      <c r="D17" s="160"/>
      <c r="E17" s="160"/>
      <c r="F17" s="160"/>
      <c r="G17" s="160"/>
      <c r="H17" s="161"/>
      <c r="I17" s="53"/>
      <c r="J17" s="54"/>
    </row>
    <row r="18" spans="1:10" ht="18.75" customHeight="1" thickBot="1">
      <c r="A18" s="157"/>
      <c r="B18" s="162"/>
      <c r="C18" s="162"/>
      <c r="D18" s="162"/>
      <c r="E18" s="162"/>
      <c r="F18" s="162"/>
      <c r="G18" s="162"/>
      <c r="H18" s="163"/>
      <c r="I18" s="53"/>
      <c r="J18" s="54"/>
    </row>
    <row r="19" spans="1:10" ht="18.75" thickBot="1">
      <c r="A19" s="53"/>
      <c r="B19" s="53" t="s">
        <v>57</v>
      </c>
      <c r="C19" s="53"/>
      <c r="D19" s="53"/>
      <c r="E19" s="53"/>
      <c r="F19" s="53"/>
      <c r="G19" s="53"/>
      <c r="H19" s="53"/>
      <c r="I19" s="53"/>
      <c r="J19" s="54"/>
    </row>
    <row r="20" spans="1:10" ht="18" customHeight="1">
      <c r="A20" s="155" t="s">
        <v>18</v>
      </c>
      <c r="B20" s="158" t="str">
        <f>VLOOKUP(J20,'пр.взв.'!B1:C44,2,FALSE)</f>
        <v>ДВФО</v>
      </c>
      <c r="C20" s="158"/>
      <c r="D20" s="158"/>
      <c r="E20" s="158"/>
      <c r="F20" s="158"/>
      <c r="G20" s="158"/>
      <c r="H20" s="159"/>
      <c r="I20" s="53"/>
      <c r="J20" s="54">
        <v>1</v>
      </c>
    </row>
    <row r="21" spans="1:10" ht="18" customHeight="1">
      <c r="A21" s="156"/>
      <c r="B21" s="160"/>
      <c r="C21" s="160"/>
      <c r="D21" s="160"/>
      <c r="E21" s="160"/>
      <c r="F21" s="160"/>
      <c r="G21" s="160"/>
      <c r="H21" s="161"/>
      <c r="I21" s="53"/>
      <c r="J21" s="54"/>
    </row>
    <row r="22" spans="1:9" ht="18" customHeight="1">
      <c r="A22" s="156"/>
      <c r="B22" s="160"/>
      <c r="C22" s="160"/>
      <c r="D22" s="160"/>
      <c r="E22" s="160"/>
      <c r="F22" s="160"/>
      <c r="G22" s="160"/>
      <c r="H22" s="161"/>
      <c r="I22" s="53"/>
    </row>
    <row r="23" spans="1:9" ht="18.75" customHeight="1" thickBot="1">
      <c r="A23" s="157"/>
      <c r="B23" s="162"/>
      <c r="C23" s="162"/>
      <c r="D23" s="162"/>
      <c r="E23" s="162"/>
      <c r="F23" s="162"/>
      <c r="G23" s="162"/>
      <c r="H23" s="163"/>
      <c r="I23" s="53"/>
    </row>
    <row r="24" spans="1:8" ht="18">
      <c r="A24" s="53"/>
      <c r="B24" s="53" t="s">
        <v>58</v>
      </c>
      <c r="C24" s="53"/>
      <c r="D24" s="53"/>
      <c r="E24" s="53"/>
      <c r="F24" s="53"/>
      <c r="G24" s="53"/>
      <c r="H24" s="53"/>
    </row>
    <row r="25" spans="1:8" ht="18" customHeight="1">
      <c r="A25" s="218"/>
      <c r="B25" s="218"/>
      <c r="C25" s="218"/>
      <c r="D25" s="218"/>
      <c r="E25" s="218"/>
      <c r="F25" s="218"/>
      <c r="G25" s="218"/>
      <c r="H25" s="218"/>
    </row>
    <row r="26" spans="1:8" ht="13.5" customHeight="1" thickBot="1">
      <c r="A26" s="219"/>
      <c r="B26" s="219"/>
      <c r="C26" s="219"/>
      <c r="D26" s="219"/>
      <c r="E26" s="219"/>
      <c r="F26" s="219"/>
      <c r="G26" s="219"/>
      <c r="H26" s="219"/>
    </row>
    <row r="28" spans="1:8" ht="18">
      <c r="A28" s="53" t="s">
        <v>29</v>
      </c>
      <c r="B28" s="53"/>
      <c r="C28" s="53"/>
      <c r="D28" s="53"/>
      <c r="E28" s="53"/>
      <c r="F28" s="53"/>
      <c r="G28" s="53"/>
      <c r="H28" s="53"/>
    </row>
    <row r="29" spans="1:8" ht="18">
      <c r="A29" s="53"/>
      <c r="B29" s="53"/>
      <c r="C29" s="53"/>
      <c r="D29" s="53"/>
      <c r="E29" s="53"/>
      <c r="F29" s="53"/>
      <c r="G29" s="53"/>
      <c r="H29" s="53"/>
    </row>
    <row r="30" spans="1:8" ht="18">
      <c r="A30" s="53"/>
      <c r="B30" s="53"/>
      <c r="C30" s="53"/>
      <c r="D30" s="53"/>
      <c r="E30" s="53"/>
      <c r="F30" s="53"/>
      <c r="G30" s="53"/>
      <c r="H30" s="53"/>
    </row>
    <row r="31" spans="1:8" ht="18">
      <c r="A31" s="55"/>
      <c r="B31" s="55"/>
      <c r="C31" s="55"/>
      <c r="D31" s="55"/>
      <c r="E31" s="55"/>
      <c r="F31" s="55"/>
      <c r="G31" s="55"/>
      <c r="H31" s="55"/>
    </row>
    <row r="32" spans="1:8" ht="18">
      <c r="A32" s="56"/>
      <c r="B32" s="56"/>
      <c r="C32" s="56"/>
      <c r="D32" s="56"/>
      <c r="E32" s="56"/>
      <c r="F32" s="56"/>
      <c r="G32" s="56"/>
      <c r="H32" s="56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7"/>
      <c r="B36" s="57"/>
      <c r="C36" s="57"/>
      <c r="D36" s="57"/>
      <c r="E36" s="57"/>
      <c r="F36" s="57"/>
      <c r="G36" s="57"/>
      <c r="H36" s="57"/>
    </row>
  </sheetData>
  <sheetProtection/>
  <mergeCells count="12">
    <mergeCell ref="A1:H1"/>
    <mergeCell ref="A2:H2"/>
    <mergeCell ref="A3:H3"/>
    <mergeCell ref="A5:A8"/>
    <mergeCell ref="B5:H8"/>
    <mergeCell ref="A4:H4"/>
    <mergeCell ref="A20:A23"/>
    <mergeCell ref="B20:H23"/>
    <mergeCell ref="A10:A13"/>
    <mergeCell ref="B10:H13"/>
    <mergeCell ref="A15:A18"/>
    <mergeCell ref="B15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91"/>
  <sheetViews>
    <sheetView tabSelected="1" zoomScalePageLayoutView="0" workbookViewId="0" topLeftCell="A7">
      <selection activeCell="M56" sqref="A1:M5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0.13671875" style="0" hidden="1" customWidth="1"/>
    <col min="13" max="13" width="15.42187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5"/>
      <c r="O1" s="15"/>
      <c r="P1" s="15"/>
      <c r="Q1" s="15"/>
      <c r="R1" s="5"/>
    </row>
    <row r="2" spans="1:18" ht="30.75" customHeight="1">
      <c r="A2" s="180" t="s">
        <v>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5"/>
      <c r="O2" s="15"/>
      <c r="P2" s="15"/>
      <c r="Q2" s="15"/>
      <c r="R2" s="5"/>
    </row>
    <row r="3" spans="1:18" ht="30.75" customHeight="1">
      <c r="A3" s="214" t="str">
        <f>'[2]реквизиты'!$A$2</f>
        <v>XII Международный командный турнир по самбо "Победа", среди юношей 1996-1997гг.р.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15"/>
      <c r="O3" s="15"/>
      <c r="P3" s="15"/>
      <c r="Q3" s="15"/>
      <c r="R3" s="5"/>
    </row>
    <row r="4" spans="1:13" ht="31.5" customHeight="1" thickBot="1">
      <c r="A4" s="181" t="str">
        <f>'[2]реквизиты'!$A$3</f>
        <v>4-7 мая 2012г. г.Санкт-Петербург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9.5" customHeight="1">
      <c r="A5" s="88"/>
      <c r="B5" s="109" t="s">
        <v>46</v>
      </c>
      <c r="C5" s="109"/>
      <c r="D5" s="47"/>
      <c r="E5" s="47"/>
      <c r="F5" s="47"/>
      <c r="G5" s="47"/>
      <c r="H5" s="47"/>
      <c r="I5" s="47"/>
      <c r="J5" s="47"/>
      <c r="K5" s="182" t="s">
        <v>25</v>
      </c>
      <c r="L5" s="182" t="s">
        <v>24</v>
      </c>
      <c r="M5" s="184" t="s">
        <v>23</v>
      </c>
    </row>
    <row r="6" spans="1:13" ht="15" customHeight="1" thickBot="1">
      <c r="A6" s="88" t="s">
        <v>15</v>
      </c>
      <c r="K6" s="183"/>
      <c r="L6" s="183"/>
      <c r="M6" s="185"/>
    </row>
    <row r="7" spans="1:13" ht="12.75" customHeight="1" thickBot="1">
      <c r="A7" s="188">
        <v>1</v>
      </c>
      <c r="B7" s="178" t="str">
        <f>VLOOKUP(A7,'пр.взв.'!A4:C29,3,FALSE)</f>
        <v>ДВФО</v>
      </c>
      <c r="C7" s="62"/>
      <c r="D7" s="62"/>
      <c r="E7" s="8"/>
      <c r="F7" s="9"/>
      <c r="G7" s="9"/>
      <c r="H7" s="9"/>
      <c r="I7" s="9"/>
      <c r="J7" s="9"/>
      <c r="K7" s="196">
        <v>1</v>
      </c>
      <c r="L7" s="215">
        <v>7</v>
      </c>
      <c r="M7" s="193" t="s">
        <v>35</v>
      </c>
    </row>
    <row r="8" spans="1:13" ht="12.75" customHeight="1">
      <c r="A8" s="189"/>
      <c r="B8" s="190"/>
      <c r="C8" s="110">
        <v>1</v>
      </c>
      <c r="D8" s="178" t="s">
        <v>34</v>
      </c>
      <c r="E8" s="67"/>
      <c r="F8" s="68"/>
      <c r="G8" s="68"/>
      <c r="H8" s="69"/>
      <c r="I8" s="37"/>
      <c r="K8" s="197"/>
      <c r="L8" s="204"/>
      <c r="M8" s="194"/>
    </row>
    <row r="9" spans="1:17" ht="12.75" customHeight="1" thickBot="1">
      <c r="A9" s="189">
        <v>9</v>
      </c>
      <c r="B9" s="192" t="str">
        <f>VLOOKUP(A9,'пр.взв.'!A6:C31,3,FALSE)</f>
        <v>Латвия</v>
      </c>
      <c r="C9" s="111" t="s">
        <v>47</v>
      </c>
      <c r="D9" s="179"/>
      <c r="E9" s="81"/>
      <c r="F9" s="68"/>
      <c r="G9" s="68"/>
      <c r="H9" s="52"/>
      <c r="I9" s="37"/>
      <c r="K9" s="198">
        <v>2</v>
      </c>
      <c r="L9" s="203">
        <v>2</v>
      </c>
      <c r="M9" s="195" t="s">
        <v>38</v>
      </c>
      <c r="Q9" s="4"/>
    </row>
    <row r="10" spans="1:13" ht="12.75" customHeight="1" thickBot="1">
      <c r="A10" s="191"/>
      <c r="B10" s="179"/>
      <c r="C10" s="63"/>
      <c r="D10" s="64"/>
      <c r="E10" s="67"/>
      <c r="F10" s="110">
        <v>1</v>
      </c>
      <c r="G10" s="83"/>
      <c r="H10" s="52"/>
      <c r="I10" s="37"/>
      <c r="K10" s="198"/>
      <c r="L10" s="204"/>
      <c r="M10" s="194"/>
    </row>
    <row r="11" spans="1:13" ht="12.75" customHeight="1" thickBot="1">
      <c r="A11" s="104"/>
      <c r="B11" s="63"/>
      <c r="C11" s="63"/>
      <c r="D11" s="65"/>
      <c r="E11" s="71"/>
      <c r="F11" s="111" t="s">
        <v>49</v>
      </c>
      <c r="G11" s="85"/>
      <c r="H11" s="52"/>
      <c r="I11" s="52"/>
      <c r="K11" s="205">
        <v>3</v>
      </c>
      <c r="L11" s="203">
        <v>5</v>
      </c>
      <c r="M11" s="195" t="s">
        <v>40</v>
      </c>
    </row>
    <row r="12" spans="1:13" ht="12.75" customHeight="1">
      <c r="A12" s="105"/>
      <c r="B12" s="106"/>
      <c r="C12" s="188">
        <v>5</v>
      </c>
      <c r="D12" s="178" t="str">
        <f>VLOOKUP(C12,'пр.взв.'!B2:C33,2,FALSE)</f>
        <v>УФО</v>
      </c>
      <c r="E12" s="82"/>
      <c r="F12" s="68"/>
      <c r="G12" s="70"/>
      <c r="H12" s="52"/>
      <c r="I12" s="52"/>
      <c r="J12" s="9"/>
      <c r="K12" s="205"/>
      <c r="L12" s="204"/>
      <c r="M12" s="194"/>
    </row>
    <row r="13" spans="1:13" ht="12.75" customHeight="1" thickBot="1">
      <c r="A13" s="105"/>
      <c r="B13" s="106"/>
      <c r="C13" s="191"/>
      <c r="D13" s="179"/>
      <c r="E13" s="67"/>
      <c r="F13" s="68"/>
      <c r="G13" s="70"/>
      <c r="H13" s="52"/>
      <c r="I13" s="79"/>
      <c r="J13" s="12"/>
      <c r="K13" s="205">
        <v>3</v>
      </c>
      <c r="L13" s="203">
        <v>8</v>
      </c>
      <c r="M13" s="195" t="s">
        <v>34</v>
      </c>
    </row>
    <row r="14" spans="1:13" ht="12.75" customHeight="1" thickBot="1">
      <c r="A14" s="107"/>
      <c r="B14" s="63"/>
      <c r="C14" s="63"/>
      <c r="D14" s="64"/>
      <c r="E14" s="67"/>
      <c r="F14" s="84"/>
      <c r="G14" s="86"/>
      <c r="H14" s="110">
        <v>7</v>
      </c>
      <c r="I14" s="67"/>
      <c r="J14" s="9"/>
      <c r="K14" s="205"/>
      <c r="L14" s="204"/>
      <c r="M14" s="194"/>
    </row>
    <row r="15" spans="1:17" ht="12.75" customHeight="1" thickBot="1">
      <c r="A15" s="188">
        <v>3</v>
      </c>
      <c r="B15" s="178" t="str">
        <f>VLOOKUP(A15,'пр.взв.'!A1:C37,3,FALSE)</f>
        <v>СФО</v>
      </c>
      <c r="C15" s="63"/>
      <c r="D15" s="65"/>
      <c r="E15" s="71"/>
      <c r="F15" s="68"/>
      <c r="G15" s="70"/>
      <c r="H15" s="111" t="s">
        <v>50</v>
      </c>
      <c r="I15" s="81"/>
      <c r="J15" s="9"/>
      <c r="K15" s="206">
        <v>5</v>
      </c>
      <c r="L15" s="203">
        <v>3</v>
      </c>
      <c r="M15" s="195" t="s">
        <v>36</v>
      </c>
      <c r="N15" s="48"/>
      <c r="O15" s="48"/>
      <c r="P15" s="48"/>
      <c r="Q15" s="48"/>
    </row>
    <row r="16" spans="1:17" ht="12.75" customHeight="1">
      <c r="A16" s="189"/>
      <c r="B16" s="190"/>
      <c r="C16" s="108">
        <v>3</v>
      </c>
      <c r="D16" s="178" t="s">
        <v>36</v>
      </c>
      <c r="E16" s="67"/>
      <c r="F16" s="68"/>
      <c r="G16" s="70"/>
      <c r="H16" s="52"/>
      <c r="I16" s="73"/>
      <c r="J16" s="9"/>
      <c r="K16" s="206"/>
      <c r="L16" s="204"/>
      <c r="M16" s="194"/>
      <c r="N16" s="48"/>
      <c r="O16" s="48"/>
      <c r="P16" s="48"/>
      <c r="Q16" s="48"/>
    </row>
    <row r="17" spans="1:17" ht="12.75" customHeight="1" thickBot="1">
      <c r="A17" s="189">
        <v>11</v>
      </c>
      <c r="B17" s="192" t="str">
        <f>VLOOKUP(A17,'пр.взв.'!A1:C39,3,FALSE)</f>
        <v>Финляндия</v>
      </c>
      <c r="C17" s="111" t="s">
        <v>48</v>
      </c>
      <c r="D17" s="179"/>
      <c r="E17" s="81"/>
      <c r="F17" s="68"/>
      <c r="G17" s="72"/>
      <c r="H17" s="52"/>
      <c r="I17" s="73"/>
      <c r="J17" s="9"/>
      <c r="K17" s="206">
        <v>6</v>
      </c>
      <c r="L17" s="203">
        <v>1</v>
      </c>
      <c r="M17" s="195" t="s">
        <v>42</v>
      </c>
      <c r="N17" s="48"/>
      <c r="O17" s="48"/>
      <c r="P17" s="48"/>
      <c r="Q17" s="48"/>
    </row>
    <row r="18" spans="1:17" ht="12.75" customHeight="1" thickBot="1">
      <c r="A18" s="191"/>
      <c r="B18" s="179"/>
      <c r="C18" s="63"/>
      <c r="D18" s="64"/>
      <c r="E18" s="67"/>
      <c r="F18" s="110">
        <v>7</v>
      </c>
      <c r="G18" s="83"/>
      <c r="H18" s="52"/>
      <c r="I18" s="73"/>
      <c r="J18" s="9"/>
      <c r="K18" s="206"/>
      <c r="L18" s="204"/>
      <c r="M18" s="194"/>
      <c r="N18" s="48"/>
      <c r="O18" s="48"/>
      <c r="P18" s="48"/>
      <c r="Q18" s="48"/>
    </row>
    <row r="19" spans="1:17" ht="12.75" customHeight="1" thickBot="1">
      <c r="A19" s="200"/>
      <c r="B19" s="201"/>
      <c r="C19" s="63"/>
      <c r="D19" s="65"/>
      <c r="E19" s="71"/>
      <c r="F19" s="111" t="s">
        <v>47</v>
      </c>
      <c r="G19" s="83"/>
      <c r="H19" s="74"/>
      <c r="I19" s="75"/>
      <c r="J19" s="6"/>
      <c r="K19" s="199" t="s">
        <v>51</v>
      </c>
      <c r="L19" s="203">
        <v>4</v>
      </c>
      <c r="M19" s="195" t="s">
        <v>41</v>
      </c>
      <c r="N19" s="48"/>
      <c r="O19" s="48"/>
      <c r="P19" s="48"/>
      <c r="Q19" s="48"/>
    </row>
    <row r="20" spans="1:17" ht="12.75" customHeight="1">
      <c r="A20" s="200"/>
      <c r="B20" s="202"/>
      <c r="C20" s="188">
        <v>7</v>
      </c>
      <c r="D20" s="178" t="str">
        <f>VLOOKUP(C20,'пр.взв.'!B4:C29,2,FALSE)</f>
        <v>ЦФО</v>
      </c>
      <c r="E20" s="82"/>
      <c r="F20" s="68"/>
      <c r="G20" s="76"/>
      <c r="H20" s="52"/>
      <c r="I20" s="73"/>
      <c r="J20" s="10"/>
      <c r="K20" s="199"/>
      <c r="L20" s="204"/>
      <c r="M20" s="194"/>
      <c r="N20" s="48"/>
      <c r="O20" s="48"/>
      <c r="P20" s="48"/>
      <c r="Q20" s="48"/>
    </row>
    <row r="21" spans="1:17" ht="13.5" customHeight="1" thickBot="1">
      <c r="A21" s="200"/>
      <c r="B21" s="201"/>
      <c r="C21" s="191"/>
      <c r="D21" s="179"/>
      <c r="E21" s="80"/>
      <c r="F21" s="68"/>
      <c r="G21" s="76"/>
      <c r="H21" s="52"/>
      <c r="I21" s="73"/>
      <c r="J21" s="10"/>
      <c r="K21" s="199" t="s">
        <v>52</v>
      </c>
      <c r="L21" s="203">
        <v>6</v>
      </c>
      <c r="M21" s="195" t="s">
        <v>37</v>
      </c>
      <c r="N21" s="48"/>
      <c r="O21" s="48"/>
      <c r="P21" s="48"/>
      <c r="Q21" s="48"/>
    </row>
    <row r="22" spans="1:17" ht="12" customHeight="1" thickBot="1">
      <c r="A22" s="200"/>
      <c r="B22" s="202"/>
      <c r="C22" s="62"/>
      <c r="D22" s="62"/>
      <c r="E22" s="76"/>
      <c r="F22" s="77"/>
      <c r="G22" s="77"/>
      <c r="H22" s="52"/>
      <c r="I22" s="73"/>
      <c r="J22" s="10"/>
      <c r="K22" s="199"/>
      <c r="L22" s="204"/>
      <c r="M22" s="194"/>
      <c r="N22" s="48"/>
      <c r="O22" s="48"/>
      <c r="P22" s="48"/>
      <c r="Q22" s="48"/>
    </row>
    <row r="23" spans="1:17" ht="12" customHeight="1">
      <c r="A23" s="186" t="s">
        <v>21</v>
      </c>
      <c r="B23" s="27"/>
      <c r="C23" s="3"/>
      <c r="D23" s="2"/>
      <c r="E23" s="37"/>
      <c r="F23" s="37"/>
      <c r="G23" s="37"/>
      <c r="H23" s="37"/>
      <c r="I23" s="216">
        <v>7</v>
      </c>
      <c r="K23" s="206">
        <v>9</v>
      </c>
      <c r="L23" s="203">
        <v>9</v>
      </c>
      <c r="M23" s="195" t="s">
        <v>39</v>
      </c>
      <c r="N23" s="48"/>
      <c r="O23" s="48"/>
      <c r="P23" s="48"/>
      <c r="Q23" s="48"/>
    </row>
    <row r="24" spans="1:17" ht="12" customHeight="1" thickBot="1">
      <c r="A24" s="187"/>
      <c r="B24" s="28"/>
      <c r="E24" s="51"/>
      <c r="F24" s="51"/>
      <c r="G24" s="51"/>
      <c r="H24" s="51"/>
      <c r="I24" s="217" t="s">
        <v>47</v>
      </c>
      <c r="J24" s="20"/>
      <c r="K24" s="206"/>
      <c r="L24" s="204"/>
      <c r="M24" s="194"/>
      <c r="N24" s="48"/>
      <c r="O24" s="48"/>
      <c r="P24" s="48"/>
      <c r="Q24" s="48"/>
    </row>
    <row r="25" spans="1:13" ht="12" customHeight="1" thickBot="1">
      <c r="A25" s="207">
        <v>2</v>
      </c>
      <c r="B25" s="178" t="str">
        <f>VLOOKUP(A25,'пр.взв.'!A2:C47,3,FALSE)</f>
        <v>СЗФО</v>
      </c>
      <c r="C25" s="62"/>
      <c r="D25" s="62"/>
      <c r="E25" s="8"/>
      <c r="F25" s="9"/>
      <c r="G25" s="9"/>
      <c r="H25" s="9"/>
      <c r="I25" s="11"/>
      <c r="K25" s="199" t="s">
        <v>54</v>
      </c>
      <c r="L25" s="203"/>
      <c r="M25" s="195" t="s">
        <v>45</v>
      </c>
    </row>
    <row r="26" spans="1:13" ht="12" customHeight="1">
      <c r="A26" s="208"/>
      <c r="B26" s="190"/>
      <c r="C26" s="108">
        <v>2</v>
      </c>
      <c r="D26" s="178" t="s">
        <v>42</v>
      </c>
      <c r="E26" s="67"/>
      <c r="F26" s="68"/>
      <c r="G26" s="68"/>
      <c r="H26" s="69"/>
      <c r="I26" s="78"/>
      <c r="K26" s="199"/>
      <c r="L26" s="204"/>
      <c r="M26" s="194"/>
    </row>
    <row r="27" spans="1:13" ht="12" customHeight="1" thickBot="1">
      <c r="A27" s="208">
        <v>10</v>
      </c>
      <c r="B27" s="192" t="str">
        <f>VLOOKUP(A27,'пр.взв.'!A2:C49,3,FALSE)</f>
        <v>США</v>
      </c>
      <c r="C27" s="111" t="s">
        <v>48</v>
      </c>
      <c r="D27" s="179"/>
      <c r="E27" s="81"/>
      <c r="F27" s="68"/>
      <c r="G27" s="68"/>
      <c r="H27" s="52"/>
      <c r="I27" s="78"/>
      <c r="K27" s="199" t="s">
        <v>54</v>
      </c>
      <c r="L27" s="203"/>
      <c r="M27" s="195" t="s">
        <v>44</v>
      </c>
    </row>
    <row r="28" spans="1:19" ht="13.5" customHeight="1" thickBot="1">
      <c r="A28" s="209"/>
      <c r="B28" s="179"/>
      <c r="C28" s="63"/>
      <c r="D28" s="64"/>
      <c r="E28" s="67"/>
      <c r="F28" s="110">
        <v>6</v>
      </c>
      <c r="G28" s="83"/>
      <c r="H28" s="52"/>
      <c r="I28" s="78"/>
      <c r="K28" s="199"/>
      <c r="L28" s="204"/>
      <c r="M28" s="194"/>
      <c r="Q28" s="112"/>
      <c r="R28" s="112"/>
      <c r="S28" s="112"/>
    </row>
    <row r="29" spans="1:19" ht="12" customHeight="1" thickBot="1">
      <c r="A29" s="210"/>
      <c r="B29" s="211"/>
      <c r="C29" s="63"/>
      <c r="D29" s="65"/>
      <c r="E29" s="71"/>
      <c r="F29" s="111" t="s">
        <v>50</v>
      </c>
      <c r="G29" s="85"/>
      <c r="H29" s="52"/>
      <c r="I29" s="73"/>
      <c r="K29" s="113"/>
      <c r="L29" s="113"/>
      <c r="M29" s="113"/>
      <c r="N29" s="113"/>
      <c r="Q29" s="112"/>
      <c r="R29" s="112"/>
      <c r="S29" s="112"/>
    </row>
    <row r="30" spans="1:19" ht="12" customHeight="1">
      <c r="A30" s="200"/>
      <c r="B30" s="201"/>
      <c r="C30" s="212">
        <v>6</v>
      </c>
      <c r="D30" s="176" t="str">
        <f>VLOOKUP(C30,'пр.взв.'!B2:C51,2,FALSE)</f>
        <v>ЮФО</v>
      </c>
      <c r="E30" s="82"/>
      <c r="F30" s="68"/>
      <c r="G30" s="70"/>
      <c r="H30" s="52"/>
      <c r="I30" s="73"/>
      <c r="J30" s="9"/>
      <c r="K30" s="113"/>
      <c r="L30" s="113"/>
      <c r="M30" s="113"/>
      <c r="N30" s="113"/>
      <c r="Q30" s="112"/>
      <c r="R30" s="112"/>
      <c r="S30" s="112"/>
    </row>
    <row r="31" spans="1:19" ht="12" customHeight="1" thickBot="1">
      <c r="A31" s="63"/>
      <c r="B31" s="63"/>
      <c r="C31" s="213"/>
      <c r="D31" s="177"/>
      <c r="E31" s="67"/>
      <c r="F31" s="68"/>
      <c r="G31" s="70"/>
      <c r="H31" s="52"/>
      <c r="I31" s="87"/>
      <c r="J31" s="12"/>
      <c r="K31" s="113"/>
      <c r="L31" s="113"/>
      <c r="M31" s="113"/>
      <c r="N31" s="113"/>
      <c r="O31" s="48"/>
      <c r="Q31" s="112"/>
      <c r="R31" s="112"/>
      <c r="S31" s="112"/>
    </row>
    <row r="32" spans="1:19" ht="12" customHeight="1">
      <c r="A32" s="63"/>
      <c r="B32" s="63"/>
      <c r="C32" s="63"/>
      <c r="D32" s="64"/>
      <c r="E32" s="67"/>
      <c r="F32" s="84"/>
      <c r="G32" s="86"/>
      <c r="H32" s="110">
        <v>6</v>
      </c>
      <c r="I32" s="82"/>
      <c r="J32" s="9"/>
      <c r="K32" s="113"/>
      <c r="L32" s="113"/>
      <c r="M32" s="113"/>
      <c r="N32" s="113"/>
      <c r="O32" s="48"/>
      <c r="Q32" s="112"/>
      <c r="R32" s="112"/>
      <c r="S32" s="112"/>
    </row>
    <row r="33" spans="1:19" ht="12" customHeight="1" thickBot="1">
      <c r="A33" s="63"/>
      <c r="B33" s="63"/>
      <c r="C33" s="63"/>
      <c r="D33" s="65"/>
      <c r="E33" s="71"/>
      <c r="F33" s="68"/>
      <c r="G33" s="70"/>
      <c r="H33" s="111" t="s">
        <v>47</v>
      </c>
      <c r="I33" s="67"/>
      <c r="J33" s="9"/>
      <c r="K33" s="113"/>
      <c r="L33" s="113"/>
      <c r="M33" s="113"/>
      <c r="N33" s="113"/>
      <c r="O33" s="48"/>
      <c r="Q33" s="112"/>
      <c r="R33" s="112"/>
      <c r="S33" s="112"/>
    </row>
    <row r="34" spans="1:15" ht="12" customHeight="1">
      <c r="A34" s="63"/>
      <c r="B34" s="63"/>
      <c r="C34" s="188">
        <v>4</v>
      </c>
      <c r="D34" s="178" t="str">
        <f>VLOOKUP(C34,'пр.взв.'!B3:C55,2,FALSE)</f>
        <v>СКФО</v>
      </c>
      <c r="E34" s="67"/>
      <c r="F34" s="68"/>
      <c r="G34" s="70"/>
      <c r="H34" s="52"/>
      <c r="I34" s="52"/>
      <c r="J34" s="9"/>
      <c r="K34" s="92"/>
      <c r="L34" s="93"/>
      <c r="M34" s="44"/>
      <c r="N34" s="48"/>
      <c r="O34" s="48"/>
    </row>
    <row r="35" spans="1:15" ht="12" customHeight="1" thickBot="1">
      <c r="A35" s="63"/>
      <c r="B35" s="63"/>
      <c r="C35" s="191"/>
      <c r="D35" s="179"/>
      <c r="E35" s="81"/>
      <c r="F35" s="68"/>
      <c r="G35" s="72"/>
      <c r="H35" s="52"/>
      <c r="I35" s="52"/>
      <c r="J35" s="9"/>
      <c r="K35" s="92"/>
      <c r="L35" s="94"/>
      <c r="M35" s="95"/>
      <c r="N35" s="48"/>
      <c r="O35" s="48"/>
    </row>
    <row r="36" spans="1:15" ht="12.75" customHeight="1">
      <c r="A36" s="63"/>
      <c r="B36" s="63"/>
      <c r="C36" s="63"/>
      <c r="D36" s="64"/>
      <c r="E36" s="67"/>
      <c r="F36" s="110">
        <v>8</v>
      </c>
      <c r="G36" s="83"/>
      <c r="H36" s="52"/>
      <c r="I36" s="52"/>
      <c r="J36" s="9"/>
      <c r="K36" s="92"/>
      <c r="L36" s="93"/>
      <c r="M36" s="44"/>
      <c r="N36" s="48"/>
      <c r="O36" s="48"/>
    </row>
    <row r="37" spans="1:15" ht="12" customHeight="1" thickBot="1">
      <c r="A37" s="63"/>
      <c r="B37" s="63"/>
      <c r="C37" s="63"/>
      <c r="D37" s="65"/>
      <c r="E37" s="71"/>
      <c r="F37" s="111" t="s">
        <v>47</v>
      </c>
      <c r="G37" s="83"/>
      <c r="H37" s="74"/>
      <c r="I37" s="74"/>
      <c r="J37" s="6"/>
      <c r="K37" s="92"/>
      <c r="L37" s="94"/>
      <c r="M37" s="95"/>
      <c r="N37" s="48"/>
      <c r="O37" s="48"/>
    </row>
    <row r="38" spans="1:15" ht="14.25" customHeight="1">
      <c r="A38" s="63"/>
      <c r="B38" s="63"/>
      <c r="C38" s="188">
        <v>8</v>
      </c>
      <c r="D38" s="178" t="str">
        <f>VLOOKUP(C38,'пр.взв.'!B3:C59,2,FALSE)</f>
        <v>ПФО</v>
      </c>
      <c r="E38" s="82"/>
      <c r="F38" s="68"/>
      <c r="G38" s="76"/>
      <c r="H38" s="52"/>
      <c r="I38" s="52"/>
      <c r="J38" s="10"/>
      <c r="K38" s="92"/>
      <c r="L38" s="93"/>
      <c r="M38" s="44"/>
      <c r="N38" s="37"/>
      <c r="O38" s="37"/>
    </row>
    <row r="39" spans="1:15" ht="13.5" customHeight="1" thickBot="1">
      <c r="A39" s="200"/>
      <c r="B39" s="201"/>
      <c r="C39" s="191"/>
      <c r="D39" s="179"/>
      <c r="E39" s="80"/>
      <c r="F39" s="68"/>
      <c r="G39" s="76"/>
      <c r="H39" s="52"/>
      <c r="I39" s="52"/>
      <c r="J39" s="10"/>
      <c r="K39" s="49"/>
      <c r="L39" s="49"/>
      <c r="M39" s="50"/>
      <c r="N39" s="51"/>
      <c r="O39" s="37"/>
    </row>
    <row r="40" spans="1:15" ht="13.5" customHeight="1">
      <c r="A40" s="200"/>
      <c r="B40" s="202"/>
      <c r="C40" s="66"/>
      <c r="D40" s="66"/>
      <c r="E40" s="76"/>
      <c r="F40" s="77"/>
      <c r="G40" s="77"/>
      <c r="H40" s="52"/>
      <c r="I40" s="52"/>
      <c r="J40" s="10"/>
      <c r="K40" s="49"/>
      <c r="L40" s="49"/>
      <c r="M40" s="52"/>
      <c r="N40" s="48"/>
      <c r="O40" s="37"/>
    </row>
    <row r="41" ht="12.75" customHeight="1">
      <c r="L41" s="2"/>
    </row>
    <row r="42" spans="3:6" ht="13.5" customHeight="1">
      <c r="C42" s="21"/>
      <c r="F42" s="22"/>
    </row>
    <row r="43" ht="12.75" customHeight="1">
      <c r="F43" s="22"/>
    </row>
    <row r="44" ht="12.75" customHeight="1">
      <c r="G44" s="18">
        <f>HYPERLINK('[1]реквизиты'!$G$12)</f>
      </c>
    </row>
    <row r="45" spans="5:6" ht="12.75" customHeight="1">
      <c r="E45" s="2"/>
      <c r="F45" s="2"/>
    </row>
    <row r="46" spans="5:6" ht="13.5" customHeight="1">
      <c r="E46" s="23"/>
      <c r="F46" s="24"/>
    </row>
    <row r="47" spans="1:6" ht="15" customHeight="1">
      <c r="A47" s="60"/>
      <c r="D47" s="61"/>
      <c r="E47" s="2"/>
      <c r="F47" s="2"/>
    </row>
    <row r="48" spans="1:12" ht="15" customHeight="1">
      <c r="A48" s="91"/>
      <c r="B48" s="90"/>
      <c r="C48" s="90"/>
      <c r="D48" s="90"/>
      <c r="E48" s="90"/>
      <c r="F48" s="16"/>
      <c r="G48" s="17"/>
      <c r="H48" s="17"/>
      <c r="I48" s="17"/>
      <c r="J48" s="2"/>
      <c r="K48" s="2"/>
      <c r="L48" s="2"/>
    </row>
    <row r="49" spans="1:12" ht="15" customHeight="1">
      <c r="A49" s="2"/>
      <c r="B49" s="90"/>
      <c r="C49" s="90"/>
      <c r="D49" s="90"/>
      <c r="E49" s="90"/>
      <c r="K49" s="2"/>
      <c r="L49" s="2"/>
    </row>
    <row r="50" spans="1:12" ht="15" customHeight="1">
      <c r="A50" s="96"/>
      <c r="B50" s="96"/>
      <c r="C50" s="96"/>
      <c r="D50" s="96"/>
      <c r="E50" s="25"/>
      <c r="F50" s="25"/>
      <c r="G50" s="25"/>
      <c r="H50" s="25"/>
      <c r="I50" s="25"/>
      <c r="J50" s="59"/>
      <c r="K50" s="97"/>
      <c r="L50" s="2"/>
    </row>
    <row r="51" spans="1:12" ht="12.75" customHeight="1">
      <c r="A51" s="25"/>
      <c r="B51" s="25"/>
      <c r="C51" s="25"/>
      <c r="D51" s="25"/>
      <c r="E51" s="96"/>
      <c r="F51" s="25"/>
      <c r="G51" s="25"/>
      <c r="H51" s="25"/>
      <c r="I51" s="25"/>
      <c r="J51" s="97"/>
      <c r="K51" s="98"/>
      <c r="L51" s="2"/>
    </row>
    <row r="52" spans="1:12" ht="21.75" customHeight="1">
      <c r="A52" s="99" t="str">
        <f>полуфинал!A24</f>
        <v>Гл. судья, судья МК</v>
      </c>
      <c r="B52" s="25"/>
      <c r="C52" s="25"/>
      <c r="D52" s="103"/>
      <c r="E52" s="25"/>
      <c r="F52" s="100"/>
      <c r="G52" s="101" t="str">
        <f>полуфинал!H24</f>
        <v>Б.Л. Сова</v>
      </c>
      <c r="H52" s="25"/>
      <c r="I52" s="101"/>
      <c r="J52" s="97" t="str">
        <f>полуфинал!K24</f>
        <v>/ г. Рязань /</v>
      </c>
      <c r="K52" s="98"/>
      <c r="L52" s="2"/>
    </row>
    <row r="53" spans="1:12" ht="12.75" customHeight="1">
      <c r="A53" s="13"/>
      <c r="B53" s="14"/>
      <c r="C53" s="14"/>
      <c r="D53" s="14"/>
      <c r="J53" s="2"/>
      <c r="K53" s="2"/>
      <c r="L53" s="2"/>
    </row>
    <row r="54" spans="1:12" ht="15" customHeight="1">
      <c r="A54" s="13"/>
      <c r="B54" s="89"/>
      <c r="C54" s="89"/>
      <c r="D54" s="89"/>
      <c r="E54" s="14"/>
      <c r="J54" s="59"/>
      <c r="K54" s="2"/>
      <c r="L54" s="2"/>
    </row>
    <row r="55" spans="1:13" ht="19.5" customHeight="1">
      <c r="A55" s="102" t="str">
        <f>полуфинал!A26</f>
        <v>Гл. секретарь, судья РК</v>
      </c>
      <c r="B55" s="25"/>
      <c r="C55" s="25"/>
      <c r="D55" s="103"/>
      <c r="E55" s="25"/>
      <c r="F55" s="25"/>
      <c r="G55" s="101" t="str">
        <f>полуфинал!H26</f>
        <v>С.Г. Пчелов</v>
      </c>
      <c r="H55" s="25"/>
      <c r="I55" s="25"/>
      <c r="J55" s="25" t="str">
        <f>полуфинал!K26</f>
        <v>/ г. Чебоксары /</v>
      </c>
      <c r="K55" s="97"/>
      <c r="L55" s="97"/>
      <c r="M55" s="25"/>
    </row>
    <row r="56" spans="11:12" ht="12.75">
      <c r="K56" s="2"/>
      <c r="L56" s="2"/>
    </row>
    <row r="57" ht="12.75">
      <c r="F57" s="2"/>
    </row>
    <row r="58" ht="12.75">
      <c r="G58" s="2"/>
    </row>
    <row r="59" spans="6:7" ht="12.75">
      <c r="F59" s="2"/>
      <c r="G59" s="2"/>
    </row>
    <row r="60" spans="6:7" ht="12.75">
      <c r="F60" s="2"/>
      <c r="G60" s="2"/>
    </row>
    <row r="61" spans="1:7" ht="12.75">
      <c r="A61" s="91"/>
      <c r="F61" s="2"/>
      <c r="G61" s="2"/>
    </row>
    <row r="62" spans="1:8" ht="12.75">
      <c r="A62" s="2"/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14:15" ht="12.75">
      <c r="N65" s="2"/>
      <c r="O65" s="2"/>
    </row>
    <row r="66" spans="14:15" ht="12.75">
      <c r="N66" s="2"/>
      <c r="O66" s="2"/>
    </row>
    <row r="67" spans="14:15" ht="12.75">
      <c r="N67" s="2"/>
      <c r="O67" s="2"/>
    </row>
    <row r="68" spans="14:15" ht="12.75"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</sheetData>
  <sheetProtection/>
  <mergeCells count="74">
    <mergeCell ref="L25:L26"/>
    <mergeCell ref="A3:M3"/>
    <mergeCell ref="D16:D17"/>
    <mergeCell ref="L7:L8"/>
    <mergeCell ref="L9:L10"/>
    <mergeCell ref="K21:K22"/>
    <mergeCell ref="B25:B26"/>
    <mergeCell ref="D26:D27"/>
    <mergeCell ref="D20:D21"/>
    <mergeCell ref="M27:M28"/>
    <mergeCell ref="L21:L22"/>
    <mergeCell ref="L23:L24"/>
    <mergeCell ref="K23:K24"/>
    <mergeCell ref="M23:M24"/>
    <mergeCell ref="B29:B30"/>
    <mergeCell ref="K25:K26"/>
    <mergeCell ref="M25:M26"/>
    <mergeCell ref="K27:K28"/>
    <mergeCell ref="C30:C31"/>
    <mergeCell ref="M21:M22"/>
    <mergeCell ref="B39:B40"/>
    <mergeCell ref="L27:L28"/>
    <mergeCell ref="B27:B28"/>
    <mergeCell ref="C38:C39"/>
    <mergeCell ref="D38:D39"/>
    <mergeCell ref="A25:A26"/>
    <mergeCell ref="A27:A28"/>
    <mergeCell ref="A29:A30"/>
    <mergeCell ref="C34:C35"/>
    <mergeCell ref="A39:A40"/>
    <mergeCell ref="B17:B18"/>
    <mergeCell ref="B19:B20"/>
    <mergeCell ref="A19:A20"/>
    <mergeCell ref="L17:L18"/>
    <mergeCell ref="L19:L20"/>
    <mergeCell ref="K11:K12"/>
    <mergeCell ref="K13:K14"/>
    <mergeCell ref="K15:K16"/>
    <mergeCell ref="K17:K18"/>
    <mergeCell ref="L15:L16"/>
    <mergeCell ref="D8:D9"/>
    <mergeCell ref="C12:C13"/>
    <mergeCell ref="M15:M16"/>
    <mergeCell ref="K19:K20"/>
    <mergeCell ref="M19:M20"/>
    <mergeCell ref="M17:M18"/>
    <mergeCell ref="L11:L12"/>
    <mergeCell ref="L13:L14"/>
    <mergeCell ref="M7:M8"/>
    <mergeCell ref="M9:M10"/>
    <mergeCell ref="M11:M12"/>
    <mergeCell ref="M13:M14"/>
    <mergeCell ref="K7:K8"/>
    <mergeCell ref="K9:K10"/>
    <mergeCell ref="A15:A16"/>
    <mergeCell ref="B15:B16"/>
    <mergeCell ref="B7:B8"/>
    <mergeCell ref="A7:A8"/>
    <mergeCell ref="C20:C21"/>
    <mergeCell ref="A9:A10"/>
    <mergeCell ref="B9:B10"/>
    <mergeCell ref="A21:A22"/>
    <mergeCell ref="B21:B22"/>
    <mergeCell ref="A17:A18"/>
    <mergeCell ref="D30:D31"/>
    <mergeCell ref="D34:D35"/>
    <mergeCell ref="A1:M1"/>
    <mergeCell ref="A2:M2"/>
    <mergeCell ref="A4:M4"/>
    <mergeCell ref="K5:K6"/>
    <mergeCell ref="L5:L6"/>
    <mergeCell ref="M5:M6"/>
    <mergeCell ref="D12:D13"/>
    <mergeCell ref="A23:A2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84" r:id="rId2"/>
  <rowBreaks count="1" manualBreakCount="1">
    <brk id="64" max="28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2012-05-06T08:15:43Z</cp:lastPrinted>
  <dcterms:created xsi:type="dcterms:W3CDTF">1996-10-08T23:32:33Z</dcterms:created>
  <dcterms:modified xsi:type="dcterms:W3CDTF">2012-05-06T08:15:50Z</dcterms:modified>
  <cp:category/>
  <cp:version/>
  <cp:contentType/>
  <cp:contentStatus/>
</cp:coreProperties>
</file>