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60" windowHeight="7065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<sst xmlns="http://schemas.openxmlformats.org/spreadsheetml/2006/main" count="91" uniqueCount="47">
  <si>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</si>
  <si>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</si>
  <si>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</si>
  <si>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</si>
  <si>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</si>
  <si>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</si>
  <si>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</si>
  <si>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</si>
  <si>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</si>
  <si>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</si>
  <si>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</si>
  <si>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</si>
  <si>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</si>
  <si>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</si>
  <si>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</si>
  <si>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</si>
  <si>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</si>
  <si>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</si>
  <si>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</si>
  <si>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</si>
  <si>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</si>
  <si>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</si>
  <si>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</si>
  <si>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</si>
  <si>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</si>
  <si>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</si>
  <si>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Место</t>
  </si>
  <si>
    <t xml:space="preserve"> </t>
  </si>
  <si>
    <t xml:space="preserve">Команда </t>
  </si>
  <si>
    <t>Пермский край</t>
  </si>
  <si>
    <t>В. Пышма</t>
  </si>
  <si>
    <t>Краснодарский край</t>
  </si>
  <si>
    <t>Курганская обл</t>
  </si>
  <si>
    <t>Свердловская обл</t>
  </si>
  <si>
    <t>ХМАО</t>
  </si>
  <si>
    <t>4</t>
  </si>
  <si>
    <t>3 место</t>
  </si>
  <si>
    <t>5-7</t>
  </si>
  <si>
    <t>1 место</t>
  </si>
  <si>
    <t xml:space="preserve">Р. Алтай  </t>
  </si>
  <si>
    <t>1</t>
  </si>
  <si>
    <t>3</t>
  </si>
  <si>
    <t>6/3</t>
  </si>
  <si>
    <t>2</t>
  </si>
  <si>
    <t>9/0</t>
  </si>
  <si>
    <t>8/1</t>
  </si>
  <si>
    <t>7/2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</si>
</sst>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7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0" fillId="0" borderId="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49" fontId="6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23" xfId="42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0" fontId="12" fillId="0" borderId="24" xfId="42" applyFont="1" applyBorder="1" applyAlignment="1" applyProtection="1">
      <alignment horizontal="center" vertical="center" wrapText="1"/>
      <protection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20" fillId="0" borderId="0" xfId="42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 horizontal="right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3" fillId="0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Font="1" applyFill="1" applyBorder="1" applyAlignment="1" applyProtection="1">
      <alignment horizontal="center" vertical="center" wrapText="1"/>
      <protection/>
    </xf>
    <xf numFmtId="0" fontId="1" fillId="0" borderId="22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9" fillId="0" borderId="38" xfId="42" applyFont="1" applyBorder="1" applyAlignment="1" applyProtection="1">
      <alignment horizontal="left" vertical="center" wrapText="1"/>
      <protection/>
    </xf>
    <xf numFmtId="0" fontId="19" fillId="0" borderId="39" xfId="42" applyFont="1" applyBorder="1" applyAlignment="1" applyProtection="1">
      <alignment horizontal="left" vertical="center" wrapText="1"/>
      <protection/>
    </xf>
    <xf numFmtId="0" fontId="19" fillId="0" borderId="40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2" fillId="0" borderId="0" xfId="42" applyNumberFormat="1" applyFont="1" applyBorder="1" applyAlignment="1" applyProtection="1">
      <alignment horizontal="left" vertical="center" wrapText="1"/>
      <protection/>
    </xf>
    <xf numFmtId="0" fontId="62" fillId="0" borderId="0" xfId="0" applyNumberFormat="1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39" xfId="42" applyFont="1" applyBorder="1" applyAlignment="1" applyProtection="1">
      <alignment horizontal="left" vertical="center" wrapText="1"/>
      <protection/>
    </xf>
    <xf numFmtId="0" fontId="62" fillId="0" borderId="40" xfId="0" applyFont="1" applyBorder="1" applyAlignment="1">
      <alignment horizontal="left" vertical="center" wrapText="1"/>
    </xf>
    <xf numFmtId="0" fontId="63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0" fontId="64" fillId="0" borderId="0" xfId="42" applyNumberFormat="1" applyFont="1" applyBorder="1" applyAlignment="1" applyProtection="1">
      <alignment horizontal="left" vertical="center" wrapText="1"/>
      <protection/>
    </xf>
    <xf numFmtId="0" fontId="64" fillId="0" borderId="0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left" vertical="center" wrapText="1"/>
    </xf>
    <xf numFmtId="0" fontId="19" fillId="36" borderId="26" xfId="0" applyFont="1" applyFill="1" applyBorder="1" applyAlignment="1">
      <alignment horizontal="left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Всероссийский командный турнир среди субьектов РФ,  памяти  ЗМС и ЗТР   А.С. Федорова</v>
          </cell>
        </row>
        <row r="3">
          <cell r="A3" t="str">
            <v>24-26 мая  2012 г.            г. В. Пышма</v>
          </cell>
        </row>
        <row r="11">
          <cell r="A11" t="str">
            <v>Гл. судья, судья МК</v>
          </cell>
          <cell r="G11" t="str">
            <v>М.Г. Стенников</v>
          </cell>
        </row>
        <row r="12">
          <cell r="G12" t="str">
            <v>/ г. Курган /</v>
          </cell>
        </row>
        <row r="13">
          <cell r="A13" t="str">
            <v>Гл. секретарь, судья МК</v>
          </cell>
          <cell r="G13" t="str">
            <v>Р.М. Закиров</v>
          </cell>
        </row>
        <row r="14">
          <cell r="G14" t="str">
            <v>/ г. 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2" t="s">
        <v>23</v>
      </c>
      <c r="B1" s="102"/>
      <c r="C1" s="102"/>
      <c r="D1" s="102"/>
      <c r="E1" s="102"/>
      <c r="F1" s="102"/>
      <c r="G1" s="10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7" ht="22.5" customHeight="1" thickBot="1">
      <c r="A2" s="103" t="s">
        <v>22</v>
      </c>
      <c r="B2" s="104"/>
      <c r="C2" s="104"/>
      <c r="D2" s="104"/>
      <c r="E2" s="104"/>
      <c r="F2" s="104"/>
      <c r="G2" s="104"/>
    </row>
    <row r="3" spans="1:7" ht="31.5" customHeight="1" thickBot="1">
      <c r="A3" s="107" t="str">
        <f>HYPERLINK('[1]реквизиты'!$A$2)</f>
        <v>Первенство  России по САМБО среди юниорок 1989-90 гг.р.</v>
      </c>
      <c r="B3" s="108"/>
      <c r="C3" s="108"/>
      <c r="D3" s="108"/>
      <c r="E3" s="108"/>
      <c r="F3" s="108"/>
      <c r="G3" s="109"/>
    </row>
    <row r="4" spans="1:7" ht="21.75" customHeight="1">
      <c r="A4" s="114" t="str">
        <f>HYPERLINK('[1]реквизиты'!$A$3)</f>
        <v>02-06 февраля 2009 г.        г. Кстово</v>
      </c>
      <c r="B4" s="114"/>
      <c r="C4" s="114"/>
      <c r="D4" s="114"/>
      <c r="E4" s="114"/>
      <c r="F4" s="114"/>
      <c r="G4" s="114"/>
    </row>
    <row r="5" spans="4:5" ht="20.25" customHeight="1">
      <c r="D5" s="115">
        <f>HYPERLINK('пр.взв.'!D4)</f>
      </c>
      <c r="E5" s="115"/>
    </row>
    <row r="6" spans="1:7" ht="12.75" customHeight="1">
      <c r="A6" s="110" t="s">
        <v>8</v>
      </c>
      <c r="B6" s="116" t="s">
        <v>2</v>
      </c>
      <c r="C6" s="110" t="s">
        <v>3</v>
      </c>
      <c r="D6" s="110" t="s">
        <v>4</v>
      </c>
      <c r="E6" s="110" t="s">
        <v>5</v>
      </c>
      <c r="F6" s="110" t="s">
        <v>7</v>
      </c>
      <c r="G6" s="110" t="s">
        <v>6</v>
      </c>
    </row>
    <row r="7" spans="1:7" ht="12.75">
      <c r="A7" s="111"/>
      <c r="B7" s="117"/>
      <c r="C7" s="111"/>
      <c r="D7" s="111"/>
      <c r="E7" s="111"/>
      <c r="F7" s="111"/>
      <c r="G7" s="111"/>
    </row>
    <row r="8" spans="1:7" ht="12.75" customHeight="1">
      <c r="A8" s="118"/>
      <c r="B8" s="119"/>
      <c r="C8" s="105" t="e">
        <f>VLOOKUP(B8,'пр.взв.'!B7:G22,2,FALSE)</f>
        <v>#N/A</v>
      </c>
      <c r="D8" s="112" t="e">
        <f>VLOOKUP(B8,'пр.взв.'!B7:G22,3,FALSE)</f>
        <v>#N/A</v>
      </c>
      <c r="E8" s="112" t="e">
        <f>VLOOKUP(B8,'пр.взв.'!B7:G22,4,FALSE)</f>
        <v>#N/A</v>
      </c>
      <c r="F8" s="112" t="e">
        <f>VLOOKUP(B8,'пр.взв.'!B7:G22,5,FALSE)</f>
        <v>#N/A</v>
      </c>
      <c r="G8" s="105" t="e">
        <f>VLOOKUP(B8,'пр.взв.'!B7:G22,6,FALSE)</f>
        <v>#N/A</v>
      </c>
    </row>
    <row r="9" spans="1:7" ht="12.75">
      <c r="A9" s="118"/>
      <c r="B9" s="119"/>
      <c r="C9" s="106"/>
      <c r="D9" s="113"/>
      <c r="E9" s="113"/>
      <c r="F9" s="113"/>
      <c r="G9" s="106"/>
    </row>
    <row r="10" spans="1:7" ht="12.75" customHeight="1">
      <c r="A10" s="118"/>
      <c r="B10" s="119"/>
      <c r="C10" s="105" t="e">
        <f>VLOOKUP(B10,'пр.взв.'!B7:G22,2,FALSE)</f>
        <v>#N/A</v>
      </c>
      <c r="D10" s="112" t="e">
        <f>VLOOKUP(B10,'пр.взв.'!B7:G22,3,FALSE)</f>
        <v>#N/A</v>
      </c>
      <c r="E10" s="112" t="e">
        <f>VLOOKUP(B10,'пр.взв.'!B7:G22,4,FALSE)</f>
        <v>#N/A</v>
      </c>
      <c r="F10" s="112" t="e">
        <f>VLOOKUP(B10,'пр.взв.'!B7:G22,5,FALSE)</f>
        <v>#N/A</v>
      </c>
      <c r="G10" s="105" t="e">
        <f>VLOOKUP(B10,'пр.взв.'!B7:G22,6,FALSE)</f>
        <v>#N/A</v>
      </c>
    </row>
    <row r="11" spans="1:7" ht="12.75">
      <c r="A11" s="118"/>
      <c r="B11" s="119"/>
      <c r="C11" s="106"/>
      <c r="D11" s="113"/>
      <c r="E11" s="113"/>
      <c r="F11" s="113"/>
      <c r="G11" s="106"/>
    </row>
    <row r="12" spans="1:7" ht="12.75" customHeight="1">
      <c r="A12" s="118"/>
      <c r="B12" s="119"/>
      <c r="C12" s="105" t="e">
        <f>VLOOKUP(B12,'пр.взв.'!B7:G22,2,FALSE)</f>
        <v>#N/A</v>
      </c>
      <c r="D12" s="112" t="e">
        <f>VLOOKUP(B12,'пр.взв.'!B7:G22,3,FALSE)</f>
        <v>#N/A</v>
      </c>
      <c r="E12" s="112" t="e">
        <f>VLOOKUP(B12,'пр.взв.'!B7:G22,4,FALSE)</f>
        <v>#N/A</v>
      </c>
      <c r="F12" s="112" t="e">
        <f>VLOOKUP(B12,'пр.взв.'!B7:G22,5,FALSE)</f>
        <v>#N/A</v>
      </c>
      <c r="G12" s="105" t="e">
        <f>VLOOKUP(B12,'пр.взв.'!B7:G22,6,FALSE)</f>
        <v>#N/A</v>
      </c>
    </row>
    <row r="13" spans="1:7" ht="12.75">
      <c r="A13" s="118"/>
      <c r="B13" s="119"/>
      <c r="C13" s="106"/>
      <c r="D13" s="113"/>
      <c r="E13" s="113"/>
      <c r="F13" s="113"/>
      <c r="G13" s="106"/>
    </row>
    <row r="14" spans="1:7" ht="12.75" customHeight="1">
      <c r="A14" s="118"/>
      <c r="B14" s="119"/>
      <c r="C14" s="105" t="e">
        <f>VLOOKUP(B14,'пр.взв.'!B7:G22,2,FALSE)</f>
        <v>#N/A</v>
      </c>
      <c r="D14" s="112" t="e">
        <f>VLOOKUP(B14,'пр.взв.'!B7:G22,3,FALSE)</f>
        <v>#N/A</v>
      </c>
      <c r="E14" s="112" t="e">
        <f>VLOOKUP(B14,'пр.взв.'!B7:G22,4,FALSE)</f>
        <v>#N/A</v>
      </c>
      <c r="F14" s="112" t="e">
        <f>VLOOKUP(B14,'пр.взв.'!B7:G22,5,FALSE)</f>
        <v>#N/A</v>
      </c>
      <c r="G14" s="105" t="e">
        <f>VLOOKUP(B14,'пр.взв.'!B7:G22,6,FALSE)</f>
        <v>#N/A</v>
      </c>
    </row>
    <row r="15" spans="1:7" ht="12.75">
      <c r="A15" s="118"/>
      <c r="B15" s="119"/>
      <c r="C15" s="106"/>
      <c r="D15" s="113"/>
      <c r="E15" s="113"/>
      <c r="F15" s="113"/>
      <c r="G15" s="106"/>
    </row>
    <row r="16" spans="1:7" ht="12.75" customHeight="1">
      <c r="A16" s="118"/>
      <c r="B16" s="119"/>
      <c r="C16" s="105" t="e">
        <f>VLOOKUP(B16,'пр.взв.'!B15:G30,2,FALSE)</f>
        <v>#N/A</v>
      </c>
      <c r="D16" s="112" t="e">
        <f>VLOOKUP(B16,'пр.взв.'!B7:G22,3,FALSE)</f>
        <v>#N/A</v>
      </c>
      <c r="E16" s="112" t="e">
        <f>VLOOKUP(B16,'пр.взв.'!B7:G22,4,FALSE)</f>
        <v>#N/A</v>
      </c>
      <c r="F16" s="112" t="e">
        <f>VLOOKUP(B16,'пр.взв.'!B7:G22,5,FALSE)</f>
        <v>#N/A</v>
      </c>
      <c r="G16" s="105" t="e">
        <f>VLOOKUP(B16,'пр.взв.'!B7:G22,6,FALSE)</f>
        <v>#N/A</v>
      </c>
    </row>
    <row r="17" spans="1:7" ht="12.75">
      <c r="A17" s="118"/>
      <c r="B17" s="119"/>
      <c r="C17" s="106"/>
      <c r="D17" s="113"/>
      <c r="E17" s="113"/>
      <c r="F17" s="113"/>
      <c r="G17" s="106"/>
    </row>
    <row r="18" spans="1:7" ht="12.75" customHeight="1">
      <c r="A18" s="118"/>
      <c r="B18" s="119"/>
      <c r="C18" s="105" t="e">
        <f>VLOOKUP(B18,'пр.взв.'!B7:G22,2,FALSE)</f>
        <v>#N/A</v>
      </c>
      <c r="D18" s="112" t="e">
        <f>VLOOKUP(B18,'пр.взв.'!B7:G22,3,FALSE)</f>
        <v>#N/A</v>
      </c>
      <c r="E18" s="112" t="e">
        <f>VLOOKUP(B18,'пр.взв.'!B7:G22,4,FALSE)</f>
        <v>#N/A</v>
      </c>
      <c r="F18" s="112" t="e">
        <f>VLOOKUP(B18,'пр.взв.'!B7:G22,5,FALSE)</f>
        <v>#N/A</v>
      </c>
      <c r="G18" s="105" t="e">
        <f>VLOOKUP(B18,'пр.взв.'!B7:G22,6,FALSE)</f>
        <v>#N/A</v>
      </c>
    </row>
    <row r="19" spans="1:7" ht="12.75">
      <c r="A19" s="118"/>
      <c r="B19" s="119"/>
      <c r="C19" s="106"/>
      <c r="D19" s="113"/>
      <c r="E19" s="113"/>
      <c r="F19" s="113"/>
      <c r="G19" s="106"/>
    </row>
    <row r="20" spans="1:7" ht="12.75" customHeight="1">
      <c r="A20" s="118"/>
      <c r="B20" s="119"/>
      <c r="C20" s="105" t="e">
        <f>VLOOKUP(B20,'пр.взв.'!B7:G22,2,FALSE)</f>
        <v>#N/A</v>
      </c>
      <c r="D20" s="112" t="e">
        <f>VLOOKUP(B20,'пр.взв.'!B7:G22,3,FALSE)</f>
        <v>#N/A</v>
      </c>
      <c r="E20" s="112" t="e">
        <f>VLOOKUP(B20,'пр.взв.'!B7:G22,4,FALSE)</f>
        <v>#N/A</v>
      </c>
      <c r="F20" s="112" t="e">
        <f>VLOOKUP(B20,'пр.взв.'!B7:G22,5,FALSE)</f>
        <v>#N/A</v>
      </c>
      <c r="G20" s="105" t="e">
        <f>VLOOKUP(B20,'пр.взв.'!B7:G22,6,FALSE)</f>
        <v>#N/A</v>
      </c>
    </row>
    <row r="21" spans="1:7" ht="12.75">
      <c r="A21" s="118"/>
      <c r="B21" s="119"/>
      <c r="C21" s="106"/>
      <c r="D21" s="113"/>
      <c r="E21" s="113"/>
      <c r="F21" s="113"/>
      <c r="G21" s="106"/>
    </row>
    <row r="22" spans="1:7" ht="12.75" customHeight="1">
      <c r="A22" s="118"/>
      <c r="B22" s="119"/>
      <c r="C22" s="105" t="e">
        <f>VLOOKUP(B22,'пр.взв.'!B7:G22,2,FALSE)</f>
        <v>#N/A</v>
      </c>
      <c r="D22" s="112" t="e">
        <f>VLOOKUP(B22,'пр.взв.'!B7:G22,3,FALSE)</f>
        <v>#N/A</v>
      </c>
      <c r="E22" s="112" t="e">
        <f>VLOOKUP(B22,'пр.взв.'!B7:G22,4,FALSE)</f>
        <v>#N/A</v>
      </c>
      <c r="F22" s="112" t="e">
        <f>VLOOKUP(B22,'пр.взв.'!B7:G22,5,FALSE)</f>
        <v>#N/A</v>
      </c>
      <c r="G22" s="105" t="e">
        <f>VLOOKUP(B22,'пр.взв.'!B7:G22,6,FALSE)</f>
        <v>#N/A</v>
      </c>
    </row>
    <row r="23" spans="1:7" ht="12.75">
      <c r="A23" s="118"/>
      <c r="B23" s="119"/>
      <c r="C23" s="106"/>
      <c r="D23" s="113"/>
      <c r="E23" s="113"/>
      <c r="F23" s="113"/>
      <c r="G23" s="106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46"/>
      <c r="B30" s="46"/>
      <c r="C30" s="46"/>
      <c r="D30" s="5"/>
      <c r="E30" s="5"/>
      <c r="F30" s="5"/>
      <c r="G30" s="5"/>
    </row>
    <row r="31" spans="1:7" ht="15">
      <c r="A31" s="44" t="str">
        <f>HYPERLINK('[1]реквизиты'!$A$6)</f>
        <v>Гл. судья, судья МК</v>
      </c>
      <c r="B31" s="46"/>
      <c r="C31" s="47"/>
      <c r="D31" s="43"/>
      <c r="E31" s="43"/>
      <c r="F31" s="45" t="str">
        <f>HYPERLINK('[1]реквизиты'!$G$6)</f>
        <v>Ю.А. Шоя</v>
      </c>
      <c r="G31" s="5"/>
    </row>
    <row r="32" spans="1:7" ht="15">
      <c r="A32" s="46"/>
      <c r="B32" s="46"/>
      <c r="C32" s="47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46"/>
      <c r="B33" s="46"/>
      <c r="C33" s="47"/>
      <c r="D33" s="5"/>
      <c r="E33" s="5"/>
      <c r="F33" s="5"/>
      <c r="G33" s="5"/>
    </row>
    <row r="34" spans="1:7" ht="15">
      <c r="A34" s="44" t="str">
        <f>HYPERLINK('[1]реквизиты'!$A$8)</f>
        <v>Гл. секретарь, судья МК</v>
      </c>
      <c r="B34" s="46"/>
      <c r="C34" s="47"/>
      <c r="D34" s="43"/>
      <c r="E34" s="43"/>
      <c r="F34" s="45" t="str">
        <f>HYPERLINK('[1]реквизиты'!$G$8)</f>
        <v>Н.Ю.Глушкова</v>
      </c>
      <c r="G34" s="5"/>
    </row>
    <row r="35" spans="1:7" ht="15">
      <c r="A35" s="46"/>
      <c r="B35" s="46"/>
      <c r="C35" s="46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F11" sqref="F1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6" t="str">
        <f>HYPERLINK('[1]реквизиты'!$A$2)</f>
        <v>Первенство  России по САМБО среди юниорок 1989-90 гг.р.</v>
      </c>
      <c r="B1" s="127"/>
      <c r="C1" s="127"/>
      <c r="D1" s="127"/>
      <c r="E1" s="127"/>
      <c r="F1" s="127"/>
      <c r="G1" s="127"/>
      <c r="H1" s="127"/>
    </row>
    <row r="2" spans="4:5" ht="27.75" customHeight="1">
      <c r="D2" s="37" t="s">
        <v>17</v>
      </c>
      <c r="E2" s="49">
        <f>HYPERLINK('пр.взв.'!D4)</f>
      </c>
    </row>
    <row r="3" ht="12.75">
      <c r="C3" s="11" t="s">
        <v>20</v>
      </c>
    </row>
    <row r="4" ht="12.75">
      <c r="C4" s="35" t="s">
        <v>9</v>
      </c>
    </row>
    <row r="5" spans="1:8" ht="12.75">
      <c r="A5" s="118" t="s">
        <v>10</v>
      </c>
      <c r="B5" s="118" t="s">
        <v>2</v>
      </c>
      <c r="C5" s="111" t="s">
        <v>3</v>
      </c>
      <c r="D5" s="118" t="s">
        <v>11</v>
      </c>
      <c r="E5" s="118" t="s">
        <v>12</v>
      </c>
      <c r="F5" s="118" t="s">
        <v>13</v>
      </c>
      <c r="G5" s="118" t="s">
        <v>14</v>
      </c>
      <c r="H5" s="118" t="s">
        <v>15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23"/>
      <c r="B7" s="124"/>
      <c r="C7" s="120" t="e">
        <f>VLOOKUP(B7,'пр.взв.'!B7:D22,2,FALSE)</f>
        <v>#N/A</v>
      </c>
      <c r="D7" s="120" t="e">
        <f>VLOOKUP(C7,'пр.взв.'!C7:E22,2,FALSE)</f>
        <v>#N/A</v>
      </c>
      <c r="E7" s="120" t="e">
        <f>VLOOKUP(D7,'пр.взв.'!D7:F22,2,FALSE)</f>
        <v>#N/A</v>
      </c>
      <c r="F7" s="121"/>
      <c r="G7" s="122"/>
      <c r="H7" s="118"/>
    </row>
    <row r="8" spans="1:8" ht="12.75">
      <c r="A8" s="123"/>
      <c r="B8" s="118"/>
      <c r="C8" s="120"/>
      <c r="D8" s="120"/>
      <c r="E8" s="120"/>
      <c r="F8" s="121"/>
      <c r="G8" s="122"/>
      <c r="H8" s="118"/>
    </row>
    <row r="9" spans="1:8" ht="12.75">
      <c r="A9" s="125"/>
      <c r="B9" s="124"/>
      <c r="C9" s="120" t="e">
        <f>VLOOKUP(B9,'пр.взв.'!B9:D24,2,FALSE)</f>
        <v>#N/A</v>
      </c>
      <c r="D9" s="120" t="e">
        <f>VLOOKUP(C9,'пр.взв.'!C9:E24,2,FALSE)</f>
        <v>#N/A</v>
      </c>
      <c r="E9" s="120" t="e">
        <f>VLOOKUP(D9,'пр.взв.'!D9:F24,2,FALSE)</f>
        <v>#N/A</v>
      </c>
      <c r="F9" s="121"/>
      <c r="G9" s="118"/>
      <c r="H9" s="118"/>
    </row>
    <row r="10" spans="1:8" ht="12.75">
      <c r="A10" s="125"/>
      <c r="B10" s="118"/>
      <c r="C10" s="120"/>
      <c r="D10" s="120"/>
      <c r="E10" s="120"/>
      <c r="F10" s="121"/>
      <c r="G10" s="118"/>
      <c r="H10" s="118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6"/>
      <c r="D12" s="36"/>
      <c r="E12" s="36"/>
      <c r="F12" s="36"/>
      <c r="G12" s="36"/>
      <c r="H12" s="36"/>
    </row>
    <row r="13" spans="2:8" ht="19.5" customHeight="1">
      <c r="B13" s="9" t="s">
        <v>1</v>
      </c>
      <c r="C13" s="36"/>
      <c r="D13" s="36"/>
      <c r="E13" s="36"/>
      <c r="F13" s="36"/>
      <c r="G13" s="36"/>
      <c r="H13" s="36"/>
    </row>
    <row r="14" ht="19.5" customHeight="1"/>
    <row r="15" ht="19.5" customHeight="1">
      <c r="C15" s="11" t="s">
        <v>20</v>
      </c>
    </row>
    <row r="16" spans="3:5" ht="24" customHeight="1">
      <c r="C16" s="35" t="s">
        <v>19</v>
      </c>
      <c r="E16" s="49">
        <f>HYPERLINK('пр.взв.'!D4)</f>
      </c>
    </row>
    <row r="17" spans="1:8" ht="12.75">
      <c r="A17" s="118" t="s">
        <v>10</v>
      </c>
      <c r="B17" s="118" t="s">
        <v>2</v>
      </c>
      <c r="C17" s="111" t="s">
        <v>3</v>
      </c>
      <c r="D17" s="118" t="s">
        <v>11</v>
      </c>
      <c r="E17" s="118" t="s">
        <v>12</v>
      </c>
      <c r="F17" s="118" t="s">
        <v>13</v>
      </c>
      <c r="G17" s="118" t="s">
        <v>14</v>
      </c>
      <c r="H17" s="118" t="s">
        <v>15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 customHeight="1">
      <c r="A19" s="123"/>
      <c r="B19" s="124"/>
      <c r="C19" s="120" t="e">
        <f>VLOOKUP(B19,'пр.взв.'!B7:E22,2,FALSE)</f>
        <v>#N/A</v>
      </c>
      <c r="D19" s="120" t="e">
        <f>VLOOKUP(C19,'пр.взв.'!C7:F22,2,FALSE)</f>
        <v>#N/A</v>
      </c>
      <c r="E19" s="120" t="e">
        <f>VLOOKUP(D19,'пр.взв.'!D7:G22,2,FALSE)</f>
        <v>#N/A</v>
      </c>
      <c r="F19" s="121"/>
      <c r="G19" s="122"/>
      <c r="H19" s="118"/>
    </row>
    <row r="20" spans="1:8" ht="12.75">
      <c r="A20" s="123"/>
      <c r="B20" s="118"/>
      <c r="C20" s="120"/>
      <c r="D20" s="120"/>
      <c r="E20" s="120"/>
      <c r="F20" s="121"/>
      <c r="G20" s="122"/>
      <c r="H20" s="118"/>
    </row>
    <row r="21" spans="1:8" ht="12.75" customHeight="1">
      <c r="A21" s="125"/>
      <c r="B21" s="124"/>
      <c r="C21" s="120" t="e">
        <f>VLOOKUP(B21,'пр.взв.'!B9:E24,2,FALSE)</f>
        <v>#N/A</v>
      </c>
      <c r="D21" s="120" t="e">
        <f>VLOOKUP(C21,'пр.взв.'!C9:F24,2,FALSE)</f>
        <v>#N/A</v>
      </c>
      <c r="E21" s="120" t="e">
        <f>VLOOKUP(D21,'пр.взв.'!D9:G24,2,FALSE)</f>
        <v>#N/A</v>
      </c>
      <c r="F21" s="121"/>
      <c r="G21" s="118"/>
      <c r="H21" s="118"/>
    </row>
    <row r="22" spans="1:8" ht="12.75">
      <c r="A22" s="125"/>
      <c r="B22" s="118"/>
      <c r="C22" s="120"/>
      <c r="D22" s="120"/>
      <c r="E22" s="120"/>
      <c r="F22" s="121"/>
      <c r="G22" s="118"/>
      <c r="H22" s="118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6"/>
      <c r="D24" s="36"/>
      <c r="E24" s="36"/>
      <c r="F24" s="36"/>
      <c r="G24" s="36"/>
      <c r="H24" s="36"/>
      <c r="I24" s="36"/>
    </row>
    <row r="25" spans="2:9" ht="19.5" customHeight="1">
      <c r="B25" s="9" t="s">
        <v>1</v>
      </c>
      <c r="C25" s="36"/>
      <c r="D25" s="36"/>
      <c r="E25" s="36"/>
      <c r="F25" s="36"/>
      <c r="G25" s="36"/>
      <c r="H25" s="36"/>
      <c r="I25" s="36"/>
    </row>
    <row r="26" ht="19.5" customHeight="1"/>
    <row r="27" ht="19.5" customHeight="1"/>
    <row r="28" ht="7.5" customHeight="1"/>
    <row r="29" spans="3:5" ht="23.25" customHeight="1">
      <c r="C29" s="38" t="s">
        <v>16</v>
      </c>
      <c r="E29" s="49">
        <f>HYPERLINK('пр.взв.'!D4)</f>
      </c>
    </row>
    <row r="30" spans="1:8" ht="12.75">
      <c r="A30" s="118" t="s">
        <v>10</v>
      </c>
      <c r="B30" s="118" t="s">
        <v>2</v>
      </c>
      <c r="C30" s="111" t="s">
        <v>3</v>
      </c>
      <c r="D30" s="118" t="s">
        <v>11</v>
      </c>
      <c r="E30" s="118" t="s">
        <v>12</v>
      </c>
      <c r="F30" s="118" t="s">
        <v>13</v>
      </c>
      <c r="G30" s="118" t="s">
        <v>14</v>
      </c>
      <c r="H30" s="118" t="s">
        <v>15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 customHeight="1">
      <c r="A32" s="123"/>
      <c r="B32" s="124"/>
      <c r="C32" s="120" t="e">
        <f>VLOOKUP(B32,'пр.взв.'!B7:E22,2,FALSE)</f>
        <v>#N/A</v>
      </c>
      <c r="D32" s="120" t="e">
        <f>VLOOKUP(C32,'пр.взв.'!C7:F22,2,FALSE)</f>
        <v>#N/A</v>
      </c>
      <c r="E32" s="120" t="e">
        <f>VLOOKUP(D32,'пр.взв.'!D7:G22,2,FALSE)</f>
        <v>#N/A</v>
      </c>
      <c r="F32" s="121"/>
      <c r="G32" s="122"/>
      <c r="H32" s="118"/>
    </row>
    <row r="33" spans="1:8" ht="12.75">
      <c r="A33" s="123"/>
      <c r="B33" s="118"/>
      <c r="C33" s="120"/>
      <c r="D33" s="120"/>
      <c r="E33" s="120"/>
      <c r="F33" s="121"/>
      <c r="G33" s="122"/>
      <c r="H33" s="118"/>
    </row>
    <row r="34" spans="1:8" ht="12.75" customHeight="1">
      <c r="A34" s="125"/>
      <c r="B34" s="124"/>
      <c r="C34" s="120" t="e">
        <f>VLOOKUP(B34,'пр.взв.'!B9:E24,2,FALSE)</f>
        <v>#N/A</v>
      </c>
      <c r="D34" s="120" t="e">
        <f>VLOOKUP(C34,'пр.взв.'!C9:F24,2,FALSE)</f>
        <v>#N/A</v>
      </c>
      <c r="E34" s="120" t="e">
        <f>VLOOKUP(D34,'пр.взв.'!D9:G24,2,FALSE)</f>
        <v>#N/A</v>
      </c>
      <c r="F34" s="121"/>
      <c r="G34" s="118"/>
      <c r="H34" s="118"/>
    </row>
    <row r="35" spans="1:8" ht="12.75">
      <c r="A35" s="125"/>
      <c r="B35" s="118"/>
      <c r="C35" s="120"/>
      <c r="D35" s="120"/>
      <c r="E35" s="120"/>
      <c r="F35" s="121"/>
      <c r="G35" s="118"/>
      <c r="H35" s="118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6"/>
      <c r="D37" s="36"/>
      <c r="E37" s="36"/>
      <c r="F37" s="36"/>
      <c r="G37" s="36"/>
      <c r="H37" s="36"/>
    </row>
    <row r="38" spans="2:8" ht="19.5" customHeight="1">
      <c r="B38" s="9" t="s">
        <v>1</v>
      </c>
      <c r="C38" s="36"/>
      <c r="D38" s="36"/>
      <c r="E38" s="36"/>
      <c r="F38" s="36"/>
      <c r="G38" s="36"/>
      <c r="H38" s="36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9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40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33"/>
      <c r="F44" s="39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4">
      <selection activeCell="C20" sqref="C20:C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31.42187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31" t="s">
        <v>21</v>
      </c>
      <c r="B1" s="131"/>
      <c r="C1" s="131"/>
      <c r="D1" s="72"/>
      <c r="E1" s="72"/>
      <c r="F1" s="72"/>
      <c r="G1" s="72"/>
    </row>
    <row r="2" spans="1:7" ht="33.75" customHeight="1">
      <c r="A2" s="134"/>
      <c r="B2" s="134"/>
      <c r="C2" s="134"/>
      <c r="D2" s="73"/>
      <c r="E2" s="73"/>
      <c r="F2" s="73"/>
      <c r="G2" s="73"/>
    </row>
    <row r="3" spans="1:11" ht="17.25" customHeight="1" thickBot="1">
      <c r="A3" s="135"/>
      <c r="B3" s="135"/>
      <c r="C3" s="135"/>
      <c r="D3" s="66"/>
      <c r="E3" s="66"/>
      <c r="F3" s="66"/>
      <c r="G3" s="66"/>
      <c r="H3" s="12"/>
      <c r="I3" s="12"/>
      <c r="J3" s="12"/>
      <c r="K3" s="13"/>
    </row>
    <row r="4" spans="1:10" ht="19.5" customHeight="1">
      <c r="A4" s="110" t="s">
        <v>25</v>
      </c>
      <c r="B4" s="110" t="s">
        <v>2</v>
      </c>
      <c r="C4" s="132" t="s">
        <v>28</v>
      </c>
      <c r="D4" s="72"/>
      <c r="E4" s="72"/>
      <c r="F4" s="3"/>
      <c r="G4" s="3"/>
      <c r="H4" s="14"/>
      <c r="I4" s="14"/>
      <c r="J4" s="14"/>
    </row>
    <row r="5" spans="1:7" ht="12.75" customHeight="1" thickBot="1">
      <c r="A5" s="111"/>
      <c r="B5" s="111"/>
      <c r="C5" s="133"/>
      <c r="D5" s="55"/>
      <c r="E5" s="55"/>
      <c r="F5" s="55"/>
      <c r="G5" s="55"/>
    </row>
    <row r="6" spans="1:7" ht="12.75">
      <c r="A6" s="128">
        <v>1</v>
      </c>
      <c r="B6" s="129">
        <v>4</v>
      </c>
      <c r="C6" s="130" t="s">
        <v>30</v>
      </c>
      <c r="D6" s="55"/>
      <c r="E6" s="55"/>
      <c r="F6" s="55"/>
      <c r="G6" s="55"/>
    </row>
    <row r="7" spans="1:7" ht="12.75" customHeight="1">
      <c r="A7" s="128"/>
      <c r="B7" s="129"/>
      <c r="C7" s="130"/>
      <c r="D7" s="75"/>
      <c r="E7" s="75"/>
      <c r="F7" s="74"/>
      <c r="G7" s="75"/>
    </row>
    <row r="8" spans="1:7" ht="12.75">
      <c r="A8" s="128">
        <v>2</v>
      </c>
      <c r="B8" s="129">
        <v>1</v>
      </c>
      <c r="C8" s="130" t="s">
        <v>31</v>
      </c>
      <c r="D8" s="75"/>
      <c r="E8" s="75"/>
      <c r="F8" s="74"/>
      <c r="G8" s="75"/>
    </row>
    <row r="9" spans="1:7" ht="12.75" customHeight="1">
      <c r="A9" s="128"/>
      <c r="B9" s="129"/>
      <c r="C9" s="130"/>
      <c r="D9" s="75"/>
      <c r="E9" s="75"/>
      <c r="F9" s="74"/>
      <c r="G9" s="75"/>
    </row>
    <row r="10" spans="1:7" ht="12.75" customHeight="1">
      <c r="A10" s="128">
        <v>3</v>
      </c>
      <c r="B10" s="129">
        <v>2</v>
      </c>
      <c r="C10" s="130" t="s">
        <v>32</v>
      </c>
      <c r="D10" s="75"/>
      <c r="E10" s="75"/>
      <c r="F10" s="74"/>
      <c r="G10" s="75"/>
    </row>
    <row r="11" spans="1:7" ht="12.75" customHeight="1">
      <c r="A11" s="128"/>
      <c r="B11" s="129"/>
      <c r="C11" s="130"/>
      <c r="D11" s="75"/>
      <c r="E11" s="75"/>
      <c r="F11" s="74"/>
      <c r="G11" s="75"/>
    </row>
    <row r="12" spans="1:7" ht="15" customHeight="1">
      <c r="A12" s="128">
        <v>4</v>
      </c>
      <c r="B12" s="129">
        <v>3</v>
      </c>
      <c r="C12" s="130" t="s">
        <v>29</v>
      </c>
      <c r="D12" s="75"/>
      <c r="E12" s="75"/>
      <c r="F12" s="74"/>
      <c r="G12" s="75"/>
    </row>
    <row r="13" spans="1:7" ht="12.75" customHeight="1">
      <c r="A13" s="128"/>
      <c r="B13" s="129"/>
      <c r="C13" s="130"/>
      <c r="D13" s="75"/>
      <c r="E13" s="75"/>
      <c r="F13" s="74"/>
      <c r="G13" s="74"/>
    </row>
    <row r="14" spans="1:7" ht="15" customHeight="1">
      <c r="A14" s="128">
        <v>5</v>
      </c>
      <c r="B14" s="129">
        <v>6</v>
      </c>
      <c r="C14" s="130" t="s">
        <v>39</v>
      </c>
      <c r="D14" s="75"/>
      <c r="E14" s="75"/>
      <c r="F14" s="74"/>
      <c r="G14" s="74"/>
    </row>
    <row r="15" spans="1:7" ht="15" customHeight="1">
      <c r="A15" s="128"/>
      <c r="B15" s="129"/>
      <c r="C15" s="130"/>
      <c r="D15" s="75"/>
      <c r="E15" s="75"/>
      <c r="F15" s="74"/>
      <c r="G15" s="75"/>
    </row>
    <row r="16" spans="1:7" ht="15.75" customHeight="1">
      <c r="A16" s="128">
        <v>6</v>
      </c>
      <c r="B16" s="129">
        <v>5</v>
      </c>
      <c r="C16" s="130" t="s">
        <v>33</v>
      </c>
      <c r="D16" s="75"/>
      <c r="E16" s="75"/>
      <c r="F16" s="74"/>
      <c r="G16" s="75"/>
    </row>
    <row r="17" spans="1:7" ht="12.75" customHeight="1">
      <c r="A17" s="128"/>
      <c r="B17" s="129"/>
      <c r="C17" s="130"/>
      <c r="D17" s="75"/>
      <c r="E17" s="75"/>
      <c r="F17" s="74"/>
      <c r="G17" s="75"/>
    </row>
    <row r="18" spans="1:7" ht="15" customHeight="1">
      <c r="A18" s="128">
        <v>7</v>
      </c>
      <c r="B18" s="129">
        <v>7</v>
      </c>
      <c r="C18" s="130" t="s">
        <v>34</v>
      </c>
      <c r="D18" s="75"/>
      <c r="E18" s="75"/>
      <c r="F18" s="74"/>
      <c r="G18" s="75"/>
    </row>
    <row r="19" spans="1:7" ht="12.75" customHeight="1">
      <c r="A19" s="128"/>
      <c r="B19" s="129"/>
      <c r="C19" s="130"/>
      <c r="D19" s="75"/>
      <c r="E19" s="75"/>
      <c r="F19" s="74"/>
      <c r="G19" s="75"/>
    </row>
    <row r="20" spans="1:7" ht="15" customHeight="1">
      <c r="A20" s="128">
        <v>8</v>
      </c>
      <c r="B20" s="129">
        <v>8</v>
      </c>
      <c r="C20" s="136"/>
      <c r="D20" s="75"/>
      <c r="E20" s="75"/>
      <c r="F20" s="74"/>
      <c r="G20" s="75"/>
    </row>
    <row r="21" spans="1:7" ht="12.75" customHeight="1">
      <c r="A21" s="128"/>
      <c r="B21" s="129"/>
      <c r="C21" s="136"/>
      <c r="D21" s="75"/>
      <c r="E21" s="75"/>
      <c r="F21" s="74"/>
      <c r="G21" s="75"/>
    </row>
    <row r="22" spans="1:7" ht="15" customHeight="1">
      <c r="A22" s="128">
        <v>9</v>
      </c>
      <c r="B22" s="129">
        <v>9</v>
      </c>
      <c r="C22" s="136"/>
      <c r="D22" s="75"/>
      <c r="E22" s="75"/>
      <c r="F22" s="74"/>
      <c r="G22" s="75"/>
    </row>
    <row r="23" spans="1:7" ht="12.75">
      <c r="A23" s="128"/>
      <c r="B23" s="129"/>
      <c r="C23" s="136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76"/>
      <c r="F25" s="76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10:B11"/>
    <mergeCell ref="C10:C11"/>
    <mergeCell ref="A12:A13"/>
    <mergeCell ref="B12:B13"/>
    <mergeCell ref="C12:C13"/>
    <mergeCell ref="C6:C7"/>
    <mergeCell ref="A8:A9"/>
    <mergeCell ref="B8:B9"/>
    <mergeCell ref="C8:C9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A1:C1"/>
    <mergeCell ref="A4:A5"/>
    <mergeCell ref="B4:B5"/>
    <mergeCell ref="C4:C5"/>
    <mergeCell ref="A6:A7"/>
    <mergeCell ref="B6:B7"/>
    <mergeCell ref="A2:C2"/>
    <mergeCell ref="A3:C3"/>
    <mergeCell ref="A20:A21"/>
    <mergeCell ref="B20:B21"/>
    <mergeCell ref="A16:A17"/>
    <mergeCell ref="B16:B17"/>
    <mergeCell ref="C16:C17"/>
    <mergeCell ref="C18:C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8"/>
  <sheetViews>
    <sheetView tabSelected="1" zoomScalePageLayoutView="0" workbookViewId="0" topLeftCell="A10">
      <selection activeCell="I22" sqref="I22"/>
    </sheetView>
  </sheetViews>
  <sheetFormatPr defaultColWidth="9.140625" defaultRowHeight="12.75"/>
  <cols>
    <col min="1" max="1" width="4.8515625" style="0" customWidth="1"/>
    <col min="2" max="2" width="8.8515625" style="0" customWidth="1"/>
    <col min="3" max="3" width="5.140625" style="0" customWidth="1"/>
    <col min="4" max="4" width="22.00390625" style="0" customWidth="1"/>
    <col min="5" max="9" width="4.7109375" style="0" customWidth="1"/>
    <col min="10" max="10" width="20.42187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71" t="s">
        <v>23</v>
      </c>
      <c r="D1" s="171"/>
      <c r="E1" s="171"/>
      <c r="F1" s="171"/>
      <c r="G1" s="171"/>
      <c r="H1" s="171"/>
      <c r="I1" s="171"/>
      <c r="J1" s="171"/>
      <c r="K1" s="80"/>
      <c r="L1" s="80"/>
      <c r="M1" s="80"/>
      <c r="N1" s="80"/>
      <c r="O1" s="48"/>
    </row>
    <row r="2" spans="2:14" ht="18" customHeight="1" thickBot="1">
      <c r="B2" s="32"/>
      <c r="C2" s="170" t="s">
        <v>24</v>
      </c>
      <c r="D2" s="170"/>
      <c r="E2" s="170"/>
      <c r="F2" s="170"/>
      <c r="G2" s="170"/>
      <c r="H2" s="170"/>
      <c r="I2" s="170"/>
      <c r="J2" s="170"/>
      <c r="K2" s="32"/>
      <c r="L2" s="32"/>
      <c r="M2" s="32"/>
      <c r="N2" s="32"/>
    </row>
    <row r="3" spans="1:14" ht="26.25" customHeight="1" thickBot="1">
      <c r="A3" s="77"/>
      <c r="B3" s="78"/>
      <c r="C3" s="167" t="str">
        <f>HYPERLINK('[2]реквизиты'!$A$2)</f>
        <v>Всероссийский командный турнир среди субьектов РФ,  памяти  ЗМС и ЗТР   А.С. Федорова</v>
      </c>
      <c r="D3" s="168"/>
      <c r="E3" s="168"/>
      <c r="F3" s="168"/>
      <c r="G3" s="168"/>
      <c r="H3" s="168"/>
      <c r="I3" s="168"/>
      <c r="J3" s="169"/>
      <c r="K3" s="78"/>
      <c r="L3" s="78"/>
      <c r="M3" s="67"/>
      <c r="N3" s="65"/>
    </row>
    <row r="4" spans="3:14" ht="15" customHeight="1">
      <c r="C4" s="175" t="str">
        <f>HYPERLINK('[2]реквизиты'!$A$3)</f>
        <v>24-26 мая  2012 г.            г. В. Пышма</v>
      </c>
      <c r="D4" s="175"/>
      <c r="E4" s="175"/>
      <c r="F4" s="175"/>
      <c r="G4" s="175"/>
      <c r="H4" s="175"/>
      <c r="I4" s="175"/>
      <c r="J4" s="175"/>
      <c r="K4" s="79"/>
      <c r="L4" s="79"/>
      <c r="M4" s="66"/>
      <c r="N4" s="66"/>
    </row>
    <row r="5" spans="1:19" ht="18" customHeight="1">
      <c r="A5" s="51" t="s">
        <v>27</v>
      </c>
      <c r="B5" s="54"/>
      <c r="C5" s="22"/>
      <c r="D5" s="22"/>
      <c r="G5" s="176" t="s">
        <v>27</v>
      </c>
      <c r="H5" s="177"/>
      <c r="I5" s="177"/>
      <c r="J5" s="25"/>
      <c r="L5" s="34"/>
      <c r="M5" s="34"/>
      <c r="N5" s="34"/>
      <c r="O5" s="34"/>
      <c r="P5" s="3"/>
      <c r="Q5" s="3"/>
      <c r="R5" s="3"/>
      <c r="S5" s="3"/>
    </row>
    <row r="6" spans="1:19" ht="12.75" customHeight="1" thickBot="1">
      <c r="A6" s="156"/>
      <c r="B6" s="140" t="s">
        <v>0</v>
      </c>
      <c r="L6" s="3"/>
      <c r="M6" s="3"/>
      <c r="N6" s="3"/>
      <c r="O6" s="25"/>
      <c r="P6" s="25"/>
      <c r="Q6" s="25"/>
      <c r="R6" s="54"/>
      <c r="S6" s="53"/>
    </row>
    <row r="7" spans="1:19" ht="12.75" customHeight="1" thickBot="1">
      <c r="A7" s="156"/>
      <c r="B7" s="141"/>
      <c r="C7" s="190">
        <v>1</v>
      </c>
      <c r="D7" s="172" t="str">
        <f>VLOOKUP(C7,'пр.взв.'!B6:C23,2,FALSE)</f>
        <v>Краснодарский край</v>
      </c>
      <c r="E7" s="22"/>
      <c r="F7" s="22"/>
      <c r="H7" s="22"/>
      <c r="I7" s="25"/>
      <c r="J7" s="3"/>
      <c r="L7" s="58"/>
      <c r="M7" s="58"/>
      <c r="N7" s="58"/>
      <c r="O7" s="25"/>
      <c r="P7" s="25"/>
      <c r="Q7" s="59"/>
      <c r="R7" s="55"/>
      <c r="S7" s="53"/>
    </row>
    <row r="8" spans="1:19" ht="12.75" customHeight="1" thickBot="1">
      <c r="A8" s="156"/>
      <c r="B8" s="163"/>
      <c r="C8" s="191"/>
      <c r="D8" s="137"/>
      <c r="E8" s="24" t="s">
        <v>40</v>
      </c>
      <c r="F8" s="26"/>
      <c r="H8" s="41"/>
      <c r="I8" s="58"/>
      <c r="J8" s="58"/>
      <c r="L8" s="58"/>
      <c r="M8" s="58"/>
      <c r="N8" s="58"/>
      <c r="O8" s="25"/>
      <c r="P8" s="25"/>
      <c r="Q8" s="25"/>
      <c r="R8" s="54"/>
      <c r="S8" s="53"/>
    </row>
    <row r="9" spans="1:19" ht="12.75" customHeight="1" thickBot="1">
      <c r="A9" s="156"/>
      <c r="B9" s="164"/>
      <c r="C9" s="178">
        <v>5</v>
      </c>
      <c r="D9" s="173" t="str">
        <f>VLOOKUP(C9,'пр.взв.'!B6:C23,2,FALSE)</f>
        <v>Свердловская обл</v>
      </c>
      <c r="E9" s="101" t="s">
        <v>46</v>
      </c>
      <c r="F9" s="68"/>
      <c r="G9" s="1"/>
      <c r="H9" s="34"/>
      <c r="I9" s="58"/>
      <c r="J9" s="58"/>
      <c r="L9" s="3"/>
      <c r="M9" s="3"/>
      <c r="N9" s="3"/>
      <c r="O9" s="59"/>
      <c r="P9" s="25"/>
      <c r="Q9" s="25"/>
      <c r="R9" s="55"/>
      <c r="S9" s="53"/>
    </row>
    <row r="10" spans="2:19" ht="12.75" customHeight="1" thickBot="1">
      <c r="B10" s="91"/>
      <c r="C10" s="179"/>
      <c r="D10" s="174"/>
      <c r="E10" s="34"/>
      <c r="F10" s="28"/>
      <c r="G10" s="24" t="s">
        <v>40</v>
      </c>
      <c r="H10" s="34"/>
      <c r="I10" s="34"/>
      <c r="J10" s="3"/>
      <c r="L10" s="3"/>
      <c r="M10" s="3"/>
      <c r="N10" s="3"/>
      <c r="O10" s="25"/>
      <c r="P10" s="25"/>
      <c r="Q10" s="25"/>
      <c r="R10" s="54"/>
      <c r="S10" s="53"/>
    </row>
    <row r="11" spans="2:19" ht="12.75" customHeight="1" thickBot="1">
      <c r="B11" s="91"/>
      <c r="C11" s="161">
        <v>3</v>
      </c>
      <c r="D11" s="172" t="str">
        <f>VLOOKUP(C11,'пр.взв.'!B6:C23,2,FALSE)</f>
        <v>Пермский край</v>
      </c>
      <c r="E11" s="34"/>
      <c r="F11" s="28"/>
      <c r="G11" s="101" t="s">
        <v>42</v>
      </c>
      <c r="H11" s="63"/>
      <c r="I11" s="25"/>
      <c r="J11" s="3"/>
      <c r="L11" s="3"/>
      <c r="M11" s="3"/>
      <c r="N11" s="3"/>
      <c r="O11" s="25"/>
      <c r="P11" s="25"/>
      <c r="Q11" s="59"/>
      <c r="R11" s="55"/>
      <c r="S11" s="53"/>
    </row>
    <row r="12" spans="2:19" ht="12.75" customHeight="1">
      <c r="B12" s="91"/>
      <c r="C12" s="162"/>
      <c r="D12" s="137"/>
      <c r="E12" s="24" t="s">
        <v>41</v>
      </c>
      <c r="F12" s="69"/>
      <c r="G12" s="3"/>
      <c r="H12" s="27"/>
      <c r="I12" s="25"/>
      <c r="J12" s="3"/>
      <c r="L12" s="3"/>
      <c r="M12" s="3"/>
      <c r="N12" s="3"/>
      <c r="O12" s="25"/>
      <c r="P12" s="25"/>
      <c r="Q12" s="25"/>
      <c r="R12" s="54"/>
      <c r="S12" s="53"/>
    </row>
    <row r="13" spans="2:19" ht="12.75" customHeight="1" thickBot="1">
      <c r="B13" s="91"/>
      <c r="C13" s="159">
        <v>7</v>
      </c>
      <c r="D13" s="173" t="str">
        <f>VLOOKUP(C13,'пр.взв.'!B6:C23,2,FALSE)</f>
        <v>ХМАО</v>
      </c>
      <c r="E13" s="101" t="s">
        <v>46</v>
      </c>
      <c r="F13" s="26"/>
      <c r="G13" s="3"/>
      <c r="H13" s="27"/>
      <c r="I13" s="25"/>
      <c r="J13" s="94" t="s">
        <v>38</v>
      </c>
      <c r="L13" s="3"/>
      <c r="M13" s="3"/>
      <c r="N13" s="3"/>
      <c r="O13" s="25"/>
      <c r="P13" s="25"/>
      <c r="Q13" s="25"/>
      <c r="R13" s="55"/>
      <c r="S13" s="53"/>
    </row>
    <row r="14" spans="1:15" ht="12.75" customHeight="1" thickBot="1">
      <c r="A14" s="1"/>
      <c r="B14" s="92"/>
      <c r="C14" s="160"/>
      <c r="D14" s="174"/>
      <c r="E14" s="57"/>
      <c r="F14" s="26"/>
      <c r="G14" s="3"/>
      <c r="H14" s="27"/>
      <c r="I14" s="25"/>
      <c r="J14" s="3"/>
      <c r="L14" s="22"/>
      <c r="M14" s="22"/>
      <c r="N14" s="22"/>
      <c r="O14" s="21"/>
    </row>
    <row r="15" spans="1:15" ht="21" customHeight="1">
      <c r="A15" s="51" t="s">
        <v>27</v>
      </c>
      <c r="B15" s="92"/>
      <c r="C15" s="57"/>
      <c r="D15" s="22"/>
      <c r="E15" s="57"/>
      <c r="F15" s="22"/>
      <c r="G15" s="25"/>
      <c r="H15" s="25"/>
      <c r="I15" s="89">
        <v>4</v>
      </c>
      <c r="J15" s="172" t="str">
        <f>VLOOKUP(I15,'пр.взв.'!B6:C23,2,FALSE)</f>
        <v>В. Пышма</v>
      </c>
      <c r="L15" s="22"/>
      <c r="M15" s="22"/>
      <c r="N15" s="22"/>
      <c r="O15" s="71"/>
    </row>
    <row r="16" spans="2:15" ht="20.25" customHeight="1" thickBot="1">
      <c r="B16" s="93" t="s">
        <v>1</v>
      </c>
      <c r="C16" s="22"/>
      <c r="D16" s="22"/>
      <c r="E16" s="22"/>
      <c r="F16" s="22"/>
      <c r="G16" s="25"/>
      <c r="H16" s="25"/>
      <c r="I16" s="101"/>
      <c r="J16" s="174"/>
      <c r="N16" s="22"/>
      <c r="O16" s="71"/>
    </row>
    <row r="17" spans="3:14" ht="12.75" customHeight="1" thickBot="1">
      <c r="C17" s="161">
        <v>2</v>
      </c>
      <c r="D17" s="172" t="str">
        <f>VLOOKUP(C17,'пр.взв.'!B6:C23,2,FALSE)</f>
        <v>Курганская обл</v>
      </c>
      <c r="E17" s="22"/>
      <c r="F17" s="22"/>
      <c r="G17" s="34"/>
      <c r="H17" s="64"/>
      <c r="I17" s="57"/>
      <c r="J17" s="57"/>
      <c r="N17" s="22"/>
    </row>
    <row r="18" spans="1:16" ht="12.75" customHeight="1">
      <c r="A18" s="54"/>
      <c r="B18" s="3"/>
      <c r="C18" s="162"/>
      <c r="D18" s="137"/>
      <c r="E18" s="24" t="s">
        <v>43</v>
      </c>
      <c r="F18" s="26"/>
      <c r="G18" s="3"/>
      <c r="H18" s="28"/>
      <c r="L18" s="3"/>
      <c r="M18" s="3"/>
      <c r="N18" s="25"/>
      <c r="O18" s="52"/>
      <c r="P18" s="52"/>
    </row>
    <row r="19" spans="1:16" ht="12.75" customHeight="1" thickBot="1">
      <c r="A19" s="55"/>
      <c r="B19" s="3"/>
      <c r="C19" s="159">
        <v>6</v>
      </c>
      <c r="D19" s="173" t="str">
        <f>VLOOKUP(C19,'пр.взв.'!B6:C23,2,FALSE)</f>
        <v>Р. Алтай  </v>
      </c>
      <c r="E19" s="101" t="s">
        <v>45</v>
      </c>
      <c r="F19" s="70"/>
      <c r="G19" s="3"/>
      <c r="H19" s="28"/>
      <c r="I19" s="3"/>
      <c r="J19" s="3"/>
      <c r="L19" s="3"/>
      <c r="M19" s="3"/>
      <c r="N19" s="25"/>
      <c r="O19" s="52"/>
      <c r="P19" s="52"/>
    </row>
    <row r="20" spans="1:16" ht="12.75" customHeight="1" thickBot="1">
      <c r="A20" s="3"/>
      <c r="B20" s="3"/>
      <c r="C20" s="160"/>
      <c r="D20" s="174"/>
      <c r="E20" s="25"/>
      <c r="F20" s="28"/>
      <c r="G20" s="24" t="s">
        <v>35</v>
      </c>
      <c r="H20" s="29"/>
      <c r="I20" s="3"/>
      <c r="J20" s="3"/>
      <c r="L20" s="3"/>
      <c r="M20" s="3"/>
      <c r="N20" s="30"/>
      <c r="O20" s="30"/>
      <c r="P20" s="3"/>
    </row>
    <row r="21" spans="1:16" ht="12.75" customHeight="1" thickBot="1">
      <c r="A21" s="3"/>
      <c r="B21" s="3"/>
      <c r="C21" s="161">
        <v>4</v>
      </c>
      <c r="D21" s="172" t="str">
        <f>VLOOKUP(C21,'пр.взв.'!B6:C23,2,FALSE)</f>
        <v>В. Пышма</v>
      </c>
      <c r="E21" s="25"/>
      <c r="F21" s="28"/>
      <c r="G21" s="101" t="s">
        <v>44</v>
      </c>
      <c r="H21" s="3"/>
      <c r="I21" s="3"/>
      <c r="J21" s="3"/>
      <c r="L21" s="3"/>
      <c r="M21" s="3"/>
      <c r="N21" s="30"/>
      <c r="O21" s="30"/>
      <c r="P21" s="3"/>
    </row>
    <row r="22" spans="1:16" ht="13.5" customHeight="1">
      <c r="A22" s="54"/>
      <c r="B22" s="3"/>
      <c r="C22" s="162"/>
      <c r="D22" s="137"/>
      <c r="E22" s="24" t="s">
        <v>35</v>
      </c>
      <c r="F22" s="69"/>
      <c r="G22" s="3"/>
      <c r="H22" s="3"/>
      <c r="I22" s="3"/>
      <c r="J22" s="3"/>
      <c r="L22" s="3"/>
      <c r="M22" s="3"/>
      <c r="N22" s="3"/>
      <c r="O22" s="52"/>
      <c r="P22" s="52"/>
    </row>
    <row r="23" spans="1:19" ht="13.5" customHeight="1" thickBot="1">
      <c r="A23" s="55"/>
      <c r="B23" s="3"/>
      <c r="C23" s="159">
        <v>8</v>
      </c>
      <c r="D23" s="184">
        <f>VLOOKUP(C23,'пр.взв.'!B6:C23,2,FALSE)</f>
        <v>0</v>
      </c>
      <c r="E23" s="23"/>
      <c r="F23" s="26"/>
      <c r="G23" s="3"/>
      <c r="H23" s="3"/>
      <c r="I23" s="3"/>
      <c r="J23" s="3"/>
      <c r="L23" s="50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60"/>
      <c r="D24" s="185"/>
      <c r="E24" s="22"/>
      <c r="F24" s="26"/>
      <c r="G24" s="3"/>
      <c r="H24" s="50"/>
      <c r="I24" s="50"/>
      <c r="J24" s="50"/>
      <c r="K24" s="50"/>
      <c r="L24" s="50"/>
      <c r="M24" s="3"/>
      <c r="N24" s="3"/>
      <c r="O24" s="3"/>
      <c r="P24" s="3"/>
      <c r="Q24" s="3"/>
      <c r="R24" s="3"/>
      <c r="S24" s="3"/>
    </row>
    <row r="25" spans="1:19" ht="20.25" customHeight="1">
      <c r="A25" s="51" t="s">
        <v>27</v>
      </c>
      <c r="B25" s="52"/>
      <c r="C25" s="50"/>
      <c r="D25" s="50"/>
      <c r="E25" s="50"/>
      <c r="F25" s="56"/>
      <c r="G25" s="56"/>
      <c r="H25" s="56"/>
      <c r="I25" s="50"/>
      <c r="J25" s="50"/>
      <c r="K25" s="50"/>
      <c r="L25" s="50"/>
      <c r="M25" s="3"/>
      <c r="N25" s="3"/>
      <c r="O25" s="3"/>
      <c r="P25" s="3"/>
      <c r="Q25" s="3"/>
      <c r="R25" s="3"/>
      <c r="S25" s="3"/>
    </row>
    <row r="26" spans="1:19" ht="12.75" hidden="1">
      <c r="A26" s="156"/>
      <c r="B26" s="165"/>
      <c r="C26" s="97"/>
      <c r="D26" s="97"/>
      <c r="E26" s="97"/>
      <c r="F26" s="97" t="s">
        <v>36</v>
      </c>
      <c r="G26" s="9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hidden="1">
      <c r="A27" s="156"/>
      <c r="B27" s="166"/>
      <c r="C27" s="186" t="s">
        <v>27</v>
      </c>
      <c r="D27" s="180" t="s">
        <v>27</v>
      </c>
      <c r="E27" s="97"/>
      <c r="F27" s="97"/>
      <c r="G27" s="97"/>
      <c r="M27" s="3"/>
      <c r="N27" s="3"/>
      <c r="O27" s="3"/>
      <c r="P27" s="3"/>
      <c r="Q27" s="3"/>
      <c r="R27" s="3"/>
      <c r="S27" s="3"/>
    </row>
    <row r="28" spans="1:19" ht="13.5" customHeight="1" hidden="1">
      <c r="A28" s="156"/>
      <c r="B28" s="165"/>
      <c r="C28" s="187"/>
      <c r="D28" s="181"/>
      <c r="E28" s="100"/>
      <c r="F28" s="97"/>
      <c r="G28" s="97"/>
      <c r="M28" s="3"/>
      <c r="N28" s="3"/>
      <c r="O28" s="3"/>
      <c r="P28" s="3"/>
      <c r="Q28" s="3"/>
      <c r="R28" s="3"/>
      <c r="S28" s="3"/>
    </row>
    <row r="29" spans="1:19" ht="15.75" customHeight="1" hidden="1">
      <c r="A29" s="156"/>
      <c r="B29" s="166"/>
      <c r="C29" s="182" t="s">
        <v>27</v>
      </c>
      <c r="D29" s="180" t="s">
        <v>27</v>
      </c>
      <c r="E29" s="96"/>
      <c r="F29" s="97"/>
      <c r="G29" s="97"/>
      <c r="H29" s="16"/>
      <c r="I29" s="3"/>
      <c r="J29" s="61"/>
      <c r="K29" s="42"/>
      <c r="L29" s="3"/>
      <c r="M29" s="3"/>
      <c r="N29" s="3"/>
      <c r="O29" s="3"/>
      <c r="P29" s="3"/>
      <c r="Q29" s="3"/>
      <c r="R29" s="3"/>
      <c r="S29" s="3"/>
    </row>
    <row r="30" spans="1:19" ht="15.75" customHeight="1" hidden="1">
      <c r="A30" s="47"/>
      <c r="B30" s="42"/>
      <c r="C30" s="182"/>
      <c r="D30" s="181"/>
      <c r="E30" s="97"/>
      <c r="F30" s="97"/>
      <c r="G30" s="95"/>
      <c r="H30" s="183" t="e">
        <f>VLOOKUP(G30,'пр.взв.'!B6:C23,2,FALSE)</f>
        <v>#N/A</v>
      </c>
      <c r="I30" s="183"/>
      <c r="J30" s="3"/>
      <c r="K30" s="42"/>
      <c r="L30" s="3"/>
      <c r="M30" s="3"/>
      <c r="N30" s="3"/>
      <c r="O30" s="3"/>
      <c r="P30" s="3"/>
      <c r="Q30" s="3"/>
      <c r="R30" s="3"/>
      <c r="S30" s="3"/>
    </row>
    <row r="31" spans="1:19" ht="16.5" customHeight="1" hidden="1">
      <c r="A31" s="47"/>
      <c r="B31" s="42"/>
      <c r="C31" s="3"/>
      <c r="D31" s="90"/>
      <c r="E31" s="3"/>
      <c r="F31" s="3"/>
      <c r="G31" s="96"/>
      <c r="H31" s="183"/>
      <c r="I31" s="183"/>
      <c r="J31" s="42"/>
      <c r="K31" s="42"/>
      <c r="L31" s="3"/>
      <c r="M31" s="3"/>
      <c r="N31" s="3"/>
      <c r="O31" s="3"/>
      <c r="P31" s="3"/>
      <c r="Q31" s="3"/>
      <c r="R31" s="3"/>
      <c r="S31" s="3"/>
    </row>
    <row r="32" spans="1:17" ht="15" hidden="1">
      <c r="A32" s="60"/>
      <c r="B32" s="42"/>
      <c r="C32" s="182"/>
      <c r="D32" s="188" t="e">
        <f>VLOOKUP(C32,'пр.взв.'!B6:C23,2,FALSE)</f>
        <v>#N/A</v>
      </c>
      <c r="E32" s="59"/>
      <c r="F32" s="3"/>
      <c r="G32" s="3"/>
      <c r="H32" s="31"/>
      <c r="I32" s="31"/>
      <c r="J32" s="61"/>
      <c r="K32" s="42"/>
      <c r="L32" s="13"/>
      <c r="M32" s="13"/>
      <c r="N32" s="62"/>
      <c r="O32" s="3"/>
      <c r="P32" s="3"/>
      <c r="Q32" s="3"/>
    </row>
    <row r="33" spans="1:17" ht="15" hidden="1">
      <c r="A33" s="47"/>
      <c r="B33" s="42"/>
      <c r="C33" s="182"/>
      <c r="D33" s="189"/>
      <c r="E33" s="25"/>
      <c r="F33" s="3"/>
      <c r="G33" s="3"/>
      <c r="H33" s="16"/>
      <c r="I33" s="31"/>
      <c r="J33" s="3"/>
      <c r="K33" s="42"/>
      <c r="L33" s="13"/>
      <c r="M33" s="13"/>
      <c r="N33" s="13"/>
      <c r="O33" s="3"/>
      <c r="P33" s="3"/>
      <c r="Q33" s="3"/>
    </row>
    <row r="34" spans="1:17" ht="15.75" hidden="1">
      <c r="A34" s="51" t="s">
        <v>27</v>
      </c>
      <c r="B34" s="3"/>
      <c r="C34" s="13"/>
      <c r="D34" s="13"/>
      <c r="E34" s="13"/>
      <c r="F34" s="13"/>
      <c r="G34" s="13"/>
      <c r="H34" s="18"/>
      <c r="I34" s="31"/>
      <c r="J34" s="3"/>
      <c r="K34" s="3"/>
      <c r="L34" s="3"/>
      <c r="M34" s="3"/>
      <c r="N34" s="3"/>
      <c r="O34" s="3"/>
      <c r="P34" s="3"/>
      <c r="Q34" s="3"/>
    </row>
    <row r="35" spans="3:9" ht="12.75" hidden="1">
      <c r="C35" s="182"/>
      <c r="D35" s="188" t="e">
        <f>VLOOKUP(C35,'пр.взв.'!B6:C23,2,FALSE)</f>
        <v>#N/A</v>
      </c>
      <c r="E35" s="97"/>
      <c r="F35" s="97"/>
      <c r="G35" s="97"/>
      <c r="H35" s="99"/>
      <c r="I35" s="99"/>
    </row>
    <row r="36" spans="3:9" ht="12.75" hidden="1">
      <c r="C36" s="182"/>
      <c r="D36" s="189"/>
      <c r="E36" s="100"/>
      <c r="F36" s="97"/>
      <c r="G36" s="97"/>
      <c r="H36" s="97"/>
      <c r="I36" s="97"/>
    </row>
    <row r="37" spans="3:9" ht="12.75" hidden="1">
      <c r="C37" s="182"/>
      <c r="D37" s="188" t="e">
        <f>VLOOKUP(C37,'пр.взв.'!B6:C23,2,FALSE)</f>
        <v>#N/A</v>
      </c>
      <c r="E37" s="96"/>
      <c r="F37" s="97"/>
      <c r="G37" s="97"/>
      <c r="H37" s="97"/>
      <c r="I37" s="97"/>
    </row>
    <row r="38" spans="3:9" ht="12.75" hidden="1">
      <c r="C38" s="182"/>
      <c r="D38" s="189"/>
      <c r="E38" s="97"/>
      <c r="F38" s="97"/>
      <c r="G38" s="95"/>
      <c r="H38" s="183" t="e">
        <f>VLOOKUP(G38,'пр.взв.'!B6:C23,2,FALSE)</f>
        <v>#N/A</v>
      </c>
      <c r="I38" s="183"/>
    </row>
    <row r="39" spans="3:9" ht="16.5" customHeight="1" hidden="1">
      <c r="C39" s="97"/>
      <c r="D39" s="98"/>
      <c r="E39" s="97"/>
      <c r="F39" s="97"/>
      <c r="G39" s="96"/>
      <c r="H39" s="183"/>
      <c r="I39" s="183"/>
    </row>
    <row r="40" spans="2:7" ht="13.5" thickBot="1">
      <c r="B40" s="3"/>
      <c r="C40" s="156"/>
      <c r="D40" s="188" t="e">
        <f>VLOOKUP(C40,'пр.взв.'!B6:C23,2,FALSE)</f>
        <v>#N/A</v>
      </c>
      <c r="E40" s="59"/>
      <c r="F40" s="3"/>
      <c r="G40" s="3"/>
    </row>
    <row r="41" spans="2:12" ht="12.75">
      <c r="B41" s="3"/>
      <c r="C41" s="156"/>
      <c r="D41" s="189"/>
      <c r="E41" s="25"/>
      <c r="F41" s="3"/>
      <c r="G41" s="3"/>
      <c r="J41" s="157" t="s">
        <v>28</v>
      </c>
      <c r="K41" s="152" t="s">
        <v>2</v>
      </c>
      <c r="L41" s="152" t="s">
        <v>26</v>
      </c>
    </row>
    <row r="42" spans="10:12" ht="13.5" thickBot="1">
      <c r="J42" s="158"/>
      <c r="K42" s="153"/>
      <c r="L42" s="153"/>
    </row>
    <row r="43" spans="10:12" ht="12.75">
      <c r="J43" s="195" t="str">
        <f>VLOOKUP(K43,'пр.взв.'!B6:C23,2,FALSE+J40)</f>
        <v>В. Пышма</v>
      </c>
      <c r="K43" s="154">
        <v>4</v>
      </c>
      <c r="L43" s="197">
        <v>1</v>
      </c>
    </row>
    <row r="44" spans="10:12" ht="12.75">
      <c r="J44" s="196"/>
      <c r="K44" s="155"/>
      <c r="L44" s="198"/>
    </row>
    <row r="45" spans="10:12" ht="12.75">
      <c r="J45" s="148" t="str">
        <f>VLOOKUP(K45,'пр.взв.'!B6:C23,2,FALSE+J42)</f>
        <v>Краснодарский край</v>
      </c>
      <c r="K45" s="143">
        <v>1</v>
      </c>
      <c r="L45" s="150">
        <v>2</v>
      </c>
    </row>
    <row r="46" spans="5:21" ht="15.75">
      <c r="E46" s="86"/>
      <c r="F46" s="87"/>
      <c r="G46" s="87"/>
      <c r="J46" s="149"/>
      <c r="K46" s="144"/>
      <c r="L46" s="151"/>
      <c r="R46" s="84"/>
      <c r="S46" s="46"/>
      <c r="T46" s="5"/>
      <c r="U46" s="5"/>
    </row>
    <row r="47" spans="5:28" ht="15.75">
      <c r="E47" s="86"/>
      <c r="F47" s="87"/>
      <c r="G47" s="87"/>
      <c r="J47" s="147" t="str">
        <f>VLOOKUP(K47,'пр.взв.'!B6:C23,2,FALSE+J44)</f>
        <v>Пермский край</v>
      </c>
      <c r="K47" s="145">
        <v>3</v>
      </c>
      <c r="L47" s="146">
        <v>3</v>
      </c>
      <c r="R47" s="88"/>
      <c r="S47" s="47"/>
      <c r="T47" s="42"/>
      <c r="U47" s="42"/>
      <c r="V47" s="3"/>
      <c r="W47" s="3"/>
      <c r="X47" s="3"/>
      <c r="Y47" s="3"/>
      <c r="Z47" s="3"/>
      <c r="AA47" s="3"/>
      <c r="AB47" s="3"/>
    </row>
    <row r="48" spans="5:28" ht="12.75">
      <c r="E48" s="81"/>
      <c r="F48" s="82"/>
      <c r="G48" s="82"/>
      <c r="J48" s="147"/>
      <c r="K48" s="145"/>
      <c r="L48" s="146"/>
      <c r="R48" s="10"/>
      <c r="S48" s="42"/>
      <c r="T48" s="42"/>
      <c r="U48" s="42"/>
      <c r="V48" s="3"/>
      <c r="W48" s="3"/>
      <c r="X48" s="3"/>
      <c r="Y48" s="3"/>
      <c r="Z48" s="3"/>
      <c r="AA48" s="3"/>
      <c r="AB48" s="3"/>
    </row>
    <row r="49" spans="5:28" ht="15.75">
      <c r="E49" s="81"/>
      <c r="F49" s="82"/>
      <c r="G49" s="82"/>
      <c r="J49" s="147" t="str">
        <f>VLOOKUP(K49,'пр.взв.'!B6:C23,2,FALSE+J46)</f>
        <v>Курганская обл</v>
      </c>
      <c r="K49" s="145">
        <v>2</v>
      </c>
      <c r="L49" s="146">
        <v>3</v>
      </c>
      <c r="R49" s="88"/>
      <c r="S49" s="47"/>
      <c r="T49" s="42"/>
      <c r="U49" s="42"/>
      <c r="V49" s="3"/>
      <c r="W49" s="3"/>
      <c r="X49" s="3"/>
      <c r="Y49" s="3"/>
      <c r="Z49" s="3"/>
      <c r="AA49" s="3"/>
      <c r="AB49" s="3"/>
    </row>
    <row r="50" spans="5:28" ht="12.75">
      <c r="E50" s="81"/>
      <c r="F50" s="82"/>
      <c r="G50" s="82"/>
      <c r="J50" s="147"/>
      <c r="K50" s="145"/>
      <c r="L50" s="146"/>
      <c r="P50" s="5"/>
      <c r="Q50" s="5"/>
      <c r="R50" s="42"/>
      <c r="S50" s="42"/>
      <c r="T50" s="42"/>
      <c r="U50" s="42"/>
      <c r="V50" s="3"/>
      <c r="W50" s="3"/>
      <c r="X50" s="3"/>
      <c r="Y50" s="3"/>
      <c r="Z50" s="3"/>
      <c r="AA50" s="3"/>
      <c r="AB50" s="3"/>
    </row>
    <row r="51" spans="5:28" ht="12.75">
      <c r="E51" s="81"/>
      <c r="F51" s="82"/>
      <c r="G51" s="82"/>
      <c r="J51" s="137" t="str">
        <f>VLOOKUP(K51,'пр.взв.'!B6:C23,2,FALSE+J48)</f>
        <v>Свердловская обл</v>
      </c>
      <c r="K51" s="138">
        <v>5</v>
      </c>
      <c r="L51" s="142" t="s">
        <v>37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12" ht="15.75">
      <c r="A52" s="83" t="str">
        <f>HYPERLINK('[2]реквизиты'!$A$11)</f>
        <v>Гл. судья, судья МК</v>
      </c>
      <c r="B52" s="84"/>
      <c r="E52" s="45" t="str">
        <f>HYPERLINK('[2]реквизиты'!$G$11)</f>
        <v>М.Г. Стенников</v>
      </c>
      <c r="F52" s="82"/>
      <c r="G52" s="82"/>
      <c r="J52" s="137"/>
      <c r="K52" s="138"/>
      <c r="L52" s="142"/>
    </row>
    <row r="53" spans="1:12" ht="15.75">
      <c r="A53" s="84"/>
      <c r="B53" s="84"/>
      <c r="C53" s="6"/>
      <c r="D53" s="6"/>
      <c r="E53" s="85" t="str">
        <f>HYPERLINK('[2]реквизиты'!$G$12)</f>
        <v>/ г. Курган /</v>
      </c>
      <c r="F53" s="82"/>
      <c r="G53" s="82"/>
      <c r="J53" s="137" t="str">
        <f>VLOOKUP(K53,'пр.взв.'!B6:C23,2,FALSE+J50)</f>
        <v>ХМАО</v>
      </c>
      <c r="K53" s="138">
        <v>7</v>
      </c>
      <c r="L53" s="139" t="s">
        <v>37</v>
      </c>
    </row>
    <row r="54" spans="1:12" ht="12.75" customHeight="1">
      <c r="A54" s="9"/>
      <c r="B54" s="9"/>
      <c r="C54" s="3"/>
      <c r="D54" s="3"/>
      <c r="J54" s="137"/>
      <c r="K54" s="138"/>
      <c r="L54" s="139"/>
    </row>
    <row r="55" spans="1:12" ht="15.75">
      <c r="A55" s="83" t="str">
        <f>HYPERLINK('[2]реквизиты'!$A$13)</f>
        <v>Гл. секретарь, судья МК</v>
      </c>
      <c r="B55" s="84"/>
      <c r="C55" s="2"/>
      <c r="D55" s="2"/>
      <c r="E55" s="45" t="str">
        <f>HYPERLINK('[2]реквизиты'!$G$13)</f>
        <v>Р.М. Закиров</v>
      </c>
      <c r="J55" s="137" t="str">
        <f>VLOOKUP(K55,'пр.взв.'!B6:C23,2,FALSE+J52)</f>
        <v>Р. Алтай  </v>
      </c>
      <c r="K55" s="138">
        <v>6</v>
      </c>
      <c r="L55" s="139" t="s">
        <v>37</v>
      </c>
    </row>
    <row r="56" spans="5:12" ht="12.75" customHeight="1">
      <c r="E56" s="85" t="str">
        <f>HYPERLINK('[2]реквизиты'!$G$14)</f>
        <v>/ г.  Пермь /</v>
      </c>
      <c r="J56" s="137"/>
      <c r="K56" s="138"/>
      <c r="L56" s="139"/>
    </row>
    <row r="57" spans="10:12" ht="12.75" customHeight="1">
      <c r="J57" s="192" t="e">
        <f>VLOOKUP(K57,'пр.взв.'!B20:C37,2,FALSE+J54)</f>
        <v>#N/A</v>
      </c>
      <c r="K57" s="193"/>
      <c r="L57" s="194"/>
    </row>
    <row r="58" spans="10:12" ht="13.5" customHeight="1">
      <c r="J58" s="192"/>
      <c r="K58" s="193"/>
      <c r="L58" s="194"/>
    </row>
  </sheetData>
  <sheetProtection/>
  <mergeCells count="71">
    <mergeCell ref="C7:C8"/>
    <mergeCell ref="H38:I39"/>
    <mergeCell ref="J55:J56"/>
    <mergeCell ref="K55:K56"/>
    <mergeCell ref="L55:L56"/>
    <mergeCell ref="J57:J58"/>
    <mergeCell ref="K57:K58"/>
    <mergeCell ref="L57:L58"/>
    <mergeCell ref="J43:J44"/>
    <mergeCell ref="L43:L44"/>
    <mergeCell ref="C32:C33"/>
    <mergeCell ref="D32:D33"/>
    <mergeCell ref="D35:D36"/>
    <mergeCell ref="C37:C38"/>
    <mergeCell ref="D37:D38"/>
    <mergeCell ref="C40:C41"/>
    <mergeCell ref="D40:D41"/>
    <mergeCell ref="C35:C36"/>
    <mergeCell ref="J15:J16"/>
    <mergeCell ref="D27:D28"/>
    <mergeCell ref="C29:C30"/>
    <mergeCell ref="D29:D30"/>
    <mergeCell ref="H30:I31"/>
    <mergeCell ref="D23:D24"/>
    <mergeCell ref="C27:C28"/>
    <mergeCell ref="C9:C10"/>
    <mergeCell ref="C17:C18"/>
    <mergeCell ref="C19:C20"/>
    <mergeCell ref="C23:C24"/>
    <mergeCell ref="D9:D10"/>
    <mergeCell ref="D11:D12"/>
    <mergeCell ref="D13:D14"/>
    <mergeCell ref="C3:J3"/>
    <mergeCell ref="C2:J2"/>
    <mergeCell ref="C1:J1"/>
    <mergeCell ref="C21:C22"/>
    <mergeCell ref="D17:D18"/>
    <mergeCell ref="D19:D20"/>
    <mergeCell ref="D21:D22"/>
    <mergeCell ref="C4:J4"/>
    <mergeCell ref="G5:I5"/>
    <mergeCell ref="D7:D8"/>
    <mergeCell ref="A6:A7"/>
    <mergeCell ref="A8:A9"/>
    <mergeCell ref="J41:J42"/>
    <mergeCell ref="C13:C14"/>
    <mergeCell ref="C11:C12"/>
    <mergeCell ref="A26:A27"/>
    <mergeCell ref="B8:B9"/>
    <mergeCell ref="B26:B27"/>
    <mergeCell ref="A28:A29"/>
    <mergeCell ref="B28:B29"/>
    <mergeCell ref="L47:L48"/>
    <mergeCell ref="J49:J50"/>
    <mergeCell ref="L49:L50"/>
    <mergeCell ref="J45:J46"/>
    <mergeCell ref="L45:L46"/>
    <mergeCell ref="K41:K42"/>
    <mergeCell ref="K43:K44"/>
    <mergeCell ref="L41:L42"/>
    <mergeCell ref="J47:J48"/>
    <mergeCell ref="J53:J54"/>
    <mergeCell ref="K53:K54"/>
    <mergeCell ref="L53:L54"/>
    <mergeCell ref="J51:J52"/>
    <mergeCell ref="B6:B7"/>
    <mergeCell ref="L51:L52"/>
    <mergeCell ref="K45:K46"/>
    <mergeCell ref="K47:K48"/>
    <mergeCell ref="K49:K50"/>
    <mergeCell ref="K51:K5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2012-05-25T09:56:34Z</cp:lastPrinted>
  <dcterms:created xsi:type="dcterms:W3CDTF">1996-10-08T23:32:33Z</dcterms:created>
  <dcterms:modified xsi:type="dcterms:W3CDTF">2012-05-25T11:36:20Z</dcterms:modified>
  <cp:category/>
  <cp:version/>
  <cp:contentType/>
  <cp:contentStatus/>
</cp:coreProperties>
</file>