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<sst xmlns="http://schemas.openxmlformats.org/spreadsheetml/2006/main" count="752" uniqueCount="305">
  <si>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</si>
  <si>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</si>
  <si>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</si>
  <si>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</si>
  <si>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</si>
  <si>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</si>
  <si>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</si>
  <si>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</si>
  <si>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</si>
  <si>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</si>
  <si>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</si>
  <si>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</si>
  <si>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</si>
  <si>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</si>
  <si>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</si>
  <si>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</si>
  <si>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</si>
  <si>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</si>
  <si>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</si>
  <si>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</si>
  <si>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</si>
  <si>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</si>
  <si>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</si>
  <si>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</si>
  <si>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</si>
  <si>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</si>
  <si>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</si>
  <si>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</si>
  <si>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</si>
  <si>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</si>
  <si>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</si>
  <si>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</si>
  <si>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</si>
  <si>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</si>
  <si>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</si>
  <si>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</si>
  <si>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</si>
  <si>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</si>
  <si>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</si>
  <si>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</si>
  <si>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</si>
  <si>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</si>
  <si>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</si>
  <si>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</si>
  <si>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</si>
  <si>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</si>
  <si>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</si>
  <si>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</si>
  <si>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</si>
  <si>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</si>
  <si>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</si>
  <si>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</si>
  <si>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</si>
  <si>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</si>
  <si>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</si>
  <si>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</si>
  <si>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</si>
  <si>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</si>
  <si>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</si>
  <si>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</si>
  <si>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</si>
  <si>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</si>
  <si>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</si>
  <si>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</si>
  <si>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</si>
  <si>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</si>
  <si>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</si>
  <si>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</si>
  <si>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</si>
  <si>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</si>
  <si>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</si>
  <si>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</si>
  <si>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</si>
  <si>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</si>
  <si>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</si>
  <si>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</si>
  <si>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</si>
  <si>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</si>
  <si>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</si>
  <si>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</si>
  <si>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 xml:space="preserve"> </t>
  </si>
  <si>
    <t>41</t>
  </si>
  <si>
    <t>42</t>
  </si>
  <si>
    <t>43</t>
  </si>
  <si>
    <t>44</t>
  </si>
  <si>
    <t>45</t>
  </si>
  <si>
    <t>46</t>
  </si>
  <si>
    <t>47</t>
  </si>
  <si>
    <t>48</t>
  </si>
  <si>
    <t>В.к.   60   кг.</t>
  </si>
  <si>
    <t>ОШХУНОВ Заур Баширович</t>
  </si>
  <si>
    <t>19.03.1995 1р</t>
  </si>
  <si>
    <t>ЮФО, Краснодарский, Армавир Д</t>
  </si>
  <si>
    <t>Псеунов МА</t>
  </si>
  <si>
    <t>МАКАРОВ Александр Сергеевич</t>
  </si>
  <si>
    <t>06.05.1995 1р</t>
  </si>
  <si>
    <t>ПФО, Нижегородская, Кстово ПР</t>
  </si>
  <si>
    <t>Душкин АН</t>
  </si>
  <si>
    <t>ПАТЕЕВ Дмитрий Васильевич</t>
  </si>
  <si>
    <t>28.05.1995 КМС</t>
  </si>
  <si>
    <t>ИВАНОВ Евгений Игоревич</t>
  </si>
  <si>
    <t>14.09.1995 1р</t>
  </si>
  <si>
    <t>ПФО, Чувашская, Чебоксары</t>
  </si>
  <si>
    <t>Мальков ВФ</t>
  </si>
  <si>
    <t>РАШИДОВ Фарух Яшнарович</t>
  </si>
  <si>
    <t>31.01.1995, кмс</t>
  </si>
  <si>
    <t>СЗФО, Ленинградская, Дружная Горка МО</t>
  </si>
  <si>
    <t>Торновский СИ</t>
  </si>
  <si>
    <t>ЧИТАЕВ Эмильхан Саид-ахмедович</t>
  </si>
  <si>
    <t>10.06.1995, кмс</t>
  </si>
  <si>
    <t>СЗФО, Калининградская, Калининград МО</t>
  </si>
  <si>
    <t>Мкртчян СР</t>
  </si>
  <si>
    <t>ТЕРЕХОВ Павел Нколаевич</t>
  </si>
  <si>
    <t>14.06.1995 кмс</t>
  </si>
  <si>
    <t>ЦФО, Рязанская Рязань ПР</t>
  </si>
  <si>
    <t>019098062</t>
  </si>
  <si>
    <t>Фофанов КН, Серегин СМ</t>
  </si>
  <si>
    <t>СТЕПАНЯН Размик Робертович</t>
  </si>
  <si>
    <t>27.03.1995, кмс</t>
  </si>
  <si>
    <t>СФО, Красноярский, Ужур</t>
  </si>
  <si>
    <t>Воробьев АА, Саградян ВО</t>
  </si>
  <si>
    <t>БУРДАЕВ Михаил Михайович</t>
  </si>
  <si>
    <t>14.02.1995, кмс</t>
  </si>
  <si>
    <t>ПФО, Пензенская, ВС</t>
  </si>
  <si>
    <t>Надькин ВА, Ивентьев АВ</t>
  </si>
  <si>
    <t>КОТОВ Александр Сергеевич</t>
  </si>
  <si>
    <t>27.08.1996, кмс</t>
  </si>
  <si>
    <t>ПФО, Пензенская, МО</t>
  </si>
  <si>
    <t>Можаров ОВ, Аникин МС</t>
  </si>
  <si>
    <t>ДОДОНКИН Борис Олегович</t>
  </si>
  <si>
    <t>04.11.1995, 1р</t>
  </si>
  <si>
    <t>Гаврюшин ЮА, Гришакин КВ</t>
  </si>
  <si>
    <t>ХОРОВ Максим Юрьевич</t>
  </si>
  <si>
    <t>18.04.1996, 1р</t>
  </si>
  <si>
    <t>Ханинёв АВ, Кучумов ВА</t>
  </si>
  <si>
    <t>АМИНОВ Заирбек Арсланбегович</t>
  </si>
  <si>
    <t>14.10.1995, кмс</t>
  </si>
  <si>
    <t>УФО, ХМАО, Нижневартовск МО</t>
  </si>
  <si>
    <t>Горшков ИВ, Соколов ТВ</t>
  </si>
  <si>
    <t xml:space="preserve">АЛИЕВ Ровшан Рафат-оглы </t>
  </si>
  <si>
    <t>04.03.1995, кмс</t>
  </si>
  <si>
    <t>ГАМЫЛИН Кирилл Игоревич</t>
  </si>
  <si>
    <t>17.06.1995 1р</t>
  </si>
  <si>
    <t>ДВФО, Амурская</t>
  </si>
  <si>
    <t>Богодист ДИ, Вильямов КИ</t>
  </si>
  <si>
    <t>АБРАМЕНКОВ Павел Евгеньевич</t>
  </si>
  <si>
    <t>13.02.1995 1р</t>
  </si>
  <si>
    <t>ДВФО, Приморский, Владивосток МО</t>
  </si>
  <si>
    <t>Урядов ВВ, Кузнецов М</t>
  </si>
  <si>
    <t>ХАБИБУЛЛИН Азамат Флюрович</t>
  </si>
  <si>
    <t>19.12.1995 КМС</t>
  </si>
  <si>
    <t>ПФО, Башкортостан, Октябрский</t>
  </si>
  <si>
    <t xml:space="preserve"> Залеев РГ, Потапов АГ</t>
  </si>
  <si>
    <t>ФЕДОТОВ Сергей Дмитриевич</t>
  </si>
  <si>
    <t>19.07.1995, кмс</t>
  </si>
  <si>
    <t>ПФО, Пермский, Пермь</t>
  </si>
  <si>
    <t>Забалуев СА</t>
  </si>
  <si>
    <t>ЗАКИРОВ Маруф Тахирович</t>
  </si>
  <si>
    <t xml:space="preserve">23.01.1995, кмс </t>
  </si>
  <si>
    <t>ПФО, Татарстан, Казань ПС</t>
  </si>
  <si>
    <t>Сагдиев АВ</t>
  </si>
  <si>
    <t>КОРОЛЕВ Сергей Анатольевич</t>
  </si>
  <si>
    <t>24.05.1996, 1р</t>
  </si>
  <si>
    <t>СЗФО, Псковская, МО</t>
  </si>
  <si>
    <t>Симанов АО</t>
  </si>
  <si>
    <t>МОСКВЕНКОВ Дмитрий Константинович</t>
  </si>
  <si>
    <t>21.05.1995, 1р</t>
  </si>
  <si>
    <t>МАТВЕЕВ Михаил Александрович</t>
  </si>
  <si>
    <t>19.04.1997, 1р</t>
  </si>
  <si>
    <t>СФО, Алтайский, Бийск, МО</t>
  </si>
  <si>
    <t>Акулов В.Н.</t>
  </si>
  <si>
    <t>БУГУЛБАЕВ Рифат Кайрдыбекович</t>
  </si>
  <si>
    <t>26.01.1996, 1р</t>
  </si>
  <si>
    <t>СФО, Р.Алтай, Г-Алтайск</t>
  </si>
  <si>
    <t>Акчалов С.А.</t>
  </si>
  <si>
    <t>МОТОРИН Яков Сергеевич</t>
  </si>
  <si>
    <t>10.12.1996 кмс</t>
  </si>
  <si>
    <t>ЦФО, Костромская Кострома</t>
  </si>
  <si>
    <t>Коркин ЮД Степанов АА</t>
  </si>
  <si>
    <t>РЕТЮНСКИЙ Никита Сергеевич</t>
  </si>
  <si>
    <t>24.04.1995 кмс</t>
  </si>
  <si>
    <t>ЦФО, Тульская Тула МО</t>
  </si>
  <si>
    <t>Власов СЮ</t>
  </si>
  <si>
    <t>СМЕРТИН Егор Евгеньевич</t>
  </si>
  <si>
    <t>26.02.1995 кмс</t>
  </si>
  <si>
    <t>УФО, Свердловская, Н. Тагил</t>
  </si>
  <si>
    <t>Стенников ВГ, Мельников АН</t>
  </si>
  <si>
    <t>ОВСЕПЯН Асатур Арманович</t>
  </si>
  <si>
    <t>22.05.1995 кмс</t>
  </si>
  <si>
    <t>УФО, Свердловская, В.Пышма, Пр</t>
  </si>
  <si>
    <t>Толмачев АП, Стенников АН</t>
  </si>
  <si>
    <t>ГРИГОРЬЕВ Игорь Алексеевич</t>
  </si>
  <si>
    <t>05.02.1995 кмс</t>
  </si>
  <si>
    <t>УФО, Свердловская, С.Лог</t>
  </si>
  <si>
    <t>Путинцев ЛВ</t>
  </si>
  <si>
    <t>ПЛАТОНОВ Андрей Геннадьевич</t>
  </si>
  <si>
    <t>03.09.1995 кмс</t>
  </si>
  <si>
    <t>ПФО, Татарстан, Кукмор Р</t>
  </si>
  <si>
    <t>Бадертденов МИ</t>
  </si>
  <si>
    <t>ШАРИПОВ Расул Мусаевич</t>
  </si>
  <si>
    <t>25.01.1995 кмс</t>
  </si>
  <si>
    <t>СКФО, Чеченская, МО</t>
  </si>
  <si>
    <t>Ахмаров Р, Идрисов С</t>
  </si>
  <si>
    <t>АСМАРЯН Тигран Спартакович</t>
  </si>
  <si>
    <t>15.02.1995 кмс</t>
  </si>
  <si>
    <t>Санкт-Петербург ВС</t>
  </si>
  <si>
    <t>Кусакин СИ</t>
  </si>
  <si>
    <t>БЕЛЯЕВ Алексей Владимирович</t>
  </si>
  <si>
    <t>16.03.1996 кмс</t>
  </si>
  <si>
    <t>ПФО, Саратовская, Ивантеевка Л</t>
  </si>
  <si>
    <t>018209</t>
  </si>
  <si>
    <t>Аржаткин ВВ</t>
  </si>
  <si>
    <t>АКСЕНОВ Максим Юрьевич</t>
  </si>
  <si>
    <t>31.10.1995 кмс</t>
  </si>
  <si>
    <t>ПФО, Саратовская, Балашов, Д</t>
  </si>
  <si>
    <t>019899</t>
  </si>
  <si>
    <t>Разваляев СВ</t>
  </si>
  <si>
    <t>ТУТУЕВ Алан Алмагомедович</t>
  </si>
  <si>
    <t>05.09.1995 кмс</t>
  </si>
  <si>
    <t>СКФО, Алания, Владикавказ Д</t>
  </si>
  <si>
    <t>Засеев А, Гасиев П</t>
  </si>
  <si>
    <t>АГАПОВ Дмитрий Александрович</t>
  </si>
  <si>
    <t>05.06.1995 1р</t>
  </si>
  <si>
    <t>ОЗОВ Магомед Юрьевич</t>
  </si>
  <si>
    <t>13.08.1995 кмс</t>
  </si>
  <si>
    <t>СКФО, КЧР ВС</t>
  </si>
  <si>
    <t>Пчелкин ВИ</t>
  </si>
  <si>
    <t>КУЛИКОВСКИХ Александр Александрович</t>
  </si>
  <si>
    <t>22.08.1996 кмс</t>
  </si>
  <si>
    <t>УФО, Курганская</t>
  </si>
  <si>
    <t>Пирогов ИЮ</t>
  </si>
  <si>
    <t>АПРУНЦ Арутюн Меликович</t>
  </si>
  <si>
    <t>04.01.1997 1р</t>
  </si>
  <si>
    <t>Амбарцумян БЭ, Сулейманов ЭФ</t>
  </si>
  <si>
    <t>МЕРЕТУКОВ Рустам Хусейнович</t>
  </si>
  <si>
    <t>27.07.1995 кмс</t>
  </si>
  <si>
    <t>ЮФО, Адыгея</t>
  </si>
  <si>
    <t>Меретукова Ш</t>
  </si>
  <si>
    <t>ПЕТРОСЯН Артем Артакович</t>
  </si>
  <si>
    <t>01.04.1996 1р</t>
  </si>
  <si>
    <t>Погосян ВГ</t>
  </si>
  <si>
    <t>ДАВИДЯНЦ Артур Олегович</t>
  </si>
  <si>
    <t>24.02.1995 кмс</t>
  </si>
  <si>
    <t>Бородин ВГ, Елиазян СК</t>
  </si>
  <si>
    <t>КАЛУНЦ Артем Ервандович</t>
  </si>
  <si>
    <t>29.04.1996 кмс</t>
  </si>
  <si>
    <t>ЮФО, Краснодарский, Лабинск ФКС</t>
  </si>
  <si>
    <t>Абрамян СА</t>
  </si>
  <si>
    <t>БОЕВ Тимур Заурович</t>
  </si>
  <si>
    <t>06.03.1997 кмс</t>
  </si>
  <si>
    <t>Москва С-70</t>
  </si>
  <si>
    <t>Алямкин ВГ, Павлов ДА</t>
  </si>
  <si>
    <t>СУЧКОВ Александр Андреевич</t>
  </si>
  <si>
    <t>08.07.1997 кмс</t>
  </si>
  <si>
    <t>ЯКИМОВ Степан Юрьевич</t>
  </si>
  <si>
    <t>25.02.1996 1р</t>
  </si>
  <si>
    <t>Бобров АА, Леонтьев АА</t>
  </si>
  <si>
    <t>АБРАМОВ Константин Сергеевич</t>
  </si>
  <si>
    <t>27.02.1995 кмс</t>
  </si>
  <si>
    <t>Караванов РС</t>
  </si>
  <si>
    <t>ТИПА Штефан Андреевич</t>
  </si>
  <si>
    <t>17.05.1995 1р</t>
  </si>
  <si>
    <t>Москва</t>
  </si>
  <si>
    <t>Шушвал АА</t>
  </si>
  <si>
    <t>ВОРОТЫНЦЕВ Сергей Алексеевич</t>
  </si>
  <si>
    <t>13.05.1996, кмс</t>
  </si>
  <si>
    <t>ЮФО, Ростовская, Ростов-на-Дону, МО</t>
  </si>
  <si>
    <t>Пантелеев ЕА</t>
  </si>
  <si>
    <t>подгруппа В</t>
  </si>
  <si>
    <t>подгруппа А</t>
  </si>
  <si>
    <t>1 КРУГА</t>
  </si>
  <si>
    <t>1 КРУГ Б</t>
  </si>
  <si>
    <t>2,5</t>
  </si>
  <si>
    <t>2,27</t>
  </si>
  <si>
    <t>3,45</t>
  </si>
  <si>
    <t>0,15</t>
  </si>
  <si>
    <t>2,55</t>
  </si>
  <si>
    <t>3,50</t>
  </si>
  <si>
    <t>снят врачом</t>
  </si>
  <si>
    <t>св</t>
  </si>
  <si>
    <t>х</t>
  </si>
  <si>
    <t>1,39</t>
  </si>
  <si>
    <t>1,31</t>
  </si>
  <si>
    <t>0</t>
  </si>
  <si>
    <t>1,35</t>
  </si>
  <si>
    <t>2,20</t>
  </si>
  <si>
    <t>6,5</t>
  </si>
  <si>
    <t>0,40</t>
  </si>
  <si>
    <t>0,41</t>
  </si>
  <si>
    <t>3,20</t>
  </si>
  <si>
    <t>3,56</t>
  </si>
  <si>
    <t>0,00</t>
  </si>
  <si>
    <t>3,33</t>
  </si>
  <si>
    <t>2,12</t>
  </si>
  <si>
    <t>1,21</t>
  </si>
  <si>
    <t>3,12</t>
  </si>
  <si>
    <t>0,45</t>
  </si>
  <si>
    <t>10,5</t>
  </si>
  <si>
    <t>1,55</t>
  </si>
  <si>
    <t>11,5</t>
  </si>
  <si>
    <t>1,47</t>
  </si>
  <si>
    <t>А2</t>
  </si>
  <si>
    <t>А1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</si>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</sst>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9" fillId="24" borderId="23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/>
    </xf>
    <xf numFmtId="0" fontId="35" fillId="25" borderId="30" xfId="42" applyFont="1" applyFill="1" applyBorder="1" applyAlignment="1" applyProtection="1">
      <alignment horizontal="center" vertical="center" wrapText="1"/>
      <protection/>
    </xf>
    <xf numFmtId="0" fontId="35" fillId="25" borderId="31" xfId="42" applyFont="1" applyFill="1" applyBorder="1" applyAlignment="1" applyProtection="1">
      <alignment horizontal="center" vertical="center" wrapText="1"/>
      <protection/>
    </xf>
    <xf numFmtId="0" fontId="35" fillId="25" borderId="32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4" borderId="30" xfId="42" applyFont="1" applyFill="1" applyBorder="1" applyAlignment="1" applyProtection="1">
      <alignment horizontal="center" vertical="center"/>
      <protection/>
    </xf>
    <xf numFmtId="0" fontId="28" fillId="24" borderId="31" xfId="42" applyFont="1" applyFill="1" applyBorder="1" applyAlignment="1" applyProtection="1">
      <alignment horizontal="center" vertical="center"/>
      <protection/>
    </xf>
    <xf numFmtId="0" fontId="28" fillId="24" borderId="32" xfId="42" applyFont="1" applyFill="1" applyBorder="1" applyAlignment="1" applyProtection="1">
      <alignment horizontal="center" vertical="center"/>
      <protection/>
    </xf>
    <xf numFmtId="0" fontId="29" fillId="17" borderId="29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9" fillId="26" borderId="29" xfId="0" applyFont="1" applyFill="1" applyBorder="1" applyAlignment="1">
      <alignment horizontal="center" vertical="center"/>
    </xf>
    <xf numFmtId="0" fontId="29" fillId="26" borderId="23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49" fontId="36" fillId="0" borderId="55" xfId="0" applyNumberFormat="1" applyFont="1" applyBorder="1" applyAlignment="1">
      <alignment horizontal="center" vertical="center"/>
    </xf>
    <xf numFmtId="49" fontId="36" fillId="0" borderId="56" xfId="0" applyNumberFormat="1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4" fillId="17" borderId="55" xfId="0" applyFont="1" applyFill="1" applyBorder="1" applyAlignment="1">
      <alignment horizontal="center" vertical="center" textRotation="90" wrapText="1"/>
    </xf>
    <xf numFmtId="0" fontId="24" fillId="17" borderId="7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7" borderId="80" xfId="0" applyFont="1" applyFill="1" applyBorder="1" applyAlignment="1">
      <alignment horizontal="center" vertical="center" wrapText="1"/>
    </xf>
    <xf numFmtId="0" fontId="13" fillId="27" borderId="81" xfId="0" applyFont="1" applyFill="1" applyBorder="1" applyAlignment="1">
      <alignment horizontal="center" vertical="center" wrapText="1"/>
    </xf>
    <xf numFmtId="0" fontId="13" fillId="27" borderId="82" xfId="0" applyFont="1" applyFill="1" applyBorder="1" applyAlignment="1">
      <alignment horizontal="center" vertical="center" wrapText="1"/>
    </xf>
    <xf numFmtId="0" fontId="13" fillId="27" borderId="83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5" fillId="2" borderId="30" xfId="42" applyNumberFormat="1" applyFont="1" applyFill="1" applyBorder="1" applyAlignment="1" applyProtection="1">
      <alignment horizontal="center" vertical="center" wrapText="1"/>
      <protection/>
    </xf>
    <xf numFmtId="0" fontId="20" fillId="2" borderId="31" xfId="42" applyNumberFormat="1" applyFont="1" applyFill="1" applyBorder="1" applyAlignment="1" applyProtection="1">
      <alignment horizontal="center" vertical="center" wrapText="1"/>
      <protection/>
    </xf>
    <xf numFmtId="0" fontId="20" fillId="2" borderId="32" xfId="42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79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49" fontId="11" fillId="0" borderId="7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0" xfId="42" applyFont="1" applyFill="1" applyBorder="1" applyAlignment="1" applyProtection="1">
      <alignment horizontal="center" vertical="center"/>
      <protection/>
    </xf>
    <xf numFmtId="0" fontId="7" fillId="10" borderId="31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11" fillId="0" borderId="72" xfId="0" applyFont="1" applyBorder="1" applyAlignment="1">
      <alignment horizontal="center" vertical="center"/>
    </xf>
    <xf numFmtId="0" fontId="2" fillId="0" borderId="84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54" fillId="0" borderId="85" xfId="0" applyFont="1" applyBorder="1" applyAlignment="1">
      <alignment horizontal="left"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49" fontId="54" fillId="0" borderId="40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28" borderId="38" xfId="0" applyFont="1" applyFill="1" applyBorder="1" applyAlignment="1">
      <alignment horizontal="left" vertical="center" wrapText="1"/>
    </xf>
    <xf numFmtId="0" fontId="0" fillId="28" borderId="85" xfId="0" applyFont="1" applyFill="1" applyBorder="1" applyAlignment="1">
      <alignment horizontal="left" vertical="center" wrapText="1"/>
    </xf>
    <xf numFmtId="14" fontId="0" fillId="28" borderId="27" xfId="0" applyNumberFormat="1" applyFont="1" applyFill="1" applyBorder="1" applyAlignment="1">
      <alignment horizontal="center" vertical="center" wrapText="1"/>
    </xf>
    <xf numFmtId="14" fontId="0" fillId="28" borderId="40" xfId="0" applyNumberFormat="1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vertical="center" wrapText="1"/>
    </xf>
    <xf numFmtId="0" fontId="0" fillId="28" borderId="40" xfId="0" applyFont="1" applyFill="1" applyBorder="1" applyAlignment="1">
      <alignment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49" fontId="0" fillId="28" borderId="40" xfId="0" applyNumberFormat="1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left" vertical="center" wrapText="1"/>
    </xf>
    <xf numFmtId="0" fontId="0" fillId="28" borderId="40" xfId="0" applyFont="1" applyFill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40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0" fillId="28" borderId="40" xfId="0" applyFont="1" applyFill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14" fontId="0" fillId="0" borderId="40" xfId="0" applyNumberFormat="1" applyFont="1" applyBorder="1" applyAlignment="1">
      <alignment horizontal="center" vertical="center" wrapText="1"/>
    </xf>
    <xf numFmtId="0" fontId="54" fillId="0" borderId="40" xfId="0" applyFont="1" applyBorder="1" applyAlignment="1">
      <alignment vertical="center" wrapText="1"/>
    </xf>
    <xf numFmtId="0" fontId="54" fillId="0" borderId="8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86" xfId="0" applyFont="1" applyBorder="1" applyAlignment="1">
      <alignment horizontal="left" vertical="center"/>
    </xf>
    <xf numFmtId="49" fontId="54" fillId="0" borderId="40" xfId="0" applyNumberFormat="1" applyFont="1" applyBorder="1" applyAlignment="1">
      <alignment vertical="center" wrapText="1"/>
    </xf>
    <xf numFmtId="0" fontId="0" fillId="0" borderId="87" xfId="0" applyFont="1" applyBorder="1" applyAlignment="1">
      <alignment horizontal="center" vertical="center" wrapText="1"/>
    </xf>
    <xf numFmtId="14" fontId="0" fillId="0" borderId="87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4" fontId="0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4" fillId="0" borderId="27" xfId="0" applyFont="1" applyBorder="1" applyAlignment="1">
      <alignment vertical="center" wrapText="1"/>
    </xf>
    <xf numFmtId="49" fontId="55" fillId="28" borderId="27" xfId="0" applyNumberFormat="1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left" vertical="center" wrapText="1"/>
    </xf>
    <xf numFmtId="0" fontId="0" fillId="28" borderId="25" xfId="0" applyFont="1" applyFill="1" applyBorder="1" applyAlignment="1">
      <alignment horizontal="left" vertical="center" wrapText="1"/>
    </xf>
    <xf numFmtId="0" fontId="54" fillId="28" borderId="25" xfId="0" applyFont="1" applyFill="1" applyBorder="1" applyAlignment="1">
      <alignment horizontal="left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vertical="center" wrapText="1"/>
    </xf>
    <xf numFmtId="0" fontId="0" fillId="28" borderId="45" xfId="0" applyFont="1" applyFill="1" applyBorder="1" applyAlignment="1">
      <alignment horizontal="left" vertical="center" wrapText="1"/>
    </xf>
    <xf numFmtId="14" fontId="0" fillId="28" borderId="45" xfId="0" applyNumberFormat="1" applyFont="1" applyFill="1" applyBorder="1" applyAlignment="1">
      <alignment horizontal="center" vertical="center" wrapText="1"/>
    </xf>
    <xf numFmtId="0" fontId="0" fillId="28" borderId="45" xfId="0" applyFont="1" applyFill="1" applyBorder="1" applyAlignment="1">
      <alignment vertical="center" wrapText="1"/>
    </xf>
    <xf numFmtId="49" fontId="0" fillId="28" borderId="45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8" xfId="0" applyFont="1" applyBorder="1" applyAlignment="1">
      <alignment horizontal="left" vertical="top" wrapText="1"/>
    </xf>
    <xf numFmtId="0" fontId="56" fillId="0" borderId="89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56" fillId="2" borderId="89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left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0" fillId="2" borderId="91" xfId="0" applyFill="1" applyBorder="1" applyAlignment="1">
      <alignment horizontal="center" vertical="center" wrapText="1"/>
    </xf>
    <xf numFmtId="49" fontId="6" fillId="8" borderId="38" xfId="0" applyNumberFormat="1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left" vertical="top" wrapText="1"/>
    </xf>
    <xf numFmtId="49" fontId="6" fillId="29" borderId="38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31" xfId="42" applyNumberFormat="1" applyFont="1" applyFill="1" applyBorder="1" applyAlignment="1" applyProtection="1">
      <alignment horizontal="center" vertical="center" wrapText="1"/>
      <protection/>
    </xf>
    <xf numFmtId="0" fontId="5" fillId="2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top" wrapText="1"/>
    </xf>
    <xf numFmtId="49" fontId="6" fillId="3" borderId="44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6" fillId="0" borderId="8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6" fillId="0" borderId="78" xfId="0" applyFont="1" applyBorder="1" applyAlignment="1">
      <alignment horizontal="left" vertical="center" wrapText="1"/>
    </xf>
    <xf numFmtId="0" fontId="56" fillId="0" borderId="77" xfId="0" applyFont="1" applyBorder="1" applyAlignment="1">
      <alignment horizontal="left" vertic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top" wrapText="1"/>
    </xf>
    <xf numFmtId="0" fontId="56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36</xdr:row>
      <xdr:rowOff>19050</xdr:rowOff>
    </xdr:from>
    <xdr:to>
      <xdr:col>5</xdr:col>
      <xdr:colOff>19050</xdr:colOff>
      <xdr:row>38</xdr:row>
      <xdr:rowOff>0</xdr:rowOff>
    </xdr:to>
    <xdr:sp>
      <xdr:nvSpPr>
        <xdr:cNvPr id="2" name="WordArt 6"/>
        <xdr:cNvSpPr>
          <a:spLocks/>
        </xdr:cNvSpPr>
      </xdr:nvSpPr>
      <xdr:spPr>
        <a:xfrm>
          <a:off x="1905000" y="6019800"/>
          <a:ext cx="2600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104775</xdr:rowOff>
    </xdr:from>
    <xdr:to>
      <xdr:col>6</xdr:col>
      <xdr:colOff>1066800</xdr:colOff>
      <xdr:row>40</xdr:row>
      <xdr:rowOff>133350</xdr:rowOff>
    </xdr:to>
    <xdr:sp>
      <xdr:nvSpPr>
        <xdr:cNvPr id="3" name="WordArt 8"/>
        <xdr:cNvSpPr>
          <a:spLocks/>
        </xdr:cNvSpPr>
      </xdr:nvSpPr>
      <xdr:spPr>
        <a:xfrm>
          <a:off x="3752850" y="6591300"/>
          <a:ext cx="24098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43</xdr:row>
      <xdr:rowOff>104775</xdr:rowOff>
    </xdr:from>
    <xdr:to>
      <xdr:col>5</xdr:col>
      <xdr:colOff>123825</xdr:colOff>
      <xdr:row>44</xdr:row>
      <xdr:rowOff>0</xdr:rowOff>
    </xdr:to>
    <xdr:sp>
      <xdr:nvSpPr>
        <xdr:cNvPr id="4" name="WordArt 9"/>
        <xdr:cNvSpPr>
          <a:spLocks/>
        </xdr:cNvSpPr>
      </xdr:nvSpPr>
      <xdr:spPr>
        <a:xfrm>
          <a:off x="1962150" y="7239000"/>
          <a:ext cx="26479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46</xdr:row>
      <xdr:rowOff>38100</xdr:rowOff>
    </xdr:from>
    <xdr:to>
      <xdr:col>4</xdr:col>
      <xdr:colOff>962025</xdr:colOff>
      <xdr:row>48</xdr:row>
      <xdr:rowOff>0</xdr:rowOff>
    </xdr:to>
    <xdr:sp>
      <xdr:nvSpPr>
        <xdr:cNvPr id="5" name="WordArt 11"/>
        <xdr:cNvSpPr>
          <a:spLocks/>
        </xdr:cNvSpPr>
      </xdr:nvSpPr>
      <xdr:spPr>
        <a:xfrm>
          <a:off x="1752600" y="7658100"/>
          <a:ext cx="26574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209550</xdr:colOff>
      <xdr:row>52</xdr:row>
      <xdr:rowOff>0</xdr:rowOff>
    </xdr:from>
    <xdr:to>
      <xdr:col>5</xdr:col>
      <xdr:colOff>419100</xdr:colOff>
      <xdr:row>53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2733675" y="8591550"/>
          <a:ext cx="21717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56</xdr:row>
      <xdr:rowOff>0</xdr:rowOff>
    </xdr:from>
    <xdr:to>
      <xdr:col>5</xdr:col>
      <xdr:colOff>19050</xdr:colOff>
      <xdr:row>57</xdr:row>
      <xdr:rowOff>47625</xdr:rowOff>
    </xdr:to>
    <xdr:sp>
      <xdr:nvSpPr>
        <xdr:cNvPr id="7" name="WordArt 6"/>
        <xdr:cNvSpPr>
          <a:spLocks/>
        </xdr:cNvSpPr>
      </xdr:nvSpPr>
      <xdr:spPr>
        <a:xfrm>
          <a:off x="1905000" y="9239250"/>
          <a:ext cx="26003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60</xdr:row>
      <xdr:rowOff>28575</xdr:rowOff>
    </xdr:from>
    <xdr:to>
      <xdr:col>5</xdr:col>
      <xdr:colOff>285750</xdr:colOff>
      <xdr:row>63</xdr:row>
      <xdr:rowOff>57150</xdr:rowOff>
    </xdr:to>
    <xdr:sp>
      <xdr:nvSpPr>
        <xdr:cNvPr id="8" name="WordArt 7"/>
        <xdr:cNvSpPr>
          <a:spLocks/>
        </xdr:cNvSpPr>
      </xdr:nvSpPr>
      <xdr:spPr>
        <a:xfrm>
          <a:off x="2600325" y="9915525"/>
          <a:ext cx="21717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64</xdr:row>
      <xdr:rowOff>0</xdr:rowOff>
    </xdr:from>
    <xdr:to>
      <xdr:col>4</xdr:col>
      <xdr:colOff>914400</xdr:colOff>
      <xdr:row>66</xdr:row>
      <xdr:rowOff>0</xdr:rowOff>
    </xdr:to>
    <xdr:sp>
      <xdr:nvSpPr>
        <xdr:cNvPr id="9" name="WordArt 8"/>
        <xdr:cNvSpPr>
          <a:spLocks/>
        </xdr:cNvSpPr>
      </xdr:nvSpPr>
      <xdr:spPr>
        <a:xfrm>
          <a:off x="1704975" y="10534650"/>
          <a:ext cx="2657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38100</xdr:rowOff>
    </xdr:from>
    <xdr:to>
      <xdr:col>6</xdr:col>
      <xdr:colOff>133350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88" t="str">
        <f>'[1]реквизиты'!$A$2</f>
        <v>Первенство России по самбо, среди юношей 1995-1996гг.р.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tr">
        <f>'[1]реквизиты'!$A$3</f>
        <v>04-08 февраля 2013г., г.Рязань</v>
      </c>
      <c r="B2" s="91"/>
      <c r="C2" s="91"/>
      <c r="D2" s="91"/>
      <c r="E2" s="91"/>
      <c r="F2" s="91"/>
      <c r="G2" s="91"/>
      <c r="H2" s="91"/>
    </row>
    <row r="3" spans="1:8" ht="18.75" thickBot="1">
      <c r="A3" s="92" t="s">
        <v>72</v>
      </c>
      <c r="B3" s="92"/>
      <c r="C3" s="92"/>
      <c r="D3" s="92"/>
      <c r="E3" s="92"/>
      <c r="F3" s="92"/>
      <c r="G3" s="92"/>
      <c r="H3" s="92"/>
    </row>
    <row r="4" spans="2:8" ht="18.75" thickBot="1">
      <c r="B4" s="58"/>
      <c r="C4" s="59"/>
      <c r="D4" s="93" t="str">
        <f>'пр.взв'!D4</f>
        <v>В.к.   60   кг.</v>
      </c>
      <c r="E4" s="94"/>
      <c r="F4" s="95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6" t="s">
        <v>73</v>
      </c>
      <c r="B6" s="108" t="str">
        <f>VLOOKUP(J6,'пр.взв'!B7:G86,2,FALSE)</f>
        <v>ТЕРЕХОВ Павел Нколаевич</v>
      </c>
      <c r="C6" s="108"/>
      <c r="D6" s="108"/>
      <c r="E6" s="108"/>
      <c r="F6" s="108"/>
      <c r="G6" s="108"/>
      <c r="H6" s="101" t="str">
        <f>'ит.пр'!D6</f>
        <v>14.06.1995 кмс</v>
      </c>
      <c r="I6" s="59"/>
      <c r="J6" s="60">
        <f>'ит.пр'!B6</f>
        <v>5</v>
      </c>
    </row>
    <row r="7" spans="1:10" ht="18">
      <c r="A7" s="97"/>
      <c r="B7" s="109"/>
      <c r="C7" s="109"/>
      <c r="D7" s="109"/>
      <c r="E7" s="109"/>
      <c r="F7" s="109"/>
      <c r="G7" s="109"/>
      <c r="H7" s="85"/>
      <c r="I7" s="59"/>
      <c r="J7" s="60"/>
    </row>
    <row r="8" spans="1:10" ht="18">
      <c r="A8" s="97"/>
      <c r="B8" s="86" t="str">
        <f>'ит.пр'!E6</f>
        <v>ЦФО, Рязанская Рязань ПР</v>
      </c>
      <c r="C8" s="86"/>
      <c r="D8" s="86"/>
      <c r="E8" s="86"/>
      <c r="F8" s="86"/>
      <c r="G8" s="86"/>
      <c r="H8" s="85"/>
      <c r="I8" s="59"/>
      <c r="J8" s="60"/>
    </row>
    <row r="9" spans="1:10" ht="18.75" thickBot="1">
      <c r="A9" s="98"/>
      <c r="B9" s="103"/>
      <c r="C9" s="103"/>
      <c r="D9" s="103"/>
      <c r="E9" s="103"/>
      <c r="F9" s="103"/>
      <c r="G9" s="103"/>
      <c r="H9" s="104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7" t="s">
        <v>74</v>
      </c>
      <c r="B11" s="108" t="str">
        <f>VLOOKUP(J11,'пр.взв'!B2:G91,2,FALSE)</f>
        <v>АМИНОВ Заирбек Арсланбегович</v>
      </c>
      <c r="C11" s="108"/>
      <c r="D11" s="108"/>
      <c r="E11" s="108"/>
      <c r="F11" s="108"/>
      <c r="G11" s="108"/>
      <c r="H11" s="101" t="str">
        <f>'ит.пр'!D8</f>
        <v>14.10.1995, кмс</v>
      </c>
      <c r="I11" s="59"/>
      <c r="J11" s="60">
        <f>'ит.пр'!B8</f>
        <v>4</v>
      </c>
    </row>
    <row r="12" spans="1:10" ht="18" customHeight="1">
      <c r="A12" s="79"/>
      <c r="B12" s="109"/>
      <c r="C12" s="109"/>
      <c r="D12" s="109"/>
      <c r="E12" s="109"/>
      <c r="F12" s="109"/>
      <c r="G12" s="109"/>
      <c r="H12" s="85"/>
      <c r="I12" s="59"/>
      <c r="J12" s="60"/>
    </row>
    <row r="13" spans="1:10" ht="18">
      <c r="A13" s="79"/>
      <c r="B13" s="86" t="str">
        <f>'ит.пр'!E8</f>
        <v>УФО, ХМАО, Нижневартовск МО</v>
      </c>
      <c r="C13" s="86"/>
      <c r="D13" s="86"/>
      <c r="E13" s="86"/>
      <c r="F13" s="86"/>
      <c r="G13" s="86"/>
      <c r="H13" s="85"/>
      <c r="I13" s="59"/>
      <c r="J13" s="60"/>
    </row>
    <row r="14" spans="1:10" ht="18.75" thickBot="1">
      <c r="A14" s="80"/>
      <c r="B14" s="103"/>
      <c r="C14" s="103"/>
      <c r="D14" s="103"/>
      <c r="E14" s="103"/>
      <c r="F14" s="103"/>
      <c r="G14" s="103"/>
      <c r="H14" s="104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105" t="s">
        <v>75</v>
      </c>
      <c r="B16" s="108" t="str">
        <f>VLOOKUP(J16,'пр.взв'!B1:G96,2,FALSE)</f>
        <v>ОВСЕПЯН Асатур Арманович</v>
      </c>
      <c r="C16" s="108"/>
      <c r="D16" s="108"/>
      <c r="E16" s="108"/>
      <c r="F16" s="108"/>
      <c r="G16" s="108"/>
      <c r="H16" s="101" t="str">
        <f>'ит.пр'!D10</f>
        <v>22.05.1995 кмс</v>
      </c>
      <c r="I16" s="59"/>
      <c r="J16" s="60">
        <f>'ит.пр'!B10</f>
        <v>27</v>
      </c>
    </row>
    <row r="17" spans="1:10" ht="18" customHeight="1">
      <c r="A17" s="106"/>
      <c r="B17" s="109"/>
      <c r="C17" s="109"/>
      <c r="D17" s="109"/>
      <c r="E17" s="109"/>
      <c r="F17" s="109"/>
      <c r="G17" s="109"/>
      <c r="H17" s="85"/>
      <c r="I17" s="59"/>
      <c r="J17" s="60"/>
    </row>
    <row r="18" spans="1:10" ht="18">
      <c r="A18" s="106"/>
      <c r="B18" s="86" t="str">
        <f>'ит.пр'!E10</f>
        <v>УФО, Свердловская, В.Пышма, Пр</v>
      </c>
      <c r="C18" s="86"/>
      <c r="D18" s="86"/>
      <c r="E18" s="86"/>
      <c r="F18" s="86"/>
      <c r="G18" s="86"/>
      <c r="H18" s="85"/>
      <c r="I18" s="59"/>
      <c r="J18" s="60"/>
    </row>
    <row r="19" spans="1:10" ht="18.75" thickBot="1">
      <c r="A19" s="107"/>
      <c r="B19" s="103"/>
      <c r="C19" s="103"/>
      <c r="D19" s="103"/>
      <c r="E19" s="103"/>
      <c r="F19" s="103"/>
      <c r="G19" s="103"/>
      <c r="H19" s="104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105" t="s">
        <v>75</v>
      </c>
      <c r="B21" s="108" t="str">
        <f>VLOOKUP(J21,'пр.взв'!B2:G101,2,FALSE)</f>
        <v>КУЛИКОВСКИХ Александр Александрович</v>
      </c>
      <c r="C21" s="108"/>
      <c r="D21" s="108"/>
      <c r="E21" s="108"/>
      <c r="F21" s="108"/>
      <c r="G21" s="108"/>
      <c r="H21" s="101" t="str">
        <f>'ит.пр'!D12</f>
        <v>22.08.1996 кмс</v>
      </c>
      <c r="I21" s="59"/>
      <c r="J21" s="60">
        <f>'ит.пр'!B12</f>
        <v>34</v>
      </c>
    </row>
    <row r="22" spans="1:10" ht="18" customHeight="1">
      <c r="A22" s="106"/>
      <c r="B22" s="109"/>
      <c r="C22" s="109"/>
      <c r="D22" s="109"/>
      <c r="E22" s="109"/>
      <c r="F22" s="109"/>
      <c r="G22" s="109"/>
      <c r="H22" s="85"/>
      <c r="I22" s="59"/>
      <c r="J22" s="60"/>
    </row>
    <row r="23" spans="1:9" ht="18">
      <c r="A23" s="106"/>
      <c r="B23" s="86" t="str">
        <f>'ит.пр'!E12</f>
        <v>УФО, Курганская</v>
      </c>
      <c r="C23" s="86"/>
      <c r="D23" s="86"/>
      <c r="E23" s="86"/>
      <c r="F23" s="86"/>
      <c r="G23" s="86"/>
      <c r="H23" s="85"/>
      <c r="I23" s="59"/>
    </row>
    <row r="24" spans="1:9" ht="18.75" thickBot="1">
      <c r="A24" s="107"/>
      <c r="B24" s="103"/>
      <c r="C24" s="103"/>
      <c r="D24" s="103"/>
      <c r="E24" s="103"/>
      <c r="F24" s="103"/>
      <c r="G24" s="103"/>
      <c r="H24" s="104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99" t="str">
        <f>'ит.пр'!G6</f>
        <v>Фофанов КН, Серегин СМ</v>
      </c>
      <c r="B28" s="100"/>
      <c r="C28" s="100"/>
      <c r="D28" s="100"/>
      <c r="E28" s="100"/>
      <c r="F28" s="100"/>
      <c r="G28" s="100"/>
      <c r="H28" s="101"/>
      <c r="J28">
        <v>0</v>
      </c>
    </row>
    <row r="29" spans="1:8" ht="13.5" thickBot="1">
      <c r="A29" s="102"/>
      <c r="B29" s="103"/>
      <c r="C29" s="103"/>
      <c r="D29" s="103"/>
      <c r="E29" s="103"/>
      <c r="F29" s="103"/>
      <c r="G29" s="103"/>
      <c r="H29" s="104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6:G7"/>
    <mergeCell ref="H16:H17"/>
    <mergeCell ref="B8:H9"/>
    <mergeCell ref="B18:H19"/>
    <mergeCell ref="A11:A14"/>
    <mergeCell ref="A16:A19"/>
    <mergeCell ref="H11:H12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51" sqref="K1:R5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5" t="s">
        <v>23</v>
      </c>
      <c r="C1" s="145"/>
      <c r="D1" s="145"/>
      <c r="E1" s="145"/>
      <c r="F1" s="145"/>
      <c r="G1" s="145"/>
      <c r="H1" s="145"/>
      <c r="I1" s="145"/>
      <c r="K1" s="126" t="s">
        <v>23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13"/>
      <c r="B2" s="15"/>
      <c r="C2" s="69" t="s">
        <v>270</v>
      </c>
      <c r="D2" s="15"/>
      <c r="E2" s="15"/>
      <c r="F2" s="35" t="str">
        <f>HYPERLINK('пр.взв'!D4)</f>
        <v>В.к.   60   кг.</v>
      </c>
      <c r="G2" s="15"/>
      <c r="H2" s="15"/>
      <c r="I2" s="15"/>
      <c r="K2" s="2"/>
      <c r="L2" s="70" t="s">
        <v>271</v>
      </c>
      <c r="M2" s="2"/>
      <c r="N2" s="2"/>
      <c r="O2" s="35" t="str">
        <f>HYPERLINK('пр.взв'!D4)</f>
        <v>В.к.   60   кг.</v>
      </c>
      <c r="P2" s="2"/>
      <c r="Q2" s="2"/>
      <c r="R2" s="2"/>
    </row>
    <row r="3" spans="1:18" ht="12.75">
      <c r="A3" s="137"/>
      <c r="B3" s="146" t="s">
        <v>5</v>
      </c>
      <c r="C3" s="139" t="s">
        <v>2</v>
      </c>
      <c r="D3" s="141" t="s">
        <v>24</v>
      </c>
      <c r="E3" s="139" t="s">
        <v>25</v>
      </c>
      <c r="F3" s="139" t="s">
        <v>26</v>
      </c>
      <c r="G3" s="141" t="s">
        <v>27</v>
      </c>
      <c r="H3" s="139" t="s">
        <v>28</v>
      </c>
      <c r="I3" s="143" t="s">
        <v>29</v>
      </c>
      <c r="K3" s="127" t="s">
        <v>5</v>
      </c>
      <c r="L3" s="129" t="s">
        <v>2</v>
      </c>
      <c r="M3" s="131" t="s">
        <v>24</v>
      </c>
      <c r="N3" s="129" t="s">
        <v>25</v>
      </c>
      <c r="O3" s="129" t="s">
        <v>26</v>
      </c>
      <c r="P3" s="131" t="s">
        <v>27</v>
      </c>
      <c r="Q3" s="129" t="s">
        <v>28</v>
      </c>
      <c r="R3" s="133" t="s">
        <v>29</v>
      </c>
    </row>
    <row r="4" spans="1:18" ht="13.5" thickBot="1">
      <c r="A4" s="137"/>
      <c r="B4" s="147"/>
      <c r="C4" s="140"/>
      <c r="D4" s="142"/>
      <c r="E4" s="140"/>
      <c r="F4" s="140"/>
      <c r="G4" s="142"/>
      <c r="H4" s="140"/>
      <c r="I4" s="144"/>
      <c r="K4" s="128"/>
      <c r="L4" s="130"/>
      <c r="M4" s="132"/>
      <c r="N4" s="130"/>
      <c r="O4" s="130"/>
      <c r="P4" s="132"/>
      <c r="Q4" s="130"/>
      <c r="R4" s="134"/>
    </row>
    <row r="5" spans="1:18" ht="12.75">
      <c r="A5" s="137"/>
      <c r="B5" s="123">
        <v>1</v>
      </c>
      <c r="C5" s="124" t="str">
        <f>VLOOKUP(B5,'пр.взв'!B7:E85,2,FALSE)</f>
        <v>АКСЕНОВ Максим Юрьевич</v>
      </c>
      <c r="D5" s="138" t="str">
        <f>VLOOKUP(B5,'пр.взв'!B7:F85,3,FALSE)</f>
        <v>31.10.1995 кмс</v>
      </c>
      <c r="E5" s="138" t="str">
        <f>VLOOKUP(B5,'пр.взв'!B5:G85,4,FALSE)</f>
        <v>ПФО, Саратовская, Балашов, Д</v>
      </c>
      <c r="F5" s="120"/>
      <c r="G5" s="120"/>
      <c r="H5" s="121"/>
      <c r="I5" s="122"/>
      <c r="K5" s="123">
        <v>25</v>
      </c>
      <c r="L5" s="124" t="str">
        <f>VLOOKUP(K5,'пр.взв'!B7:E86,2,FALSE)</f>
        <v>МОТОРИН Яков Сергеевич</v>
      </c>
      <c r="M5" s="124" t="str">
        <f>VLOOKUP(K5,'пр.взв'!B7:G86,3,FALSE)</f>
        <v>10.12.1996 кмс</v>
      </c>
      <c r="N5" s="124" t="str">
        <f>VLOOKUP(K5,'пр.взв'!B7:G86,4,FALSE)</f>
        <v>ЦФО, Костромская Кострома</v>
      </c>
      <c r="O5" s="120"/>
      <c r="P5" s="120"/>
      <c r="Q5" s="121"/>
      <c r="R5" s="122"/>
    </row>
    <row r="6" spans="1:18" ht="13.5" thickBot="1">
      <c r="A6" s="137"/>
      <c r="B6" s="114"/>
      <c r="C6" s="118"/>
      <c r="D6" s="135"/>
      <c r="E6" s="135"/>
      <c r="F6" s="83"/>
      <c r="G6" s="83"/>
      <c r="H6" s="110"/>
      <c r="I6" s="112"/>
      <c r="K6" s="114"/>
      <c r="L6" s="118"/>
      <c r="M6" s="118"/>
      <c r="N6" s="118"/>
      <c r="O6" s="83"/>
      <c r="P6" s="83"/>
      <c r="Q6" s="110"/>
      <c r="R6" s="112"/>
    </row>
    <row r="7" spans="1:18" ht="12.75">
      <c r="A7" s="137"/>
      <c r="B7" s="123">
        <v>2</v>
      </c>
      <c r="C7" s="116" t="str">
        <f>VLOOKUP(B7,'пр.взв'!B7:G86,2,FALSE)</f>
        <v>МЕРЕТУКОВ Рустам Хусейнович</v>
      </c>
      <c r="D7" s="135" t="str">
        <f>VLOOKUP(B7,'пр.взв'!B7:G86,3,FALSE)</f>
        <v>27.07.1995 кмс</v>
      </c>
      <c r="E7" s="135" t="str">
        <f>VLOOKUP(B7,'пр.взв'!B7:G86,4,FALSE)</f>
        <v>ЮФО, Адыгея</v>
      </c>
      <c r="F7" s="83"/>
      <c r="G7" s="83"/>
      <c r="H7" s="110"/>
      <c r="I7" s="112"/>
      <c r="K7" s="123">
        <v>26</v>
      </c>
      <c r="L7" s="116" t="str">
        <f>VLOOKUP(K7,'пр.взв'!B7:E86,2,FALSE)</f>
        <v>БЕЛЯЕВ Алексей Владимирович</v>
      </c>
      <c r="M7" s="116" t="str">
        <f>VLOOKUP(K7,'пр.взв'!B7:G88,3,FALSE)</f>
        <v>16.03.1996 кмс</v>
      </c>
      <c r="N7" s="116" t="str">
        <f>VLOOKUP(K7,'пр.взв'!B7:G88,4,FALSE)</f>
        <v>ПФО, Саратовская, Ивантеевка Л</v>
      </c>
      <c r="O7" s="83"/>
      <c r="P7" s="83"/>
      <c r="Q7" s="110"/>
      <c r="R7" s="112"/>
    </row>
    <row r="8" spans="1:18" ht="13.5" thickBot="1">
      <c r="A8" s="137"/>
      <c r="B8" s="114"/>
      <c r="C8" s="117"/>
      <c r="D8" s="136"/>
      <c r="E8" s="136"/>
      <c r="F8" s="84"/>
      <c r="G8" s="84"/>
      <c r="H8" s="111"/>
      <c r="I8" s="113"/>
      <c r="K8" s="114"/>
      <c r="L8" s="118"/>
      <c r="M8" s="118"/>
      <c r="N8" s="118"/>
      <c r="O8" s="84"/>
      <c r="P8" s="84"/>
      <c r="Q8" s="111"/>
      <c r="R8" s="113"/>
    </row>
    <row r="9" spans="1:18" ht="12.75">
      <c r="A9" s="137"/>
      <c r="B9" s="123">
        <v>3</v>
      </c>
      <c r="C9" s="124" t="str">
        <f>VLOOKUP(B9,'пр.взв'!B7:E876,2,FALSE)</f>
        <v>ЯКИМОВ Степан Юрьевич</v>
      </c>
      <c r="D9" s="138" t="str">
        <f>VLOOKUP(B9,'пр.взв'!B7:F89,3,FALSE)</f>
        <v>25.02.1996 1р</v>
      </c>
      <c r="E9" s="138" t="str">
        <f>VLOOKUP(B9,'пр.взв'!B7:G89,4,FALSE)</f>
        <v>Москва С-70</v>
      </c>
      <c r="F9" s="120"/>
      <c r="G9" s="120"/>
      <c r="H9" s="121"/>
      <c r="I9" s="122"/>
      <c r="K9" s="123">
        <v>27</v>
      </c>
      <c r="L9" s="124" t="str">
        <f>VLOOKUP(K9,'пр.взв'!B7:E86,2,FALSE)</f>
        <v>ОВСЕПЯН Асатур Арманович</v>
      </c>
      <c r="M9" s="124" t="str">
        <f>VLOOKUP(K9,'пр.взв'!B7:G90,3,FALSE)</f>
        <v>22.05.1995 кмс</v>
      </c>
      <c r="N9" s="124" t="str">
        <f>VLOOKUP(K9,'пр.взв'!B7:G90,4,FALSE)</f>
        <v>УФО, Свердловская, В.Пышма, Пр</v>
      </c>
      <c r="O9" s="120"/>
      <c r="P9" s="120"/>
      <c r="Q9" s="121"/>
      <c r="R9" s="122"/>
    </row>
    <row r="10" spans="1:18" ht="13.5" thickBot="1">
      <c r="A10" s="137"/>
      <c r="B10" s="114"/>
      <c r="C10" s="118"/>
      <c r="D10" s="135"/>
      <c r="E10" s="135"/>
      <c r="F10" s="83"/>
      <c r="G10" s="83"/>
      <c r="H10" s="110"/>
      <c r="I10" s="112"/>
      <c r="K10" s="114"/>
      <c r="L10" s="118"/>
      <c r="M10" s="118"/>
      <c r="N10" s="118"/>
      <c r="O10" s="83"/>
      <c r="P10" s="83"/>
      <c r="Q10" s="110"/>
      <c r="R10" s="112"/>
    </row>
    <row r="11" spans="1:18" ht="12.75">
      <c r="A11" s="137"/>
      <c r="B11" s="123">
        <v>4</v>
      </c>
      <c r="C11" s="116" t="str">
        <f>VLOOKUP(B11,'пр.взв'!B7:E86,2,FALSE)</f>
        <v>АМИНОВ Заирбек Арсланбегович</v>
      </c>
      <c r="D11" s="135" t="str">
        <f>VLOOKUP(B11,'пр.взв'!B7:G90,3,FALSE)</f>
        <v>14.10.1995, кмс</v>
      </c>
      <c r="E11" s="135" t="str">
        <f>VLOOKUP(B11,'пр.взв'!B7:G90,4,FALSE)</f>
        <v>УФО, ХМАО, Нижневартовск МО</v>
      </c>
      <c r="F11" s="83"/>
      <c r="G11" s="83"/>
      <c r="H11" s="110"/>
      <c r="I11" s="112"/>
      <c r="K11" s="123">
        <v>28</v>
      </c>
      <c r="L11" s="116" t="str">
        <f>VLOOKUP(K11,'пр.взв'!B7:E86,2,FALSE)</f>
        <v>АБРАМОВ Константин Сергеевич</v>
      </c>
      <c r="M11" s="116" t="str">
        <f>VLOOKUP(K11,'пр.взв'!B7:G92,3,FALSE)</f>
        <v>27.02.1995 кмс</v>
      </c>
      <c r="N11" s="116" t="str">
        <f>VLOOKUP(K11,'пр.взв'!B7:G92,4,FALSE)</f>
        <v>Москва С-70</v>
      </c>
      <c r="O11" s="83"/>
      <c r="P11" s="83"/>
      <c r="Q11" s="110"/>
      <c r="R11" s="112"/>
    </row>
    <row r="12" spans="1:18" ht="13.5" thickBot="1">
      <c r="A12" s="137"/>
      <c r="B12" s="114"/>
      <c r="C12" s="117"/>
      <c r="D12" s="136"/>
      <c r="E12" s="136"/>
      <c r="F12" s="84"/>
      <c r="G12" s="84"/>
      <c r="H12" s="111"/>
      <c r="I12" s="113"/>
      <c r="K12" s="114"/>
      <c r="L12" s="118"/>
      <c r="M12" s="118"/>
      <c r="N12" s="118"/>
      <c r="O12" s="84"/>
      <c r="P12" s="84"/>
      <c r="Q12" s="111"/>
      <c r="R12" s="113"/>
    </row>
    <row r="13" spans="1:18" ht="12.75">
      <c r="A13" s="137"/>
      <c r="B13" s="123">
        <v>5</v>
      </c>
      <c r="C13" s="124" t="str">
        <f>VLOOKUP(B13,'пр.взв'!B7:E86,2,FALSE)</f>
        <v>ТЕРЕХОВ Павел Нколаевич</v>
      </c>
      <c r="D13" s="138" t="str">
        <f>VLOOKUP(B13,'пр.взв'!B5:F93,3,FALSE)</f>
        <v>14.06.1995 кмс</v>
      </c>
      <c r="E13" s="138" t="str">
        <f>VLOOKUP(B13,'пр.взв'!B3:G93,4,FALSE)</f>
        <v>ЦФО, Рязанская Рязань ПР</v>
      </c>
      <c r="F13" s="120"/>
      <c r="G13" s="120"/>
      <c r="H13" s="121"/>
      <c r="I13" s="122"/>
      <c r="K13" s="123">
        <v>29</v>
      </c>
      <c r="L13" s="124" t="str">
        <f>VLOOKUP(K13,'пр.взв'!B7:E86,2,FALSE)</f>
        <v>ТУТУЕВ Алан Алмагомедович</v>
      </c>
      <c r="M13" s="124" t="str">
        <f>VLOOKUP(K13,'пр.взв'!B5:G94,3,FALSE)</f>
        <v>05.09.1995 кмс</v>
      </c>
      <c r="N13" s="124" t="str">
        <f>VLOOKUP(K13,'пр.взв'!B5:G94,4,FALSE)</f>
        <v>СКФО, Алания, Владикавказ Д</v>
      </c>
      <c r="O13" s="120"/>
      <c r="P13" s="120"/>
      <c r="Q13" s="121"/>
      <c r="R13" s="122"/>
    </row>
    <row r="14" spans="1:18" ht="13.5" thickBot="1">
      <c r="A14" s="137"/>
      <c r="B14" s="114"/>
      <c r="C14" s="118"/>
      <c r="D14" s="135"/>
      <c r="E14" s="135"/>
      <c r="F14" s="83"/>
      <c r="G14" s="83"/>
      <c r="H14" s="110"/>
      <c r="I14" s="112"/>
      <c r="K14" s="114"/>
      <c r="L14" s="118"/>
      <c r="M14" s="118"/>
      <c r="N14" s="118"/>
      <c r="O14" s="83"/>
      <c r="P14" s="83"/>
      <c r="Q14" s="110"/>
      <c r="R14" s="112"/>
    </row>
    <row r="15" spans="1:18" ht="12.75" customHeight="1">
      <c r="A15" s="137"/>
      <c r="B15" s="123">
        <v>6</v>
      </c>
      <c r="C15" s="116" t="str">
        <f>VLOOKUP(B15,'пр.взв'!B7:E86,2,FALSE)</f>
        <v>АГАПОВ Дмитрий Александрович</v>
      </c>
      <c r="D15" s="135" t="str">
        <f>VLOOKUP(B15,'пр.взв'!B5:G94,3,FALSE)</f>
        <v>05.06.1995 1р</v>
      </c>
      <c r="E15" s="135" t="str">
        <f>VLOOKUP(B15,'пр.взв'!B5:G94,4,FALSE)</f>
        <v>ДВФО, Приморский, Владивосток МО</v>
      </c>
      <c r="F15" s="83"/>
      <c r="G15" s="83"/>
      <c r="H15" s="110"/>
      <c r="I15" s="112"/>
      <c r="K15" s="123">
        <v>30</v>
      </c>
      <c r="L15" s="116" t="str">
        <f>VLOOKUP(K15,'пр.взв'!B9:E88,2,FALSE)</f>
        <v>МОСКВЕНКОВ Дмитрий Константинович</v>
      </c>
      <c r="M15" s="116" t="str">
        <f>VLOOKUP(K15,'пр.взв'!B5:G96,3,FALSE)</f>
        <v>21.05.1995, 1р</v>
      </c>
      <c r="N15" s="116" t="str">
        <f>VLOOKUP(K15,'пр.взв'!B5:G96,4,FALSE)</f>
        <v>СЗФО, Псковская, МО</v>
      </c>
      <c r="O15" s="83"/>
      <c r="P15" s="83"/>
      <c r="Q15" s="110"/>
      <c r="R15" s="112"/>
    </row>
    <row r="16" spans="1:18" ht="13.5" thickBot="1">
      <c r="A16" s="137"/>
      <c r="B16" s="114"/>
      <c r="C16" s="117"/>
      <c r="D16" s="136"/>
      <c r="E16" s="136"/>
      <c r="F16" s="84"/>
      <c r="G16" s="84"/>
      <c r="H16" s="111"/>
      <c r="I16" s="113"/>
      <c r="K16" s="114"/>
      <c r="L16" s="118"/>
      <c r="M16" s="118"/>
      <c r="N16" s="118"/>
      <c r="O16" s="84"/>
      <c r="P16" s="84"/>
      <c r="Q16" s="111"/>
      <c r="R16" s="113"/>
    </row>
    <row r="17" spans="1:18" ht="12.75" customHeight="1">
      <c r="A17" s="137"/>
      <c r="B17" s="123">
        <v>7</v>
      </c>
      <c r="C17" s="124" t="str">
        <f>VLOOKUP(B17,'пр.взв'!B7:E86,2,FALSE)</f>
        <v>БУРДАЕВ Михаил Михайович</v>
      </c>
      <c r="D17" s="138" t="str">
        <f>VLOOKUP(B17,'пр.взв'!B7:F97,3,FALSE)</f>
        <v>14.02.1995, кмс</v>
      </c>
      <c r="E17" s="138" t="str">
        <f>VLOOKUP(B17,'пр.взв'!B7:G97,4,FALSE)</f>
        <v>ПФО, Пензенская, ВС</v>
      </c>
      <c r="F17" s="120"/>
      <c r="G17" s="120"/>
      <c r="H17" s="121"/>
      <c r="I17" s="122"/>
      <c r="K17" s="123">
        <v>31</v>
      </c>
      <c r="L17" s="124" t="str">
        <f>VLOOKUP(K17,'пр.взв'!B11:E90,2,FALSE)</f>
        <v>ДАВИДЯНЦ Артур Олегович</v>
      </c>
      <c r="M17" s="124" t="str">
        <f>VLOOKUP(K17,'пр.взв'!B7:G98,3,FALSE)</f>
        <v>24.02.1995 кмс</v>
      </c>
      <c r="N17" s="124" t="str">
        <f>VLOOKUP(K17,'пр.взв'!B7:G98,4,FALSE)</f>
        <v>ЮФО, Краснодарский, Армавир Д</v>
      </c>
      <c r="O17" s="120"/>
      <c r="P17" s="120"/>
      <c r="Q17" s="121"/>
      <c r="R17" s="122"/>
    </row>
    <row r="18" spans="1:18" ht="13.5" thickBot="1">
      <c r="A18" s="137"/>
      <c r="B18" s="114"/>
      <c r="C18" s="118"/>
      <c r="D18" s="135"/>
      <c r="E18" s="135"/>
      <c r="F18" s="83"/>
      <c r="G18" s="83"/>
      <c r="H18" s="110"/>
      <c r="I18" s="112"/>
      <c r="K18" s="114"/>
      <c r="L18" s="125"/>
      <c r="M18" s="118"/>
      <c r="N18" s="118"/>
      <c r="O18" s="83"/>
      <c r="P18" s="83"/>
      <c r="Q18" s="110"/>
      <c r="R18" s="112"/>
    </row>
    <row r="19" spans="1:18" ht="12.75" customHeight="1">
      <c r="A19" s="137"/>
      <c r="B19" s="123">
        <v>8</v>
      </c>
      <c r="C19" s="116" t="str">
        <f>VLOOKUP(B19,'пр.взв'!B7:E86,2,FALSE)</f>
        <v>СТЕПАНЯН Размик Робертович</v>
      </c>
      <c r="D19" s="135" t="str">
        <f>VLOOKUP(B19,'пр.взв'!B7:G98,3,FALSE)</f>
        <v>27.03.1995, кмс</v>
      </c>
      <c r="E19" s="135" t="str">
        <f>VLOOKUP(B19,'пр.взв'!B7:G98,4,FALSE)</f>
        <v>СФО, Красноярский, Ужур</v>
      </c>
      <c r="F19" s="83"/>
      <c r="G19" s="83"/>
      <c r="H19" s="110"/>
      <c r="I19" s="112"/>
      <c r="K19" s="123">
        <v>32</v>
      </c>
      <c r="L19" s="118" t="str">
        <f>VLOOKUP(K19,'пр.взв'!B13:E92,2,FALSE)</f>
        <v>ФЕДОТОВ Сергей Дмитриевич</v>
      </c>
      <c r="M19" s="116" t="str">
        <f>VLOOKUP(K19,'пр.взв'!B7:G100,3,FALSE)</f>
        <v>19.07.1995, кмс</v>
      </c>
      <c r="N19" s="116" t="str">
        <f>VLOOKUP(K19,'пр.взв'!B7:G100,4,FALSE)</f>
        <v>ПФО, Пермский, Пермь</v>
      </c>
      <c r="O19" s="83"/>
      <c r="P19" s="83"/>
      <c r="Q19" s="110"/>
      <c r="R19" s="112"/>
    </row>
    <row r="20" spans="1:18" ht="13.5" thickBot="1">
      <c r="A20" s="137"/>
      <c r="B20" s="114"/>
      <c r="C20" s="117"/>
      <c r="D20" s="136"/>
      <c r="E20" s="136"/>
      <c r="F20" s="84"/>
      <c r="G20" s="84"/>
      <c r="H20" s="111"/>
      <c r="I20" s="113"/>
      <c r="K20" s="114"/>
      <c r="L20" s="117"/>
      <c r="M20" s="118"/>
      <c r="N20" s="118"/>
      <c r="O20" s="84"/>
      <c r="P20" s="84"/>
      <c r="Q20" s="111"/>
      <c r="R20" s="113"/>
    </row>
    <row r="21" spans="1:18" ht="12.75" customHeight="1">
      <c r="A21" s="137"/>
      <c r="B21" s="123">
        <v>9</v>
      </c>
      <c r="C21" s="124" t="str">
        <f>VLOOKUP(B21,'пр.взв'!B7:E86,2,FALSE)</f>
        <v>РАШИДОВ Фарух Яшнарович</v>
      </c>
      <c r="D21" s="138" t="str">
        <f>VLOOKUP(B21,'пр.взв'!B3:F101,3,FALSE)</f>
        <v>31.01.1995, кмс</v>
      </c>
      <c r="E21" s="138" t="str">
        <f>VLOOKUP(B21,'пр.взв'!B2:G101,4,FALSE)</f>
        <v>СЗФО, Ленинградская, Дружная Горка МО</v>
      </c>
      <c r="F21" s="120"/>
      <c r="G21" s="120"/>
      <c r="H21" s="121"/>
      <c r="I21" s="122"/>
      <c r="K21" s="123">
        <v>33</v>
      </c>
      <c r="L21" s="124" t="str">
        <f>VLOOKUP(K21,'пр.взв'!B15:E94,2,FALSE)</f>
        <v>АСМАРЯН Тигран Спартакович</v>
      </c>
      <c r="M21" s="124" t="str">
        <f>VLOOKUP(K21,'пр.взв'!B3:G102,3,FALSE)</f>
        <v>15.02.1995 кмс</v>
      </c>
      <c r="N21" s="124" t="str">
        <f>VLOOKUP(K21,'пр.взв'!B3:G102,4,FALSE)</f>
        <v>Санкт-Петербург ВС</v>
      </c>
      <c r="O21" s="120"/>
      <c r="P21" s="120"/>
      <c r="Q21" s="121"/>
      <c r="R21" s="122"/>
    </row>
    <row r="22" spans="1:18" ht="13.5" thickBot="1">
      <c r="A22" s="137"/>
      <c r="B22" s="114"/>
      <c r="C22" s="118"/>
      <c r="D22" s="135"/>
      <c r="E22" s="135"/>
      <c r="F22" s="83"/>
      <c r="G22" s="83"/>
      <c r="H22" s="110"/>
      <c r="I22" s="112"/>
      <c r="K22" s="114"/>
      <c r="L22" s="125"/>
      <c r="M22" s="118"/>
      <c r="N22" s="118"/>
      <c r="O22" s="83"/>
      <c r="P22" s="83"/>
      <c r="Q22" s="110"/>
      <c r="R22" s="112"/>
    </row>
    <row r="23" spans="1:18" ht="12.75" customHeight="1">
      <c r="A23" s="137"/>
      <c r="B23" s="123">
        <v>10</v>
      </c>
      <c r="C23" s="116" t="str">
        <f>VLOOKUP(B23,'пр.взв'!B7:E86,2,FALSE)</f>
        <v>ОШХУНОВ Заур Баширович</v>
      </c>
      <c r="D23" s="135" t="str">
        <f>VLOOKUP(B23,'пр.взв'!B3:G102,3,FALSE)</f>
        <v>19.03.1995 1р</v>
      </c>
      <c r="E23" s="135" t="str">
        <f>VLOOKUP(B23,'пр.взв'!B2:G102,4,FALSE)</f>
        <v>ЮФО, Краснодарский, Армавир Д</v>
      </c>
      <c r="F23" s="83"/>
      <c r="G23" s="83"/>
      <c r="H23" s="110"/>
      <c r="I23" s="112"/>
      <c r="K23" s="123">
        <v>34</v>
      </c>
      <c r="L23" s="118" t="str">
        <f>VLOOKUP(K23,'пр.взв'!B17:E96,2,FALSE)</f>
        <v>КУЛИКОВСКИХ Александр Александрович</v>
      </c>
      <c r="M23" s="116" t="str">
        <f>VLOOKUP(K23,'пр.взв'!B3:G104,3,FALSE)</f>
        <v>22.08.1996 кмс</v>
      </c>
      <c r="N23" s="116" t="str">
        <f>VLOOKUP(K23,'пр.взв'!B3:G104,4,FALSE)</f>
        <v>УФО, Курганская</v>
      </c>
      <c r="O23" s="83"/>
      <c r="P23" s="83"/>
      <c r="Q23" s="110"/>
      <c r="R23" s="112"/>
    </row>
    <row r="24" spans="1:18" ht="13.5" thickBot="1">
      <c r="A24" s="137"/>
      <c r="B24" s="114"/>
      <c r="C24" s="117"/>
      <c r="D24" s="136"/>
      <c r="E24" s="136"/>
      <c r="F24" s="84"/>
      <c r="G24" s="84"/>
      <c r="H24" s="111"/>
      <c r="I24" s="113"/>
      <c r="K24" s="114"/>
      <c r="L24" s="117"/>
      <c r="M24" s="118"/>
      <c r="N24" s="118"/>
      <c r="O24" s="84"/>
      <c r="P24" s="84"/>
      <c r="Q24" s="111"/>
      <c r="R24" s="113"/>
    </row>
    <row r="25" spans="1:18" ht="12.75" customHeight="1">
      <c r="A25" s="137"/>
      <c r="B25" s="123">
        <v>11</v>
      </c>
      <c r="C25" s="124" t="str">
        <f>VLOOKUP(B25,'пр.взв'!B7:E86,2,FALSE)</f>
        <v>ИВАНОВ Евгений Игоревич</v>
      </c>
      <c r="D25" s="138" t="str">
        <f>VLOOKUP(B25,'пр.взв'!B7:F105,3,FALSE)</f>
        <v>14.09.1995 1р</v>
      </c>
      <c r="E25" s="138" t="str">
        <f>VLOOKUP(B25,'пр.взв'!B2:G105,4,FALSE)</f>
        <v>ПФО, Чувашская, Чебоксары</v>
      </c>
      <c r="F25" s="120"/>
      <c r="G25" s="120"/>
      <c r="H25" s="121"/>
      <c r="I25" s="122"/>
      <c r="K25" s="123">
        <v>35</v>
      </c>
      <c r="L25" s="124" t="str">
        <f>VLOOKUP(K25,'пр.взв'!B19:E98,2,FALSE)</f>
        <v>КОТОВ Александр Сергеевич</v>
      </c>
      <c r="M25" s="124" t="str">
        <f>VLOOKUP(K25,'пр.взв'!B2:G106,3,FALSE)</f>
        <v>27.08.1996, кмс</v>
      </c>
      <c r="N25" s="124" t="str">
        <f>VLOOKUP(K25,'пр.взв'!B7:G106,4,FALSE)</f>
        <v>ПФО, Пензенская, МО</v>
      </c>
      <c r="O25" s="120"/>
      <c r="P25" s="120"/>
      <c r="Q25" s="121"/>
      <c r="R25" s="122"/>
    </row>
    <row r="26" spans="1:18" ht="13.5" thickBot="1">
      <c r="A26" s="137"/>
      <c r="B26" s="114"/>
      <c r="C26" s="118"/>
      <c r="D26" s="135"/>
      <c r="E26" s="135"/>
      <c r="F26" s="83"/>
      <c r="G26" s="83"/>
      <c r="H26" s="110"/>
      <c r="I26" s="112"/>
      <c r="K26" s="114"/>
      <c r="L26" s="118"/>
      <c r="M26" s="118"/>
      <c r="N26" s="118"/>
      <c r="O26" s="83"/>
      <c r="P26" s="83"/>
      <c r="Q26" s="110"/>
      <c r="R26" s="112"/>
    </row>
    <row r="27" spans="1:18" ht="12.75" customHeight="1">
      <c r="A27" s="137"/>
      <c r="B27" s="123">
        <v>12</v>
      </c>
      <c r="C27" s="116" t="str">
        <f>VLOOKUP(B27,'пр.взв'!B7:E86,2,FALSE)</f>
        <v>ГАМЫЛИН Кирилл Игоревич</v>
      </c>
      <c r="D27" s="135" t="str">
        <f>VLOOKUP(B27,'пр.взв'!B7:G106,3,FALSE)</f>
        <v>17.06.1995 1р</v>
      </c>
      <c r="E27" s="135" t="str">
        <f>VLOOKUP(B27,'пр.взв'!B2:G106,4,FALSE)</f>
        <v>ДВФО, Амурская</v>
      </c>
      <c r="F27" s="83"/>
      <c r="G27" s="83"/>
      <c r="H27" s="110"/>
      <c r="I27" s="112"/>
      <c r="K27" s="123">
        <v>36</v>
      </c>
      <c r="L27" s="116" t="str">
        <f>VLOOKUP(K27,'пр.взв'!B21:E100,2,FALSE)</f>
        <v>МАТВЕЕВ Михаил Александрович</v>
      </c>
      <c r="M27" s="116" t="str">
        <f>VLOOKUP(K27,'пр.взв'!B2:G108,3,FALSE)</f>
        <v>19.04.1997, 1р</v>
      </c>
      <c r="N27" s="116" t="str">
        <f>VLOOKUP(K27,'пр.взв'!B7:G108,4,FALSE)</f>
        <v>СФО, Алтайский, Бийск, МО</v>
      </c>
      <c r="O27" s="83"/>
      <c r="P27" s="83"/>
      <c r="Q27" s="110"/>
      <c r="R27" s="112"/>
    </row>
    <row r="28" spans="1:18" ht="13.5" thickBot="1">
      <c r="A28" s="137"/>
      <c r="B28" s="114"/>
      <c r="C28" s="117"/>
      <c r="D28" s="136"/>
      <c r="E28" s="136"/>
      <c r="F28" s="84"/>
      <c r="G28" s="84"/>
      <c r="H28" s="111"/>
      <c r="I28" s="113"/>
      <c r="K28" s="114"/>
      <c r="L28" s="118"/>
      <c r="M28" s="118"/>
      <c r="N28" s="118"/>
      <c r="O28" s="84"/>
      <c r="P28" s="84"/>
      <c r="Q28" s="111"/>
      <c r="R28" s="113"/>
    </row>
    <row r="29" spans="1:18" ht="12.75" customHeight="1">
      <c r="A29" s="137"/>
      <c r="B29" s="123">
        <v>13</v>
      </c>
      <c r="C29" s="124" t="str">
        <f>VLOOKUP(B29,'пр.взв'!B7:E86,2,FALSE)</f>
        <v>ТИПА Штефан Андреевич</v>
      </c>
      <c r="D29" s="138" t="str">
        <f>VLOOKUP(B29,'пр.взв'!B3:F109,3,FALSE)</f>
        <v>17.05.1995 1р</v>
      </c>
      <c r="E29" s="138" t="str">
        <f>VLOOKUP(B29,'пр.взв'!B2:G109,4,FALSE)</f>
        <v>Москва</v>
      </c>
      <c r="F29" s="120"/>
      <c r="G29" s="120"/>
      <c r="H29" s="121"/>
      <c r="I29" s="122"/>
      <c r="K29" s="123">
        <v>37</v>
      </c>
      <c r="L29" s="124" t="str">
        <f>VLOOKUP(K29,'пр.взв'!B23:E102,2,FALSE)</f>
        <v>АЛИЕВ Ровшан Рафат-оглы </v>
      </c>
      <c r="M29" s="124" t="str">
        <f>VLOOKUP(K29,'пр.взв'!B3:G110,3,FALSE)</f>
        <v>04.03.1995, кмс</v>
      </c>
      <c r="N29" s="124" t="str">
        <f>VLOOKUP(K29,'пр.взв'!B3:G110,4,FALSE)</f>
        <v>УФО, ХМАО, Нижневартовск МО</v>
      </c>
      <c r="O29" s="120"/>
      <c r="P29" s="120"/>
      <c r="Q29" s="121"/>
      <c r="R29" s="122"/>
    </row>
    <row r="30" spans="1:18" ht="13.5" thickBot="1">
      <c r="A30" s="137"/>
      <c r="B30" s="114"/>
      <c r="C30" s="118"/>
      <c r="D30" s="135"/>
      <c r="E30" s="135"/>
      <c r="F30" s="83"/>
      <c r="G30" s="83"/>
      <c r="H30" s="110"/>
      <c r="I30" s="112"/>
      <c r="K30" s="114"/>
      <c r="L30" s="125"/>
      <c r="M30" s="118"/>
      <c r="N30" s="118"/>
      <c r="O30" s="83"/>
      <c r="P30" s="83"/>
      <c r="Q30" s="110"/>
      <c r="R30" s="112"/>
    </row>
    <row r="31" spans="1:18" ht="12.75" customHeight="1">
      <c r="A31" s="137"/>
      <c r="B31" s="123">
        <v>14</v>
      </c>
      <c r="C31" s="116" t="str">
        <f>VLOOKUP(B31,'пр.взв'!B9:E88,2,FALSE)</f>
        <v>ШАРИПОВ Расул Мусаевич</v>
      </c>
      <c r="D31" s="135" t="str">
        <f>VLOOKUP(B31,'пр.взв'!B3:G110,3,FALSE)</f>
        <v>25.01.1995 кмс</v>
      </c>
      <c r="E31" s="135" t="str">
        <f>VLOOKUP(B31,'пр.взв'!B3:G110,4,FALSE)</f>
        <v>СКФО, Чеченская, МО</v>
      </c>
      <c r="F31" s="83"/>
      <c r="G31" s="83"/>
      <c r="H31" s="110"/>
      <c r="I31" s="112"/>
      <c r="K31" s="123">
        <v>38</v>
      </c>
      <c r="L31" s="118" t="str">
        <f>VLOOKUP(K31,'пр.взв'!B25:E104,2,FALSE)</f>
        <v>ХАБИБУЛЛИН Азамат Флюрович</v>
      </c>
      <c r="M31" s="116" t="str">
        <f>VLOOKUP(K31,'пр.взв'!B3:G112,3,FALSE)</f>
        <v>19.12.1995 КМС</v>
      </c>
      <c r="N31" s="116" t="str">
        <f>VLOOKUP(K31,'пр.взв'!B3:G112,4,FALSE)</f>
        <v>ПФО, Башкортостан, Октябрский</v>
      </c>
      <c r="O31" s="83"/>
      <c r="P31" s="83"/>
      <c r="Q31" s="110"/>
      <c r="R31" s="112"/>
    </row>
    <row r="32" spans="1:18" ht="13.5" thickBot="1">
      <c r="A32" s="137"/>
      <c r="B32" s="114"/>
      <c r="C32" s="118"/>
      <c r="D32" s="136"/>
      <c r="E32" s="136"/>
      <c r="F32" s="84"/>
      <c r="G32" s="84"/>
      <c r="H32" s="111"/>
      <c r="I32" s="113"/>
      <c r="K32" s="114"/>
      <c r="L32" s="117"/>
      <c r="M32" s="118"/>
      <c r="N32" s="118"/>
      <c r="O32" s="84"/>
      <c r="P32" s="84"/>
      <c r="Q32" s="111"/>
      <c r="R32" s="113"/>
    </row>
    <row r="33" spans="1:18" ht="12.75" customHeight="1">
      <c r="A33" s="137"/>
      <c r="B33" s="123">
        <v>15</v>
      </c>
      <c r="C33" s="124" t="str">
        <f>VLOOKUP(B33,'пр.взв'!B11:E90,2,FALSE)</f>
        <v>КОРОЛЕВ Сергей Анатольевич</v>
      </c>
      <c r="D33" s="138" t="str">
        <f>VLOOKUP(B33,'пр.взв'!B5:F113,3,FALSE)</f>
        <v>24.05.1996, 1р</v>
      </c>
      <c r="E33" s="138" t="str">
        <f>VLOOKUP(B33,'пр.взв'!B3:G113,4,FALSE)</f>
        <v>СЗФО, Псковская, МО</v>
      </c>
      <c r="F33" s="120"/>
      <c r="G33" s="120"/>
      <c r="H33" s="121"/>
      <c r="I33" s="122"/>
      <c r="K33" s="123">
        <v>39</v>
      </c>
      <c r="L33" s="124" t="str">
        <f>VLOOKUP(K33,'пр.взв'!B27:E106,2,FALSE)</f>
        <v>ОЗОВ Магомед Юрьевич</v>
      </c>
      <c r="M33" s="124" t="str">
        <f>VLOOKUP(K33,'пр.взв'!B3:G114,3,FALSE)</f>
        <v>13.08.1995 кмс</v>
      </c>
      <c r="N33" s="124" t="str">
        <f>VLOOKUP(K33,'пр.взв'!B3:G114,4,FALSE)</f>
        <v>СКФО, КЧР ВС</v>
      </c>
      <c r="O33" s="120"/>
      <c r="P33" s="120"/>
      <c r="Q33" s="121"/>
      <c r="R33" s="122"/>
    </row>
    <row r="34" spans="1:18" ht="13.5" thickBot="1">
      <c r="A34" s="137"/>
      <c r="B34" s="114"/>
      <c r="C34" s="125"/>
      <c r="D34" s="135"/>
      <c r="E34" s="135"/>
      <c r="F34" s="83"/>
      <c r="G34" s="83"/>
      <c r="H34" s="110"/>
      <c r="I34" s="112"/>
      <c r="K34" s="114"/>
      <c r="L34" s="125"/>
      <c r="M34" s="118"/>
      <c r="N34" s="118"/>
      <c r="O34" s="83"/>
      <c r="P34" s="83"/>
      <c r="Q34" s="110"/>
      <c r="R34" s="112"/>
    </row>
    <row r="35" spans="1:18" ht="12.75" customHeight="1">
      <c r="A35" s="137"/>
      <c r="B35" s="123">
        <v>16</v>
      </c>
      <c r="C35" s="118" t="str">
        <f>VLOOKUP(B35,'пр.взв'!B13:E92,2,FALSE)</f>
        <v>ПАТЕЕВ Дмитрий Васильевич</v>
      </c>
      <c r="D35" s="124" t="str">
        <f>VLOOKUP(C35,'пр.взв'!C13:F92,2,FALSE)</f>
        <v>28.05.1995 КМС</v>
      </c>
      <c r="E35" s="124" t="str">
        <f>VLOOKUP(D35,'пр.взв'!D13:G92,2,FALSE)</f>
        <v>ПФО, Нижегородская, Кстово ПР</v>
      </c>
      <c r="F35" s="83"/>
      <c r="G35" s="83"/>
      <c r="H35" s="110"/>
      <c r="I35" s="112"/>
      <c r="K35" s="123">
        <v>40</v>
      </c>
      <c r="L35" s="118" t="str">
        <f>VLOOKUP(K35,'пр.взв'!B29:E108,2,FALSE)</f>
        <v>ЗАКИРОВ Маруф Тахирович</v>
      </c>
      <c r="M35" s="116" t="str">
        <f>VLOOKUP(K35,'пр.взв'!B3:G116,3,FALSE)</f>
        <v>23.01.1995, кмс </v>
      </c>
      <c r="N35" s="116" t="str">
        <f>VLOOKUP(K35,'пр.взв'!B3:G116,4,FALSE)</f>
        <v>ПФО, Татарстан, Казань ПС</v>
      </c>
      <c r="O35" s="83"/>
      <c r="P35" s="83"/>
      <c r="Q35" s="110"/>
      <c r="R35" s="112"/>
    </row>
    <row r="36" spans="1:18" ht="13.5" thickBot="1">
      <c r="A36" s="137"/>
      <c r="B36" s="114"/>
      <c r="C36" s="117"/>
      <c r="D36" s="118"/>
      <c r="E36" s="118"/>
      <c r="F36" s="84"/>
      <c r="G36" s="84"/>
      <c r="H36" s="111"/>
      <c r="I36" s="113"/>
      <c r="K36" s="114"/>
      <c r="L36" s="117"/>
      <c r="M36" s="118"/>
      <c r="N36" s="118"/>
      <c r="O36" s="84"/>
      <c r="P36" s="84"/>
      <c r="Q36" s="111"/>
      <c r="R36" s="113"/>
    </row>
    <row r="37" spans="1:18" ht="12.75">
      <c r="A37" s="137"/>
      <c r="B37" s="123">
        <v>17</v>
      </c>
      <c r="C37" s="124" t="str">
        <f>VLOOKUP(B37,'пр.взв'!B7:E86,2,FALSE)</f>
        <v>ДОДОНКИН Борис Олегович</v>
      </c>
      <c r="D37" s="138" t="str">
        <f>VLOOKUP(B37,'пр.взв'!B3:F117,3,FALSE)</f>
        <v>04.11.1995, 1р</v>
      </c>
      <c r="E37" s="138" t="str">
        <f>VLOOKUP(B37,'пр.взв'!B7:G117,4,FALSE)</f>
        <v>ЦФО, Рязанская Рязань ПР</v>
      </c>
      <c r="F37" s="120"/>
      <c r="G37" s="120"/>
      <c r="H37" s="121"/>
      <c r="I37" s="122"/>
      <c r="K37" s="123">
        <v>41</v>
      </c>
      <c r="L37" s="124" t="str">
        <f>VLOOKUP(K37,'пр.взв'!B31:E110,2,FALSE)</f>
        <v>ЧИТАЕВ Эмильхан Саид-ахмедович</v>
      </c>
      <c r="M37" s="124" t="str">
        <f>VLOOKUP(K37,'пр.взв'!B3:G118,3,FALSE)</f>
        <v>10.06.1995, кмс</v>
      </c>
      <c r="N37" s="124" t="str">
        <f>VLOOKUP(K37,'пр.взв'!B3:G118,4,FALSE)</f>
        <v>СЗФО, Калининградская, Калининград МО</v>
      </c>
      <c r="O37" s="120"/>
      <c r="P37" s="120"/>
      <c r="Q37" s="121"/>
      <c r="R37" s="122"/>
    </row>
    <row r="38" spans="1:18" ht="13.5" thickBot="1">
      <c r="A38" s="137"/>
      <c r="B38" s="114"/>
      <c r="C38" s="118"/>
      <c r="D38" s="135"/>
      <c r="E38" s="135"/>
      <c r="F38" s="83"/>
      <c r="G38" s="83"/>
      <c r="H38" s="110"/>
      <c r="I38" s="112"/>
      <c r="K38" s="114"/>
      <c r="L38" s="125"/>
      <c r="M38" s="118"/>
      <c r="N38" s="118"/>
      <c r="O38" s="83"/>
      <c r="P38" s="83"/>
      <c r="Q38" s="110"/>
      <c r="R38" s="112"/>
    </row>
    <row r="39" spans="1:18" ht="12.75">
      <c r="A39" s="137"/>
      <c r="B39" s="123">
        <v>18</v>
      </c>
      <c r="C39" s="116" t="str">
        <f>VLOOKUP(B39,'пр.взв'!B7:E86,2,FALSE)</f>
        <v>ВОРОТЫНЦЕВ Сергей Алексеевич</v>
      </c>
      <c r="D39" s="135" t="str">
        <f>VLOOKUP(B39,'пр.взв'!B3:G118,3,FALSE)</f>
        <v>13.05.1996, кмс</v>
      </c>
      <c r="E39" s="135" t="str">
        <f>VLOOKUP(B39,'пр.взв'!B3:G118,4,FALSE)</f>
        <v>ЮФО, Ростовская, Ростов-на-Дону, МО</v>
      </c>
      <c r="F39" s="83"/>
      <c r="G39" s="83"/>
      <c r="H39" s="110"/>
      <c r="I39" s="112"/>
      <c r="K39" s="123">
        <v>42</v>
      </c>
      <c r="L39" s="118" t="str">
        <f>VLOOKUP(K39,'пр.взв'!B33:E112,2,FALSE)</f>
        <v>АБРАМЕНКОВ Павел Евгеньевич</v>
      </c>
      <c r="M39" s="116" t="str">
        <f>VLOOKUP(K39,'пр.взв'!B3:G120,3,FALSE)</f>
        <v>13.02.1995 1р</v>
      </c>
      <c r="N39" s="116" t="str">
        <f>VLOOKUP(K39,'пр.взв'!B3:G120,4,FALSE)</f>
        <v>ДВФО, Приморский, Владивосток МО</v>
      </c>
      <c r="O39" s="83"/>
      <c r="P39" s="83"/>
      <c r="Q39" s="110"/>
      <c r="R39" s="112"/>
    </row>
    <row r="40" spans="1:18" ht="13.5" thickBot="1">
      <c r="A40" s="137"/>
      <c r="B40" s="114"/>
      <c r="C40" s="117"/>
      <c r="D40" s="136"/>
      <c r="E40" s="136"/>
      <c r="F40" s="84"/>
      <c r="G40" s="84"/>
      <c r="H40" s="111"/>
      <c r="I40" s="113"/>
      <c r="K40" s="114"/>
      <c r="L40" s="117"/>
      <c r="M40" s="118"/>
      <c r="N40" s="118"/>
      <c r="O40" s="84"/>
      <c r="P40" s="84"/>
      <c r="Q40" s="111"/>
      <c r="R40" s="113"/>
    </row>
    <row r="41" spans="1:18" ht="12.75">
      <c r="A41" s="137"/>
      <c r="B41" s="123">
        <v>19</v>
      </c>
      <c r="C41" s="124" t="str">
        <f>VLOOKUP(B41,'пр.взв'!B7:E86,2,FALSE)</f>
        <v>ПЛАТОНОВ Андрей Геннадьевич</v>
      </c>
      <c r="D41" s="138" t="str">
        <f>VLOOKUP(B41,'пр.взв'!B3:F121,3,FALSE)</f>
        <v>03.09.1995 кмс</v>
      </c>
      <c r="E41" s="138" t="str">
        <f>VLOOKUP(B41,'пр.взв'!B4:G121,4,FALSE)</f>
        <v>ПФО, Татарстан, Кукмор Р</v>
      </c>
      <c r="F41" s="120"/>
      <c r="G41" s="120"/>
      <c r="H41" s="121"/>
      <c r="I41" s="122"/>
      <c r="K41" s="123">
        <v>43</v>
      </c>
      <c r="L41" s="124" t="str">
        <f>VLOOKUP(K41,'пр.взв'!B35:E114,2,FALSE)</f>
        <v>ПЕТРОСЯН Артем Артакович</v>
      </c>
      <c r="M41" s="124" t="str">
        <f>VLOOKUP(K41,'пр.взв'!B4:G122,3,FALSE)</f>
        <v>01.04.1996 1р</v>
      </c>
      <c r="N41" s="124" t="str">
        <f>VLOOKUP(K41,'пр.взв'!B4:G122,4,FALSE)</f>
        <v>ЮФО, Краснодарский, Армавир Д</v>
      </c>
      <c r="O41" s="120"/>
      <c r="P41" s="120"/>
      <c r="Q41" s="121"/>
      <c r="R41" s="122"/>
    </row>
    <row r="42" spans="1:18" ht="13.5" thickBot="1">
      <c r="A42" s="137"/>
      <c r="B42" s="114"/>
      <c r="C42" s="118"/>
      <c r="D42" s="135"/>
      <c r="E42" s="135"/>
      <c r="F42" s="83"/>
      <c r="G42" s="83"/>
      <c r="H42" s="110"/>
      <c r="I42" s="112"/>
      <c r="K42" s="114"/>
      <c r="L42" s="118"/>
      <c r="M42" s="118"/>
      <c r="N42" s="118"/>
      <c r="O42" s="83"/>
      <c r="P42" s="83"/>
      <c r="Q42" s="110"/>
      <c r="R42" s="112"/>
    </row>
    <row r="43" spans="1:18" ht="12.75">
      <c r="A43" s="137"/>
      <c r="B43" s="123">
        <v>20</v>
      </c>
      <c r="C43" s="116" t="str">
        <f>VLOOKUP(B43,'пр.взв'!B7:E86,2,FALSE)</f>
        <v>БУГУЛБАЕВ Рифат Кайрдыбекович</v>
      </c>
      <c r="D43" s="135" t="str">
        <f>VLOOKUP(B43,'пр.взв'!B3:G122,3,FALSE)</f>
        <v>26.01.1996, 1р</v>
      </c>
      <c r="E43" s="135" t="str">
        <f>VLOOKUP(B43,'пр.взв'!B4:G122,4,FALSE)</f>
        <v>СФО, Р.Алтай, Г-Алтайск</v>
      </c>
      <c r="F43" s="83"/>
      <c r="G43" s="83"/>
      <c r="H43" s="110"/>
      <c r="I43" s="112"/>
      <c r="K43" s="123">
        <v>44</v>
      </c>
      <c r="L43" s="116" t="str">
        <f>VLOOKUP(K43,'пр.взв'!B37:E116,2,FALSE)</f>
        <v>ХОРОВ Максим Юрьевич</v>
      </c>
      <c r="M43" s="116" t="str">
        <f>VLOOKUP(K43,'пр.взв'!B4:G124,3,FALSE)</f>
        <v>18.04.1996, 1р</v>
      </c>
      <c r="N43" s="116" t="str">
        <f>VLOOKUP(K43,'пр.взв'!B4:G124,4,FALSE)</f>
        <v>ЦФО, Рязанская Рязань ПР</v>
      </c>
      <c r="O43" s="83"/>
      <c r="P43" s="83"/>
      <c r="Q43" s="110"/>
      <c r="R43" s="112"/>
    </row>
    <row r="44" spans="1:18" ht="13.5" thickBot="1">
      <c r="A44" s="137"/>
      <c r="B44" s="114"/>
      <c r="C44" s="117"/>
      <c r="D44" s="136"/>
      <c r="E44" s="136"/>
      <c r="F44" s="84"/>
      <c r="G44" s="84"/>
      <c r="H44" s="111"/>
      <c r="I44" s="113"/>
      <c r="K44" s="114"/>
      <c r="L44" s="118"/>
      <c r="M44" s="118"/>
      <c r="N44" s="118"/>
      <c r="O44" s="84"/>
      <c r="P44" s="84"/>
      <c r="Q44" s="111"/>
      <c r="R44" s="113"/>
    </row>
    <row r="45" spans="1:18" ht="12.75">
      <c r="A45" s="137"/>
      <c r="B45" s="123">
        <v>21</v>
      </c>
      <c r="C45" s="124" t="str">
        <f>VLOOKUP(B45,'пр.взв'!B7:E86,2,FALSE)</f>
        <v>БОЕВ Тимур Заурович</v>
      </c>
      <c r="D45" s="138" t="str">
        <f>VLOOKUP(B45,'пр.взв'!B7:F125,3,FALSE)</f>
        <v>06.03.1997 кмс</v>
      </c>
      <c r="E45" s="138" t="str">
        <f>VLOOKUP(B45,'пр.взв'!B4:G125,4,FALSE)</f>
        <v>Москва С-70</v>
      </c>
      <c r="F45" s="120"/>
      <c r="G45" s="120"/>
      <c r="H45" s="121"/>
      <c r="I45" s="122"/>
      <c r="K45" s="123">
        <v>45</v>
      </c>
      <c r="L45" s="124" t="str">
        <f>VLOOKUP(K45,'пр.взв'!B39:E118,2,FALSE)</f>
        <v>МАКАРОВ Александр Сергеевич</v>
      </c>
      <c r="M45" s="124" t="str">
        <f>VLOOKUP(K45,'пр.взв'!B4:G126,3,FALSE)</f>
        <v>06.05.1995 1р</v>
      </c>
      <c r="N45" s="124" t="str">
        <f>VLOOKUP(K45,'пр.взв'!B4:G126,4,FALSE)</f>
        <v>ПФО, Нижегородская, Кстово ПР</v>
      </c>
      <c r="O45" s="120"/>
      <c r="P45" s="120"/>
      <c r="Q45" s="121"/>
      <c r="R45" s="122"/>
    </row>
    <row r="46" spans="1:18" ht="13.5" thickBot="1">
      <c r="A46" s="137"/>
      <c r="B46" s="114"/>
      <c r="C46" s="118"/>
      <c r="D46" s="135"/>
      <c r="E46" s="135"/>
      <c r="F46" s="83"/>
      <c r="G46" s="83"/>
      <c r="H46" s="110"/>
      <c r="I46" s="112"/>
      <c r="K46" s="114"/>
      <c r="L46" s="118"/>
      <c r="M46" s="118"/>
      <c r="N46" s="118"/>
      <c r="O46" s="83"/>
      <c r="P46" s="83"/>
      <c r="Q46" s="110"/>
      <c r="R46" s="112"/>
    </row>
    <row r="47" spans="1:18" ht="12.75">
      <c r="A47" s="137"/>
      <c r="B47" s="123">
        <v>22</v>
      </c>
      <c r="C47" s="116" t="str">
        <f>VLOOKUP(B47,'пр.взв'!B7:E86,2,FALSE)</f>
        <v>АПРУНЦ Арутюн Меликович</v>
      </c>
      <c r="D47" s="135" t="str">
        <f>VLOOKUP(B47,'пр.взв'!B7:G126,3,FALSE)</f>
        <v>04.01.1997 1р</v>
      </c>
      <c r="E47" s="135" t="str">
        <f>VLOOKUP(B47,'пр.взв'!B4:G126,4,FALSE)</f>
        <v>УФО, Курганская</v>
      </c>
      <c r="F47" s="83"/>
      <c r="G47" s="83"/>
      <c r="H47" s="110"/>
      <c r="I47" s="112"/>
      <c r="K47" s="123">
        <v>46</v>
      </c>
      <c r="L47" s="116" t="str">
        <f>VLOOKUP(K47,'пр.взв'!B41:E120,2,FALSE)</f>
        <v>СУЧКОВ Александр Андреевич</v>
      </c>
      <c r="M47" s="116" t="str">
        <f>VLOOKUP(K47,'пр.взв'!B4:G128,3,FALSE)</f>
        <v>08.07.1997 кмс</v>
      </c>
      <c r="N47" s="116" t="str">
        <f>VLOOKUP(K47,'пр.взв'!B4:G128,4,FALSE)</f>
        <v>Москва С-70</v>
      </c>
      <c r="O47" s="83"/>
      <c r="P47" s="83"/>
      <c r="Q47" s="110"/>
      <c r="R47" s="112"/>
    </row>
    <row r="48" spans="1:18" ht="13.5" thickBot="1">
      <c r="A48" s="137"/>
      <c r="B48" s="114"/>
      <c r="C48" s="117"/>
      <c r="D48" s="136"/>
      <c r="E48" s="136"/>
      <c r="F48" s="84"/>
      <c r="G48" s="84"/>
      <c r="H48" s="111"/>
      <c r="I48" s="113"/>
      <c r="K48" s="114"/>
      <c r="L48" s="118"/>
      <c r="M48" s="118"/>
      <c r="N48" s="118"/>
      <c r="O48" s="84"/>
      <c r="P48" s="84"/>
      <c r="Q48" s="111"/>
      <c r="R48" s="113"/>
    </row>
    <row r="49" spans="1:18" ht="12.75">
      <c r="A49" s="137"/>
      <c r="B49" s="123">
        <v>23</v>
      </c>
      <c r="C49" s="124" t="str">
        <f>VLOOKUP(B49,'пр.взв'!B3:E86,2,FALSE)</f>
        <v>КАЛУНЦ Артем Ервандович</v>
      </c>
      <c r="D49" s="138" t="str">
        <f>VLOOKUP(B49,'пр.взв'!B5:F129,3,FALSE)</f>
        <v>29.04.1996 кмс</v>
      </c>
      <c r="E49" s="138" t="str">
        <f>VLOOKUP(B49,'пр.взв'!B4:G129,4,FALSE)</f>
        <v>ЮФО, Краснодарский, Лабинск ФКС</v>
      </c>
      <c r="F49" s="120"/>
      <c r="G49" s="120"/>
      <c r="H49" s="121"/>
      <c r="I49" s="122"/>
      <c r="K49" s="123">
        <v>47</v>
      </c>
      <c r="L49" s="124" t="str">
        <f>VLOOKUP(K49,'пр.взв'!B43:E122,2,FALSE)</f>
        <v>РЕТЮНСКИЙ Никита Сергеевич</v>
      </c>
      <c r="M49" s="124" t="str">
        <f>VLOOKUP(K49,'пр.взв'!B5:G130,3,FALSE)</f>
        <v>24.04.1995 кмс</v>
      </c>
      <c r="N49" s="124" t="str">
        <f>VLOOKUP(K49,'пр.взв'!B5:G130,4,FALSE)</f>
        <v>ЦФО, Тульская Тула МО</v>
      </c>
      <c r="O49" s="120"/>
      <c r="P49" s="120"/>
      <c r="Q49" s="121"/>
      <c r="R49" s="122"/>
    </row>
    <row r="50" spans="1:18" ht="13.5" thickBot="1">
      <c r="A50" s="137"/>
      <c r="B50" s="114"/>
      <c r="C50" s="118"/>
      <c r="D50" s="135"/>
      <c r="E50" s="135"/>
      <c r="F50" s="83"/>
      <c r="G50" s="83"/>
      <c r="H50" s="110"/>
      <c r="I50" s="112"/>
      <c r="K50" s="114"/>
      <c r="L50" s="125"/>
      <c r="M50" s="118"/>
      <c r="N50" s="118"/>
      <c r="O50" s="83"/>
      <c r="P50" s="83"/>
      <c r="Q50" s="110"/>
      <c r="R50" s="112"/>
    </row>
    <row r="51" spans="1:18" ht="12.75">
      <c r="A51" s="137"/>
      <c r="B51" s="123">
        <v>24</v>
      </c>
      <c r="C51" s="116" t="str">
        <f>VLOOKUP(B51,'пр.взв'!B7:E86,2,FALSE)</f>
        <v>ГРИГОРЬЕВ Игорь Алексеевич</v>
      </c>
      <c r="D51" s="135" t="str">
        <f>VLOOKUP(B51,'пр.взв'!B5:G130,3,FALSE)</f>
        <v>05.02.1995 кмс</v>
      </c>
      <c r="E51" s="135" t="str">
        <f>VLOOKUP(B51,'пр.взв'!B5:G130,4,FALSE)</f>
        <v>УФО, Свердловская, С.Лог</v>
      </c>
      <c r="F51" s="83"/>
      <c r="G51" s="83"/>
      <c r="H51" s="110"/>
      <c r="I51" s="112"/>
      <c r="K51" s="123">
        <v>48</v>
      </c>
      <c r="L51" s="118" t="str">
        <f>VLOOKUP(K51,'пр.взв'!B45:E124,2,FALSE)</f>
        <v>СМЕРТИН Егор Евгеньевич</v>
      </c>
      <c r="M51" s="116" t="str">
        <f>VLOOKUP(K51,'пр.взв'!B5:G132,3,FALSE)</f>
        <v>26.02.1995 кмс</v>
      </c>
      <c r="N51" s="116" t="str">
        <f>VLOOKUP(K51,'пр.взв'!B5:G132,4,FALSE)</f>
        <v>УФО, Свердловская, Н. Тагил</v>
      </c>
      <c r="O51" s="83"/>
      <c r="P51" s="83"/>
      <c r="Q51" s="110"/>
      <c r="R51" s="112"/>
    </row>
    <row r="52" spans="1:18" ht="13.5" thickBot="1">
      <c r="A52" s="137"/>
      <c r="B52" s="114"/>
      <c r="C52" s="117"/>
      <c r="D52" s="136"/>
      <c r="E52" s="136"/>
      <c r="F52" s="84"/>
      <c r="G52" s="84"/>
      <c r="H52" s="111"/>
      <c r="I52" s="113"/>
      <c r="K52" s="114"/>
      <c r="L52" s="117"/>
      <c r="M52" s="118"/>
      <c r="N52" s="118"/>
      <c r="O52" s="84"/>
      <c r="P52" s="84"/>
      <c r="Q52" s="111"/>
      <c r="R52" s="113"/>
    </row>
    <row r="53" spans="1:18" ht="12.75">
      <c r="A53" s="137"/>
      <c r="B53" s="123"/>
      <c r="C53" s="124" t="e">
        <f>VLOOKUP(B53,'пр.взв'!B7:E86,2,FALSE)</f>
        <v>#N/A</v>
      </c>
      <c r="D53" s="138" t="e">
        <f>VLOOKUP(B53,'пр.взв'!B5:F133,3,FALSE)</f>
        <v>#N/A</v>
      </c>
      <c r="E53" s="138" t="e">
        <f>VLOOKUP(B53,'пр.взв'!B5:G133,4,FALSE)</f>
        <v>#N/A</v>
      </c>
      <c r="F53" s="120"/>
      <c r="G53" s="120"/>
      <c r="H53" s="121"/>
      <c r="I53" s="122"/>
      <c r="K53" s="123"/>
      <c r="L53" s="124" t="e">
        <f>VLOOKUP(K53,'пр.взв'!B7:E86,2,FALSE)</f>
        <v>#N/A</v>
      </c>
      <c r="M53" s="124" t="e">
        <f>VLOOKUP(K53,'пр.взв'!B5:G134,3,FALSE)</f>
        <v>#N/A</v>
      </c>
      <c r="N53" s="124" t="e">
        <f>VLOOKUP(K53,'пр.взв'!B5:G134,4,FALSE)</f>
        <v>#N/A</v>
      </c>
      <c r="O53" s="120"/>
      <c r="P53" s="120"/>
      <c r="Q53" s="121"/>
      <c r="R53" s="122"/>
    </row>
    <row r="54" spans="1:18" ht="12.75">
      <c r="A54" s="137"/>
      <c r="B54" s="114"/>
      <c r="C54" s="118"/>
      <c r="D54" s="135"/>
      <c r="E54" s="135"/>
      <c r="F54" s="83"/>
      <c r="G54" s="83"/>
      <c r="H54" s="110"/>
      <c r="I54" s="112"/>
      <c r="K54" s="114"/>
      <c r="L54" s="118"/>
      <c r="M54" s="118"/>
      <c r="N54" s="118"/>
      <c r="O54" s="83"/>
      <c r="P54" s="83"/>
      <c r="Q54" s="110"/>
      <c r="R54" s="112"/>
    </row>
    <row r="55" spans="1:18" ht="12.75">
      <c r="A55" s="137"/>
      <c r="B55" s="114"/>
      <c r="C55" s="116" t="e">
        <f>VLOOKUP(B55,'пр.взв'!B7:E86,2,FALSE)</f>
        <v>#N/A</v>
      </c>
      <c r="D55" s="135" t="e">
        <f>VLOOKUP(B55,'пр.взв'!B5:G134,3,FALSE)</f>
        <v>#N/A</v>
      </c>
      <c r="E55" s="135" t="e">
        <f>VLOOKUP(B55,'пр.взв'!B5:G134,4,FALSE)</f>
        <v>#N/A</v>
      </c>
      <c r="F55" s="83"/>
      <c r="G55" s="83"/>
      <c r="H55" s="110"/>
      <c r="I55" s="112"/>
      <c r="K55" s="114"/>
      <c r="L55" s="116" t="e">
        <f>VLOOKUP(K55,'пр.взв'!B7:E86,2,FALSE)</f>
        <v>#N/A</v>
      </c>
      <c r="M55" s="116" t="e">
        <f>VLOOKUP(K55,'пр.взв'!B5:G136,3,FALSE)</f>
        <v>#N/A</v>
      </c>
      <c r="N55" s="116" t="e">
        <f>VLOOKUP(K55,'пр.взв'!B5:G136,4,FALSE)</f>
        <v>#N/A</v>
      </c>
      <c r="O55" s="83"/>
      <c r="P55" s="83"/>
      <c r="Q55" s="110"/>
      <c r="R55" s="112"/>
    </row>
    <row r="56" spans="1:18" ht="13.5" thickBot="1">
      <c r="A56" s="137"/>
      <c r="B56" s="115"/>
      <c r="C56" s="117"/>
      <c r="D56" s="136"/>
      <c r="E56" s="136"/>
      <c r="F56" s="84"/>
      <c r="G56" s="84"/>
      <c r="H56" s="111"/>
      <c r="I56" s="113"/>
      <c r="K56" s="115"/>
      <c r="L56" s="118"/>
      <c r="M56" s="118"/>
      <c r="N56" s="118"/>
      <c r="O56" s="84"/>
      <c r="P56" s="84"/>
      <c r="Q56" s="111"/>
      <c r="R56" s="113"/>
    </row>
    <row r="57" spans="1:18" ht="12.75">
      <c r="A57" s="137"/>
      <c r="B57" s="123"/>
      <c r="C57" s="124" t="e">
        <f>VLOOKUP(B57,'пр.взв'!B7:E86,2,FALSE)</f>
        <v>#N/A</v>
      </c>
      <c r="D57" s="138" t="e">
        <f>VLOOKUP(B57,'пр.взв'!B5:F137,3,FALSE)</f>
        <v>#N/A</v>
      </c>
      <c r="E57" s="138" t="e">
        <f>VLOOKUP(B57,'пр.взв'!B5:G137,4,FALSE)</f>
        <v>#N/A</v>
      </c>
      <c r="F57" s="119"/>
      <c r="G57" s="120"/>
      <c r="H57" s="121"/>
      <c r="I57" s="122"/>
      <c r="K57" s="123"/>
      <c r="L57" s="124" t="e">
        <f>VLOOKUP(K57,'пр.взв'!B7:E86,2,FALSE)</f>
        <v>#N/A</v>
      </c>
      <c r="M57" s="124" t="e">
        <f>VLOOKUP(K57,'пр.взв'!B5:G138,3,FALSE)</f>
        <v>#N/A</v>
      </c>
      <c r="N57" s="124" t="e">
        <f>VLOOKUP(K57,'пр.взв'!B5:G138,4,FALSE)</f>
        <v>#N/A</v>
      </c>
      <c r="O57" s="119"/>
      <c r="P57" s="120"/>
      <c r="Q57" s="121"/>
      <c r="R57" s="122"/>
    </row>
    <row r="58" spans="1:18" ht="12.75">
      <c r="A58" s="137"/>
      <c r="B58" s="114"/>
      <c r="C58" s="118"/>
      <c r="D58" s="135"/>
      <c r="E58" s="135"/>
      <c r="F58" s="81"/>
      <c r="G58" s="83"/>
      <c r="H58" s="110"/>
      <c r="I58" s="112"/>
      <c r="K58" s="114"/>
      <c r="L58" s="118"/>
      <c r="M58" s="118"/>
      <c r="N58" s="118"/>
      <c r="O58" s="81"/>
      <c r="P58" s="83"/>
      <c r="Q58" s="110"/>
      <c r="R58" s="112"/>
    </row>
    <row r="59" spans="1:18" ht="12.75">
      <c r="A59" s="137"/>
      <c r="B59" s="114"/>
      <c r="C59" s="116" t="e">
        <f>VLOOKUP(B59,'пр.взв'!B7:E86,2,FALSE)</f>
        <v>#N/A</v>
      </c>
      <c r="D59" s="135" t="e">
        <f>VLOOKUP(B59,'пр.взв'!B5:G138,3,FALSE)</f>
        <v>#N/A</v>
      </c>
      <c r="E59" s="135" t="e">
        <f>VLOOKUP(B59,'пр.взв'!B5:G138,4,FALSE)</f>
        <v>#N/A</v>
      </c>
      <c r="F59" s="81"/>
      <c r="G59" s="83"/>
      <c r="H59" s="110"/>
      <c r="I59" s="112"/>
      <c r="K59" s="114"/>
      <c r="L59" s="116" t="e">
        <f>VLOOKUP(K59,'пр.взв'!B7:E86,2,FALSE)</f>
        <v>#N/A</v>
      </c>
      <c r="M59" s="118" t="e">
        <f>VLOOKUP(K59,'пр.взв'!B5:G140,3,FALSE)</f>
        <v>#N/A</v>
      </c>
      <c r="N59" s="118" t="e">
        <f>VLOOKUP(K59,'пр.взв'!B5:G140,4,FALSE)</f>
        <v>#N/A</v>
      </c>
      <c r="O59" s="81"/>
      <c r="P59" s="83"/>
      <c r="Q59" s="110"/>
      <c r="R59" s="112"/>
    </row>
    <row r="60" spans="1:18" ht="13.5" thickBot="1">
      <c r="A60" s="137"/>
      <c r="B60" s="115"/>
      <c r="C60" s="117"/>
      <c r="D60" s="136"/>
      <c r="E60" s="136"/>
      <c r="F60" s="82"/>
      <c r="G60" s="84"/>
      <c r="H60" s="111"/>
      <c r="I60" s="113"/>
      <c r="K60" s="115"/>
      <c r="L60" s="117"/>
      <c r="M60" s="117"/>
      <c r="N60" s="117"/>
      <c r="O60" s="82"/>
      <c r="P60" s="84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B1:I1"/>
    <mergeCell ref="B3:B4"/>
    <mergeCell ref="C3:C4"/>
    <mergeCell ref="D3:D4"/>
    <mergeCell ref="E3:E4"/>
    <mergeCell ref="H3:H4"/>
    <mergeCell ref="I3:I4"/>
    <mergeCell ref="C5:C6"/>
    <mergeCell ref="D5:D6"/>
    <mergeCell ref="E5:E6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H9:H10"/>
    <mergeCell ref="I9:I10"/>
    <mergeCell ref="B11:B12"/>
    <mergeCell ref="C11:C12"/>
    <mergeCell ref="D11:D12"/>
    <mergeCell ref="E11:E12"/>
    <mergeCell ref="F11:F12"/>
    <mergeCell ref="G11:G12"/>
    <mergeCell ref="B15:B16"/>
    <mergeCell ref="C15:C16"/>
    <mergeCell ref="F9:F10"/>
    <mergeCell ref="G9:G10"/>
    <mergeCell ref="B13:B14"/>
    <mergeCell ref="C13:C14"/>
    <mergeCell ref="D13:D14"/>
    <mergeCell ref="E13:E14"/>
    <mergeCell ref="H11:H12"/>
    <mergeCell ref="I11:I12"/>
    <mergeCell ref="H15:H16"/>
    <mergeCell ref="I15:I16"/>
    <mergeCell ref="B17:B18"/>
    <mergeCell ref="C17:C18"/>
    <mergeCell ref="D17:D18"/>
    <mergeCell ref="E17:E18"/>
    <mergeCell ref="F13:F14"/>
    <mergeCell ref="G13:G14"/>
    <mergeCell ref="H13:H14"/>
    <mergeCell ref="I13:I14"/>
    <mergeCell ref="H17:H18"/>
    <mergeCell ref="I17:I18"/>
    <mergeCell ref="F19:F20"/>
    <mergeCell ref="G19:G20"/>
    <mergeCell ref="H19:H20"/>
    <mergeCell ref="I19:I20"/>
    <mergeCell ref="F17:F18"/>
    <mergeCell ref="G17:G18"/>
    <mergeCell ref="I21:I22"/>
    <mergeCell ref="B21:B22"/>
    <mergeCell ref="C21:C22"/>
    <mergeCell ref="D21:D22"/>
    <mergeCell ref="E21:E22"/>
    <mergeCell ref="B19:B20"/>
    <mergeCell ref="C19:C20"/>
    <mergeCell ref="D19:D20"/>
    <mergeCell ref="E19:E20"/>
    <mergeCell ref="B23:B24"/>
    <mergeCell ref="C23:C24"/>
    <mergeCell ref="G23:G24"/>
    <mergeCell ref="H23:H24"/>
    <mergeCell ref="F23:F24"/>
    <mergeCell ref="E37:E38"/>
    <mergeCell ref="F33:F34"/>
    <mergeCell ref="D33:D34"/>
    <mergeCell ref="H21:H22"/>
    <mergeCell ref="F21:F22"/>
    <mergeCell ref="G21:G22"/>
    <mergeCell ref="B31:B32"/>
    <mergeCell ref="C31:C32"/>
    <mergeCell ref="B33:B34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F37:F38"/>
    <mergeCell ref="G37:G38"/>
    <mergeCell ref="H43:H44"/>
    <mergeCell ref="H39:H40"/>
    <mergeCell ref="G41:G4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H29:H30"/>
    <mergeCell ref="E29:E30"/>
    <mergeCell ref="E31:E32"/>
    <mergeCell ref="F31:F32"/>
    <mergeCell ref="I43:I44"/>
    <mergeCell ref="H47:H48"/>
    <mergeCell ref="I47:I48"/>
    <mergeCell ref="H49:H50"/>
    <mergeCell ref="I49:I50"/>
    <mergeCell ref="H45:H46"/>
    <mergeCell ref="B51:B52"/>
    <mergeCell ref="C51:C52"/>
    <mergeCell ref="D51:D52"/>
    <mergeCell ref="E51:E52"/>
    <mergeCell ref="B53:B54"/>
    <mergeCell ref="C53:C54"/>
    <mergeCell ref="D53:D54"/>
    <mergeCell ref="E53:E54"/>
    <mergeCell ref="G43:G44"/>
    <mergeCell ref="F51:F52"/>
    <mergeCell ref="G51:G52"/>
    <mergeCell ref="F47:F48"/>
    <mergeCell ref="F49:F50"/>
    <mergeCell ref="G49:G50"/>
    <mergeCell ref="G45:G46"/>
    <mergeCell ref="E45:E46"/>
    <mergeCell ref="C41:C42"/>
    <mergeCell ref="D41:D42"/>
    <mergeCell ref="F53:F54"/>
    <mergeCell ref="F43:F44"/>
    <mergeCell ref="C43:C44"/>
    <mergeCell ref="D43:D44"/>
    <mergeCell ref="E43:E44"/>
    <mergeCell ref="F41:F42"/>
    <mergeCell ref="B55:B56"/>
    <mergeCell ref="C55:C56"/>
    <mergeCell ref="D55:D56"/>
    <mergeCell ref="E55:E56"/>
    <mergeCell ref="I33:I34"/>
    <mergeCell ref="H37:H38"/>
    <mergeCell ref="I37:I38"/>
    <mergeCell ref="I35:I36"/>
    <mergeCell ref="H35:H36"/>
    <mergeCell ref="E39:E40"/>
    <mergeCell ref="B41:B42"/>
    <mergeCell ref="G33:G34"/>
    <mergeCell ref="H33:H34"/>
    <mergeCell ref="F39:F40"/>
    <mergeCell ref="G39:G40"/>
    <mergeCell ref="E41:E42"/>
    <mergeCell ref="F35:F36"/>
    <mergeCell ref="G35:G36"/>
    <mergeCell ref="E33:E34"/>
    <mergeCell ref="D37:D38"/>
    <mergeCell ref="B37:B38"/>
    <mergeCell ref="C37:C38"/>
    <mergeCell ref="D39:D40"/>
    <mergeCell ref="B57:B58"/>
    <mergeCell ref="C57:C58"/>
    <mergeCell ref="D57:D58"/>
    <mergeCell ref="E57:E58"/>
    <mergeCell ref="I59:I60"/>
    <mergeCell ref="F55:F56"/>
    <mergeCell ref="G55:G56"/>
    <mergeCell ref="I57:I58"/>
    <mergeCell ref="H55:H56"/>
    <mergeCell ref="I55:I56"/>
    <mergeCell ref="H53:H54"/>
    <mergeCell ref="I53:I54"/>
    <mergeCell ref="F45:F46"/>
    <mergeCell ref="G47:G48"/>
    <mergeCell ref="G53:G54"/>
    <mergeCell ref="I51:I52"/>
    <mergeCell ref="G29:G30"/>
    <mergeCell ref="D15:D16"/>
    <mergeCell ref="E15:E16"/>
    <mergeCell ref="F15:F16"/>
    <mergeCell ref="G15:G16"/>
    <mergeCell ref="D23:D24"/>
    <mergeCell ref="D29:D30"/>
    <mergeCell ref="B45:B46"/>
    <mergeCell ref="B39:B40"/>
    <mergeCell ref="C39:C40"/>
    <mergeCell ref="D45:D46"/>
    <mergeCell ref="B43:B44"/>
    <mergeCell ref="E47:E48"/>
    <mergeCell ref="B49:B50"/>
    <mergeCell ref="C49:C50"/>
    <mergeCell ref="D49:D50"/>
    <mergeCell ref="E49:E50"/>
    <mergeCell ref="B47:B48"/>
    <mergeCell ref="A13:A14"/>
    <mergeCell ref="A17:A18"/>
    <mergeCell ref="C47:C48"/>
    <mergeCell ref="D47:D48"/>
    <mergeCell ref="B29:B30"/>
    <mergeCell ref="C29:C30"/>
    <mergeCell ref="B35:B36"/>
    <mergeCell ref="C35:C36"/>
    <mergeCell ref="D35:D36"/>
    <mergeCell ref="C45:C46"/>
    <mergeCell ref="A3:A4"/>
    <mergeCell ref="A5:A6"/>
    <mergeCell ref="A7:A8"/>
    <mergeCell ref="A9:A10"/>
    <mergeCell ref="A19:A20"/>
    <mergeCell ref="A21:A22"/>
    <mergeCell ref="A15:A16"/>
    <mergeCell ref="A39:A40"/>
    <mergeCell ref="A35:A36"/>
    <mergeCell ref="A31:A32"/>
    <mergeCell ref="A33:A34"/>
    <mergeCell ref="A25:A26"/>
    <mergeCell ref="A37:A38"/>
    <mergeCell ref="A23:A24"/>
    <mergeCell ref="A57:A58"/>
    <mergeCell ref="A59:A60"/>
    <mergeCell ref="A45:A46"/>
    <mergeCell ref="A47:A48"/>
    <mergeCell ref="A49:A50"/>
    <mergeCell ref="A51:A52"/>
    <mergeCell ref="A29:A30"/>
    <mergeCell ref="A27:A28"/>
    <mergeCell ref="A53:A54"/>
    <mergeCell ref="A55:A56"/>
    <mergeCell ref="A41:A42"/>
    <mergeCell ref="A43:A4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Q5:Q6"/>
    <mergeCell ref="R5:R6"/>
    <mergeCell ref="O7:O8"/>
    <mergeCell ref="P7:P8"/>
    <mergeCell ref="Q7:Q8"/>
    <mergeCell ref="R7:R8"/>
    <mergeCell ref="O5:O6"/>
    <mergeCell ref="P5:P6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4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3" sqref="A1:AB5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34" t="s">
        <v>66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4.75" customHeight="1" thickBot="1">
      <c r="A2" s="18"/>
      <c r="B2" s="218" t="s">
        <v>67</v>
      </c>
      <c r="C2" s="219"/>
      <c r="D2" s="219"/>
      <c r="E2" s="219"/>
      <c r="F2" s="219"/>
      <c r="G2" s="219"/>
      <c r="H2" s="219"/>
      <c r="I2" s="219"/>
      <c r="J2" s="220"/>
      <c r="K2" s="226" t="str">
        <f>HYPERLINK('[1]реквизиты'!$A$2)</f>
        <v>Первенство России по самбо, среди юношей 1995-1996гг.р.</v>
      </c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</row>
    <row r="3" spans="1:30" ht="16.5" thickBot="1">
      <c r="A3" s="19"/>
      <c r="B3" s="238" t="str">
        <f>HYPERLINK('[1]реквизиты'!$A$3)</f>
        <v>04-08 февраля 2013г., г.Рязань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35" t="str">
        <f>HYPERLINK('пр.взв'!D4)</f>
        <v>В.к.   60   кг.</v>
      </c>
      <c r="Y3" s="236"/>
      <c r="Z3" s="236"/>
      <c r="AA3" s="236"/>
      <c r="AB3" s="237"/>
      <c r="AC3" s="16"/>
      <c r="AD3" s="16"/>
    </row>
    <row r="4" spans="1:34" ht="12.75" customHeight="1" thickBot="1">
      <c r="A4" s="197"/>
      <c r="B4" s="202" t="s">
        <v>5</v>
      </c>
      <c r="C4" s="204" t="s">
        <v>2</v>
      </c>
      <c r="D4" s="221" t="s">
        <v>3</v>
      </c>
      <c r="E4" s="223" t="s">
        <v>68</v>
      </c>
      <c r="F4" s="214" t="s">
        <v>6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7"/>
      <c r="Z4" s="229" t="s">
        <v>7</v>
      </c>
      <c r="AA4" s="231" t="s">
        <v>71</v>
      </c>
      <c r="AB4" s="194" t="s">
        <v>22</v>
      </c>
      <c r="AC4" s="16"/>
      <c r="AD4" s="16"/>
      <c r="AH4" s="20"/>
    </row>
    <row r="5" spans="1:33" ht="12.75" customHeight="1" thickBot="1">
      <c r="A5" s="197"/>
      <c r="B5" s="203"/>
      <c r="C5" s="205"/>
      <c r="D5" s="222"/>
      <c r="E5" s="224"/>
      <c r="F5" s="200">
        <v>1</v>
      </c>
      <c r="G5" s="199"/>
      <c r="H5" s="200">
        <v>2</v>
      </c>
      <c r="I5" s="201"/>
      <c r="J5" s="198">
        <v>3</v>
      </c>
      <c r="K5" s="199"/>
      <c r="L5" s="200">
        <v>4</v>
      </c>
      <c r="M5" s="201"/>
      <c r="N5" s="198">
        <v>5</v>
      </c>
      <c r="O5" s="199"/>
      <c r="P5" s="200">
        <v>6</v>
      </c>
      <c r="Q5" s="201"/>
      <c r="R5" s="198">
        <v>7</v>
      </c>
      <c r="S5" s="199"/>
      <c r="T5" s="200">
        <v>8</v>
      </c>
      <c r="U5" s="201"/>
      <c r="V5" s="200" t="s">
        <v>78</v>
      </c>
      <c r="W5" s="201"/>
      <c r="X5" s="200" t="s">
        <v>79</v>
      </c>
      <c r="Y5" s="201"/>
      <c r="Z5" s="230"/>
      <c r="AA5" s="232"/>
      <c r="AB5" s="195"/>
      <c r="AC5" s="31"/>
      <c r="AD5" s="31"/>
      <c r="AE5" s="22"/>
      <c r="AF5" s="22"/>
      <c r="AG5" s="3"/>
    </row>
    <row r="6" spans="1:33" ht="13.5" customHeight="1" thickBot="1">
      <c r="A6" s="17"/>
      <c r="B6" s="175" t="s">
        <v>269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  <c r="AC6" s="31"/>
      <c r="AD6" s="31"/>
      <c r="AE6" s="22"/>
      <c r="AF6" s="22"/>
      <c r="AG6" s="3"/>
    </row>
    <row r="7" spans="1:34" ht="15" customHeight="1" thickTop="1">
      <c r="A7" s="190"/>
      <c r="B7" s="189">
        <v>1</v>
      </c>
      <c r="C7" s="192" t="str">
        <f>VLOOKUP(B7,'пр.взв'!B7:E30,2,FALSE)</f>
        <v>АКСЕНОВ Максим Юрьевич</v>
      </c>
      <c r="D7" s="206" t="str">
        <f>VLOOKUP(B7,'пр.взв'!B7:F86,3,FALSE)</f>
        <v>31.10.1995 кмс</v>
      </c>
      <c r="E7" s="208" t="str">
        <f>VLOOKUP(B7,'пр.взв'!B7:G86,4,FALSE)</f>
        <v>ПФО, Саратовская, Балашов, Д</v>
      </c>
      <c r="F7" s="182">
        <v>2</v>
      </c>
      <c r="G7" s="76" t="s">
        <v>272</v>
      </c>
      <c r="H7" s="182">
        <v>3</v>
      </c>
      <c r="I7" s="65">
        <v>4</v>
      </c>
      <c r="J7" s="182" t="s">
        <v>280</v>
      </c>
      <c r="K7" s="65"/>
      <c r="L7" s="182" t="s">
        <v>280</v>
      </c>
      <c r="M7" s="65"/>
      <c r="N7" s="182" t="s">
        <v>280</v>
      </c>
      <c r="O7" s="65"/>
      <c r="P7" s="182" t="s">
        <v>280</v>
      </c>
      <c r="Q7" s="65"/>
      <c r="R7" s="182" t="s">
        <v>280</v>
      </c>
      <c r="S7" s="65"/>
      <c r="T7" s="182" t="s">
        <v>280</v>
      </c>
      <c r="U7" s="65"/>
      <c r="V7" s="182" t="s">
        <v>280</v>
      </c>
      <c r="W7" s="65"/>
      <c r="X7" s="182" t="s">
        <v>280</v>
      </c>
      <c r="Y7" s="65"/>
      <c r="Z7" s="225">
        <v>2</v>
      </c>
      <c r="AA7" s="233" t="s">
        <v>286</v>
      </c>
      <c r="AB7" s="178">
        <v>42</v>
      </c>
      <c r="AC7" s="29"/>
      <c r="AD7" s="29"/>
      <c r="AE7" s="29"/>
      <c r="AF7" s="29"/>
      <c r="AG7" s="29"/>
      <c r="AH7" s="29"/>
    </row>
    <row r="8" spans="1:34" ht="15" customHeight="1" thickBot="1">
      <c r="A8" s="196"/>
      <c r="B8" s="183"/>
      <c r="C8" s="193"/>
      <c r="D8" s="207"/>
      <c r="E8" s="209"/>
      <c r="F8" s="156"/>
      <c r="G8" s="64"/>
      <c r="H8" s="156"/>
      <c r="I8" s="64"/>
      <c r="J8" s="156"/>
      <c r="K8" s="64"/>
      <c r="L8" s="156"/>
      <c r="M8" s="64"/>
      <c r="N8" s="156"/>
      <c r="O8" s="64"/>
      <c r="P8" s="156"/>
      <c r="Q8" s="64"/>
      <c r="R8" s="156"/>
      <c r="S8" s="64"/>
      <c r="T8" s="156"/>
      <c r="U8" s="64"/>
      <c r="V8" s="156"/>
      <c r="W8" s="64"/>
      <c r="X8" s="156"/>
      <c r="Y8" s="64"/>
      <c r="Z8" s="166"/>
      <c r="AA8" s="213"/>
      <c r="AB8" s="151"/>
      <c r="AC8" s="29"/>
      <c r="AD8" s="29"/>
      <c r="AE8" s="29"/>
      <c r="AF8" s="29"/>
      <c r="AG8" s="29"/>
      <c r="AH8" s="29"/>
    </row>
    <row r="9" spans="1:34" ht="15" customHeight="1" thickTop="1">
      <c r="A9" s="190"/>
      <c r="B9" s="157">
        <v>2</v>
      </c>
      <c r="C9" s="184" t="str">
        <f>VLOOKUP(B9,'пр.взв'!B9:E32,2,FALSE)</f>
        <v>МЕРЕТУКОВ Рустам Хусейнович</v>
      </c>
      <c r="D9" s="210" t="str">
        <f>VLOOKUP(B9,'пр.взв'!B9:F88,3,FALSE)</f>
        <v>27.07.1995 кмс</v>
      </c>
      <c r="E9" s="186" t="str">
        <f>VLOOKUP(B9,'пр.взв'!B9:G88,4,FALSE)</f>
        <v>ЮФО, Адыгея</v>
      </c>
      <c r="F9" s="155">
        <v>1</v>
      </c>
      <c r="G9" s="66">
        <v>3</v>
      </c>
      <c r="H9" s="155">
        <v>4</v>
      </c>
      <c r="I9" s="66">
        <v>4</v>
      </c>
      <c r="J9" s="155" t="s">
        <v>280</v>
      </c>
      <c r="K9" s="66"/>
      <c r="L9" s="155" t="s">
        <v>280</v>
      </c>
      <c r="M9" s="66"/>
      <c r="N9" s="155" t="s">
        <v>280</v>
      </c>
      <c r="O9" s="66"/>
      <c r="P9" s="155" t="s">
        <v>280</v>
      </c>
      <c r="Q9" s="66"/>
      <c r="R9" s="155" t="s">
        <v>280</v>
      </c>
      <c r="S9" s="66"/>
      <c r="T9" s="155" t="s">
        <v>280</v>
      </c>
      <c r="U9" s="66"/>
      <c r="V9" s="155" t="s">
        <v>280</v>
      </c>
      <c r="W9" s="66"/>
      <c r="X9" s="155" t="s">
        <v>280</v>
      </c>
      <c r="Y9" s="66"/>
      <c r="Z9" s="165">
        <v>2</v>
      </c>
      <c r="AA9" s="167">
        <f>SUM(G9+I9+K9+M9+O9+Q9+S9+U9+W9+Y9)</f>
        <v>7</v>
      </c>
      <c r="AB9" s="150">
        <v>46</v>
      </c>
      <c r="AC9" s="29"/>
      <c r="AD9" s="29"/>
      <c r="AE9" s="29"/>
      <c r="AF9" s="29"/>
      <c r="AG9" s="29"/>
      <c r="AH9" s="29"/>
    </row>
    <row r="10" spans="1:34" ht="15" customHeight="1" thickBot="1">
      <c r="A10" s="191"/>
      <c r="B10" s="158"/>
      <c r="C10" s="185"/>
      <c r="D10" s="211"/>
      <c r="E10" s="187"/>
      <c r="F10" s="156"/>
      <c r="G10" s="64"/>
      <c r="H10" s="156"/>
      <c r="I10" s="64"/>
      <c r="J10" s="156"/>
      <c r="K10" s="64"/>
      <c r="L10" s="156"/>
      <c r="M10" s="64"/>
      <c r="N10" s="156"/>
      <c r="O10" s="64"/>
      <c r="P10" s="156"/>
      <c r="Q10" s="64"/>
      <c r="R10" s="156"/>
      <c r="S10" s="64"/>
      <c r="T10" s="156"/>
      <c r="U10" s="64"/>
      <c r="V10" s="156"/>
      <c r="W10" s="64"/>
      <c r="X10" s="156"/>
      <c r="Y10" s="64"/>
      <c r="Z10" s="166"/>
      <c r="AA10" s="168"/>
      <c r="AB10" s="151"/>
      <c r="AC10" s="29"/>
      <c r="AD10" s="29"/>
      <c r="AE10" s="29"/>
      <c r="AF10" s="29"/>
      <c r="AG10" s="29"/>
      <c r="AH10" s="29"/>
    </row>
    <row r="11" spans="1:34" ht="15" customHeight="1" thickTop="1">
      <c r="A11" s="17"/>
      <c r="B11" s="189">
        <v>3</v>
      </c>
      <c r="C11" s="184" t="str">
        <f>VLOOKUP(B11,'пр.взв'!B11:E34,2,FALSE)</f>
        <v>ЯКИМОВ Степан Юрьевич</v>
      </c>
      <c r="D11" s="161" t="str">
        <f>VLOOKUP(B11,'пр.взв'!B11:F90,3,FALSE)</f>
        <v>25.02.1996 1р</v>
      </c>
      <c r="E11" s="163" t="str">
        <f>VLOOKUP(B11,'пр.взв'!B11:G90,4,FALSE)</f>
        <v>Москва С-70</v>
      </c>
      <c r="F11" s="155">
        <v>4</v>
      </c>
      <c r="G11" s="66">
        <v>3</v>
      </c>
      <c r="H11" s="155">
        <v>1</v>
      </c>
      <c r="I11" s="66">
        <v>0</v>
      </c>
      <c r="J11" s="155">
        <v>5</v>
      </c>
      <c r="K11" s="66">
        <v>3</v>
      </c>
      <c r="L11" s="155" t="s">
        <v>280</v>
      </c>
      <c r="M11" s="66"/>
      <c r="N11" s="155" t="s">
        <v>280</v>
      </c>
      <c r="O11" s="66"/>
      <c r="P11" s="155" t="s">
        <v>280</v>
      </c>
      <c r="Q11" s="66"/>
      <c r="R11" s="155" t="s">
        <v>280</v>
      </c>
      <c r="S11" s="66"/>
      <c r="T11" s="155" t="s">
        <v>280</v>
      </c>
      <c r="U11" s="66"/>
      <c r="V11" s="155" t="s">
        <v>280</v>
      </c>
      <c r="W11" s="66"/>
      <c r="X11" s="155" t="s">
        <v>280</v>
      </c>
      <c r="Y11" s="66"/>
      <c r="Z11" s="165">
        <v>3</v>
      </c>
      <c r="AA11" s="167">
        <f>SUM(G11+I11+K11+M11+O11+Q11+S11+U11+W11+Y11)</f>
        <v>6</v>
      </c>
      <c r="AB11" s="150">
        <v>23</v>
      </c>
      <c r="AC11" s="29"/>
      <c r="AD11" s="29"/>
      <c r="AE11" s="29"/>
      <c r="AF11" s="29"/>
      <c r="AG11" s="29"/>
      <c r="AH11" s="29"/>
    </row>
    <row r="12" spans="1:34" ht="15" customHeight="1" thickBot="1">
      <c r="A12" s="17"/>
      <c r="B12" s="183"/>
      <c r="C12" s="185"/>
      <c r="D12" s="162"/>
      <c r="E12" s="164"/>
      <c r="F12" s="156"/>
      <c r="G12" s="64"/>
      <c r="H12" s="156"/>
      <c r="I12" s="64" t="s">
        <v>281</v>
      </c>
      <c r="J12" s="156"/>
      <c r="K12" s="64"/>
      <c r="L12" s="156"/>
      <c r="M12" s="64"/>
      <c r="N12" s="156"/>
      <c r="O12" s="64"/>
      <c r="P12" s="156"/>
      <c r="Q12" s="64"/>
      <c r="R12" s="156"/>
      <c r="S12" s="64"/>
      <c r="T12" s="156"/>
      <c r="U12" s="64"/>
      <c r="V12" s="156"/>
      <c r="W12" s="64"/>
      <c r="X12" s="156"/>
      <c r="Y12" s="64"/>
      <c r="Z12" s="166"/>
      <c r="AA12" s="168"/>
      <c r="AB12" s="151"/>
      <c r="AC12" s="29"/>
      <c r="AD12" s="29"/>
      <c r="AE12" s="29"/>
      <c r="AF12" s="29"/>
      <c r="AG12" s="29"/>
      <c r="AH12" s="29"/>
    </row>
    <row r="13" spans="1:34" ht="15" customHeight="1" thickTop="1">
      <c r="A13" s="17"/>
      <c r="B13" s="157">
        <v>4</v>
      </c>
      <c r="C13" s="184" t="str">
        <f>VLOOKUP(B13,'пр.взв'!B13:E36,2,FALSE)</f>
        <v>АМИНОВ Заирбек Арсланбегович</v>
      </c>
      <c r="D13" s="161" t="str">
        <f>VLOOKUP(B13,'пр.взв'!B13:F92,3,FALSE)</f>
        <v>14.10.1995, кмс</v>
      </c>
      <c r="E13" s="186" t="str">
        <f>VLOOKUP(B13,'пр.взв'!B13:G92,4,FALSE)</f>
        <v>УФО, ХМАО, Нижневартовск МО</v>
      </c>
      <c r="F13" s="155">
        <v>3</v>
      </c>
      <c r="G13" s="66">
        <v>1</v>
      </c>
      <c r="H13" s="155">
        <v>2</v>
      </c>
      <c r="I13" s="66">
        <v>0</v>
      </c>
      <c r="J13" s="155">
        <v>10</v>
      </c>
      <c r="K13" s="66">
        <v>0</v>
      </c>
      <c r="L13" s="155">
        <v>5</v>
      </c>
      <c r="M13" s="66">
        <v>4</v>
      </c>
      <c r="N13" s="155">
        <v>12</v>
      </c>
      <c r="O13" s="66">
        <v>1</v>
      </c>
      <c r="P13" s="155">
        <v>24</v>
      </c>
      <c r="Q13" s="66">
        <v>1</v>
      </c>
      <c r="R13" s="155"/>
      <c r="S13" s="66"/>
      <c r="T13" s="155"/>
      <c r="U13" s="66"/>
      <c r="V13" s="155">
        <v>34</v>
      </c>
      <c r="W13" s="66">
        <v>0</v>
      </c>
      <c r="X13" s="155">
        <v>5</v>
      </c>
      <c r="Y13" s="66">
        <v>4</v>
      </c>
      <c r="Z13" s="165" t="s">
        <v>301</v>
      </c>
      <c r="AA13" s="167"/>
      <c r="AB13" s="150">
        <v>2</v>
      </c>
      <c r="AC13" s="29"/>
      <c r="AD13" s="29"/>
      <c r="AE13" s="29"/>
      <c r="AF13" s="29"/>
      <c r="AG13" s="29"/>
      <c r="AH13" s="29"/>
    </row>
    <row r="14" spans="1:34" ht="15" customHeight="1" thickBot="1">
      <c r="A14" s="17"/>
      <c r="B14" s="158"/>
      <c r="C14" s="185"/>
      <c r="D14" s="162"/>
      <c r="E14" s="187"/>
      <c r="F14" s="156"/>
      <c r="G14" s="64"/>
      <c r="H14" s="156"/>
      <c r="I14" s="64" t="s">
        <v>284</v>
      </c>
      <c r="J14" s="156"/>
      <c r="K14" s="64" t="s">
        <v>292</v>
      </c>
      <c r="L14" s="156"/>
      <c r="M14" s="64"/>
      <c r="N14" s="156"/>
      <c r="O14" s="64"/>
      <c r="P14" s="156"/>
      <c r="Q14" s="64"/>
      <c r="R14" s="156"/>
      <c r="S14" s="64"/>
      <c r="T14" s="156"/>
      <c r="U14" s="64"/>
      <c r="V14" s="156"/>
      <c r="W14" s="64" t="s">
        <v>298</v>
      </c>
      <c r="X14" s="156"/>
      <c r="Y14" s="64"/>
      <c r="Z14" s="166"/>
      <c r="AA14" s="168"/>
      <c r="AB14" s="151"/>
      <c r="AC14" s="29"/>
      <c r="AD14" s="29"/>
      <c r="AE14" s="29"/>
      <c r="AF14" s="29"/>
      <c r="AG14" s="29"/>
      <c r="AH14" s="29"/>
    </row>
    <row r="15" spans="1:34" ht="15" customHeight="1" thickTop="1">
      <c r="A15" s="17"/>
      <c r="B15" s="189">
        <v>5</v>
      </c>
      <c r="C15" s="184" t="str">
        <f>VLOOKUP(B15,'пр.взв'!B15:E38,2,FALSE)</f>
        <v>ТЕРЕХОВ Павел Нколаевич</v>
      </c>
      <c r="D15" s="161" t="str">
        <f>VLOOKUP(B15,'пр.взв'!B15:F94,3,FALSE)</f>
        <v>14.06.1995 кмс</v>
      </c>
      <c r="E15" s="163" t="str">
        <f>VLOOKUP(B15,'пр.взв'!B15:G94,4,FALSE)</f>
        <v>ЦФО, Рязанская Рязань ПР</v>
      </c>
      <c r="F15" s="155">
        <v>6</v>
      </c>
      <c r="G15" s="66">
        <v>0</v>
      </c>
      <c r="H15" s="155">
        <v>7</v>
      </c>
      <c r="I15" s="77" t="s">
        <v>283</v>
      </c>
      <c r="J15" s="155">
        <v>3</v>
      </c>
      <c r="K15" s="66">
        <v>2</v>
      </c>
      <c r="L15" s="155">
        <v>4</v>
      </c>
      <c r="M15" s="66">
        <v>0</v>
      </c>
      <c r="N15" s="155">
        <v>23</v>
      </c>
      <c r="O15" s="66">
        <v>0</v>
      </c>
      <c r="P15" s="155" t="s">
        <v>279</v>
      </c>
      <c r="Q15" s="66"/>
      <c r="R15" s="155"/>
      <c r="S15" s="66"/>
      <c r="T15" s="155"/>
      <c r="U15" s="66"/>
      <c r="V15" s="155">
        <v>27</v>
      </c>
      <c r="W15" s="66">
        <v>2</v>
      </c>
      <c r="X15" s="155">
        <v>4</v>
      </c>
      <c r="Y15" s="66">
        <v>0</v>
      </c>
      <c r="Z15" s="165" t="s">
        <v>302</v>
      </c>
      <c r="AA15" s="167"/>
      <c r="AB15" s="150">
        <v>1</v>
      </c>
      <c r="AC15" s="29"/>
      <c r="AD15" s="29"/>
      <c r="AE15" s="29"/>
      <c r="AF15" s="29"/>
      <c r="AG15" s="29"/>
      <c r="AH15" s="29"/>
    </row>
    <row r="16" spans="1:34" ht="15" customHeight="1" thickBot="1">
      <c r="A16" s="17"/>
      <c r="B16" s="183"/>
      <c r="C16" s="185"/>
      <c r="D16" s="162"/>
      <c r="E16" s="164"/>
      <c r="F16" s="156"/>
      <c r="G16" s="64" t="s">
        <v>273</v>
      </c>
      <c r="H16" s="156"/>
      <c r="I16" s="64" t="s">
        <v>282</v>
      </c>
      <c r="J16" s="156"/>
      <c r="K16" s="64"/>
      <c r="L16" s="156"/>
      <c r="M16" s="64" t="s">
        <v>294</v>
      </c>
      <c r="N16" s="156"/>
      <c r="O16" s="64" t="s">
        <v>296</v>
      </c>
      <c r="P16" s="156"/>
      <c r="Q16" s="64"/>
      <c r="R16" s="156"/>
      <c r="S16" s="64"/>
      <c r="T16" s="156"/>
      <c r="U16" s="64"/>
      <c r="V16" s="156"/>
      <c r="W16" s="64"/>
      <c r="X16" s="156"/>
      <c r="Y16" s="64" t="s">
        <v>300</v>
      </c>
      <c r="Z16" s="166"/>
      <c r="AA16" s="168"/>
      <c r="AB16" s="151"/>
      <c r="AC16" s="29"/>
      <c r="AD16" s="29"/>
      <c r="AE16" s="29"/>
      <c r="AF16" s="29"/>
      <c r="AG16" s="29"/>
      <c r="AH16" s="29"/>
    </row>
    <row r="17" spans="1:34" ht="15" customHeight="1" thickTop="1">
      <c r="A17" s="17"/>
      <c r="B17" s="157">
        <v>6</v>
      </c>
      <c r="C17" s="184" t="str">
        <f>VLOOKUP(B17,'пр.взв'!B17:E40,2,FALSE)</f>
        <v>АГАПОВ Дмитрий Александрович</v>
      </c>
      <c r="D17" s="161" t="str">
        <f>VLOOKUP(B17,'пр.взв'!B17:F96,3,FALSE)</f>
        <v>05.06.1995 1р</v>
      </c>
      <c r="E17" s="186" t="str">
        <f>VLOOKUP(B17,'пр.взв'!B17:G96,4,FALSE)</f>
        <v>ДВФО, Приморский, Владивосток МО</v>
      </c>
      <c r="F17" s="155">
        <v>5</v>
      </c>
      <c r="G17" s="66">
        <v>4</v>
      </c>
      <c r="H17" s="155">
        <v>8</v>
      </c>
      <c r="I17" s="66">
        <v>2</v>
      </c>
      <c r="J17" s="155" t="s">
        <v>280</v>
      </c>
      <c r="K17" s="66"/>
      <c r="L17" s="155" t="s">
        <v>280</v>
      </c>
      <c r="M17" s="66"/>
      <c r="N17" s="155" t="s">
        <v>280</v>
      </c>
      <c r="O17" s="66"/>
      <c r="P17" s="155" t="s">
        <v>280</v>
      </c>
      <c r="Q17" s="66"/>
      <c r="R17" s="155" t="s">
        <v>280</v>
      </c>
      <c r="S17" s="66"/>
      <c r="T17" s="155" t="s">
        <v>280</v>
      </c>
      <c r="U17" s="66"/>
      <c r="V17" s="155" t="s">
        <v>280</v>
      </c>
      <c r="W17" s="66"/>
      <c r="X17" s="155" t="s">
        <v>280</v>
      </c>
      <c r="Y17" s="66"/>
      <c r="Z17" s="165">
        <v>2</v>
      </c>
      <c r="AA17" s="167">
        <f>SUM(G17+I17+K17+M17+O17+Q17+S17+U17+W17+Y17)</f>
        <v>6</v>
      </c>
      <c r="AB17" s="150">
        <v>40</v>
      </c>
      <c r="AC17" s="29"/>
      <c r="AD17" s="29"/>
      <c r="AE17" s="29"/>
      <c r="AF17" s="29"/>
      <c r="AG17" s="29"/>
      <c r="AH17" s="29"/>
    </row>
    <row r="18" spans="1:34" ht="15" customHeight="1" thickBot="1">
      <c r="A18" s="17"/>
      <c r="B18" s="158"/>
      <c r="C18" s="185"/>
      <c r="D18" s="162"/>
      <c r="E18" s="187"/>
      <c r="F18" s="156"/>
      <c r="G18" s="64"/>
      <c r="H18" s="156"/>
      <c r="I18" s="64"/>
      <c r="J18" s="156"/>
      <c r="K18" s="64"/>
      <c r="L18" s="156"/>
      <c r="M18" s="64"/>
      <c r="N18" s="156"/>
      <c r="O18" s="64"/>
      <c r="P18" s="156"/>
      <c r="Q18" s="64"/>
      <c r="R18" s="156"/>
      <c r="S18" s="64"/>
      <c r="T18" s="156"/>
      <c r="U18" s="64"/>
      <c r="V18" s="156"/>
      <c r="W18" s="64"/>
      <c r="X18" s="156"/>
      <c r="Y18" s="64"/>
      <c r="Z18" s="166"/>
      <c r="AA18" s="168"/>
      <c r="AB18" s="151"/>
      <c r="AC18" s="29"/>
      <c r="AD18" s="29"/>
      <c r="AE18" s="29"/>
      <c r="AF18" s="29"/>
      <c r="AG18" s="29"/>
      <c r="AH18" s="29"/>
    </row>
    <row r="19" spans="1:34" ht="15" customHeight="1" thickTop="1">
      <c r="A19" s="17"/>
      <c r="B19" s="157">
        <v>7</v>
      </c>
      <c r="C19" s="184" t="str">
        <f>VLOOKUP(B19,'пр.взв'!B19:E42,2,FALSE)</f>
        <v>БУРДАЕВ Михаил Михайович</v>
      </c>
      <c r="D19" s="161" t="str">
        <f>VLOOKUP(B19,'пр.взв'!B19:F98,3,FALSE)</f>
        <v>14.02.1995, кмс</v>
      </c>
      <c r="E19" s="163" t="str">
        <f>VLOOKUP(B19,'пр.взв'!B19:G98,4,FALSE)</f>
        <v>ПФО, Пензенская, ВС</v>
      </c>
      <c r="F19" s="155">
        <v>8</v>
      </c>
      <c r="G19" s="77" t="s">
        <v>272</v>
      </c>
      <c r="H19" s="155">
        <v>5</v>
      </c>
      <c r="I19" s="66">
        <v>4</v>
      </c>
      <c r="J19" s="155" t="s">
        <v>280</v>
      </c>
      <c r="K19" s="66"/>
      <c r="L19" s="155" t="s">
        <v>280</v>
      </c>
      <c r="M19" s="66"/>
      <c r="N19" s="155" t="s">
        <v>280</v>
      </c>
      <c r="O19" s="66"/>
      <c r="P19" s="155" t="s">
        <v>280</v>
      </c>
      <c r="Q19" s="66"/>
      <c r="R19" s="155" t="s">
        <v>280</v>
      </c>
      <c r="S19" s="66"/>
      <c r="T19" s="155" t="s">
        <v>280</v>
      </c>
      <c r="U19" s="66"/>
      <c r="V19" s="155" t="s">
        <v>280</v>
      </c>
      <c r="W19" s="66"/>
      <c r="X19" s="155" t="s">
        <v>280</v>
      </c>
      <c r="Y19" s="66"/>
      <c r="Z19" s="165">
        <v>2</v>
      </c>
      <c r="AA19" s="212" t="s">
        <v>286</v>
      </c>
      <c r="AB19" s="150">
        <v>41</v>
      </c>
      <c r="AC19" s="29"/>
      <c r="AD19" s="29"/>
      <c r="AE19" s="29"/>
      <c r="AF19" s="29"/>
      <c r="AG19" s="29"/>
      <c r="AH19" s="29"/>
    </row>
    <row r="20" spans="1:34" ht="15" customHeight="1" thickBot="1">
      <c r="A20" s="17"/>
      <c r="B20" s="158"/>
      <c r="C20" s="185"/>
      <c r="D20" s="162"/>
      <c r="E20" s="164"/>
      <c r="F20" s="156"/>
      <c r="G20" s="64"/>
      <c r="H20" s="156"/>
      <c r="I20" s="64"/>
      <c r="J20" s="156"/>
      <c r="K20" s="64"/>
      <c r="L20" s="156"/>
      <c r="M20" s="64"/>
      <c r="N20" s="156"/>
      <c r="O20" s="64"/>
      <c r="P20" s="156"/>
      <c r="Q20" s="64"/>
      <c r="R20" s="156"/>
      <c r="S20" s="64"/>
      <c r="T20" s="156"/>
      <c r="U20" s="64"/>
      <c r="V20" s="156"/>
      <c r="W20" s="64"/>
      <c r="X20" s="156"/>
      <c r="Y20" s="64"/>
      <c r="Z20" s="166"/>
      <c r="AA20" s="213"/>
      <c r="AB20" s="151"/>
      <c r="AC20" s="29"/>
      <c r="AD20" s="29"/>
      <c r="AE20" s="29"/>
      <c r="AF20" s="29"/>
      <c r="AG20" s="29"/>
      <c r="AH20" s="29"/>
    </row>
    <row r="21" spans="1:34" ht="15" customHeight="1" thickTop="1">
      <c r="A21" s="17"/>
      <c r="B21" s="157">
        <v>8</v>
      </c>
      <c r="C21" s="184" t="str">
        <f>VLOOKUP(B21,'пр.взв'!B21:E44,2,FALSE)</f>
        <v>СТЕПАНЯН Размик Робертович</v>
      </c>
      <c r="D21" s="161" t="str">
        <f>VLOOKUP(B21,'пр.взв'!B21:F100,3,FALSE)</f>
        <v>27.03.1995, кмс</v>
      </c>
      <c r="E21" s="186" t="str">
        <f>VLOOKUP(B21,'пр.взв'!B21:G100,4,FALSE)</f>
        <v>СФО, Красноярский, Ужур</v>
      </c>
      <c r="F21" s="155">
        <v>7</v>
      </c>
      <c r="G21" s="66">
        <v>3</v>
      </c>
      <c r="H21" s="155">
        <v>6</v>
      </c>
      <c r="I21" s="66">
        <v>3</v>
      </c>
      <c r="J21" s="155" t="s">
        <v>280</v>
      </c>
      <c r="K21" s="66"/>
      <c r="L21" s="155" t="s">
        <v>280</v>
      </c>
      <c r="M21" s="66"/>
      <c r="N21" s="155" t="s">
        <v>280</v>
      </c>
      <c r="O21" s="66"/>
      <c r="P21" s="155" t="s">
        <v>280</v>
      </c>
      <c r="Q21" s="66"/>
      <c r="R21" s="155" t="s">
        <v>280</v>
      </c>
      <c r="S21" s="66"/>
      <c r="T21" s="155" t="s">
        <v>280</v>
      </c>
      <c r="U21" s="66"/>
      <c r="V21" s="155" t="s">
        <v>280</v>
      </c>
      <c r="W21" s="66"/>
      <c r="X21" s="155" t="s">
        <v>280</v>
      </c>
      <c r="Y21" s="66"/>
      <c r="Z21" s="165">
        <v>2</v>
      </c>
      <c r="AA21" s="167">
        <f>SUM(G21+I21+K21+M21+O21+Q21+S21+U21+W21+Y21)</f>
        <v>6</v>
      </c>
      <c r="AB21" s="150">
        <v>39</v>
      </c>
      <c r="AC21" s="29"/>
      <c r="AD21" s="29"/>
      <c r="AE21" s="29"/>
      <c r="AF21" s="29"/>
      <c r="AG21" s="29"/>
      <c r="AH21" s="29"/>
    </row>
    <row r="22" spans="1:34" ht="15" customHeight="1" thickBot="1">
      <c r="A22" s="17"/>
      <c r="B22" s="158"/>
      <c r="C22" s="185"/>
      <c r="D22" s="162"/>
      <c r="E22" s="187"/>
      <c r="F22" s="156"/>
      <c r="G22" s="64"/>
      <c r="H22" s="156"/>
      <c r="I22" s="64"/>
      <c r="J22" s="156"/>
      <c r="K22" s="64"/>
      <c r="L22" s="156"/>
      <c r="M22" s="64"/>
      <c r="N22" s="156"/>
      <c r="O22" s="64"/>
      <c r="P22" s="156"/>
      <c r="Q22" s="64"/>
      <c r="R22" s="156"/>
      <c r="S22" s="64"/>
      <c r="T22" s="156"/>
      <c r="U22" s="64"/>
      <c r="V22" s="156"/>
      <c r="W22" s="64"/>
      <c r="X22" s="156"/>
      <c r="Y22" s="64"/>
      <c r="Z22" s="166"/>
      <c r="AA22" s="168"/>
      <c r="AB22" s="151"/>
      <c r="AC22" s="29"/>
      <c r="AD22" s="29"/>
      <c r="AE22" s="29"/>
      <c r="AF22" s="29"/>
      <c r="AG22" s="29"/>
      <c r="AH22" s="29"/>
    </row>
    <row r="23" spans="1:34" ht="15" customHeight="1" thickTop="1">
      <c r="A23" s="17"/>
      <c r="B23" s="157">
        <v>9</v>
      </c>
      <c r="C23" s="184" t="str">
        <f>VLOOKUP(B23,'пр.взв'!B23:E46,2,FALSE)</f>
        <v>РАШИДОВ Фарух Яшнарович</v>
      </c>
      <c r="D23" s="161" t="str">
        <f>VLOOKUP(B23,'пр.взв'!B23:F102,3,FALSE)</f>
        <v>31.01.1995, кмс</v>
      </c>
      <c r="E23" s="163" t="str">
        <f>VLOOKUP(B23,'пр.взв'!B23:G102,4,FALSE)</f>
        <v>СЗФО, Ленинградская, Дружная Горка МО</v>
      </c>
      <c r="F23" s="155">
        <v>10</v>
      </c>
      <c r="G23" s="66">
        <v>3</v>
      </c>
      <c r="H23" s="155">
        <v>11</v>
      </c>
      <c r="I23" s="66">
        <v>3</v>
      </c>
      <c r="J23" s="155" t="s">
        <v>280</v>
      </c>
      <c r="K23" s="66"/>
      <c r="L23" s="155" t="s">
        <v>280</v>
      </c>
      <c r="M23" s="66"/>
      <c r="N23" s="155" t="s">
        <v>280</v>
      </c>
      <c r="O23" s="66"/>
      <c r="P23" s="155" t="s">
        <v>280</v>
      </c>
      <c r="Q23" s="66"/>
      <c r="R23" s="155" t="s">
        <v>280</v>
      </c>
      <c r="S23" s="66"/>
      <c r="T23" s="155" t="s">
        <v>280</v>
      </c>
      <c r="U23" s="66"/>
      <c r="V23" s="155" t="s">
        <v>280</v>
      </c>
      <c r="W23" s="66"/>
      <c r="X23" s="155" t="s">
        <v>280</v>
      </c>
      <c r="Y23" s="66"/>
      <c r="Z23" s="165">
        <v>2</v>
      </c>
      <c r="AA23" s="167">
        <f>SUM(G23+I23+K23+M23+O23+Q23+S23+U23+W23+Y23)</f>
        <v>6</v>
      </c>
      <c r="AB23" s="150">
        <v>38</v>
      </c>
      <c r="AC23" s="29"/>
      <c r="AD23" s="29"/>
      <c r="AE23" s="29"/>
      <c r="AF23" s="29"/>
      <c r="AG23" s="29"/>
      <c r="AH23" s="29"/>
    </row>
    <row r="24" spans="1:34" ht="15" customHeight="1" thickBot="1">
      <c r="A24" s="17"/>
      <c r="B24" s="158"/>
      <c r="C24" s="185"/>
      <c r="D24" s="162"/>
      <c r="E24" s="164"/>
      <c r="F24" s="156"/>
      <c r="G24" s="64"/>
      <c r="H24" s="156"/>
      <c r="I24" s="64"/>
      <c r="J24" s="156"/>
      <c r="K24" s="64"/>
      <c r="L24" s="156"/>
      <c r="M24" s="64"/>
      <c r="N24" s="156"/>
      <c r="O24" s="64"/>
      <c r="P24" s="156"/>
      <c r="Q24" s="64"/>
      <c r="R24" s="156"/>
      <c r="S24" s="64"/>
      <c r="T24" s="156"/>
      <c r="U24" s="64"/>
      <c r="V24" s="156"/>
      <c r="W24" s="64"/>
      <c r="X24" s="156"/>
      <c r="Y24" s="64"/>
      <c r="Z24" s="166"/>
      <c r="AA24" s="168"/>
      <c r="AB24" s="151"/>
      <c r="AC24" s="29"/>
      <c r="AD24" s="29"/>
      <c r="AE24" s="29"/>
      <c r="AF24" s="29"/>
      <c r="AG24" s="29"/>
      <c r="AH24" s="29"/>
    </row>
    <row r="25" spans="1:34" ht="15" customHeight="1" thickTop="1">
      <c r="A25" s="17"/>
      <c r="B25" s="157">
        <v>10</v>
      </c>
      <c r="C25" s="184" t="str">
        <f>VLOOKUP(B25,'пр.взв'!B25:E48,2,FALSE)</f>
        <v>ОШХУНОВ Заур Баширович</v>
      </c>
      <c r="D25" s="161" t="str">
        <f>VLOOKUP(B25,'пр.взв'!B25:F104,3,FALSE)</f>
        <v>19.03.1995 1р</v>
      </c>
      <c r="E25" s="186" t="str">
        <f>VLOOKUP(B25,'пр.взв'!B25:G104,4,FALSE)</f>
        <v>ЮФО, Краснодарский, Армавир Д</v>
      </c>
      <c r="F25" s="155">
        <v>9</v>
      </c>
      <c r="G25" s="66">
        <v>2</v>
      </c>
      <c r="H25" s="155">
        <v>12</v>
      </c>
      <c r="I25" s="66">
        <v>3</v>
      </c>
      <c r="J25" s="155">
        <v>4</v>
      </c>
      <c r="K25" s="66">
        <v>4</v>
      </c>
      <c r="L25" s="155" t="s">
        <v>280</v>
      </c>
      <c r="M25" s="66"/>
      <c r="N25" s="155" t="s">
        <v>280</v>
      </c>
      <c r="O25" s="66"/>
      <c r="P25" s="155" t="s">
        <v>280</v>
      </c>
      <c r="Q25" s="66"/>
      <c r="R25" s="155" t="s">
        <v>280</v>
      </c>
      <c r="S25" s="66"/>
      <c r="T25" s="155" t="s">
        <v>280</v>
      </c>
      <c r="U25" s="66"/>
      <c r="V25" s="155" t="s">
        <v>280</v>
      </c>
      <c r="W25" s="66"/>
      <c r="X25" s="155" t="s">
        <v>280</v>
      </c>
      <c r="Y25" s="66"/>
      <c r="Z25" s="165">
        <v>3</v>
      </c>
      <c r="AA25" s="167">
        <f>SUM(G25+I25+K25+M25+O25+Q25+S25+U25+W25+Y25)</f>
        <v>9</v>
      </c>
      <c r="AB25" s="150">
        <v>27</v>
      </c>
      <c r="AC25" s="29"/>
      <c r="AD25" s="29"/>
      <c r="AE25" s="29"/>
      <c r="AF25" s="29"/>
      <c r="AG25" s="29"/>
      <c r="AH25" s="29"/>
    </row>
    <row r="26" spans="1:34" ht="15" customHeight="1" thickBot="1">
      <c r="A26" s="17"/>
      <c r="B26" s="158"/>
      <c r="C26" s="185"/>
      <c r="D26" s="162"/>
      <c r="E26" s="187"/>
      <c r="F26" s="156"/>
      <c r="G26" s="64"/>
      <c r="H26" s="156"/>
      <c r="I26" s="64"/>
      <c r="J26" s="156"/>
      <c r="K26" s="64"/>
      <c r="L26" s="156"/>
      <c r="M26" s="64"/>
      <c r="N26" s="156"/>
      <c r="O26" s="64"/>
      <c r="P26" s="156"/>
      <c r="Q26" s="64"/>
      <c r="R26" s="156"/>
      <c r="S26" s="64"/>
      <c r="T26" s="156"/>
      <c r="U26" s="64"/>
      <c r="V26" s="156"/>
      <c r="W26" s="64"/>
      <c r="X26" s="156"/>
      <c r="Y26" s="64"/>
      <c r="Z26" s="166"/>
      <c r="AA26" s="168"/>
      <c r="AB26" s="151"/>
      <c r="AC26" s="29"/>
      <c r="AD26" s="29"/>
      <c r="AE26" s="29"/>
      <c r="AF26" s="29"/>
      <c r="AG26" s="29"/>
      <c r="AH26" s="29"/>
    </row>
    <row r="27" spans="1:34" ht="15" customHeight="1" thickTop="1">
      <c r="A27" s="17"/>
      <c r="B27" s="157">
        <v>11</v>
      </c>
      <c r="C27" s="184" t="str">
        <f>VLOOKUP(B27,'пр.взв'!B27:E50,2,FALSE)</f>
        <v>ИВАНОВ Евгений Игоревич</v>
      </c>
      <c r="D27" s="161" t="str">
        <f>VLOOKUP(B27,'пр.взв'!B27:F106,3,FALSE)</f>
        <v>14.09.1995 1р</v>
      </c>
      <c r="E27" s="163" t="str">
        <f>VLOOKUP(B27,'пр.взв'!B27:G106,4,FALSE)</f>
        <v>ПФО, Чувашская, Чебоксары</v>
      </c>
      <c r="F27" s="155">
        <v>12</v>
      </c>
      <c r="G27" s="66">
        <v>3</v>
      </c>
      <c r="H27" s="155">
        <v>9</v>
      </c>
      <c r="I27" s="66">
        <v>1</v>
      </c>
      <c r="J27" s="155">
        <v>14</v>
      </c>
      <c r="K27" s="66">
        <v>2</v>
      </c>
      <c r="L27" s="155">
        <v>16</v>
      </c>
      <c r="M27" s="66">
        <v>3</v>
      </c>
      <c r="N27" s="155" t="s">
        <v>280</v>
      </c>
      <c r="O27" s="66"/>
      <c r="P27" s="155" t="s">
        <v>280</v>
      </c>
      <c r="Q27" s="66"/>
      <c r="R27" s="155" t="s">
        <v>280</v>
      </c>
      <c r="S27" s="66"/>
      <c r="T27" s="155" t="s">
        <v>280</v>
      </c>
      <c r="U27" s="66"/>
      <c r="V27" s="155" t="s">
        <v>280</v>
      </c>
      <c r="W27" s="66"/>
      <c r="X27" s="155" t="s">
        <v>280</v>
      </c>
      <c r="Y27" s="66"/>
      <c r="Z27" s="165">
        <v>4</v>
      </c>
      <c r="AA27" s="167">
        <f>SUM(G27+I27+K27+M27+O27+Q27+S27+U27+W27+Y27)</f>
        <v>9</v>
      </c>
      <c r="AB27" s="150">
        <v>22</v>
      </c>
      <c r="AC27" s="29"/>
      <c r="AD27" s="29"/>
      <c r="AE27" s="29"/>
      <c r="AF27" s="29"/>
      <c r="AG27" s="29"/>
      <c r="AH27" s="29"/>
    </row>
    <row r="28" spans="1:34" ht="15" customHeight="1" thickBot="1">
      <c r="A28" s="17"/>
      <c r="B28" s="158"/>
      <c r="C28" s="185"/>
      <c r="D28" s="162"/>
      <c r="E28" s="164"/>
      <c r="F28" s="156"/>
      <c r="G28" s="64"/>
      <c r="H28" s="156"/>
      <c r="I28" s="64"/>
      <c r="J28" s="156"/>
      <c r="K28" s="64"/>
      <c r="L28" s="156"/>
      <c r="M28" s="64"/>
      <c r="N28" s="156"/>
      <c r="O28" s="64"/>
      <c r="P28" s="156"/>
      <c r="Q28" s="64"/>
      <c r="R28" s="156"/>
      <c r="S28" s="64"/>
      <c r="T28" s="156"/>
      <c r="U28" s="64"/>
      <c r="V28" s="156"/>
      <c r="W28" s="64"/>
      <c r="X28" s="156"/>
      <c r="Y28" s="64"/>
      <c r="Z28" s="166"/>
      <c r="AA28" s="168"/>
      <c r="AB28" s="151"/>
      <c r="AC28" s="29"/>
      <c r="AD28" s="29"/>
      <c r="AE28" s="29"/>
      <c r="AF28" s="29"/>
      <c r="AG28" s="29"/>
      <c r="AH28" s="29"/>
    </row>
    <row r="29" spans="1:34" ht="15" customHeight="1" thickTop="1">
      <c r="A29" s="17"/>
      <c r="B29" s="157">
        <v>12</v>
      </c>
      <c r="C29" s="184" t="str">
        <f>VLOOKUP(B29,'пр.взв'!B29:E52,2,FALSE)</f>
        <v>ГАМЫЛИН Кирилл Игоревич</v>
      </c>
      <c r="D29" s="161" t="str">
        <f>VLOOKUP(B29,'пр.взв'!B29:F108,3,FALSE)</f>
        <v>17.06.1995 1р</v>
      </c>
      <c r="E29" s="186" t="str">
        <f>VLOOKUP(B29,'пр.взв'!B29:G108,4,FALSE)</f>
        <v>ДВФО, Амурская</v>
      </c>
      <c r="F29" s="155">
        <v>11</v>
      </c>
      <c r="G29" s="66">
        <v>1</v>
      </c>
      <c r="H29" s="155">
        <v>10</v>
      </c>
      <c r="I29" s="66">
        <v>1</v>
      </c>
      <c r="J29" s="155">
        <v>16</v>
      </c>
      <c r="K29" s="66">
        <v>3</v>
      </c>
      <c r="L29" s="155">
        <v>14</v>
      </c>
      <c r="M29" s="66">
        <v>0</v>
      </c>
      <c r="N29" s="155">
        <v>4</v>
      </c>
      <c r="O29" s="66">
        <v>3</v>
      </c>
      <c r="P29" s="155" t="s">
        <v>280</v>
      </c>
      <c r="Q29" s="66"/>
      <c r="R29" s="155" t="s">
        <v>280</v>
      </c>
      <c r="S29" s="66"/>
      <c r="T29" s="155" t="s">
        <v>280</v>
      </c>
      <c r="U29" s="66"/>
      <c r="V29" s="155" t="s">
        <v>280</v>
      </c>
      <c r="W29" s="66"/>
      <c r="X29" s="155" t="s">
        <v>280</v>
      </c>
      <c r="Y29" s="66"/>
      <c r="Z29" s="165">
        <v>5</v>
      </c>
      <c r="AA29" s="167">
        <f>SUM(G29+I29+K29+M29+O29+Q29+S29+U29+W29+Y29)</f>
        <v>8</v>
      </c>
      <c r="AB29" s="150">
        <v>8</v>
      </c>
      <c r="AC29" s="29"/>
      <c r="AD29" s="29"/>
      <c r="AE29" s="29"/>
      <c r="AF29" s="29"/>
      <c r="AG29" s="29"/>
      <c r="AH29" s="29"/>
    </row>
    <row r="30" spans="1:34" ht="15" customHeight="1" thickBot="1">
      <c r="A30" s="17"/>
      <c r="B30" s="158"/>
      <c r="C30" s="185"/>
      <c r="D30" s="162"/>
      <c r="E30" s="187"/>
      <c r="F30" s="156"/>
      <c r="G30" s="64"/>
      <c r="H30" s="156"/>
      <c r="I30" s="64"/>
      <c r="J30" s="156"/>
      <c r="K30" s="64"/>
      <c r="L30" s="156"/>
      <c r="M30" s="64" t="s">
        <v>295</v>
      </c>
      <c r="N30" s="156"/>
      <c r="O30" s="64"/>
      <c r="P30" s="156"/>
      <c r="Q30" s="64"/>
      <c r="R30" s="156"/>
      <c r="S30" s="64"/>
      <c r="T30" s="156"/>
      <c r="U30" s="64"/>
      <c r="V30" s="156"/>
      <c r="W30" s="64"/>
      <c r="X30" s="156"/>
      <c r="Y30" s="64"/>
      <c r="Z30" s="166"/>
      <c r="AA30" s="168"/>
      <c r="AB30" s="151"/>
      <c r="AC30" s="29"/>
      <c r="AD30" s="29"/>
      <c r="AE30" s="29"/>
      <c r="AF30" s="29"/>
      <c r="AG30" s="29"/>
      <c r="AH30" s="29"/>
    </row>
    <row r="31" spans="1:34" ht="15" customHeight="1" thickTop="1">
      <c r="A31" s="1"/>
      <c r="B31" s="157">
        <v>13</v>
      </c>
      <c r="C31" s="184" t="str">
        <f>VLOOKUP(B31,'пр.взв'!B31:E54,2,FALSE)</f>
        <v>ТИПА Штефан Андреевич</v>
      </c>
      <c r="D31" s="161" t="str">
        <f>VLOOKUP(B31,'пр.взв'!B31:F110,3,FALSE)</f>
        <v>17.05.1995 1р</v>
      </c>
      <c r="E31" s="163" t="str">
        <f>VLOOKUP(B31,'пр.взв'!B31:G110,4,FALSE)</f>
        <v>Москва</v>
      </c>
      <c r="F31" s="155">
        <v>14</v>
      </c>
      <c r="G31" s="66">
        <v>4</v>
      </c>
      <c r="H31" s="155">
        <v>15</v>
      </c>
      <c r="I31" s="66">
        <v>2</v>
      </c>
      <c r="J31" s="155" t="s">
        <v>280</v>
      </c>
      <c r="K31" s="66"/>
      <c r="L31" s="155" t="s">
        <v>280</v>
      </c>
      <c r="M31" s="66"/>
      <c r="N31" s="155" t="s">
        <v>280</v>
      </c>
      <c r="O31" s="66"/>
      <c r="P31" s="155" t="s">
        <v>280</v>
      </c>
      <c r="Q31" s="66"/>
      <c r="R31" s="155" t="s">
        <v>280</v>
      </c>
      <c r="S31" s="66"/>
      <c r="T31" s="155" t="s">
        <v>280</v>
      </c>
      <c r="U31" s="66"/>
      <c r="V31" s="155" t="s">
        <v>280</v>
      </c>
      <c r="W31" s="66"/>
      <c r="X31" s="155" t="s">
        <v>280</v>
      </c>
      <c r="Y31" s="66"/>
      <c r="Z31" s="165">
        <v>2</v>
      </c>
      <c r="AA31" s="167">
        <f>SUM(G31+I31+K31+M31+O31+Q31+S31+U31+W31+Y31)</f>
        <v>6</v>
      </c>
      <c r="AB31" s="150">
        <v>37</v>
      </c>
      <c r="AC31" s="29"/>
      <c r="AD31" s="29"/>
      <c r="AE31" s="29"/>
      <c r="AF31" s="29"/>
      <c r="AG31" s="29"/>
      <c r="AH31" s="29"/>
    </row>
    <row r="32" spans="1:34" ht="15" customHeight="1" thickBot="1">
      <c r="A32" s="1"/>
      <c r="B32" s="158"/>
      <c r="C32" s="185"/>
      <c r="D32" s="162"/>
      <c r="E32" s="164"/>
      <c r="F32" s="156"/>
      <c r="G32" s="64"/>
      <c r="H32" s="156"/>
      <c r="I32" s="64"/>
      <c r="J32" s="156"/>
      <c r="K32" s="64"/>
      <c r="L32" s="156"/>
      <c r="M32" s="64"/>
      <c r="N32" s="156"/>
      <c r="O32" s="64"/>
      <c r="P32" s="156"/>
      <c r="Q32" s="64"/>
      <c r="R32" s="156"/>
      <c r="S32" s="64"/>
      <c r="T32" s="156"/>
      <c r="U32" s="64"/>
      <c r="V32" s="156"/>
      <c r="W32" s="64"/>
      <c r="X32" s="156"/>
      <c r="Y32" s="64"/>
      <c r="Z32" s="166"/>
      <c r="AA32" s="168"/>
      <c r="AB32" s="151"/>
      <c r="AC32" s="29"/>
      <c r="AD32" s="29"/>
      <c r="AE32" s="29"/>
      <c r="AF32" s="29"/>
      <c r="AG32" s="29"/>
      <c r="AH32" s="29"/>
    </row>
    <row r="33" spans="2:34" ht="15" customHeight="1" thickTop="1">
      <c r="B33" s="157">
        <v>14</v>
      </c>
      <c r="C33" s="184" t="str">
        <f>VLOOKUP(B33,'пр.взв'!B33:E56,2,FALSE)</f>
        <v>ШАРИПОВ Расул Мусаевич</v>
      </c>
      <c r="D33" s="161" t="str">
        <f>VLOOKUP(B33,'пр.взв'!B33:F112,3,FALSE)</f>
        <v>25.01.1995 кмс</v>
      </c>
      <c r="E33" s="186" t="str">
        <f>VLOOKUP(B33,'пр.взв'!B33:G112,4,FALSE)</f>
        <v>СКФО, Чеченская, МО</v>
      </c>
      <c r="F33" s="155">
        <v>13</v>
      </c>
      <c r="G33" s="66">
        <v>0</v>
      </c>
      <c r="H33" s="155">
        <v>16</v>
      </c>
      <c r="I33" s="66">
        <v>1</v>
      </c>
      <c r="J33" s="155">
        <v>11</v>
      </c>
      <c r="K33" s="66">
        <v>3</v>
      </c>
      <c r="L33" s="155">
        <v>12</v>
      </c>
      <c r="M33" s="66">
        <v>4</v>
      </c>
      <c r="N33" s="155" t="s">
        <v>280</v>
      </c>
      <c r="O33" s="66"/>
      <c r="P33" s="155" t="s">
        <v>280</v>
      </c>
      <c r="Q33" s="66"/>
      <c r="R33" s="155" t="s">
        <v>280</v>
      </c>
      <c r="S33" s="66"/>
      <c r="T33" s="155" t="s">
        <v>280</v>
      </c>
      <c r="U33" s="66"/>
      <c r="V33" s="155" t="s">
        <v>280</v>
      </c>
      <c r="W33" s="66"/>
      <c r="X33" s="155" t="s">
        <v>280</v>
      </c>
      <c r="Y33" s="66"/>
      <c r="Z33" s="165">
        <v>4</v>
      </c>
      <c r="AA33" s="167">
        <f>SUM(G33+I33+K33+M33+O33+Q33+S33+U33+W33+Y33)</f>
        <v>8</v>
      </c>
      <c r="AB33" s="150">
        <v>21</v>
      </c>
      <c r="AC33" s="29"/>
      <c r="AD33" s="29"/>
      <c r="AE33" s="29"/>
      <c r="AF33" s="29"/>
      <c r="AG33" s="29"/>
      <c r="AH33" s="29"/>
    </row>
    <row r="34" spans="2:34" ht="15" customHeight="1" thickBot="1">
      <c r="B34" s="158"/>
      <c r="C34" s="185"/>
      <c r="D34" s="162"/>
      <c r="E34" s="187"/>
      <c r="F34" s="156"/>
      <c r="G34" s="64" t="s">
        <v>274</v>
      </c>
      <c r="H34" s="156"/>
      <c r="I34" s="64"/>
      <c r="J34" s="156"/>
      <c r="K34" s="64"/>
      <c r="L34" s="156"/>
      <c r="M34" s="64"/>
      <c r="N34" s="156"/>
      <c r="O34" s="64"/>
      <c r="P34" s="156"/>
      <c r="Q34" s="64"/>
      <c r="R34" s="156"/>
      <c r="S34" s="64"/>
      <c r="T34" s="156"/>
      <c r="U34" s="64"/>
      <c r="V34" s="156"/>
      <c r="W34" s="64"/>
      <c r="X34" s="156"/>
      <c r="Y34" s="64"/>
      <c r="Z34" s="166"/>
      <c r="AA34" s="168"/>
      <c r="AB34" s="151"/>
      <c r="AC34" s="29"/>
      <c r="AD34" s="29"/>
      <c r="AE34" s="29"/>
      <c r="AF34" s="29"/>
      <c r="AG34" s="29"/>
      <c r="AH34" s="29"/>
    </row>
    <row r="35" spans="2:34" ht="15" customHeight="1" thickTop="1">
      <c r="B35" s="157">
        <v>15</v>
      </c>
      <c r="C35" s="184" t="str">
        <f>VLOOKUP(B35,'пр.взв'!B35:E58,2,FALSE)</f>
        <v>КОРОЛЕВ Сергей Анатольевич</v>
      </c>
      <c r="D35" s="161" t="str">
        <f>VLOOKUP(B35,'пр.взв'!B35:F114,3,FALSE)</f>
        <v>24.05.1996, 1р</v>
      </c>
      <c r="E35" s="163" t="str">
        <f>VLOOKUP(B35,'пр.взв'!B35:G114,4,FALSE)</f>
        <v>СЗФО, Псковская, МО</v>
      </c>
      <c r="F35" s="155">
        <v>16</v>
      </c>
      <c r="G35" s="66">
        <v>3</v>
      </c>
      <c r="H35" s="155">
        <v>13</v>
      </c>
      <c r="I35" s="66">
        <v>3</v>
      </c>
      <c r="J35" s="155" t="s">
        <v>280</v>
      </c>
      <c r="K35" s="66"/>
      <c r="L35" s="155" t="s">
        <v>280</v>
      </c>
      <c r="M35" s="66"/>
      <c r="N35" s="155" t="s">
        <v>280</v>
      </c>
      <c r="O35" s="66"/>
      <c r="P35" s="155" t="s">
        <v>280</v>
      </c>
      <c r="Q35" s="66"/>
      <c r="R35" s="155" t="s">
        <v>280</v>
      </c>
      <c r="S35" s="66"/>
      <c r="T35" s="155" t="s">
        <v>280</v>
      </c>
      <c r="U35" s="66"/>
      <c r="V35" s="155" t="s">
        <v>280</v>
      </c>
      <c r="W35" s="66"/>
      <c r="X35" s="155" t="s">
        <v>280</v>
      </c>
      <c r="Y35" s="66"/>
      <c r="Z35" s="165">
        <v>2</v>
      </c>
      <c r="AA35" s="167">
        <f>SUM(G35+I35+K35+M35+O35+Q35+S35+U35+W35+Y35)</f>
        <v>6</v>
      </c>
      <c r="AB35" s="150">
        <v>36</v>
      </c>
      <c r="AC35" s="29"/>
      <c r="AD35" s="29"/>
      <c r="AE35" s="29"/>
      <c r="AF35" s="29"/>
      <c r="AG35" s="29"/>
      <c r="AH35" s="29"/>
    </row>
    <row r="36" spans="2:34" ht="15" customHeight="1" thickBot="1">
      <c r="B36" s="183"/>
      <c r="C36" s="241"/>
      <c r="D36" s="242"/>
      <c r="E36" s="188"/>
      <c r="F36" s="182"/>
      <c r="G36" s="64"/>
      <c r="H36" s="182"/>
      <c r="I36" s="64"/>
      <c r="J36" s="182"/>
      <c r="K36" s="64"/>
      <c r="L36" s="182"/>
      <c r="M36" s="64"/>
      <c r="N36" s="182"/>
      <c r="O36" s="64"/>
      <c r="P36" s="182"/>
      <c r="Q36" s="64"/>
      <c r="R36" s="182"/>
      <c r="S36" s="64"/>
      <c r="T36" s="182"/>
      <c r="U36" s="64"/>
      <c r="V36" s="182"/>
      <c r="W36" s="64"/>
      <c r="X36" s="182"/>
      <c r="Y36" s="64"/>
      <c r="Z36" s="225"/>
      <c r="AA36" s="240"/>
      <c r="AB36" s="178"/>
      <c r="AC36" s="29"/>
      <c r="AD36" s="29"/>
      <c r="AE36" s="29"/>
      <c r="AF36" s="29"/>
      <c r="AG36" s="29"/>
      <c r="AH36" s="29"/>
    </row>
    <row r="37" spans="2:34" ht="15" customHeight="1" thickTop="1">
      <c r="B37" s="157">
        <v>16</v>
      </c>
      <c r="C37" s="184" t="str">
        <f>VLOOKUP(B37,'пр.взв'!B37:E60,2,FALSE)</f>
        <v>ПАТЕЕВ Дмитрий Васильевич</v>
      </c>
      <c r="D37" s="161" t="str">
        <f>VLOOKUP(B37,'пр.взв'!B37:F116,3,FALSE)</f>
        <v>28.05.1995 КМС</v>
      </c>
      <c r="E37" s="186" t="str">
        <f>VLOOKUP(B37,'пр.взв'!B37:G116,4,FALSE)</f>
        <v>ПФО, Нижегородская, Кстово ПР</v>
      </c>
      <c r="F37" s="155">
        <v>15</v>
      </c>
      <c r="G37" s="66">
        <v>1</v>
      </c>
      <c r="H37" s="155">
        <v>14</v>
      </c>
      <c r="I37" s="66">
        <v>3</v>
      </c>
      <c r="J37" s="155">
        <v>12</v>
      </c>
      <c r="K37" s="66">
        <v>1</v>
      </c>
      <c r="L37" s="155">
        <v>11</v>
      </c>
      <c r="M37" s="66">
        <v>1</v>
      </c>
      <c r="N37" s="155">
        <v>24</v>
      </c>
      <c r="O37" s="66">
        <v>3</v>
      </c>
      <c r="P37" s="155" t="s">
        <v>280</v>
      </c>
      <c r="Q37" s="66"/>
      <c r="R37" s="155" t="s">
        <v>280</v>
      </c>
      <c r="S37" s="66"/>
      <c r="T37" s="155" t="s">
        <v>280</v>
      </c>
      <c r="U37" s="66"/>
      <c r="V37" s="155" t="s">
        <v>280</v>
      </c>
      <c r="W37" s="66"/>
      <c r="X37" s="155" t="s">
        <v>280</v>
      </c>
      <c r="Y37" s="66"/>
      <c r="Z37" s="165">
        <v>5</v>
      </c>
      <c r="AA37" s="167">
        <f>SUM(G37+I37+K37+M37+O37+Q37+S37+U37+W37+Y37)</f>
        <v>9</v>
      </c>
      <c r="AB37" s="150">
        <v>11</v>
      </c>
      <c r="AC37" s="29"/>
      <c r="AD37" s="29"/>
      <c r="AE37" s="29"/>
      <c r="AF37" s="29"/>
      <c r="AG37" s="29"/>
      <c r="AH37" s="29"/>
    </row>
    <row r="38" spans="2:34" ht="15" customHeight="1" thickBot="1">
      <c r="B38" s="158"/>
      <c r="C38" s="185"/>
      <c r="D38" s="162"/>
      <c r="E38" s="187"/>
      <c r="F38" s="156"/>
      <c r="G38" s="64"/>
      <c r="H38" s="156"/>
      <c r="I38" s="64"/>
      <c r="J38" s="156"/>
      <c r="K38" s="64"/>
      <c r="L38" s="156"/>
      <c r="M38" s="64"/>
      <c r="N38" s="156"/>
      <c r="O38" s="64"/>
      <c r="P38" s="156"/>
      <c r="Q38" s="64"/>
      <c r="R38" s="156"/>
      <c r="S38" s="64"/>
      <c r="T38" s="156"/>
      <c r="U38" s="64"/>
      <c r="V38" s="156"/>
      <c r="W38" s="64"/>
      <c r="X38" s="156"/>
      <c r="Y38" s="64"/>
      <c r="Z38" s="166"/>
      <c r="AA38" s="168"/>
      <c r="AB38" s="151"/>
      <c r="AC38" s="29"/>
      <c r="AD38" s="29"/>
      <c r="AE38" s="29"/>
      <c r="AF38" s="29"/>
      <c r="AG38" s="29"/>
      <c r="AH38" s="29"/>
    </row>
    <row r="39" spans="2:34" ht="15" customHeight="1" thickTop="1">
      <c r="B39" s="157">
        <v>17</v>
      </c>
      <c r="C39" s="184" t="str">
        <f>VLOOKUP(B39,'пр.взв'!B39:E62,2,FALSE)</f>
        <v>ДОДОНКИН Борис Олегович</v>
      </c>
      <c r="D39" s="161" t="str">
        <f>VLOOKUP(B39,'пр.взв'!B39:F118,3,FALSE)</f>
        <v>04.11.1995, 1р</v>
      </c>
      <c r="E39" s="163" t="str">
        <f>VLOOKUP(B39,'пр.взв'!B39:G118,4,FALSE)</f>
        <v>ЦФО, Рязанская Рязань ПР</v>
      </c>
      <c r="F39" s="155">
        <v>18</v>
      </c>
      <c r="G39" s="66">
        <v>3</v>
      </c>
      <c r="H39" s="155">
        <v>19</v>
      </c>
      <c r="I39" s="66">
        <v>3</v>
      </c>
      <c r="J39" s="155" t="s">
        <v>280</v>
      </c>
      <c r="K39" s="66"/>
      <c r="L39" s="155" t="s">
        <v>280</v>
      </c>
      <c r="M39" s="66"/>
      <c r="N39" s="155" t="s">
        <v>280</v>
      </c>
      <c r="O39" s="66"/>
      <c r="P39" s="155" t="s">
        <v>280</v>
      </c>
      <c r="Q39" s="66"/>
      <c r="R39" s="155" t="s">
        <v>280</v>
      </c>
      <c r="S39" s="66"/>
      <c r="T39" s="155" t="s">
        <v>280</v>
      </c>
      <c r="U39" s="66"/>
      <c r="V39" s="155" t="s">
        <v>280</v>
      </c>
      <c r="W39" s="66"/>
      <c r="X39" s="155" t="s">
        <v>280</v>
      </c>
      <c r="Y39" s="66"/>
      <c r="Z39" s="165">
        <v>2</v>
      </c>
      <c r="AA39" s="167">
        <f>SUM(G39+I39+K39+M39+O39+Q39+S39+U39+W39+Y39)</f>
        <v>6</v>
      </c>
      <c r="AB39" s="150">
        <v>35</v>
      </c>
      <c r="AC39" s="29"/>
      <c r="AD39" s="29"/>
      <c r="AE39" s="29"/>
      <c r="AF39" s="29"/>
      <c r="AG39" s="29"/>
      <c r="AH39" s="29"/>
    </row>
    <row r="40" spans="2:34" ht="15" customHeight="1" thickBot="1">
      <c r="B40" s="158"/>
      <c r="C40" s="185"/>
      <c r="D40" s="162"/>
      <c r="E40" s="164"/>
      <c r="F40" s="156"/>
      <c r="G40" s="64"/>
      <c r="H40" s="156"/>
      <c r="I40" s="64"/>
      <c r="J40" s="156"/>
      <c r="K40" s="64"/>
      <c r="L40" s="156"/>
      <c r="M40" s="64"/>
      <c r="N40" s="156"/>
      <c r="O40" s="64"/>
      <c r="P40" s="156"/>
      <c r="Q40" s="64"/>
      <c r="R40" s="156"/>
      <c r="S40" s="64"/>
      <c r="T40" s="156"/>
      <c r="U40" s="64"/>
      <c r="V40" s="156"/>
      <c r="W40" s="64"/>
      <c r="X40" s="156"/>
      <c r="Y40" s="64"/>
      <c r="Z40" s="166"/>
      <c r="AA40" s="168"/>
      <c r="AB40" s="151"/>
      <c r="AC40" s="29"/>
      <c r="AD40" s="29"/>
      <c r="AE40" s="29"/>
      <c r="AF40" s="29"/>
      <c r="AG40" s="29"/>
      <c r="AH40" s="29"/>
    </row>
    <row r="41" spans="2:34" ht="15" customHeight="1" thickTop="1">
      <c r="B41" s="157">
        <v>18</v>
      </c>
      <c r="C41" s="184" t="str">
        <f>VLOOKUP(B41,'пр.взв'!B41:E64,2,FALSE)</f>
        <v>ВОРОТЫНЦЕВ Сергей Алексеевич</v>
      </c>
      <c r="D41" s="161" t="str">
        <f>VLOOKUP(B41,'пр.взв'!B41:F120,3,FALSE)</f>
        <v>13.05.1996, кмс</v>
      </c>
      <c r="E41" s="186" t="str">
        <f>VLOOKUP(B41,'пр.взв'!B41:G120,4,FALSE)</f>
        <v>ЮФО, Ростовская, Ростов-на-Дону, МО</v>
      </c>
      <c r="F41" s="155">
        <v>17</v>
      </c>
      <c r="G41" s="66">
        <v>2</v>
      </c>
      <c r="H41" s="155">
        <v>20</v>
      </c>
      <c r="I41" s="66">
        <v>1</v>
      </c>
      <c r="J41" s="155">
        <v>19</v>
      </c>
      <c r="K41" s="66">
        <v>2</v>
      </c>
      <c r="L41" s="155">
        <v>23</v>
      </c>
      <c r="M41" s="66">
        <v>3</v>
      </c>
      <c r="N41" s="155" t="s">
        <v>280</v>
      </c>
      <c r="O41" s="66"/>
      <c r="P41" s="155" t="s">
        <v>280</v>
      </c>
      <c r="Q41" s="66"/>
      <c r="R41" s="155" t="s">
        <v>280</v>
      </c>
      <c r="S41" s="66"/>
      <c r="T41" s="155" t="s">
        <v>280</v>
      </c>
      <c r="U41" s="66"/>
      <c r="V41" s="155" t="s">
        <v>280</v>
      </c>
      <c r="W41" s="66"/>
      <c r="X41" s="155" t="s">
        <v>280</v>
      </c>
      <c r="Y41" s="66"/>
      <c r="Z41" s="165">
        <v>4</v>
      </c>
      <c r="AA41" s="167">
        <f>SUM(G41+I41+K41+M41+O41+Q41+S41+U41+W41+Y41)</f>
        <v>8</v>
      </c>
      <c r="AB41" s="150">
        <v>20</v>
      </c>
      <c r="AC41" s="29"/>
      <c r="AD41" s="29"/>
      <c r="AE41" s="29"/>
      <c r="AF41" s="29"/>
      <c r="AG41" s="29"/>
      <c r="AH41" s="29"/>
    </row>
    <row r="42" spans="2:34" ht="15" customHeight="1" thickBot="1">
      <c r="B42" s="158"/>
      <c r="C42" s="185"/>
      <c r="D42" s="162"/>
      <c r="E42" s="187"/>
      <c r="F42" s="156"/>
      <c r="G42" s="64"/>
      <c r="H42" s="156"/>
      <c r="I42" s="64"/>
      <c r="J42" s="156"/>
      <c r="K42" s="64"/>
      <c r="L42" s="156"/>
      <c r="M42" s="64"/>
      <c r="N42" s="156"/>
      <c r="O42" s="64"/>
      <c r="P42" s="156"/>
      <c r="Q42" s="64"/>
      <c r="R42" s="156"/>
      <c r="S42" s="64"/>
      <c r="T42" s="156"/>
      <c r="U42" s="64"/>
      <c r="V42" s="156"/>
      <c r="W42" s="64"/>
      <c r="X42" s="156"/>
      <c r="Y42" s="64"/>
      <c r="Z42" s="166"/>
      <c r="AA42" s="168"/>
      <c r="AB42" s="151"/>
      <c r="AC42" s="29"/>
      <c r="AD42" s="29"/>
      <c r="AE42" s="29"/>
      <c r="AF42" s="29"/>
      <c r="AG42" s="29"/>
      <c r="AH42" s="29"/>
    </row>
    <row r="43" spans="2:34" ht="15" customHeight="1" thickTop="1">
      <c r="B43" s="157">
        <v>19</v>
      </c>
      <c r="C43" s="184" t="str">
        <f>VLOOKUP(B43,'пр.взв'!B43:E66,2,FALSE)</f>
        <v>ПЛАТОНОВ Андрей Геннадьевич</v>
      </c>
      <c r="D43" s="161" t="str">
        <f>VLOOKUP(B43,'пр.взв'!B43:F122,3,FALSE)</f>
        <v>03.09.1995 кмс</v>
      </c>
      <c r="E43" s="163" t="str">
        <f>VLOOKUP(B43,'пр.взв'!B43:G122,4,FALSE)</f>
        <v>ПФО, Татарстан, Кукмор Р</v>
      </c>
      <c r="F43" s="155">
        <v>20</v>
      </c>
      <c r="G43" s="66">
        <v>1</v>
      </c>
      <c r="H43" s="155">
        <v>17</v>
      </c>
      <c r="I43" s="66">
        <v>1</v>
      </c>
      <c r="J43" s="155">
        <v>18</v>
      </c>
      <c r="K43" s="66">
        <v>3</v>
      </c>
      <c r="L43" s="155">
        <v>24</v>
      </c>
      <c r="M43" s="66">
        <v>3</v>
      </c>
      <c r="N43" s="155" t="s">
        <v>280</v>
      </c>
      <c r="O43" s="66"/>
      <c r="P43" s="155" t="s">
        <v>280</v>
      </c>
      <c r="Q43" s="66"/>
      <c r="R43" s="155" t="s">
        <v>280</v>
      </c>
      <c r="S43" s="66"/>
      <c r="T43" s="155" t="s">
        <v>280</v>
      </c>
      <c r="U43" s="66"/>
      <c r="V43" s="155" t="s">
        <v>280</v>
      </c>
      <c r="W43" s="66"/>
      <c r="X43" s="155" t="s">
        <v>280</v>
      </c>
      <c r="Y43" s="66"/>
      <c r="Z43" s="165">
        <v>4</v>
      </c>
      <c r="AA43" s="167">
        <f>SUM(G43+I43+K43+M43+O43+Q43+S43+U43+W43+Y43)</f>
        <v>8</v>
      </c>
      <c r="AB43" s="150">
        <v>19</v>
      </c>
      <c r="AC43" s="29"/>
      <c r="AD43" s="29"/>
      <c r="AE43" s="29"/>
      <c r="AF43" s="29"/>
      <c r="AG43" s="29"/>
      <c r="AH43" s="29"/>
    </row>
    <row r="44" spans="2:34" ht="15" customHeight="1" thickBot="1">
      <c r="B44" s="183"/>
      <c r="C44" s="185"/>
      <c r="D44" s="162"/>
      <c r="E44" s="164"/>
      <c r="F44" s="156"/>
      <c r="G44" s="64"/>
      <c r="H44" s="156"/>
      <c r="I44" s="64"/>
      <c r="J44" s="156"/>
      <c r="K44" s="64"/>
      <c r="L44" s="156"/>
      <c r="M44" s="64"/>
      <c r="N44" s="156"/>
      <c r="O44" s="64"/>
      <c r="P44" s="156"/>
      <c r="Q44" s="64"/>
      <c r="R44" s="156"/>
      <c r="S44" s="64"/>
      <c r="T44" s="156"/>
      <c r="U44" s="64"/>
      <c r="V44" s="156"/>
      <c r="W44" s="64"/>
      <c r="X44" s="156"/>
      <c r="Y44" s="64"/>
      <c r="Z44" s="166"/>
      <c r="AA44" s="168"/>
      <c r="AB44" s="151"/>
      <c r="AC44" s="29"/>
      <c r="AD44" s="29"/>
      <c r="AE44" s="29"/>
      <c r="AF44" s="29"/>
      <c r="AG44" s="29"/>
      <c r="AH44" s="29"/>
    </row>
    <row r="45" spans="2:34" ht="15" customHeight="1" thickTop="1">
      <c r="B45" s="157">
        <v>20</v>
      </c>
      <c r="C45" s="184" t="str">
        <f>VLOOKUP(B45,'пр.взв'!B45:E68,2,FALSE)</f>
        <v>БУГУЛБАЕВ Рифат Кайрдыбекович</v>
      </c>
      <c r="D45" s="161" t="str">
        <f>VLOOKUP(B45,'пр.взв'!B45:F124,3,FALSE)</f>
        <v>26.01.1996, 1р</v>
      </c>
      <c r="E45" s="186" t="str">
        <f>VLOOKUP(B45,'пр.взв'!B45:G124,4,FALSE)</f>
        <v>СФО, Р.Алтай, Г-Алтайск</v>
      </c>
      <c r="F45" s="155">
        <v>19</v>
      </c>
      <c r="G45" s="66">
        <v>3</v>
      </c>
      <c r="H45" s="155">
        <v>18</v>
      </c>
      <c r="I45" s="66">
        <v>3</v>
      </c>
      <c r="J45" s="155" t="s">
        <v>280</v>
      </c>
      <c r="K45" s="66"/>
      <c r="L45" s="155" t="s">
        <v>280</v>
      </c>
      <c r="M45" s="66"/>
      <c r="N45" s="155" t="s">
        <v>280</v>
      </c>
      <c r="O45" s="66"/>
      <c r="P45" s="155" t="s">
        <v>280</v>
      </c>
      <c r="Q45" s="66"/>
      <c r="R45" s="155" t="s">
        <v>280</v>
      </c>
      <c r="S45" s="66"/>
      <c r="T45" s="155" t="s">
        <v>280</v>
      </c>
      <c r="U45" s="66"/>
      <c r="V45" s="155" t="s">
        <v>280</v>
      </c>
      <c r="W45" s="66"/>
      <c r="X45" s="155" t="s">
        <v>280</v>
      </c>
      <c r="Y45" s="66"/>
      <c r="Z45" s="165">
        <v>2</v>
      </c>
      <c r="AA45" s="167">
        <f>SUM(G45+I45+K45+M45+O45+Q45+S45+U45+W45+Y45)</f>
        <v>6</v>
      </c>
      <c r="AB45" s="150">
        <v>34</v>
      </c>
      <c r="AC45" s="29"/>
      <c r="AD45" s="29"/>
      <c r="AE45" s="29"/>
      <c r="AF45" s="29"/>
      <c r="AG45" s="29"/>
      <c r="AH45" s="29"/>
    </row>
    <row r="46" spans="2:34" ht="15" customHeight="1" thickBot="1">
      <c r="B46" s="158"/>
      <c r="C46" s="185"/>
      <c r="D46" s="162"/>
      <c r="E46" s="187"/>
      <c r="F46" s="156"/>
      <c r="G46" s="64"/>
      <c r="H46" s="156"/>
      <c r="I46" s="64"/>
      <c r="J46" s="156"/>
      <c r="K46" s="64"/>
      <c r="L46" s="156"/>
      <c r="M46" s="64"/>
      <c r="N46" s="156"/>
      <c r="O46" s="64"/>
      <c r="P46" s="156"/>
      <c r="Q46" s="64"/>
      <c r="R46" s="156"/>
      <c r="S46" s="64"/>
      <c r="T46" s="156"/>
      <c r="U46" s="64"/>
      <c r="V46" s="156"/>
      <c r="W46" s="64"/>
      <c r="X46" s="156"/>
      <c r="Y46" s="64"/>
      <c r="Z46" s="166"/>
      <c r="AA46" s="168"/>
      <c r="AB46" s="151"/>
      <c r="AC46" s="29"/>
      <c r="AD46" s="29"/>
      <c r="AE46" s="29"/>
      <c r="AF46" s="29"/>
      <c r="AG46" s="29"/>
      <c r="AH46" s="29"/>
    </row>
    <row r="47" spans="2:34" ht="15" customHeight="1" thickTop="1">
      <c r="B47" s="157">
        <v>21</v>
      </c>
      <c r="C47" s="184" t="str">
        <f>VLOOKUP(B47,'пр.взв'!B47:E70,2,FALSE)</f>
        <v>БОЕВ Тимур Заурович</v>
      </c>
      <c r="D47" s="161" t="str">
        <f>VLOOKUP(B47,'пр.взв'!B47:F126,3,FALSE)</f>
        <v>06.03.1997 кмс</v>
      </c>
      <c r="E47" s="163" t="str">
        <f>VLOOKUP(B47,'пр.взв'!B47:G126,4,FALSE)</f>
        <v>Москва С-70</v>
      </c>
      <c r="F47" s="155">
        <v>22</v>
      </c>
      <c r="G47" s="66">
        <v>3</v>
      </c>
      <c r="H47" s="155">
        <v>23</v>
      </c>
      <c r="I47" s="66">
        <v>4</v>
      </c>
      <c r="J47" s="155" t="s">
        <v>280</v>
      </c>
      <c r="K47" s="66"/>
      <c r="L47" s="155" t="s">
        <v>280</v>
      </c>
      <c r="M47" s="66"/>
      <c r="N47" s="155" t="s">
        <v>280</v>
      </c>
      <c r="O47" s="66"/>
      <c r="P47" s="155" t="s">
        <v>280</v>
      </c>
      <c r="Q47" s="66"/>
      <c r="R47" s="155" t="s">
        <v>280</v>
      </c>
      <c r="S47" s="66"/>
      <c r="T47" s="155" t="s">
        <v>280</v>
      </c>
      <c r="U47" s="66"/>
      <c r="V47" s="155" t="s">
        <v>280</v>
      </c>
      <c r="W47" s="66"/>
      <c r="X47" s="155" t="s">
        <v>280</v>
      </c>
      <c r="Y47" s="66"/>
      <c r="Z47" s="165">
        <v>2</v>
      </c>
      <c r="AA47" s="167">
        <f>SUM(G47+I47+K47+M47+O47+Q47+S47+U47+W47+Y47)</f>
        <v>7</v>
      </c>
      <c r="AB47" s="150">
        <v>45</v>
      </c>
      <c r="AC47" s="29"/>
      <c r="AD47" s="29"/>
      <c r="AE47" s="29"/>
      <c r="AF47" s="29"/>
      <c r="AG47" s="29"/>
      <c r="AH47" s="29"/>
    </row>
    <row r="48" spans="2:34" ht="15" customHeight="1" thickBot="1">
      <c r="B48" s="158"/>
      <c r="C48" s="185"/>
      <c r="D48" s="162"/>
      <c r="E48" s="164"/>
      <c r="F48" s="156"/>
      <c r="G48" s="64"/>
      <c r="H48" s="156"/>
      <c r="I48" s="64"/>
      <c r="J48" s="156"/>
      <c r="K48" s="64"/>
      <c r="L48" s="156"/>
      <c r="M48" s="64"/>
      <c r="N48" s="156"/>
      <c r="O48" s="64"/>
      <c r="P48" s="156"/>
      <c r="Q48" s="64"/>
      <c r="R48" s="156"/>
      <c r="S48" s="64"/>
      <c r="T48" s="156"/>
      <c r="U48" s="64"/>
      <c r="V48" s="156"/>
      <c r="W48" s="64"/>
      <c r="X48" s="156"/>
      <c r="Y48" s="64"/>
      <c r="Z48" s="166"/>
      <c r="AA48" s="168"/>
      <c r="AB48" s="151"/>
      <c r="AC48" s="29"/>
      <c r="AD48" s="29"/>
      <c r="AE48" s="29"/>
      <c r="AF48" s="29"/>
      <c r="AG48" s="29"/>
      <c r="AH48" s="29"/>
    </row>
    <row r="49" spans="2:34" ht="15" customHeight="1" thickTop="1">
      <c r="B49" s="157">
        <v>22</v>
      </c>
      <c r="C49" s="184" t="str">
        <f>VLOOKUP(B49,'пр.взв'!B49:E72,2,FALSE)</f>
        <v>АПРУНЦ Арутюн Меликович</v>
      </c>
      <c r="D49" s="161" t="str">
        <f>VLOOKUP(B49,'пр.взв'!B49:F128,3,FALSE)</f>
        <v>04.01.1997 1р</v>
      </c>
      <c r="E49" s="186" t="str">
        <f>VLOOKUP(B49,'пр.взв'!B49:G128,4,FALSE)</f>
        <v>УФО, Курганская</v>
      </c>
      <c r="F49" s="155">
        <v>21</v>
      </c>
      <c r="G49" s="66">
        <v>2</v>
      </c>
      <c r="H49" s="155">
        <v>24</v>
      </c>
      <c r="I49" s="66">
        <v>3</v>
      </c>
      <c r="J49" s="155">
        <v>23</v>
      </c>
      <c r="K49" s="66">
        <v>3</v>
      </c>
      <c r="L49" s="155" t="s">
        <v>280</v>
      </c>
      <c r="M49" s="66"/>
      <c r="N49" s="155" t="s">
        <v>280</v>
      </c>
      <c r="O49" s="66"/>
      <c r="P49" s="155" t="s">
        <v>280</v>
      </c>
      <c r="Q49" s="66"/>
      <c r="R49" s="155" t="s">
        <v>280</v>
      </c>
      <c r="S49" s="66"/>
      <c r="T49" s="155" t="s">
        <v>280</v>
      </c>
      <c r="U49" s="66"/>
      <c r="V49" s="155" t="s">
        <v>280</v>
      </c>
      <c r="W49" s="66"/>
      <c r="X49" s="155" t="s">
        <v>280</v>
      </c>
      <c r="Y49" s="66"/>
      <c r="Z49" s="165">
        <v>3</v>
      </c>
      <c r="AA49" s="167">
        <f>SUM(G49+I49+K49+M49+O49+Q49+S49+U49+W49+Y49)</f>
        <v>8</v>
      </c>
      <c r="AB49" s="150">
        <v>26</v>
      </c>
      <c r="AC49" s="29"/>
      <c r="AD49" s="29"/>
      <c r="AE49" s="29"/>
      <c r="AF49" s="29"/>
      <c r="AG49" s="29"/>
      <c r="AH49" s="29"/>
    </row>
    <row r="50" spans="2:34" ht="15" customHeight="1" thickBot="1">
      <c r="B50" s="158"/>
      <c r="C50" s="185"/>
      <c r="D50" s="162"/>
      <c r="E50" s="187"/>
      <c r="F50" s="156"/>
      <c r="G50" s="64"/>
      <c r="H50" s="156"/>
      <c r="I50" s="64"/>
      <c r="J50" s="156"/>
      <c r="K50" s="64"/>
      <c r="L50" s="156"/>
      <c r="M50" s="64"/>
      <c r="N50" s="156"/>
      <c r="O50" s="64"/>
      <c r="P50" s="156"/>
      <c r="Q50" s="64"/>
      <c r="R50" s="156"/>
      <c r="S50" s="64"/>
      <c r="T50" s="156"/>
      <c r="U50" s="64"/>
      <c r="V50" s="156"/>
      <c r="W50" s="64"/>
      <c r="X50" s="156"/>
      <c r="Y50" s="64"/>
      <c r="Z50" s="166"/>
      <c r="AA50" s="168"/>
      <c r="AB50" s="151"/>
      <c r="AC50" s="29"/>
      <c r="AD50" s="29"/>
      <c r="AE50" s="29"/>
      <c r="AF50" s="29"/>
      <c r="AG50" s="29"/>
      <c r="AH50" s="29"/>
    </row>
    <row r="51" spans="2:34" ht="15" customHeight="1" thickTop="1">
      <c r="B51" s="157">
        <v>23</v>
      </c>
      <c r="C51" s="184" t="str">
        <f>VLOOKUP(B51,'пр.взв'!B51:E74,2,FALSE)</f>
        <v>КАЛУНЦ Артем Ервандович</v>
      </c>
      <c r="D51" s="161" t="str">
        <f>VLOOKUP(B51,'пр.взв'!B51:F130,3,FALSE)</f>
        <v>29.04.1996 кмс</v>
      </c>
      <c r="E51" s="163" t="str">
        <f>VLOOKUP(B51,'пр.взв'!B51:G130,4,FALSE)</f>
        <v>ЮФО, Краснодарский, Лабинск ФКС</v>
      </c>
      <c r="F51" s="155">
        <v>24</v>
      </c>
      <c r="G51" s="66">
        <v>2</v>
      </c>
      <c r="H51" s="155">
        <v>21</v>
      </c>
      <c r="I51" s="66">
        <v>0</v>
      </c>
      <c r="J51" s="155">
        <v>22</v>
      </c>
      <c r="K51" s="77" t="s">
        <v>272</v>
      </c>
      <c r="L51" s="155">
        <v>18</v>
      </c>
      <c r="M51" s="66">
        <v>2</v>
      </c>
      <c r="N51" s="155">
        <v>5</v>
      </c>
      <c r="O51" s="66">
        <v>4</v>
      </c>
      <c r="P51" s="155" t="s">
        <v>280</v>
      </c>
      <c r="Q51" s="66"/>
      <c r="R51" s="155" t="s">
        <v>280</v>
      </c>
      <c r="S51" s="66"/>
      <c r="T51" s="155" t="s">
        <v>280</v>
      </c>
      <c r="U51" s="66"/>
      <c r="V51" s="155" t="s">
        <v>280</v>
      </c>
      <c r="W51" s="66"/>
      <c r="X51" s="155" t="s">
        <v>280</v>
      </c>
      <c r="Y51" s="66"/>
      <c r="Z51" s="165">
        <v>5</v>
      </c>
      <c r="AA51" s="212" t="s">
        <v>297</v>
      </c>
      <c r="AB51" s="150">
        <v>13</v>
      </c>
      <c r="AC51" s="29"/>
      <c r="AD51" s="29"/>
      <c r="AE51" s="29"/>
      <c r="AF51" s="29"/>
      <c r="AG51" s="29"/>
      <c r="AH51" s="29"/>
    </row>
    <row r="52" spans="2:34" ht="15" customHeight="1" thickBot="1">
      <c r="B52" s="183"/>
      <c r="C52" s="185"/>
      <c r="D52" s="162"/>
      <c r="E52" s="164"/>
      <c r="F52" s="156"/>
      <c r="G52" s="64"/>
      <c r="H52" s="156"/>
      <c r="I52" s="64" t="s">
        <v>285</v>
      </c>
      <c r="J52" s="156"/>
      <c r="K52" s="64"/>
      <c r="L52" s="156"/>
      <c r="M52" s="64"/>
      <c r="N52" s="156"/>
      <c r="O52" s="64"/>
      <c r="P52" s="156"/>
      <c r="Q52" s="64"/>
      <c r="R52" s="156"/>
      <c r="S52" s="64"/>
      <c r="T52" s="156"/>
      <c r="U52" s="64"/>
      <c r="V52" s="156"/>
      <c r="W52" s="64"/>
      <c r="X52" s="156"/>
      <c r="Y52" s="64"/>
      <c r="Z52" s="166"/>
      <c r="AA52" s="213"/>
      <c r="AB52" s="151"/>
      <c r="AC52" s="29"/>
      <c r="AD52" s="29"/>
      <c r="AE52" s="29"/>
      <c r="AF52" s="29"/>
      <c r="AG52" s="29"/>
      <c r="AH52" s="29"/>
    </row>
    <row r="53" spans="2:34" ht="15" customHeight="1" thickTop="1">
      <c r="B53" s="157">
        <v>24</v>
      </c>
      <c r="C53" s="184" t="str">
        <f>VLOOKUP(B53,'пр.взв'!B53:E76,2,FALSE)</f>
        <v>ГРИГОРЬЕВ Игорь Алексеевич</v>
      </c>
      <c r="D53" s="161" t="str">
        <f>VLOOKUP(B53,'пр.взв'!B53:F132,3,FALSE)</f>
        <v>05.02.1995 кмс</v>
      </c>
      <c r="E53" s="186" t="str">
        <f>VLOOKUP(B53,'пр.взв'!B53:G132,4,FALSE)</f>
        <v>УФО, Свердловская, С.Лог</v>
      </c>
      <c r="F53" s="155">
        <v>23</v>
      </c>
      <c r="G53" s="66">
        <v>3</v>
      </c>
      <c r="H53" s="155">
        <v>22</v>
      </c>
      <c r="I53" s="66">
        <v>2</v>
      </c>
      <c r="J53" s="155" t="s">
        <v>279</v>
      </c>
      <c r="K53" s="66"/>
      <c r="L53" s="155">
        <v>19</v>
      </c>
      <c r="M53" s="66">
        <v>2</v>
      </c>
      <c r="N53" s="155">
        <v>16</v>
      </c>
      <c r="O53" s="66">
        <v>1</v>
      </c>
      <c r="P53" s="155">
        <v>4</v>
      </c>
      <c r="Q53" s="66">
        <v>3</v>
      </c>
      <c r="R53" s="155" t="s">
        <v>280</v>
      </c>
      <c r="S53" s="66"/>
      <c r="T53" s="155" t="s">
        <v>280</v>
      </c>
      <c r="U53" s="66"/>
      <c r="V53" s="155" t="s">
        <v>280</v>
      </c>
      <c r="W53" s="66"/>
      <c r="X53" s="155" t="s">
        <v>280</v>
      </c>
      <c r="Y53" s="66"/>
      <c r="Z53" s="165">
        <v>6</v>
      </c>
      <c r="AA53" s="167">
        <f>SUM(G53+I53+K53+M53+O53+Q53+S53+U53+W53+Y53)</f>
        <v>11</v>
      </c>
      <c r="AB53" s="150">
        <v>7</v>
      </c>
      <c r="AC53" s="29"/>
      <c r="AD53" s="29"/>
      <c r="AE53" s="29"/>
      <c r="AF53" s="29"/>
      <c r="AG53" s="29"/>
      <c r="AH53" s="29"/>
    </row>
    <row r="54" spans="2:39" ht="15" customHeight="1" thickBot="1">
      <c r="B54" s="158"/>
      <c r="C54" s="185"/>
      <c r="D54" s="162"/>
      <c r="E54" s="187"/>
      <c r="F54" s="156"/>
      <c r="G54" s="67"/>
      <c r="H54" s="156"/>
      <c r="I54" s="67"/>
      <c r="J54" s="156"/>
      <c r="K54" s="67"/>
      <c r="L54" s="156"/>
      <c r="M54" s="67"/>
      <c r="N54" s="156"/>
      <c r="O54" s="67"/>
      <c r="P54" s="156"/>
      <c r="Q54" s="67"/>
      <c r="R54" s="156"/>
      <c r="S54" s="67"/>
      <c r="T54" s="156"/>
      <c r="U54" s="67"/>
      <c r="V54" s="156"/>
      <c r="W54" s="67"/>
      <c r="X54" s="156"/>
      <c r="Y54" s="67"/>
      <c r="Z54" s="166"/>
      <c r="AA54" s="168"/>
      <c r="AB54" s="151"/>
      <c r="AC54" s="29"/>
      <c r="AD54" s="29"/>
      <c r="AE54" s="29"/>
      <c r="AF54" s="29"/>
      <c r="AG54" s="29"/>
      <c r="AH54" s="29"/>
      <c r="AM54" s="74"/>
    </row>
    <row r="55" spans="2:34" ht="22.5" customHeight="1" thickBot="1" thickTop="1">
      <c r="B55" s="152" t="s">
        <v>268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4"/>
      <c r="AC55" s="29"/>
      <c r="AD55" s="29"/>
      <c r="AE55" s="29"/>
      <c r="AF55" s="29"/>
      <c r="AG55" s="29"/>
      <c r="AH55" s="29"/>
    </row>
    <row r="56" spans="2:34" ht="15" customHeight="1" thickTop="1">
      <c r="B56" s="157">
        <v>25</v>
      </c>
      <c r="C56" s="159" t="str">
        <f>VLOOKUP(B56,'пр.взв'!B55:E78,2,FALSE)</f>
        <v>МОТОРИН Яков Сергеевич</v>
      </c>
      <c r="D56" s="161" t="str">
        <f>VLOOKUP(B56,'пр.взв'!B55:F134,3,FALSE)</f>
        <v>10.12.1996 кмс</v>
      </c>
      <c r="E56" s="163" t="str">
        <f>VLOOKUP(B56,'пр.взв'!B55:G134,4,FALSE)</f>
        <v>ЦФО, Костромская Кострома</v>
      </c>
      <c r="F56" s="155">
        <v>26</v>
      </c>
      <c r="G56" s="66">
        <v>2</v>
      </c>
      <c r="H56" s="155">
        <v>27</v>
      </c>
      <c r="I56" s="66">
        <v>1</v>
      </c>
      <c r="J56" s="155">
        <v>28</v>
      </c>
      <c r="K56" s="77" t="s">
        <v>272</v>
      </c>
      <c r="L56" s="155">
        <v>31</v>
      </c>
      <c r="M56" s="66">
        <v>2</v>
      </c>
      <c r="N56" s="155">
        <v>34</v>
      </c>
      <c r="O56" s="66">
        <v>3</v>
      </c>
      <c r="P56" s="155" t="s">
        <v>280</v>
      </c>
      <c r="Q56" s="66"/>
      <c r="R56" s="155" t="s">
        <v>280</v>
      </c>
      <c r="S56" s="66"/>
      <c r="T56" s="155" t="s">
        <v>280</v>
      </c>
      <c r="U56" s="66"/>
      <c r="V56" s="155" t="s">
        <v>280</v>
      </c>
      <c r="W56" s="66"/>
      <c r="X56" s="155" t="s">
        <v>280</v>
      </c>
      <c r="Y56" s="66"/>
      <c r="Z56" s="165">
        <v>5</v>
      </c>
      <c r="AA56" s="148" t="s">
        <v>297</v>
      </c>
      <c r="AB56" s="150">
        <v>12</v>
      </c>
      <c r="AC56" s="29"/>
      <c r="AD56" s="29"/>
      <c r="AE56" s="29"/>
      <c r="AF56" s="29"/>
      <c r="AG56" s="29"/>
      <c r="AH56" s="29"/>
    </row>
    <row r="57" spans="2:34" ht="15" customHeight="1" thickBot="1">
      <c r="B57" s="158"/>
      <c r="C57" s="160"/>
      <c r="D57" s="162"/>
      <c r="E57" s="164"/>
      <c r="F57" s="156"/>
      <c r="G57" s="64"/>
      <c r="H57" s="156"/>
      <c r="I57" s="64"/>
      <c r="J57" s="156"/>
      <c r="K57" s="64"/>
      <c r="L57" s="156"/>
      <c r="M57" s="64"/>
      <c r="N57" s="156"/>
      <c r="O57" s="64"/>
      <c r="P57" s="156"/>
      <c r="Q57" s="64"/>
      <c r="R57" s="156"/>
      <c r="S57" s="64"/>
      <c r="T57" s="156"/>
      <c r="U57" s="64"/>
      <c r="V57" s="156"/>
      <c r="W57" s="64"/>
      <c r="X57" s="156"/>
      <c r="Y57" s="64"/>
      <c r="Z57" s="166"/>
      <c r="AA57" s="149"/>
      <c r="AB57" s="151"/>
      <c r="AC57" s="29"/>
      <c r="AD57" s="29"/>
      <c r="AE57" s="29"/>
      <c r="AF57" s="29"/>
      <c r="AG57" s="29"/>
      <c r="AH57" s="29"/>
    </row>
    <row r="58" spans="2:34" ht="15" customHeight="1" thickTop="1">
      <c r="B58" s="157">
        <v>26</v>
      </c>
      <c r="C58" s="159" t="str">
        <f>VLOOKUP(B58,'пр.взв'!B57:E80,2,FALSE)</f>
        <v>БЕЛЯЕВ Алексей Владимирович</v>
      </c>
      <c r="D58" s="161" t="str">
        <f>VLOOKUP(B58,'пр.взв'!B57:F136,3,FALSE)</f>
        <v>16.03.1996 кмс</v>
      </c>
      <c r="E58" s="186" t="str">
        <f>VLOOKUP(B58,'пр.взв'!B57:G136,4,FALSE)</f>
        <v>ПФО, Саратовская, Ивантеевка Л</v>
      </c>
      <c r="F58" s="155">
        <v>25</v>
      </c>
      <c r="G58" s="66">
        <v>3</v>
      </c>
      <c r="H58" s="155">
        <v>28</v>
      </c>
      <c r="I58" s="66">
        <v>3</v>
      </c>
      <c r="J58" s="155" t="s">
        <v>280</v>
      </c>
      <c r="K58" s="66"/>
      <c r="L58" s="155" t="s">
        <v>280</v>
      </c>
      <c r="M58" s="66"/>
      <c r="N58" s="155" t="s">
        <v>280</v>
      </c>
      <c r="O58" s="66"/>
      <c r="P58" s="155" t="s">
        <v>280</v>
      </c>
      <c r="Q58" s="66"/>
      <c r="R58" s="155" t="s">
        <v>280</v>
      </c>
      <c r="S58" s="66"/>
      <c r="T58" s="155" t="s">
        <v>280</v>
      </c>
      <c r="U58" s="66"/>
      <c r="V58" s="155" t="s">
        <v>280</v>
      </c>
      <c r="W58" s="66"/>
      <c r="X58" s="155" t="s">
        <v>280</v>
      </c>
      <c r="Y58" s="66"/>
      <c r="Z58" s="165">
        <v>2</v>
      </c>
      <c r="AA58" s="167">
        <f>SUM(G58+I58+K58+M58+O58+Q58+S58+U58+W58+Y58)</f>
        <v>6</v>
      </c>
      <c r="AB58" s="150">
        <v>33</v>
      </c>
      <c r="AC58" s="29"/>
      <c r="AD58" s="29"/>
      <c r="AE58" s="29"/>
      <c r="AF58" s="29"/>
      <c r="AG58" s="29"/>
      <c r="AH58" s="29"/>
    </row>
    <row r="59" spans="2:39" ht="15" customHeight="1" thickBot="1">
      <c r="B59" s="158"/>
      <c r="C59" s="160"/>
      <c r="D59" s="162"/>
      <c r="E59" s="187"/>
      <c r="F59" s="156"/>
      <c r="G59" s="64"/>
      <c r="H59" s="156"/>
      <c r="I59" s="64"/>
      <c r="J59" s="156"/>
      <c r="K59" s="64"/>
      <c r="L59" s="156"/>
      <c r="M59" s="64"/>
      <c r="N59" s="156"/>
      <c r="O59" s="64"/>
      <c r="P59" s="156"/>
      <c r="Q59" s="64"/>
      <c r="R59" s="156"/>
      <c r="S59" s="64"/>
      <c r="T59" s="156"/>
      <c r="U59" s="64"/>
      <c r="V59" s="156"/>
      <c r="W59" s="64"/>
      <c r="X59" s="156"/>
      <c r="Y59" s="64"/>
      <c r="Z59" s="166"/>
      <c r="AA59" s="168"/>
      <c r="AB59" s="151"/>
      <c r="AC59" s="29"/>
      <c r="AD59" s="29"/>
      <c r="AE59" s="29"/>
      <c r="AF59" s="29"/>
      <c r="AG59" s="29"/>
      <c r="AH59" s="29"/>
      <c r="AM59" s="75"/>
    </row>
    <row r="60" spans="2:38" ht="15" customHeight="1" thickBot="1" thickTop="1">
      <c r="B60" s="157">
        <v>27</v>
      </c>
      <c r="C60" s="184" t="str">
        <f>VLOOKUP(B60,'пр.взв'!B59:E82,2,FALSE)</f>
        <v>ОВСЕПЯН Асатур Арманович</v>
      </c>
      <c r="D60" s="161" t="str">
        <f>VLOOKUP(B60,'пр.взв'!B59:F138,3,FALSE)</f>
        <v>22.05.1995 кмс</v>
      </c>
      <c r="E60" s="163" t="str">
        <f>VLOOKUP(B60,'пр.взв'!B59:G138,4,FALSE)</f>
        <v>УФО, Свердловская, В.Пышма, Пр</v>
      </c>
      <c r="F60" s="155">
        <v>28</v>
      </c>
      <c r="G60" s="66">
        <v>2</v>
      </c>
      <c r="H60" s="155">
        <v>25</v>
      </c>
      <c r="I60" s="66">
        <v>3</v>
      </c>
      <c r="J60" s="155">
        <v>29</v>
      </c>
      <c r="K60" s="66">
        <v>2</v>
      </c>
      <c r="L60" s="155">
        <v>32</v>
      </c>
      <c r="M60" s="66">
        <v>2</v>
      </c>
      <c r="N60" s="155">
        <v>47</v>
      </c>
      <c r="O60" s="66">
        <v>1</v>
      </c>
      <c r="P60" s="155">
        <v>42</v>
      </c>
      <c r="Q60" s="66">
        <v>2</v>
      </c>
      <c r="R60" s="155">
        <v>34</v>
      </c>
      <c r="S60" s="66">
        <v>3</v>
      </c>
      <c r="T60" s="155"/>
      <c r="U60" s="66"/>
      <c r="V60" s="155">
        <v>5</v>
      </c>
      <c r="W60" s="66">
        <v>3</v>
      </c>
      <c r="X60" s="155"/>
      <c r="Y60" s="66"/>
      <c r="Z60" s="165" t="s">
        <v>303</v>
      </c>
      <c r="AA60" s="167"/>
      <c r="AB60" s="150">
        <v>3</v>
      </c>
      <c r="AC60" s="29"/>
      <c r="AD60" s="29"/>
      <c r="AE60" s="29"/>
      <c r="AF60" s="29"/>
      <c r="AG60" s="29"/>
      <c r="AH60" s="29"/>
      <c r="AL60" s="74"/>
    </row>
    <row r="61" spans="2:34" ht="15" customHeight="1" thickBot="1" thickTop="1">
      <c r="B61" s="183"/>
      <c r="C61" s="185"/>
      <c r="D61" s="162"/>
      <c r="E61" s="164"/>
      <c r="F61" s="156"/>
      <c r="G61" s="64"/>
      <c r="H61" s="156"/>
      <c r="I61" s="64"/>
      <c r="J61" s="156"/>
      <c r="K61" s="64"/>
      <c r="L61" s="156"/>
      <c r="M61" s="64"/>
      <c r="N61" s="156"/>
      <c r="O61" s="64"/>
      <c r="P61" s="156"/>
      <c r="Q61" s="64"/>
      <c r="R61" s="156"/>
      <c r="S61" s="64"/>
      <c r="T61" s="156"/>
      <c r="U61" s="64"/>
      <c r="V61" s="156"/>
      <c r="W61" s="64"/>
      <c r="X61" s="156"/>
      <c r="Y61" s="64"/>
      <c r="Z61" s="166"/>
      <c r="AA61" s="168"/>
      <c r="AB61" s="151"/>
      <c r="AC61" s="29"/>
      <c r="AD61" s="29"/>
      <c r="AE61" s="29"/>
      <c r="AF61" s="29"/>
      <c r="AG61" s="29"/>
      <c r="AH61" s="29"/>
    </row>
    <row r="62" spans="2:40" ht="15" customHeight="1" thickTop="1">
      <c r="B62" s="157">
        <v>28</v>
      </c>
      <c r="C62" s="184" t="str">
        <f>VLOOKUP(B62,'пр.взв'!B61:E84,2,FALSE)</f>
        <v>АБРАМОВ Константин Сергеевич</v>
      </c>
      <c r="D62" s="161" t="str">
        <f>VLOOKUP(B62,'пр.взв'!B61:F140,3,FALSE)</f>
        <v>27.02.1995 кмс</v>
      </c>
      <c r="E62" s="186" t="str">
        <f>VLOOKUP(B62,'пр.взв'!B61:G140,4,FALSE)</f>
        <v>Москва С-70</v>
      </c>
      <c r="F62" s="155">
        <v>27</v>
      </c>
      <c r="G62" s="66">
        <v>3</v>
      </c>
      <c r="H62" s="155">
        <v>26</v>
      </c>
      <c r="I62" s="66">
        <v>2</v>
      </c>
      <c r="J62" s="155">
        <v>25</v>
      </c>
      <c r="K62" s="66">
        <v>3</v>
      </c>
      <c r="L62" s="155" t="s">
        <v>280</v>
      </c>
      <c r="M62" s="66"/>
      <c r="N62" s="155" t="s">
        <v>280</v>
      </c>
      <c r="O62" s="66"/>
      <c r="P62" s="155" t="s">
        <v>280</v>
      </c>
      <c r="Q62" s="66"/>
      <c r="R62" s="155" t="s">
        <v>280</v>
      </c>
      <c r="S62" s="66"/>
      <c r="T62" s="155" t="s">
        <v>280</v>
      </c>
      <c r="U62" s="66"/>
      <c r="V62" s="155" t="s">
        <v>280</v>
      </c>
      <c r="W62" s="66"/>
      <c r="X62" s="155" t="s">
        <v>280</v>
      </c>
      <c r="Y62" s="66"/>
      <c r="Z62" s="165">
        <v>3</v>
      </c>
      <c r="AA62" s="167">
        <f>SUM(G62+I62+K62+M62+O62+Q62+S62+U62+W62+Y62)</f>
        <v>8</v>
      </c>
      <c r="AB62" s="150">
        <v>25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5" customHeight="1" thickBot="1">
      <c r="B63" s="158"/>
      <c r="C63" s="185"/>
      <c r="D63" s="162"/>
      <c r="E63" s="187"/>
      <c r="F63" s="156"/>
      <c r="G63" s="64"/>
      <c r="H63" s="156"/>
      <c r="I63" s="64"/>
      <c r="J63" s="156"/>
      <c r="K63" s="64"/>
      <c r="L63" s="156"/>
      <c r="M63" s="64"/>
      <c r="N63" s="156"/>
      <c r="O63" s="64"/>
      <c r="P63" s="156"/>
      <c r="Q63" s="64"/>
      <c r="R63" s="156"/>
      <c r="S63" s="64"/>
      <c r="T63" s="156"/>
      <c r="U63" s="64"/>
      <c r="V63" s="156"/>
      <c r="W63" s="64"/>
      <c r="X63" s="156"/>
      <c r="Y63" s="64"/>
      <c r="Z63" s="166"/>
      <c r="AA63" s="168"/>
      <c r="AB63" s="151"/>
      <c r="AC63" s="29"/>
      <c r="AD63" s="29"/>
      <c r="AE63" s="29"/>
      <c r="AF63" s="29"/>
      <c r="AG63" s="29"/>
      <c r="AH63" s="179" t="s">
        <v>80</v>
      </c>
      <c r="AI63" s="179"/>
      <c r="AJ63" s="180"/>
      <c r="AK63" s="180"/>
      <c r="AL63" s="181"/>
      <c r="AM63" s="181"/>
      <c r="AN63" s="56"/>
    </row>
    <row r="64" spans="2:40" ht="15" customHeight="1" thickTop="1">
      <c r="B64" s="157">
        <v>29</v>
      </c>
      <c r="C64" s="184" t="str">
        <f>VLOOKUP(B64,'пр.взв'!B63:E86,2,FALSE)</f>
        <v>ТУТУЕВ Алан Алмагомедович</v>
      </c>
      <c r="D64" s="161" t="str">
        <f>VLOOKUP(B64,'пр.взв'!B63:F142,3,FALSE)</f>
        <v>05.09.1995 кмс</v>
      </c>
      <c r="E64" s="163" t="str">
        <f>VLOOKUP(B64,'пр.взв'!B63:G142,4,FALSE)</f>
        <v>СКФО, Алания, Владикавказ Д</v>
      </c>
      <c r="F64" s="155">
        <v>30</v>
      </c>
      <c r="G64" s="66">
        <v>2</v>
      </c>
      <c r="H64" s="155">
        <v>31</v>
      </c>
      <c r="I64" s="66">
        <v>3</v>
      </c>
      <c r="J64" s="155">
        <v>27</v>
      </c>
      <c r="K64" s="66">
        <v>3</v>
      </c>
      <c r="L64" s="155" t="s">
        <v>280</v>
      </c>
      <c r="M64" s="66"/>
      <c r="N64" s="155" t="s">
        <v>280</v>
      </c>
      <c r="O64" s="66"/>
      <c r="P64" s="155" t="s">
        <v>280</v>
      </c>
      <c r="Q64" s="66"/>
      <c r="R64" s="155" t="s">
        <v>280</v>
      </c>
      <c r="S64" s="66"/>
      <c r="T64" s="155" t="s">
        <v>280</v>
      </c>
      <c r="U64" s="66"/>
      <c r="V64" s="155" t="s">
        <v>280</v>
      </c>
      <c r="W64" s="66"/>
      <c r="X64" s="155" t="s">
        <v>280</v>
      </c>
      <c r="Y64" s="66"/>
      <c r="Z64" s="165">
        <v>3</v>
      </c>
      <c r="AA64" s="167">
        <f>SUM(G64+I64+K64+M64+O64+Q64+S64+U64+W64+Y64)</f>
        <v>8</v>
      </c>
      <c r="AB64" s="150">
        <v>24</v>
      </c>
      <c r="AC64" s="29"/>
      <c r="AD64" s="29"/>
      <c r="AE64" s="29"/>
      <c r="AF64" s="29"/>
      <c r="AG64" s="29"/>
      <c r="AH64" s="179"/>
      <c r="AI64" s="179"/>
      <c r="AJ64" s="180"/>
      <c r="AK64" s="180"/>
      <c r="AL64" s="181"/>
      <c r="AM64" s="181"/>
      <c r="AN64" s="56"/>
    </row>
    <row r="65" spans="2:40" ht="15" customHeight="1" thickBot="1">
      <c r="B65" s="158"/>
      <c r="C65" s="185"/>
      <c r="D65" s="162"/>
      <c r="E65" s="164"/>
      <c r="F65" s="156"/>
      <c r="G65" s="64"/>
      <c r="H65" s="156"/>
      <c r="I65" s="64"/>
      <c r="J65" s="156"/>
      <c r="K65" s="64"/>
      <c r="L65" s="156"/>
      <c r="M65" s="64"/>
      <c r="N65" s="156"/>
      <c r="O65" s="64"/>
      <c r="P65" s="156"/>
      <c r="Q65" s="64"/>
      <c r="R65" s="156"/>
      <c r="S65" s="64"/>
      <c r="T65" s="156"/>
      <c r="U65" s="64"/>
      <c r="V65" s="156"/>
      <c r="W65" s="64"/>
      <c r="X65" s="156"/>
      <c r="Y65" s="64"/>
      <c r="Z65" s="166"/>
      <c r="AA65" s="168"/>
      <c r="AB65" s="151"/>
      <c r="AC65" s="29"/>
      <c r="AD65" s="29"/>
      <c r="AE65" s="29"/>
      <c r="AF65" s="29"/>
      <c r="AG65" s="29"/>
      <c r="AH65" s="179"/>
      <c r="AI65" s="179"/>
      <c r="AJ65" s="180"/>
      <c r="AK65" s="180"/>
      <c r="AL65" s="181"/>
      <c r="AM65" s="181"/>
      <c r="AN65" s="56"/>
    </row>
    <row r="66" spans="2:40" ht="15" customHeight="1" thickTop="1">
      <c r="B66" s="157">
        <v>30</v>
      </c>
      <c r="C66" s="184" t="str">
        <f>VLOOKUP(B66,'пр.взв'!B65:E88,2,FALSE)</f>
        <v>МОСКВЕНКОВ Дмитрий Константинович</v>
      </c>
      <c r="D66" s="161" t="str">
        <f>VLOOKUP(B66,'пр.взв'!B65:F144,3,FALSE)</f>
        <v>21.05.1995, 1р</v>
      </c>
      <c r="E66" s="186" t="str">
        <f>VLOOKUP(B66,'пр.взв'!B65:G144,4,FALSE)</f>
        <v>СЗФО, Псковская, МО</v>
      </c>
      <c r="F66" s="155">
        <v>29</v>
      </c>
      <c r="G66" s="66">
        <v>3</v>
      </c>
      <c r="H66" s="155">
        <v>32</v>
      </c>
      <c r="I66" s="66">
        <v>4</v>
      </c>
      <c r="J66" s="155" t="s">
        <v>280</v>
      </c>
      <c r="K66" s="66"/>
      <c r="L66" s="155" t="s">
        <v>280</v>
      </c>
      <c r="M66" s="66"/>
      <c r="N66" s="155" t="s">
        <v>280</v>
      </c>
      <c r="O66" s="66"/>
      <c r="P66" s="155" t="s">
        <v>280</v>
      </c>
      <c r="Q66" s="66"/>
      <c r="R66" s="155" t="s">
        <v>280</v>
      </c>
      <c r="S66" s="66"/>
      <c r="T66" s="155" t="s">
        <v>280</v>
      </c>
      <c r="U66" s="66"/>
      <c r="V66" s="155" t="s">
        <v>280</v>
      </c>
      <c r="W66" s="66"/>
      <c r="X66" s="155" t="s">
        <v>280</v>
      </c>
      <c r="Y66" s="66"/>
      <c r="Z66" s="165">
        <v>2</v>
      </c>
      <c r="AA66" s="167">
        <f>SUM(G66+I66+K66+M66+O66+Q66+S66+U66+W66+Y66)</f>
        <v>7</v>
      </c>
      <c r="AB66" s="150">
        <v>44</v>
      </c>
      <c r="AC66" s="29"/>
      <c r="AD66" s="29"/>
      <c r="AE66" s="29"/>
      <c r="AF66" s="29"/>
      <c r="AG66" s="29"/>
      <c r="AH66" s="179"/>
      <c r="AI66" s="179"/>
      <c r="AJ66" s="180"/>
      <c r="AK66" s="180"/>
      <c r="AL66" s="181"/>
      <c r="AM66" s="181"/>
      <c r="AN66" s="56"/>
    </row>
    <row r="67" spans="2:40" ht="15" customHeight="1" thickBot="1">
      <c r="B67" s="158"/>
      <c r="C67" s="185"/>
      <c r="D67" s="162"/>
      <c r="E67" s="187"/>
      <c r="F67" s="156"/>
      <c r="G67" s="64"/>
      <c r="H67" s="156"/>
      <c r="I67" s="64"/>
      <c r="J67" s="156"/>
      <c r="K67" s="64"/>
      <c r="L67" s="156"/>
      <c r="M67" s="64"/>
      <c r="N67" s="156"/>
      <c r="O67" s="64"/>
      <c r="P67" s="156"/>
      <c r="Q67" s="64"/>
      <c r="R67" s="156"/>
      <c r="S67" s="64"/>
      <c r="T67" s="156"/>
      <c r="U67" s="64"/>
      <c r="V67" s="156"/>
      <c r="W67" s="64"/>
      <c r="X67" s="156"/>
      <c r="Y67" s="64"/>
      <c r="Z67" s="166"/>
      <c r="AA67" s="168"/>
      <c r="AB67" s="151"/>
      <c r="AC67" s="29"/>
      <c r="AD67" s="29"/>
      <c r="AE67" s="29"/>
      <c r="AF67" s="29"/>
      <c r="AG67" s="29"/>
      <c r="AH67" s="179"/>
      <c r="AI67" s="179"/>
      <c r="AJ67" s="180"/>
      <c r="AK67" s="180"/>
      <c r="AL67" s="181"/>
      <c r="AM67" s="181"/>
      <c r="AN67" s="56"/>
    </row>
    <row r="68" spans="2:40" ht="15" customHeight="1" thickTop="1">
      <c r="B68" s="157">
        <v>31</v>
      </c>
      <c r="C68" s="159" t="str">
        <f>VLOOKUP(B68,'пр.взв'!B67:E90,2,FALSE)</f>
        <v>ДАВИДЯНЦ Артур Олегович</v>
      </c>
      <c r="D68" s="161" t="str">
        <f>VLOOKUP(B68,'пр.взв'!B67:F146,3,FALSE)</f>
        <v>24.02.1995 кмс</v>
      </c>
      <c r="E68" s="163" t="str">
        <f>VLOOKUP(B68,'пр.взв'!B67:G146,4,FALSE)</f>
        <v>ЮФО, Краснодарский, Армавир Д</v>
      </c>
      <c r="F68" s="155">
        <v>32</v>
      </c>
      <c r="G68" s="66">
        <v>4</v>
      </c>
      <c r="H68" s="155">
        <v>29</v>
      </c>
      <c r="I68" s="66">
        <v>1</v>
      </c>
      <c r="J68" s="155">
        <v>33</v>
      </c>
      <c r="K68" s="66">
        <v>0</v>
      </c>
      <c r="L68" s="155">
        <v>25</v>
      </c>
      <c r="M68" s="66">
        <v>3</v>
      </c>
      <c r="N68" s="155" t="s">
        <v>280</v>
      </c>
      <c r="O68" s="66"/>
      <c r="P68" s="155" t="s">
        <v>280</v>
      </c>
      <c r="Q68" s="66"/>
      <c r="R68" s="155" t="s">
        <v>280</v>
      </c>
      <c r="S68" s="66"/>
      <c r="T68" s="155" t="s">
        <v>280</v>
      </c>
      <c r="U68" s="66"/>
      <c r="V68" s="155" t="s">
        <v>280</v>
      </c>
      <c r="W68" s="66"/>
      <c r="X68" s="155" t="s">
        <v>280</v>
      </c>
      <c r="Y68" s="66"/>
      <c r="Z68" s="165">
        <v>4</v>
      </c>
      <c r="AA68" s="167">
        <f>SUM(G68+I68+K68+M68+O68+Q68+S68+U68+W68+Y68)</f>
        <v>8</v>
      </c>
      <c r="AB68" s="150">
        <v>18</v>
      </c>
      <c r="AC68" s="29"/>
      <c r="AD68" s="29"/>
      <c r="AE68" s="29"/>
      <c r="AF68" s="29"/>
      <c r="AG68" s="29"/>
      <c r="AH68" s="179"/>
      <c r="AI68" s="179"/>
      <c r="AJ68" s="180"/>
      <c r="AK68" s="180"/>
      <c r="AL68" s="181"/>
      <c r="AM68" s="181"/>
      <c r="AN68" s="56"/>
    </row>
    <row r="69" spans="2:40" ht="15" customHeight="1" thickBot="1">
      <c r="B69" s="183"/>
      <c r="C69" s="160"/>
      <c r="D69" s="162"/>
      <c r="E69" s="164"/>
      <c r="F69" s="156"/>
      <c r="G69" s="64"/>
      <c r="H69" s="156"/>
      <c r="I69" s="64"/>
      <c r="J69" s="156"/>
      <c r="K69" s="64" t="s">
        <v>293</v>
      </c>
      <c r="L69" s="156"/>
      <c r="M69" s="64"/>
      <c r="N69" s="156"/>
      <c r="O69" s="64"/>
      <c r="P69" s="156"/>
      <c r="Q69" s="64"/>
      <c r="R69" s="156"/>
      <c r="S69" s="64"/>
      <c r="T69" s="156"/>
      <c r="U69" s="64"/>
      <c r="V69" s="156"/>
      <c r="W69" s="64"/>
      <c r="X69" s="156"/>
      <c r="Y69" s="64"/>
      <c r="Z69" s="166"/>
      <c r="AA69" s="168"/>
      <c r="AB69" s="151"/>
      <c r="AC69" s="29"/>
      <c r="AD69" s="29"/>
      <c r="AE69" s="29"/>
      <c r="AF69" s="29"/>
      <c r="AG69" s="29"/>
      <c r="AH69" s="179"/>
      <c r="AI69" s="179"/>
      <c r="AJ69" s="180"/>
      <c r="AK69" s="180"/>
      <c r="AL69" s="181"/>
      <c r="AM69" s="181"/>
      <c r="AN69" s="56"/>
    </row>
    <row r="70" spans="2:40" ht="15" customHeight="1" thickTop="1">
      <c r="B70" s="157">
        <v>32</v>
      </c>
      <c r="C70" s="159" t="str">
        <f>VLOOKUP(B70,'пр.взв'!B69:E92,2,FALSE)</f>
        <v>ФЕДОТОВ Сергей Дмитриевич</v>
      </c>
      <c r="D70" s="161" t="str">
        <f>VLOOKUP(B70,'пр.взв'!B69:F148,3,FALSE)</f>
        <v>19.07.1995, кмс</v>
      </c>
      <c r="E70" s="186" t="str">
        <f>VLOOKUP(B70,'пр.взв'!B69:G148,4,FALSE)</f>
        <v>ПФО, Пермский, Пермь</v>
      </c>
      <c r="F70" s="155">
        <v>31</v>
      </c>
      <c r="G70" s="66">
        <v>0</v>
      </c>
      <c r="H70" s="155">
        <v>30</v>
      </c>
      <c r="I70" s="66">
        <v>0</v>
      </c>
      <c r="J70" s="155">
        <v>34</v>
      </c>
      <c r="K70" s="66">
        <v>3</v>
      </c>
      <c r="L70" s="155">
        <v>27</v>
      </c>
      <c r="M70" s="66">
        <v>3</v>
      </c>
      <c r="N70" s="155" t="s">
        <v>280</v>
      </c>
      <c r="O70" s="66"/>
      <c r="P70" s="155" t="s">
        <v>280</v>
      </c>
      <c r="Q70" s="66"/>
      <c r="R70" s="155" t="s">
        <v>280</v>
      </c>
      <c r="S70" s="66"/>
      <c r="T70" s="155" t="s">
        <v>280</v>
      </c>
      <c r="U70" s="66"/>
      <c r="V70" s="155" t="s">
        <v>280</v>
      </c>
      <c r="W70" s="66"/>
      <c r="X70" s="155" t="s">
        <v>280</v>
      </c>
      <c r="Y70" s="66"/>
      <c r="Z70" s="165">
        <v>4</v>
      </c>
      <c r="AA70" s="167">
        <f>SUM(G70+I70+K70+M70+O70+Q70+S70+U70+W70+Y70)</f>
        <v>6</v>
      </c>
      <c r="AB70" s="150">
        <v>14</v>
      </c>
      <c r="AC70" s="29"/>
      <c r="AD70" s="29"/>
      <c r="AE70" s="29"/>
      <c r="AF70" s="29"/>
      <c r="AG70" s="29"/>
      <c r="AH70" s="179"/>
      <c r="AI70" s="179"/>
      <c r="AJ70" s="180"/>
      <c r="AK70" s="180"/>
      <c r="AL70" s="181"/>
      <c r="AM70" s="181"/>
      <c r="AN70" s="56"/>
    </row>
    <row r="71" spans="2:40" ht="15" customHeight="1" thickBot="1">
      <c r="B71" s="158"/>
      <c r="C71" s="160"/>
      <c r="D71" s="162"/>
      <c r="E71" s="187"/>
      <c r="F71" s="156"/>
      <c r="G71" s="64" t="s">
        <v>275</v>
      </c>
      <c r="H71" s="156"/>
      <c r="I71" s="64" t="s">
        <v>287</v>
      </c>
      <c r="J71" s="156"/>
      <c r="K71" s="64"/>
      <c r="L71" s="156"/>
      <c r="M71" s="64"/>
      <c r="N71" s="156"/>
      <c r="O71" s="64"/>
      <c r="P71" s="156"/>
      <c r="Q71" s="64"/>
      <c r="R71" s="156"/>
      <c r="S71" s="64"/>
      <c r="T71" s="156"/>
      <c r="U71" s="64"/>
      <c r="V71" s="156"/>
      <c r="W71" s="64"/>
      <c r="X71" s="156"/>
      <c r="Y71" s="64"/>
      <c r="Z71" s="166"/>
      <c r="AA71" s="168"/>
      <c r="AB71" s="151"/>
      <c r="AC71" s="29"/>
      <c r="AD71" s="29"/>
      <c r="AE71" s="29"/>
      <c r="AF71" s="29"/>
      <c r="AG71" s="29"/>
      <c r="AH71" s="179"/>
      <c r="AI71" s="179"/>
      <c r="AJ71" s="180"/>
      <c r="AK71" s="180"/>
      <c r="AL71" s="181"/>
      <c r="AM71" s="181"/>
      <c r="AN71" s="56"/>
    </row>
    <row r="72" spans="2:40" ht="15" customHeight="1" thickTop="1">
      <c r="B72" s="157">
        <v>33</v>
      </c>
      <c r="C72" s="184" t="str">
        <f>VLOOKUP(B72,'пр.взв'!B71:E94,2,FALSE)</f>
        <v>АСМАРЯН Тигран Спартакович</v>
      </c>
      <c r="D72" s="161" t="str">
        <f>VLOOKUP(B72,'пр.взв'!B71:F150,3,FALSE)</f>
        <v>15.02.1995 кмс</v>
      </c>
      <c r="E72" s="163" t="str">
        <f>VLOOKUP(B72,'пр.взв'!B71:G150,4,FALSE)</f>
        <v>Санкт-Петербург ВС</v>
      </c>
      <c r="F72" s="155">
        <v>34</v>
      </c>
      <c r="G72" s="66">
        <v>1</v>
      </c>
      <c r="H72" s="155">
        <v>35</v>
      </c>
      <c r="I72" s="66">
        <v>4</v>
      </c>
      <c r="J72" s="155">
        <v>31</v>
      </c>
      <c r="K72" s="66">
        <v>4</v>
      </c>
      <c r="L72" s="155" t="s">
        <v>280</v>
      </c>
      <c r="M72" s="66"/>
      <c r="N72" s="155" t="s">
        <v>280</v>
      </c>
      <c r="O72" s="66"/>
      <c r="P72" s="155" t="s">
        <v>280</v>
      </c>
      <c r="Q72" s="66"/>
      <c r="R72" s="155" t="s">
        <v>280</v>
      </c>
      <c r="S72" s="66"/>
      <c r="T72" s="155" t="s">
        <v>280</v>
      </c>
      <c r="U72" s="66"/>
      <c r="V72" s="155" t="s">
        <v>280</v>
      </c>
      <c r="W72" s="66"/>
      <c r="X72" s="155" t="s">
        <v>280</v>
      </c>
      <c r="Y72" s="66"/>
      <c r="Z72" s="165">
        <v>3</v>
      </c>
      <c r="AA72" s="167">
        <f>SUM(G72+I72+K72+M72+O72+Q72+S72+U72+W72+Y72)</f>
        <v>9</v>
      </c>
      <c r="AB72" s="150">
        <v>28</v>
      </c>
      <c r="AC72" s="29"/>
      <c r="AD72" s="29"/>
      <c r="AE72" s="29"/>
      <c r="AF72" s="29"/>
      <c r="AG72" s="29"/>
      <c r="AH72" s="179"/>
      <c r="AI72" s="179"/>
      <c r="AJ72" s="180"/>
      <c r="AK72" s="180"/>
      <c r="AL72" s="181"/>
      <c r="AM72" s="181"/>
      <c r="AN72" s="56"/>
    </row>
    <row r="73" spans="2:40" ht="15" customHeight="1" thickBot="1">
      <c r="B73" s="158"/>
      <c r="C73" s="185"/>
      <c r="D73" s="162"/>
      <c r="E73" s="164"/>
      <c r="F73" s="156"/>
      <c r="G73" s="64"/>
      <c r="H73" s="156"/>
      <c r="I73" s="64"/>
      <c r="J73" s="156"/>
      <c r="K73" s="64"/>
      <c r="L73" s="156"/>
      <c r="M73" s="64"/>
      <c r="N73" s="156"/>
      <c r="O73" s="64"/>
      <c r="P73" s="156"/>
      <c r="Q73" s="64"/>
      <c r="R73" s="156"/>
      <c r="S73" s="64"/>
      <c r="T73" s="156"/>
      <c r="U73" s="64"/>
      <c r="V73" s="156"/>
      <c r="W73" s="64"/>
      <c r="X73" s="156"/>
      <c r="Y73" s="64"/>
      <c r="Z73" s="166"/>
      <c r="AA73" s="168"/>
      <c r="AB73" s="151"/>
      <c r="AC73" s="29"/>
      <c r="AD73" s="29"/>
      <c r="AE73" s="29"/>
      <c r="AF73" s="29"/>
      <c r="AG73" s="29"/>
      <c r="AH73" s="179"/>
      <c r="AI73" s="179"/>
      <c r="AJ73" s="180"/>
      <c r="AK73" s="180"/>
      <c r="AL73" s="181"/>
      <c r="AM73" s="181"/>
      <c r="AN73" s="56"/>
    </row>
    <row r="74" spans="2:40" ht="15" customHeight="1" thickTop="1">
      <c r="B74" s="157">
        <v>34</v>
      </c>
      <c r="C74" s="184" t="str">
        <f>VLOOKUP(B74,'пр.взв'!B73:E96,2,FALSE)</f>
        <v>КУЛИКОВСКИХ Александр Александрович</v>
      </c>
      <c r="D74" s="161" t="str">
        <f>VLOOKUP(B74,'пр.взв'!B73:F152,3,FALSE)</f>
        <v>22.08.1996 кмс</v>
      </c>
      <c r="E74" s="186" t="str">
        <f>VLOOKUP(B74,'пр.взв'!B73:G152,4,FALSE)</f>
        <v>УФО, Курганская</v>
      </c>
      <c r="F74" s="155">
        <v>33</v>
      </c>
      <c r="G74" s="66">
        <v>3</v>
      </c>
      <c r="H74" s="155">
        <v>36</v>
      </c>
      <c r="I74" s="66">
        <v>1</v>
      </c>
      <c r="J74" s="155">
        <v>32</v>
      </c>
      <c r="K74" s="66">
        <v>1</v>
      </c>
      <c r="L74" s="155">
        <v>35</v>
      </c>
      <c r="M74" s="66">
        <v>1</v>
      </c>
      <c r="N74" s="155">
        <v>25</v>
      </c>
      <c r="O74" s="66">
        <v>2</v>
      </c>
      <c r="P74" s="155">
        <v>48</v>
      </c>
      <c r="Q74" s="66">
        <v>2</v>
      </c>
      <c r="R74" s="155">
        <v>27</v>
      </c>
      <c r="S74" s="77" t="s">
        <v>272</v>
      </c>
      <c r="T74" s="155"/>
      <c r="U74" s="66"/>
      <c r="V74" s="155">
        <v>4</v>
      </c>
      <c r="W74" s="66">
        <v>4</v>
      </c>
      <c r="X74" s="155"/>
      <c r="Y74" s="66"/>
      <c r="Z74" s="165" t="s">
        <v>304</v>
      </c>
      <c r="AA74" s="148"/>
      <c r="AB74" s="150">
        <v>3</v>
      </c>
      <c r="AC74" s="29"/>
      <c r="AD74" s="29"/>
      <c r="AE74" s="29"/>
      <c r="AF74" s="29"/>
      <c r="AG74" s="29"/>
      <c r="AH74" s="179"/>
      <c r="AI74" s="179"/>
      <c r="AJ74" s="180"/>
      <c r="AK74" s="180"/>
      <c r="AL74" s="181"/>
      <c r="AM74" s="181"/>
      <c r="AN74" s="56"/>
    </row>
    <row r="75" spans="2:40" ht="15" customHeight="1" thickBot="1">
      <c r="B75" s="158"/>
      <c r="C75" s="185"/>
      <c r="D75" s="162"/>
      <c r="E75" s="187"/>
      <c r="F75" s="156"/>
      <c r="G75" s="64"/>
      <c r="H75" s="156"/>
      <c r="I75" s="64"/>
      <c r="J75" s="156"/>
      <c r="K75" s="64"/>
      <c r="L75" s="156"/>
      <c r="M75" s="64"/>
      <c r="N75" s="156"/>
      <c r="O75" s="64"/>
      <c r="P75" s="156"/>
      <c r="Q75" s="64"/>
      <c r="R75" s="156"/>
      <c r="S75" s="64"/>
      <c r="T75" s="156"/>
      <c r="U75" s="64"/>
      <c r="V75" s="156"/>
      <c r="W75" s="64"/>
      <c r="X75" s="156"/>
      <c r="Y75" s="64"/>
      <c r="Z75" s="166"/>
      <c r="AA75" s="149"/>
      <c r="AB75" s="151"/>
      <c r="AC75" s="29"/>
      <c r="AD75" s="29"/>
      <c r="AE75" s="29"/>
      <c r="AF75" s="29"/>
      <c r="AG75" s="29"/>
      <c r="AH75" s="179"/>
      <c r="AI75" s="179"/>
      <c r="AJ75" s="180"/>
      <c r="AK75" s="180"/>
      <c r="AL75" s="181"/>
      <c r="AM75" s="181"/>
      <c r="AN75" s="56"/>
    </row>
    <row r="76" spans="2:40" ht="15" customHeight="1" thickTop="1">
      <c r="B76" s="157">
        <v>35</v>
      </c>
      <c r="C76" s="184" t="str">
        <f>VLOOKUP(B76,'пр.взв'!B75:E98,2,FALSE)</f>
        <v>КОТОВ Александр Сергеевич</v>
      </c>
      <c r="D76" s="161" t="str">
        <f>VLOOKUP(B76,'пр.взв'!B75:F154,3,FALSE)</f>
        <v>27.08.1996, кмс</v>
      </c>
      <c r="E76" s="186" t="str">
        <f>VLOOKUP(B76,'пр.взв'!B75:G154,4,FALSE)</f>
        <v>ПФО, Пензенская, МО</v>
      </c>
      <c r="F76" s="155">
        <v>36</v>
      </c>
      <c r="G76" s="66">
        <v>2</v>
      </c>
      <c r="H76" s="155">
        <v>33</v>
      </c>
      <c r="I76" s="66">
        <v>0</v>
      </c>
      <c r="J76" s="155">
        <v>37</v>
      </c>
      <c r="K76" s="66">
        <v>3</v>
      </c>
      <c r="L76" s="155">
        <v>34</v>
      </c>
      <c r="M76" s="66">
        <v>3</v>
      </c>
      <c r="N76" s="155" t="s">
        <v>280</v>
      </c>
      <c r="O76" s="66"/>
      <c r="P76" s="155" t="s">
        <v>280</v>
      </c>
      <c r="Q76" s="66"/>
      <c r="R76" s="155" t="s">
        <v>280</v>
      </c>
      <c r="S76" s="66"/>
      <c r="T76" s="155" t="s">
        <v>280</v>
      </c>
      <c r="U76" s="66"/>
      <c r="V76" s="155" t="s">
        <v>280</v>
      </c>
      <c r="W76" s="66"/>
      <c r="X76" s="155" t="s">
        <v>280</v>
      </c>
      <c r="Y76" s="66"/>
      <c r="Z76" s="165">
        <v>4</v>
      </c>
      <c r="AA76" s="167">
        <f>SUM(G76+I76+K76+M76+O76+Q76+S76+U76+W76+Y76)</f>
        <v>8</v>
      </c>
      <c r="AB76" s="150">
        <v>17</v>
      </c>
      <c r="AC76" s="29"/>
      <c r="AD76" s="29"/>
      <c r="AE76" s="29"/>
      <c r="AF76" s="29"/>
      <c r="AG76" s="29"/>
      <c r="AH76" s="179"/>
      <c r="AI76" s="179"/>
      <c r="AJ76" s="180"/>
      <c r="AK76" s="180"/>
      <c r="AL76" s="181"/>
      <c r="AM76" s="181"/>
      <c r="AN76" s="56"/>
    </row>
    <row r="77" spans="2:40" ht="15" customHeight="1" thickBot="1">
      <c r="B77" s="183"/>
      <c r="C77" s="185"/>
      <c r="D77" s="162"/>
      <c r="E77" s="187"/>
      <c r="F77" s="156"/>
      <c r="G77" s="64"/>
      <c r="H77" s="156"/>
      <c r="I77" s="64" t="s">
        <v>288</v>
      </c>
      <c r="J77" s="156"/>
      <c r="K77" s="64"/>
      <c r="L77" s="156"/>
      <c r="M77" s="64"/>
      <c r="N77" s="156"/>
      <c r="O77" s="64"/>
      <c r="P77" s="156"/>
      <c r="Q77" s="64"/>
      <c r="R77" s="156"/>
      <c r="S77" s="64"/>
      <c r="T77" s="156"/>
      <c r="U77" s="64"/>
      <c r="V77" s="156"/>
      <c r="W77" s="64"/>
      <c r="X77" s="156"/>
      <c r="Y77" s="64"/>
      <c r="Z77" s="166"/>
      <c r="AA77" s="168"/>
      <c r="AB77" s="151"/>
      <c r="AC77" s="29"/>
      <c r="AD77" s="29"/>
      <c r="AE77" s="29"/>
      <c r="AF77" s="29"/>
      <c r="AG77" s="29"/>
      <c r="AH77" s="179"/>
      <c r="AI77" s="179"/>
      <c r="AJ77" s="180"/>
      <c r="AK77" s="180"/>
      <c r="AL77" s="181"/>
      <c r="AM77" s="181"/>
      <c r="AN77" s="56"/>
    </row>
    <row r="78" spans="2:40" ht="15" customHeight="1" thickTop="1">
      <c r="B78" s="157">
        <v>36</v>
      </c>
      <c r="C78" s="169" t="str">
        <f>VLOOKUP(B78,'пр.взв'!B77:E100,2,FALSE)</f>
        <v>МАТВЕЕВ Михаил Александрович</v>
      </c>
      <c r="D78" s="161" t="str">
        <f>VLOOKUP(B78,'пр.взв'!B77:F156,3,FALSE)</f>
        <v>19.04.1997, 1р</v>
      </c>
      <c r="E78" s="163" t="str">
        <f>VLOOKUP(B78,'пр.взв'!B77:G156,4,FALSE)</f>
        <v>СФО, Алтайский, Бийск, МО</v>
      </c>
      <c r="F78" s="155">
        <v>35</v>
      </c>
      <c r="G78" s="66">
        <v>3</v>
      </c>
      <c r="H78" s="155">
        <v>34</v>
      </c>
      <c r="I78" s="66">
        <v>3</v>
      </c>
      <c r="J78" s="155" t="s">
        <v>280</v>
      </c>
      <c r="K78" s="66"/>
      <c r="L78" s="155" t="s">
        <v>280</v>
      </c>
      <c r="M78" s="66"/>
      <c r="N78" s="155" t="s">
        <v>280</v>
      </c>
      <c r="O78" s="66"/>
      <c r="P78" s="155" t="s">
        <v>280</v>
      </c>
      <c r="Q78" s="66"/>
      <c r="R78" s="155" t="s">
        <v>280</v>
      </c>
      <c r="S78" s="66"/>
      <c r="T78" s="155" t="s">
        <v>280</v>
      </c>
      <c r="U78" s="66"/>
      <c r="V78" s="155" t="s">
        <v>280</v>
      </c>
      <c r="W78" s="66"/>
      <c r="X78" s="155" t="s">
        <v>280</v>
      </c>
      <c r="Y78" s="66"/>
      <c r="Z78" s="165">
        <v>2</v>
      </c>
      <c r="AA78" s="167">
        <f>SUM(G78+I78+K78+M78+O78+Q78+S78+U78+W78+Y78)</f>
        <v>6</v>
      </c>
      <c r="AB78" s="150">
        <v>32</v>
      </c>
      <c r="AC78" s="29"/>
      <c r="AD78" s="29"/>
      <c r="AE78" s="29"/>
      <c r="AF78" s="29"/>
      <c r="AG78" s="29"/>
      <c r="AH78" s="179"/>
      <c r="AI78" s="179"/>
      <c r="AJ78" s="180"/>
      <c r="AK78" s="180"/>
      <c r="AL78" s="181"/>
      <c r="AM78" s="181"/>
      <c r="AN78" s="56"/>
    </row>
    <row r="79" spans="2:40" ht="15" customHeight="1" thickBot="1">
      <c r="B79" s="158"/>
      <c r="C79" s="170"/>
      <c r="D79" s="162"/>
      <c r="E79" s="164"/>
      <c r="F79" s="156"/>
      <c r="G79" s="64"/>
      <c r="H79" s="156"/>
      <c r="I79" s="64"/>
      <c r="J79" s="156"/>
      <c r="K79" s="64"/>
      <c r="L79" s="156"/>
      <c r="M79" s="64"/>
      <c r="N79" s="156"/>
      <c r="O79" s="64"/>
      <c r="P79" s="156"/>
      <c r="Q79" s="64"/>
      <c r="R79" s="156"/>
      <c r="S79" s="64"/>
      <c r="T79" s="156"/>
      <c r="U79" s="64"/>
      <c r="V79" s="156"/>
      <c r="W79" s="64"/>
      <c r="X79" s="156"/>
      <c r="Y79" s="64"/>
      <c r="Z79" s="166"/>
      <c r="AA79" s="168"/>
      <c r="AB79" s="151"/>
      <c r="AC79" s="29"/>
      <c r="AD79" s="29"/>
      <c r="AE79" s="29"/>
      <c r="AF79" s="29"/>
      <c r="AG79" s="29"/>
      <c r="AH79" s="179"/>
      <c r="AI79" s="179"/>
      <c r="AJ79" s="180"/>
      <c r="AK79" s="180"/>
      <c r="AL79" s="181"/>
      <c r="AM79" s="181"/>
      <c r="AN79" s="56"/>
    </row>
    <row r="80" spans="2:40" ht="15" customHeight="1" thickTop="1">
      <c r="B80" s="157">
        <v>37</v>
      </c>
      <c r="C80" s="159" t="str">
        <f>VLOOKUP(B80,'пр.взв'!B79:E102,2,FALSE)</f>
        <v>АЛИЕВ Ровшан Рафат-оглы </v>
      </c>
      <c r="D80" s="161" t="str">
        <f>VLOOKUP(B80,'пр.взв'!B79:F158,3,FALSE)</f>
        <v>04.03.1995, кмс</v>
      </c>
      <c r="E80" s="186" t="str">
        <f>VLOOKUP(B80,'пр.взв'!B79:G158,4,FALSE)</f>
        <v>УФО, ХМАО, Нижневартовск МО</v>
      </c>
      <c r="F80" s="155">
        <v>38</v>
      </c>
      <c r="G80" s="66">
        <v>2</v>
      </c>
      <c r="H80" s="155">
        <v>39</v>
      </c>
      <c r="I80" s="66">
        <v>2</v>
      </c>
      <c r="J80" s="155">
        <v>35</v>
      </c>
      <c r="K80" s="66">
        <v>1</v>
      </c>
      <c r="L80" s="155">
        <v>40</v>
      </c>
      <c r="M80" s="66">
        <v>3</v>
      </c>
      <c r="N80" s="155" t="s">
        <v>280</v>
      </c>
      <c r="O80" s="66"/>
      <c r="P80" s="155" t="s">
        <v>280</v>
      </c>
      <c r="Q80" s="66"/>
      <c r="R80" s="155" t="s">
        <v>280</v>
      </c>
      <c r="S80" s="66"/>
      <c r="T80" s="155" t="s">
        <v>280</v>
      </c>
      <c r="U80" s="66"/>
      <c r="V80" s="155" t="s">
        <v>280</v>
      </c>
      <c r="W80" s="66"/>
      <c r="X80" s="155" t="s">
        <v>280</v>
      </c>
      <c r="Y80" s="66"/>
      <c r="Z80" s="165">
        <v>4</v>
      </c>
      <c r="AA80" s="167">
        <f>SUM(G80+I80+K80+M80+O80+Q80+S80+U80+W80+Y80)</f>
        <v>8</v>
      </c>
      <c r="AB80" s="150">
        <v>16</v>
      </c>
      <c r="AC80" s="29"/>
      <c r="AD80" s="29"/>
      <c r="AE80" s="29"/>
      <c r="AF80" s="29"/>
      <c r="AG80" s="29"/>
      <c r="AH80" s="179"/>
      <c r="AI80" s="179"/>
      <c r="AJ80" s="180"/>
      <c r="AK80" s="180"/>
      <c r="AL80" s="181"/>
      <c r="AM80" s="181"/>
      <c r="AN80" s="56"/>
    </row>
    <row r="81" spans="2:40" ht="15" customHeight="1" thickBot="1">
      <c r="B81" s="158"/>
      <c r="C81" s="160"/>
      <c r="D81" s="162"/>
      <c r="E81" s="187"/>
      <c r="F81" s="156"/>
      <c r="G81" s="64"/>
      <c r="H81" s="156"/>
      <c r="I81" s="64"/>
      <c r="J81" s="156"/>
      <c r="K81" s="64"/>
      <c r="L81" s="156"/>
      <c r="M81" s="64"/>
      <c r="N81" s="156"/>
      <c r="O81" s="64"/>
      <c r="P81" s="156"/>
      <c r="Q81" s="64"/>
      <c r="R81" s="156"/>
      <c r="S81" s="64"/>
      <c r="T81" s="156"/>
      <c r="U81" s="64"/>
      <c r="V81" s="156"/>
      <c r="W81" s="64"/>
      <c r="X81" s="156"/>
      <c r="Y81" s="64"/>
      <c r="Z81" s="166"/>
      <c r="AA81" s="168"/>
      <c r="AB81" s="151"/>
      <c r="AC81" s="29"/>
      <c r="AD81" s="29"/>
      <c r="AE81" s="29"/>
      <c r="AF81" s="29"/>
      <c r="AG81" s="29"/>
      <c r="AH81" s="179"/>
      <c r="AI81" s="179"/>
      <c r="AJ81" s="180"/>
      <c r="AK81" s="180"/>
      <c r="AL81" s="181"/>
      <c r="AM81" s="181"/>
      <c r="AN81" s="56"/>
    </row>
    <row r="82" spans="2:40" ht="15" customHeight="1" thickTop="1">
      <c r="B82" s="157">
        <v>38</v>
      </c>
      <c r="C82" s="169" t="str">
        <f>VLOOKUP(B82,'пр.взв'!B75:E98,2,FALSE)</f>
        <v>ХАБИБУЛЛИН Азамат Флюрович</v>
      </c>
      <c r="D82" s="161" t="str">
        <f>VLOOKUP(B82,'пр.взв'!B75:F154,3,FALSE)</f>
        <v>19.12.1995 КМС</v>
      </c>
      <c r="E82" s="163" t="str">
        <f>VLOOKUP(B82,'пр.взв'!B75:G154,4,FALSE)</f>
        <v>ПФО, Башкортостан, Октябрский</v>
      </c>
      <c r="F82" s="155">
        <v>37</v>
      </c>
      <c r="G82" s="66">
        <v>3</v>
      </c>
      <c r="H82" s="155">
        <v>40</v>
      </c>
      <c r="I82" s="66">
        <v>4</v>
      </c>
      <c r="J82" s="155" t="s">
        <v>280</v>
      </c>
      <c r="K82" s="66"/>
      <c r="L82" s="155" t="s">
        <v>280</v>
      </c>
      <c r="M82" s="66"/>
      <c r="N82" s="155" t="s">
        <v>280</v>
      </c>
      <c r="O82" s="66"/>
      <c r="P82" s="155" t="s">
        <v>280</v>
      </c>
      <c r="Q82" s="66"/>
      <c r="R82" s="155" t="s">
        <v>280</v>
      </c>
      <c r="S82" s="66"/>
      <c r="T82" s="155" t="s">
        <v>280</v>
      </c>
      <c r="U82" s="66"/>
      <c r="V82" s="155" t="s">
        <v>280</v>
      </c>
      <c r="W82" s="66"/>
      <c r="X82" s="155" t="s">
        <v>280</v>
      </c>
      <c r="Y82" s="66"/>
      <c r="Z82" s="165">
        <v>2</v>
      </c>
      <c r="AA82" s="167">
        <f>SUM(G82+I82+K82+M82+O82+Q82+S82+U82+W82+Y82)</f>
        <v>7</v>
      </c>
      <c r="AB82" s="150">
        <v>43</v>
      </c>
      <c r="AC82" s="29"/>
      <c r="AD82" s="29"/>
      <c r="AE82" s="29"/>
      <c r="AF82" s="29"/>
      <c r="AG82" s="29"/>
      <c r="AH82" s="179"/>
      <c r="AI82" s="179"/>
      <c r="AJ82" s="180"/>
      <c r="AK82" s="180"/>
      <c r="AL82" s="181"/>
      <c r="AM82" s="181"/>
      <c r="AN82" s="56"/>
    </row>
    <row r="83" spans="2:40" ht="15" customHeight="1" thickBot="1">
      <c r="B83" s="158"/>
      <c r="C83" s="170"/>
      <c r="D83" s="162"/>
      <c r="E83" s="164"/>
      <c r="F83" s="156"/>
      <c r="G83" s="64"/>
      <c r="H83" s="156"/>
      <c r="I83" s="64"/>
      <c r="J83" s="156"/>
      <c r="K83" s="64"/>
      <c r="L83" s="156"/>
      <c r="M83" s="64"/>
      <c r="N83" s="156"/>
      <c r="O83" s="64"/>
      <c r="P83" s="156"/>
      <c r="Q83" s="64"/>
      <c r="R83" s="156"/>
      <c r="S83" s="64"/>
      <c r="T83" s="156"/>
      <c r="U83" s="64"/>
      <c r="V83" s="156"/>
      <c r="W83" s="64"/>
      <c r="X83" s="156"/>
      <c r="Y83" s="64"/>
      <c r="Z83" s="166"/>
      <c r="AA83" s="168"/>
      <c r="AB83" s="151"/>
      <c r="AC83" s="29"/>
      <c r="AD83" s="29"/>
      <c r="AE83" s="29"/>
      <c r="AF83" s="29"/>
      <c r="AG83" s="29"/>
      <c r="AH83" s="179"/>
      <c r="AI83" s="179"/>
      <c r="AJ83" s="180"/>
      <c r="AK83" s="180"/>
      <c r="AL83" s="181"/>
      <c r="AM83" s="181"/>
      <c r="AN83" s="56"/>
    </row>
    <row r="84" spans="2:40" ht="15" customHeight="1" thickTop="1">
      <c r="B84" s="157">
        <v>39</v>
      </c>
      <c r="C84" s="159" t="str">
        <f>VLOOKUP(B84,'пр.взв'!B77:E100,2,FALSE)</f>
        <v>ОЗОВ Магомед Юрьевич</v>
      </c>
      <c r="D84" s="161" t="str">
        <f>VLOOKUP(B84,'пр.взв'!B77:F156,3,FALSE)</f>
        <v>13.08.1995 кмс</v>
      </c>
      <c r="E84" s="186" t="str">
        <f>VLOOKUP(B84,'пр.взв'!B77:G156,4,FALSE)</f>
        <v>СКФО, КЧР ВС</v>
      </c>
      <c r="F84" s="155">
        <v>40</v>
      </c>
      <c r="G84" s="66">
        <v>3</v>
      </c>
      <c r="H84" s="155">
        <v>37</v>
      </c>
      <c r="I84" s="66">
        <v>3</v>
      </c>
      <c r="J84" s="155" t="s">
        <v>280</v>
      </c>
      <c r="K84" s="66"/>
      <c r="L84" s="155" t="s">
        <v>280</v>
      </c>
      <c r="M84" s="66"/>
      <c r="N84" s="155" t="s">
        <v>280</v>
      </c>
      <c r="O84" s="66"/>
      <c r="P84" s="155" t="s">
        <v>280</v>
      </c>
      <c r="Q84" s="66"/>
      <c r="R84" s="155" t="s">
        <v>280</v>
      </c>
      <c r="S84" s="66"/>
      <c r="T84" s="155" t="s">
        <v>280</v>
      </c>
      <c r="U84" s="66"/>
      <c r="V84" s="155" t="s">
        <v>280</v>
      </c>
      <c r="W84" s="66"/>
      <c r="X84" s="155" t="s">
        <v>280</v>
      </c>
      <c r="Y84" s="66"/>
      <c r="Z84" s="165">
        <v>2</v>
      </c>
      <c r="AA84" s="167">
        <f>SUM(G84+I84+K84+M84+O84+Q84+S84+U84+W84+Y84)</f>
        <v>6</v>
      </c>
      <c r="AB84" s="150">
        <v>31</v>
      </c>
      <c r="AC84" s="29"/>
      <c r="AD84" s="29"/>
      <c r="AE84" s="29"/>
      <c r="AF84" s="29"/>
      <c r="AG84" s="29"/>
      <c r="AH84" s="179"/>
      <c r="AI84" s="179"/>
      <c r="AJ84" s="180"/>
      <c r="AK84" s="180"/>
      <c r="AL84" s="181"/>
      <c r="AM84" s="181"/>
      <c r="AN84" s="56"/>
    </row>
    <row r="85" spans="2:40" ht="15" customHeight="1" thickBot="1">
      <c r="B85" s="183"/>
      <c r="C85" s="160"/>
      <c r="D85" s="162"/>
      <c r="E85" s="187"/>
      <c r="F85" s="156"/>
      <c r="G85" s="64"/>
      <c r="H85" s="156"/>
      <c r="I85" s="64"/>
      <c r="J85" s="156"/>
      <c r="K85" s="64"/>
      <c r="L85" s="156"/>
      <c r="M85" s="64"/>
      <c r="N85" s="156"/>
      <c r="O85" s="64"/>
      <c r="P85" s="156"/>
      <c r="Q85" s="64"/>
      <c r="R85" s="156"/>
      <c r="S85" s="64"/>
      <c r="T85" s="156"/>
      <c r="U85" s="64"/>
      <c r="V85" s="156"/>
      <c r="W85" s="64"/>
      <c r="X85" s="156"/>
      <c r="Y85" s="64"/>
      <c r="Z85" s="166"/>
      <c r="AA85" s="168"/>
      <c r="AB85" s="151"/>
      <c r="AC85" s="29"/>
      <c r="AD85" s="29"/>
      <c r="AE85" s="29"/>
      <c r="AF85" s="29"/>
      <c r="AG85" s="29"/>
      <c r="AH85" s="179"/>
      <c r="AI85" s="179"/>
      <c r="AJ85" s="180"/>
      <c r="AK85" s="180"/>
      <c r="AL85" s="181"/>
      <c r="AM85" s="181"/>
      <c r="AN85" s="56"/>
    </row>
    <row r="86" spans="2:40" ht="15" customHeight="1" thickTop="1">
      <c r="B86" s="157">
        <v>40</v>
      </c>
      <c r="C86" s="159" t="str">
        <f>VLOOKUP(B86,'пр.взв'!B63:E86,2,FALSE)</f>
        <v>ЗАКИРОВ Маруф Тахирович</v>
      </c>
      <c r="D86" s="161" t="str">
        <f>VLOOKUP(B86,'пр.взв'!B63:F142,3,FALSE)</f>
        <v>23.01.1995, кмс </v>
      </c>
      <c r="E86" s="163" t="str">
        <f>VLOOKUP(B86,'пр.взв'!B63:G142,4,FALSE)</f>
        <v>ПФО, Татарстан, Казань ПС</v>
      </c>
      <c r="F86" s="155">
        <v>39</v>
      </c>
      <c r="G86" s="66">
        <v>1</v>
      </c>
      <c r="H86" s="155">
        <v>38</v>
      </c>
      <c r="I86" s="66">
        <v>0</v>
      </c>
      <c r="J86" s="155">
        <v>42</v>
      </c>
      <c r="K86" s="66">
        <v>3</v>
      </c>
      <c r="L86" s="155">
        <v>37</v>
      </c>
      <c r="M86" s="66">
        <v>1</v>
      </c>
      <c r="N86" s="155">
        <v>48</v>
      </c>
      <c r="O86" s="66">
        <v>3</v>
      </c>
      <c r="P86" s="155" t="s">
        <v>280</v>
      </c>
      <c r="Q86" s="66"/>
      <c r="R86" s="155" t="s">
        <v>280</v>
      </c>
      <c r="S86" s="66"/>
      <c r="T86" s="155" t="s">
        <v>280</v>
      </c>
      <c r="U86" s="66"/>
      <c r="V86" s="155" t="s">
        <v>280</v>
      </c>
      <c r="W86" s="66"/>
      <c r="X86" s="155" t="s">
        <v>280</v>
      </c>
      <c r="Y86" s="66"/>
      <c r="Z86" s="165">
        <v>5</v>
      </c>
      <c r="AA86" s="167">
        <f>SUM(G86+I86+K86+M86+O86+Q86+S86+U86+W86+Y86)</f>
        <v>8</v>
      </c>
      <c r="AB86" s="150">
        <v>9</v>
      </c>
      <c r="AC86" s="29"/>
      <c r="AD86" s="29"/>
      <c r="AE86" s="29"/>
      <c r="AF86" s="29"/>
      <c r="AG86" s="29"/>
      <c r="AH86" s="179"/>
      <c r="AI86" s="179"/>
      <c r="AJ86" s="180"/>
      <c r="AK86" s="180"/>
      <c r="AL86" s="181"/>
      <c r="AM86" s="181"/>
      <c r="AN86" s="56"/>
    </row>
    <row r="87" spans="2:40" ht="15" customHeight="1" thickBot="1">
      <c r="B87" s="158"/>
      <c r="C87" s="160"/>
      <c r="D87" s="162"/>
      <c r="E87" s="164"/>
      <c r="F87" s="156"/>
      <c r="G87" s="64"/>
      <c r="H87" s="156"/>
      <c r="I87" s="64" t="s">
        <v>289</v>
      </c>
      <c r="J87" s="156"/>
      <c r="K87" s="64"/>
      <c r="L87" s="156"/>
      <c r="M87" s="72"/>
      <c r="N87" s="156"/>
      <c r="O87" s="67"/>
      <c r="P87" s="156"/>
      <c r="Q87" s="67"/>
      <c r="R87" s="156"/>
      <c r="S87" s="67"/>
      <c r="T87" s="156"/>
      <c r="U87" s="67"/>
      <c r="V87" s="156"/>
      <c r="W87" s="67"/>
      <c r="X87" s="156"/>
      <c r="Y87" s="67"/>
      <c r="Z87" s="166"/>
      <c r="AA87" s="168"/>
      <c r="AB87" s="151"/>
      <c r="AC87" s="29"/>
      <c r="AD87" s="29"/>
      <c r="AE87" s="29"/>
      <c r="AF87" s="29"/>
      <c r="AG87" s="29"/>
      <c r="AH87" s="55"/>
      <c r="AI87" s="56"/>
      <c r="AJ87" s="56"/>
      <c r="AK87" s="56"/>
      <c r="AL87" s="56"/>
      <c r="AM87" s="56"/>
      <c r="AN87" s="56"/>
    </row>
    <row r="88" spans="2:40" ht="15" customHeight="1" thickTop="1">
      <c r="B88" s="157">
        <v>41</v>
      </c>
      <c r="C88" s="169" t="str">
        <f>VLOOKUP(B88,'пр.взв'!B65:E88,2,FALSE)</f>
        <v>ЧИТАЕВ Эмильхан Саид-ахмедович</v>
      </c>
      <c r="D88" s="161" t="str">
        <f>VLOOKUP(B88,'пр.взв'!B65:F144,3,FALSE)</f>
        <v>10.06.1995, кмс</v>
      </c>
      <c r="E88" s="163" t="str">
        <f>VLOOKUP(B88,'пр.взв'!B65:G144,4,FALSE)</f>
        <v>СЗФО, Калининградская, Калининград МО</v>
      </c>
      <c r="F88" s="155">
        <v>42</v>
      </c>
      <c r="G88" s="66">
        <v>4</v>
      </c>
      <c r="H88" s="155" t="s">
        <v>278</v>
      </c>
      <c r="I88" s="171"/>
      <c r="J88" s="171"/>
      <c r="K88" s="171"/>
      <c r="L88" s="171"/>
      <c r="M88" s="171"/>
      <c r="N88" s="171"/>
      <c r="O88" s="172"/>
      <c r="P88" s="155" t="s">
        <v>280</v>
      </c>
      <c r="Q88" s="66"/>
      <c r="R88" s="155" t="s">
        <v>280</v>
      </c>
      <c r="S88" s="66"/>
      <c r="T88" s="155" t="s">
        <v>280</v>
      </c>
      <c r="U88" s="66"/>
      <c r="V88" s="155" t="s">
        <v>280</v>
      </c>
      <c r="W88" s="66"/>
      <c r="X88" s="155" t="s">
        <v>280</v>
      </c>
      <c r="Y88" s="66"/>
      <c r="Z88" s="165">
        <v>1</v>
      </c>
      <c r="AA88" s="167">
        <f>SUM(G88+I88+K88+M88+O88+Q88+S88+U88+W88+Y88)</f>
        <v>4</v>
      </c>
      <c r="AB88" s="150">
        <v>48</v>
      </c>
      <c r="AC88" s="29"/>
      <c r="AD88" s="29"/>
      <c r="AE88" s="29"/>
      <c r="AF88" s="29"/>
      <c r="AG88" s="29"/>
      <c r="AH88" s="55"/>
      <c r="AI88" s="56"/>
      <c r="AJ88" s="56"/>
      <c r="AK88" s="56"/>
      <c r="AL88" s="56"/>
      <c r="AM88" s="56"/>
      <c r="AN88" s="56"/>
    </row>
    <row r="89" spans="2:40" ht="15" customHeight="1" thickBot="1">
      <c r="B89" s="158"/>
      <c r="C89" s="170"/>
      <c r="D89" s="162"/>
      <c r="E89" s="164"/>
      <c r="F89" s="156"/>
      <c r="G89" s="64"/>
      <c r="H89" s="156"/>
      <c r="I89" s="173"/>
      <c r="J89" s="173"/>
      <c r="K89" s="173"/>
      <c r="L89" s="173"/>
      <c r="M89" s="173"/>
      <c r="N89" s="173"/>
      <c r="O89" s="174"/>
      <c r="P89" s="156"/>
      <c r="Q89" s="67"/>
      <c r="R89" s="156"/>
      <c r="S89" s="67"/>
      <c r="T89" s="156"/>
      <c r="U89" s="67"/>
      <c r="V89" s="156"/>
      <c r="W89" s="67"/>
      <c r="X89" s="156"/>
      <c r="Y89" s="67"/>
      <c r="Z89" s="166"/>
      <c r="AA89" s="168"/>
      <c r="AB89" s="151"/>
      <c r="AC89" s="29"/>
      <c r="AD89" s="29"/>
      <c r="AE89" s="29"/>
      <c r="AF89" s="29"/>
      <c r="AG89" s="29"/>
      <c r="AH89" s="55"/>
      <c r="AI89" s="56"/>
      <c r="AJ89" s="56"/>
      <c r="AK89" s="56"/>
      <c r="AL89" s="56"/>
      <c r="AM89" s="56"/>
      <c r="AN89" s="56"/>
    </row>
    <row r="90" spans="2:40" ht="15" customHeight="1" thickTop="1">
      <c r="B90" s="157">
        <v>42</v>
      </c>
      <c r="C90" s="169" t="str">
        <f>VLOOKUP(B90,'пр.взв'!B67:E90,2,FALSE)</f>
        <v>АБРАМЕНКОВ Павел Евгеньевич</v>
      </c>
      <c r="D90" s="161" t="str">
        <f>VLOOKUP(B90,'пр.взв'!B67:F146,3,FALSE)</f>
        <v>13.02.1995 1р</v>
      </c>
      <c r="E90" s="163" t="str">
        <f>VLOOKUP(B90,'пр.взв'!B67:G146,4,FALSE)</f>
        <v>ДВФО, Приморский, Владивосток МО</v>
      </c>
      <c r="F90" s="155">
        <v>41</v>
      </c>
      <c r="G90" s="66">
        <v>0</v>
      </c>
      <c r="H90" s="155">
        <v>43</v>
      </c>
      <c r="I90" s="66">
        <v>0</v>
      </c>
      <c r="J90" s="155">
        <v>40</v>
      </c>
      <c r="K90" s="66">
        <v>2</v>
      </c>
      <c r="L90" s="155">
        <v>48</v>
      </c>
      <c r="M90" s="66">
        <v>3</v>
      </c>
      <c r="N90" s="155" t="s">
        <v>279</v>
      </c>
      <c r="O90" s="66"/>
      <c r="P90" s="155">
        <v>27</v>
      </c>
      <c r="Q90" s="66">
        <v>3</v>
      </c>
      <c r="R90" s="155" t="s">
        <v>280</v>
      </c>
      <c r="S90" s="66"/>
      <c r="T90" s="155" t="s">
        <v>280</v>
      </c>
      <c r="U90" s="66"/>
      <c r="V90" s="155" t="s">
        <v>280</v>
      </c>
      <c r="W90" s="66"/>
      <c r="X90" s="155" t="s">
        <v>280</v>
      </c>
      <c r="Y90" s="66"/>
      <c r="Z90" s="165">
        <v>6</v>
      </c>
      <c r="AA90" s="167">
        <f>SUM(G90+I90+K90+M90+O90+Q90+S90+U90+W90+Y90)</f>
        <v>8</v>
      </c>
      <c r="AB90" s="150">
        <v>5</v>
      </c>
      <c r="AC90" s="29"/>
      <c r="AD90" s="29"/>
      <c r="AE90" s="29"/>
      <c r="AF90" s="29"/>
      <c r="AG90" s="29"/>
      <c r="AH90" s="55"/>
      <c r="AI90" s="56"/>
      <c r="AJ90" s="56"/>
      <c r="AK90" s="56"/>
      <c r="AL90" s="56"/>
      <c r="AM90" s="56"/>
      <c r="AN90" s="56"/>
    </row>
    <row r="91" spans="2:40" ht="15" customHeight="1" thickBot="1">
      <c r="B91" s="158"/>
      <c r="C91" s="170"/>
      <c r="D91" s="162"/>
      <c r="E91" s="164"/>
      <c r="F91" s="156"/>
      <c r="G91" s="64" t="s">
        <v>276</v>
      </c>
      <c r="H91" s="156"/>
      <c r="I91" s="64" t="s">
        <v>290</v>
      </c>
      <c r="J91" s="156"/>
      <c r="K91" s="64"/>
      <c r="L91" s="156"/>
      <c r="M91" s="72"/>
      <c r="N91" s="156"/>
      <c r="O91" s="67"/>
      <c r="P91" s="156"/>
      <c r="Q91" s="67"/>
      <c r="R91" s="156"/>
      <c r="S91" s="67"/>
      <c r="T91" s="156"/>
      <c r="U91" s="67"/>
      <c r="V91" s="156"/>
      <c r="W91" s="67"/>
      <c r="X91" s="156"/>
      <c r="Y91" s="67"/>
      <c r="Z91" s="166"/>
      <c r="AA91" s="168"/>
      <c r="AB91" s="151"/>
      <c r="AC91" s="29"/>
      <c r="AD91" s="29"/>
      <c r="AE91" s="29"/>
      <c r="AF91" s="29"/>
      <c r="AG91" s="29"/>
      <c r="AH91" s="55"/>
      <c r="AI91" s="56"/>
      <c r="AJ91" s="56"/>
      <c r="AK91" s="56"/>
      <c r="AL91" s="56"/>
      <c r="AM91" s="56"/>
      <c r="AN91" s="56"/>
    </row>
    <row r="92" spans="2:40" ht="15" customHeight="1" thickTop="1">
      <c r="B92" s="157">
        <v>43</v>
      </c>
      <c r="C92" s="159" t="str">
        <f>VLOOKUP(B92,'пр.взв'!B69:E92,2,FALSE)</f>
        <v>ПЕТРОСЯН Артем Артакович</v>
      </c>
      <c r="D92" s="161" t="str">
        <f>VLOOKUP(B92,'пр.взв'!B69:F148,3,FALSE)</f>
        <v>01.04.1996 1р</v>
      </c>
      <c r="E92" s="163" t="str">
        <f>VLOOKUP(B92,'пр.взв'!B69:G148,4,FALSE)</f>
        <v>ЮФО, Краснодарский, Армавир Д</v>
      </c>
      <c r="F92" s="155">
        <v>44</v>
      </c>
      <c r="G92" s="66">
        <v>2</v>
      </c>
      <c r="H92" s="155">
        <v>42</v>
      </c>
      <c r="I92" s="66">
        <v>4</v>
      </c>
      <c r="J92" s="155" t="s">
        <v>280</v>
      </c>
      <c r="K92" s="66"/>
      <c r="L92" s="155" t="s">
        <v>280</v>
      </c>
      <c r="M92" s="66"/>
      <c r="N92" s="155" t="s">
        <v>280</v>
      </c>
      <c r="O92" s="66"/>
      <c r="P92" s="155" t="s">
        <v>280</v>
      </c>
      <c r="Q92" s="66"/>
      <c r="R92" s="155" t="s">
        <v>280</v>
      </c>
      <c r="S92" s="66"/>
      <c r="T92" s="155" t="s">
        <v>280</v>
      </c>
      <c r="U92" s="66"/>
      <c r="V92" s="155" t="s">
        <v>280</v>
      </c>
      <c r="W92" s="66"/>
      <c r="X92" s="155" t="s">
        <v>280</v>
      </c>
      <c r="Y92" s="66"/>
      <c r="Z92" s="165">
        <v>2</v>
      </c>
      <c r="AA92" s="167">
        <f>SUM(G92+I92+K92+M92+O92+Q92+S92+U92+W92+Y92)</f>
        <v>6</v>
      </c>
      <c r="AB92" s="150">
        <v>30</v>
      </c>
      <c r="AC92" s="29"/>
      <c r="AD92" s="29"/>
      <c r="AE92" s="29"/>
      <c r="AF92" s="29"/>
      <c r="AG92" s="29"/>
      <c r="AH92" s="55"/>
      <c r="AI92" s="56"/>
      <c r="AJ92" s="56"/>
      <c r="AK92" s="56"/>
      <c r="AL92" s="56"/>
      <c r="AM92" s="56"/>
      <c r="AN92" s="56"/>
    </row>
    <row r="93" spans="2:40" ht="15" customHeight="1" thickBot="1">
      <c r="B93" s="158"/>
      <c r="C93" s="160"/>
      <c r="D93" s="162"/>
      <c r="E93" s="164"/>
      <c r="F93" s="156"/>
      <c r="G93" s="64"/>
      <c r="H93" s="156"/>
      <c r="I93" s="64"/>
      <c r="J93" s="156"/>
      <c r="K93" s="64"/>
      <c r="L93" s="156"/>
      <c r="M93" s="72"/>
      <c r="N93" s="156"/>
      <c r="O93" s="67"/>
      <c r="P93" s="156"/>
      <c r="Q93" s="67"/>
      <c r="R93" s="156"/>
      <c r="S93" s="67"/>
      <c r="T93" s="156"/>
      <c r="U93" s="67"/>
      <c r="V93" s="156"/>
      <c r="W93" s="67"/>
      <c r="X93" s="156"/>
      <c r="Y93" s="67"/>
      <c r="Z93" s="166"/>
      <c r="AA93" s="168"/>
      <c r="AB93" s="151"/>
      <c r="AC93" s="29"/>
      <c r="AD93" s="29"/>
      <c r="AE93" s="29"/>
      <c r="AF93" s="29"/>
      <c r="AG93" s="29"/>
      <c r="AH93" s="55"/>
      <c r="AI93" s="56"/>
      <c r="AJ93" s="56"/>
      <c r="AK93" s="56"/>
      <c r="AL93" s="56"/>
      <c r="AM93" s="56"/>
      <c r="AN93" s="56"/>
    </row>
    <row r="94" spans="2:40" ht="15" customHeight="1" thickTop="1">
      <c r="B94" s="157">
        <v>44</v>
      </c>
      <c r="C94" s="159" t="str">
        <f>VLOOKUP(B94,'пр.взв'!B71:E94,2,FALSE)</f>
        <v>ХОРОВ Максим Юрьевич</v>
      </c>
      <c r="D94" s="161" t="str">
        <f>VLOOKUP(B94,'пр.взв'!B71:F150,3,FALSE)</f>
        <v>18.04.1996, 1р</v>
      </c>
      <c r="E94" s="163" t="str">
        <f>VLOOKUP(B94,'пр.взв'!B71:G150,4,FALSE)</f>
        <v>ЦФО, Рязанская Рязань ПР</v>
      </c>
      <c r="F94" s="155">
        <v>43</v>
      </c>
      <c r="G94" s="66">
        <v>3</v>
      </c>
      <c r="H94" s="155">
        <v>45</v>
      </c>
      <c r="I94" s="66">
        <v>3</v>
      </c>
      <c r="J94" s="155" t="s">
        <v>280</v>
      </c>
      <c r="K94" s="66"/>
      <c r="L94" s="155" t="s">
        <v>280</v>
      </c>
      <c r="M94" s="66"/>
      <c r="N94" s="155" t="s">
        <v>280</v>
      </c>
      <c r="O94" s="66"/>
      <c r="P94" s="155" t="s">
        <v>280</v>
      </c>
      <c r="Q94" s="66"/>
      <c r="R94" s="155" t="s">
        <v>280</v>
      </c>
      <c r="S94" s="66"/>
      <c r="T94" s="155" t="s">
        <v>280</v>
      </c>
      <c r="U94" s="66"/>
      <c r="V94" s="155" t="s">
        <v>280</v>
      </c>
      <c r="W94" s="66"/>
      <c r="X94" s="155" t="s">
        <v>280</v>
      </c>
      <c r="Y94" s="66"/>
      <c r="Z94" s="165">
        <v>2</v>
      </c>
      <c r="AA94" s="167">
        <f>SUM(G94+I94+K94+M94+O94+Q94+S94+U94+W94+Y94)</f>
        <v>6</v>
      </c>
      <c r="AB94" s="150">
        <v>29</v>
      </c>
      <c r="AC94" s="29"/>
      <c r="AD94" s="29"/>
      <c r="AE94" s="29"/>
      <c r="AF94" s="29"/>
      <c r="AG94" s="29"/>
      <c r="AH94" s="55"/>
      <c r="AI94" s="56"/>
      <c r="AJ94" s="56"/>
      <c r="AK94" s="56"/>
      <c r="AL94" s="56"/>
      <c r="AM94" s="56"/>
      <c r="AN94" s="56"/>
    </row>
    <row r="95" spans="2:40" ht="15" customHeight="1" thickBot="1">
      <c r="B95" s="158"/>
      <c r="C95" s="160"/>
      <c r="D95" s="162"/>
      <c r="E95" s="164"/>
      <c r="F95" s="156"/>
      <c r="G95" s="64"/>
      <c r="H95" s="156"/>
      <c r="I95" s="64"/>
      <c r="J95" s="156"/>
      <c r="K95" s="64"/>
      <c r="L95" s="156"/>
      <c r="M95" s="72"/>
      <c r="N95" s="156"/>
      <c r="O95" s="67"/>
      <c r="P95" s="156"/>
      <c r="Q95" s="67"/>
      <c r="R95" s="156"/>
      <c r="S95" s="67"/>
      <c r="T95" s="156"/>
      <c r="U95" s="67"/>
      <c r="V95" s="156"/>
      <c r="W95" s="67"/>
      <c r="X95" s="156"/>
      <c r="Y95" s="67"/>
      <c r="Z95" s="166"/>
      <c r="AA95" s="168"/>
      <c r="AB95" s="151"/>
      <c r="AC95" s="29"/>
      <c r="AD95" s="29"/>
      <c r="AE95" s="29"/>
      <c r="AF95" s="29"/>
      <c r="AG95" s="29"/>
      <c r="AH95" s="55"/>
      <c r="AI95" s="56"/>
      <c r="AJ95" s="56"/>
      <c r="AK95" s="56"/>
      <c r="AL95" s="56"/>
      <c r="AM95" s="56"/>
      <c r="AN95" s="56"/>
    </row>
    <row r="96" spans="2:40" ht="15" customHeight="1" thickTop="1">
      <c r="B96" s="157">
        <v>45</v>
      </c>
      <c r="C96" s="169" t="str">
        <f>VLOOKUP(B96,'пр.взв'!B73:E96,2,FALSE)</f>
        <v>МАКАРОВ Александр Сергеевич</v>
      </c>
      <c r="D96" s="161" t="str">
        <f>VLOOKUP(B96,'пр.взв'!B73:F152,3,FALSE)</f>
        <v>06.05.1995 1р</v>
      </c>
      <c r="E96" s="163" t="str">
        <f>VLOOKUP(B96,'пр.взв'!B73:G152,4,FALSE)</f>
        <v>ПФО, Нижегородская, Кстово ПР</v>
      </c>
      <c r="F96" s="155">
        <v>46</v>
      </c>
      <c r="G96" s="66">
        <v>0</v>
      </c>
      <c r="H96" s="155">
        <v>44</v>
      </c>
      <c r="I96" s="66">
        <v>2</v>
      </c>
      <c r="J96" s="155">
        <v>48</v>
      </c>
      <c r="K96" s="66">
        <v>3</v>
      </c>
      <c r="L96" s="155">
        <v>47</v>
      </c>
      <c r="M96" s="66">
        <v>3</v>
      </c>
      <c r="N96" s="155" t="s">
        <v>280</v>
      </c>
      <c r="O96" s="66"/>
      <c r="P96" s="155" t="s">
        <v>280</v>
      </c>
      <c r="Q96" s="66"/>
      <c r="R96" s="155" t="s">
        <v>280</v>
      </c>
      <c r="S96" s="66"/>
      <c r="T96" s="155" t="s">
        <v>280</v>
      </c>
      <c r="U96" s="66"/>
      <c r="V96" s="155" t="s">
        <v>280</v>
      </c>
      <c r="W96" s="66"/>
      <c r="X96" s="155" t="s">
        <v>280</v>
      </c>
      <c r="Y96" s="66"/>
      <c r="Z96" s="165">
        <v>4</v>
      </c>
      <c r="AA96" s="167">
        <f>SUM(G96+I96+K96+M96+O96+Q96+S96+U96+W96+Y96)</f>
        <v>8</v>
      </c>
      <c r="AB96" s="150">
        <v>15</v>
      </c>
      <c r="AC96" s="29"/>
      <c r="AD96" s="29"/>
      <c r="AE96" s="29"/>
      <c r="AF96" s="29"/>
      <c r="AG96" s="29"/>
      <c r="AH96" s="55"/>
      <c r="AI96" s="56"/>
      <c r="AJ96" s="56"/>
      <c r="AK96" s="56"/>
      <c r="AL96" s="56"/>
      <c r="AM96" s="56"/>
      <c r="AN96" s="56"/>
    </row>
    <row r="97" spans="2:40" ht="15" customHeight="1" thickBot="1">
      <c r="B97" s="158"/>
      <c r="C97" s="170"/>
      <c r="D97" s="162"/>
      <c r="E97" s="164"/>
      <c r="F97" s="156"/>
      <c r="G97" s="64" t="s">
        <v>277</v>
      </c>
      <c r="H97" s="156"/>
      <c r="I97" s="64"/>
      <c r="J97" s="156"/>
      <c r="K97" s="64"/>
      <c r="L97" s="156"/>
      <c r="M97" s="72"/>
      <c r="N97" s="156"/>
      <c r="O97" s="67"/>
      <c r="P97" s="156"/>
      <c r="Q97" s="67"/>
      <c r="R97" s="156"/>
      <c r="S97" s="67"/>
      <c r="T97" s="156"/>
      <c r="U97" s="67"/>
      <c r="V97" s="156"/>
      <c r="W97" s="67"/>
      <c r="X97" s="156"/>
      <c r="Y97" s="67"/>
      <c r="Z97" s="166"/>
      <c r="AA97" s="168"/>
      <c r="AB97" s="151"/>
      <c r="AC97" s="29"/>
      <c r="AD97" s="29"/>
      <c r="AE97" s="29"/>
      <c r="AF97" s="29"/>
      <c r="AG97" s="29"/>
      <c r="AH97" s="55"/>
      <c r="AI97" s="56"/>
      <c r="AJ97" s="56"/>
      <c r="AK97" s="56"/>
      <c r="AL97" s="56"/>
      <c r="AM97" s="56"/>
      <c r="AN97" s="56"/>
    </row>
    <row r="98" spans="2:40" ht="15" customHeight="1" thickTop="1">
      <c r="B98" s="157">
        <v>46</v>
      </c>
      <c r="C98" s="169" t="str">
        <f>VLOOKUP(B98,'пр.взв'!B75:E98,2,FALSE)</f>
        <v>СУЧКОВ Александр Андреевич</v>
      </c>
      <c r="D98" s="161" t="str">
        <f>VLOOKUP(B98,'пр.взв'!B75:F154,3,FALSE)</f>
        <v>08.07.1997 кмс</v>
      </c>
      <c r="E98" s="163" t="str">
        <f>VLOOKUP(B98,'пр.взв'!B75:G154,4,FALSE)</f>
        <v>Москва С-70</v>
      </c>
      <c r="F98" s="155">
        <v>45</v>
      </c>
      <c r="G98" s="66">
        <v>4</v>
      </c>
      <c r="H98" s="155">
        <v>47</v>
      </c>
      <c r="I98" s="66">
        <v>4</v>
      </c>
      <c r="J98" s="155" t="s">
        <v>280</v>
      </c>
      <c r="K98" s="66"/>
      <c r="L98" s="155" t="s">
        <v>280</v>
      </c>
      <c r="M98" s="66"/>
      <c r="N98" s="155" t="s">
        <v>280</v>
      </c>
      <c r="O98" s="66"/>
      <c r="P98" s="155" t="s">
        <v>280</v>
      </c>
      <c r="Q98" s="66"/>
      <c r="R98" s="155" t="s">
        <v>280</v>
      </c>
      <c r="S98" s="66"/>
      <c r="T98" s="155" t="s">
        <v>280</v>
      </c>
      <c r="U98" s="66"/>
      <c r="V98" s="155" t="s">
        <v>280</v>
      </c>
      <c r="W98" s="66"/>
      <c r="X98" s="155" t="s">
        <v>280</v>
      </c>
      <c r="Y98" s="66"/>
      <c r="Z98" s="165">
        <v>2</v>
      </c>
      <c r="AA98" s="167">
        <f>SUM(G98+I98+K98+M98+O98+Q98+S98+U98+W98+Y98)</f>
        <v>8</v>
      </c>
      <c r="AB98" s="150">
        <v>47</v>
      </c>
      <c r="AC98" s="29"/>
      <c r="AD98" s="29"/>
      <c r="AE98" s="29"/>
      <c r="AF98" s="29"/>
      <c r="AG98" s="29"/>
      <c r="AH98" s="55"/>
      <c r="AI98" s="56"/>
      <c r="AJ98" s="56"/>
      <c r="AK98" s="56"/>
      <c r="AL98" s="56"/>
      <c r="AM98" s="56"/>
      <c r="AN98" s="56"/>
    </row>
    <row r="99" spans="2:40" ht="15" customHeight="1" thickBot="1">
      <c r="B99" s="158"/>
      <c r="C99" s="170"/>
      <c r="D99" s="162"/>
      <c r="E99" s="164"/>
      <c r="F99" s="156"/>
      <c r="G99" s="64"/>
      <c r="H99" s="156"/>
      <c r="I99" s="64"/>
      <c r="J99" s="156"/>
      <c r="K99" s="64"/>
      <c r="L99" s="156"/>
      <c r="M99" s="72"/>
      <c r="N99" s="156"/>
      <c r="O99" s="67"/>
      <c r="P99" s="156"/>
      <c r="Q99" s="67"/>
      <c r="R99" s="156"/>
      <c r="S99" s="67"/>
      <c r="T99" s="156"/>
      <c r="U99" s="67"/>
      <c r="V99" s="156"/>
      <c r="W99" s="67"/>
      <c r="X99" s="156"/>
      <c r="Y99" s="67"/>
      <c r="Z99" s="166"/>
      <c r="AA99" s="168"/>
      <c r="AB99" s="151"/>
      <c r="AC99" s="29"/>
      <c r="AD99" s="29"/>
      <c r="AE99" s="29"/>
      <c r="AF99" s="29"/>
      <c r="AG99" s="29"/>
      <c r="AH99" s="55"/>
      <c r="AI99" s="56"/>
      <c r="AJ99" s="56"/>
      <c r="AK99" s="56"/>
      <c r="AL99" s="56"/>
      <c r="AM99" s="56"/>
      <c r="AN99" s="56"/>
    </row>
    <row r="100" spans="2:40" ht="15" customHeight="1" thickTop="1">
      <c r="B100" s="157">
        <v>47</v>
      </c>
      <c r="C100" s="169" t="str">
        <f>VLOOKUP(B100,'пр.взв'!B77:E100,2,FALSE)</f>
        <v>РЕТЮНСКИЙ Никита Сергеевич</v>
      </c>
      <c r="D100" s="161" t="str">
        <f>VLOOKUP(B100,'пр.взв'!B77:F156,3,FALSE)</f>
        <v>24.04.1995 кмс</v>
      </c>
      <c r="E100" s="163" t="str">
        <f>VLOOKUP(B100,'пр.взв'!B77:G156,4,FALSE)</f>
        <v>ЦФО, Тульская Тула МО</v>
      </c>
      <c r="F100" s="155">
        <v>48</v>
      </c>
      <c r="G100" s="66">
        <v>3</v>
      </c>
      <c r="H100" s="155">
        <v>46</v>
      </c>
      <c r="I100" s="66">
        <v>0</v>
      </c>
      <c r="J100" s="155" t="s">
        <v>279</v>
      </c>
      <c r="K100" s="66"/>
      <c r="L100" s="155">
        <v>45</v>
      </c>
      <c r="M100" s="66">
        <v>2</v>
      </c>
      <c r="N100" s="155">
        <v>27</v>
      </c>
      <c r="O100" s="66">
        <v>3</v>
      </c>
      <c r="P100" s="155" t="s">
        <v>280</v>
      </c>
      <c r="Q100" s="66"/>
      <c r="R100" s="155" t="s">
        <v>280</v>
      </c>
      <c r="S100" s="66"/>
      <c r="T100" s="155" t="s">
        <v>280</v>
      </c>
      <c r="U100" s="66"/>
      <c r="V100" s="155" t="s">
        <v>280</v>
      </c>
      <c r="W100" s="66"/>
      <c r="X100" s="155" t="s">
        <v>280</v>
      </c>
      <c r="Y100" s="66"/>
      <c r="Z100" s="165">
        <v>5</v>
      </c>
      <c r="AA100" s="167">
        <f>SUM(G100+I100+K100+M100+O100+Q100+S100+U100+W100+Y100)</f>
        <v>8</v>
      </c>
      <c r="AB100" s="150">
        <v>10</v>
      </c>
      <c r="AC100" s="29"/>
      <c r="AD100" s="29"/>
      <c r="AE100" s="29"/>
      <c r="AF100" s="29"/>
      <c r="AG100" s="29"/>
      <c r="AH100" s="55"/>
      <c r="AI100" s="56"/>
      <c r="AJ100" s="56"/>
      <c r="AK100" s="56"/>
      <c r="AL100" s="56"/>
      <c r="AM100" s="56"/>
      <c r="AN100" s="56"/>
    </row>
    <row r="101" spans="2:40" ht="15" customHeight="1" thickBot="1">
      <c r="B101" s="158"/>
      <c r="C101" s="170"/>
      <c r="D101" s="162"/>
      <c r="E101" s="164"/>
      <c r="F101" s="156"/>
      <c r="G101" s="64"/>
      <c r="H101" s="156"/>
      <c r="I101" s="64" t="s">
        <v>291</v>
      </c>
      <c r="J101" s="156"/>
      <c r="K101" s="64"/>
      <c r="L101" s="156"/>
      <c r="M101" s="72"/>
      <c r="N101" s="156"/>
      <c r="O101" s="67"/>
      <c r="P101" s="156"/>
      <c r="Q101" s="67"/>
      <c r="R101" s="156"/>
      <c r="S101" s="67"/>
      <c r="T101" s="156"/>
      <c r="U101" s="67"/>
      <c r="V101" s="156"/>
      <c r="W101" s="67"/>
      <c r="X101" s="156"/>
      <c r="Y101" s="67"/>
      <c r="Z101" s="166"/>
      <c r="AA101" s="168"/>
      <c r="AB101" s="151"/>
      <c r="AC101" s="29"/>
      <c r="AD101" s="29"/>
      <c r="AE101" s="29"/>
      <c r="AF101" s="29"/>
      <c r="AG101" s="29"/>
      <c r="AH101" s="55"/>
      <c r="AI101" s="56"/>
      <c r="AJ101" s="56"/>
      <c r="AK101" s="56"/>
      <c r="AL101" s="56"/>
      <c r="AM101" s="56"/>
      <c r="AN101" s="56"/>
    </row>
    <row r="102" spans="2:40" ht="15" customHeight="1" thickTop="1">
      <c r="B102" s="157">
        <v>48</v>
      </c>
      <c r="C102" s="159" t="str">
        <f>VLOOKUP(B102,'пр.взв'!B79:E102,2,FALSE)</f>
        <v>СМЕРТИН Егор Евгеньевич</v>
      </c>
      <c r="D102" s="161" t="str">
        <f>VLOOKUP(B102,'пр.взв'!B79:F158,3,FALSE)</f>
        <v>26.02.1995 кмс</v>
      </c>
      <c r="E102" s="163" t="str">
        <f>VLOOKUP(B102,'пр.взв'!B79:G158,4,FALSE)</f>
        <v>УФО, Свердловская, Н. Тагил</v>
      </c>
      <c r="F102" s="155">
        <v>47</v>
      </c>
      <c r="G102" s="77" t="s">
        <v>272</v>
      </c>
      <c r="H102" s="155" t="s">
        <v>279</v>
      </c>
      <c r="I102" s="66"/>
      <c r="J102" s="155">
        <v>45</v>
      </c>
      <c r="K102" s="66">
        <v>2</v>
      </c>
      <c r="L102" s="155">
        <v>42</v>
      </c>
      <c r="M102" s="66">
        <v>2</v>
      </c>
      <c r="N102" s="155">
        <v>40</v>
      </c>
      <c r="O102" s="66">
        <v>2</v>
      </c>
      <c r="P102" s="155">
        <v>34</v>
      </c>
      <c r="Q102" s="66">
        <v>3</v>
      </c>
      <c r="R102" s="155" t="s">
        <v>280</v>
      </c>
      <c r="S102" s="66"/>
      <c r="T102" s="155" t="s">
        <v>280</v>
      </c>
      <c r="U102" s="66"/>
      <c r="V102" s="155" t="s">
        <v>280</v>
      </c>
      <c r="W102" s="66"/>
      <c r="X102" s="155" t="s">
        <v>280</v>
      </c>
      <c r="Y102" s="66"/>
      <c r="Z102" s="165">
        <v>6</v>
      </c>
      <c r="AA102" s="148" t="s">
        <v>299</v>
      </c>
      <c r="AB102" s="150">
        <v>6</v>
      </c>
      <c r="AC102" s="29"/>
      <c r="AD102" s="29"/>
      <c r="AE102" s="29"/>
      <c r="AF102" s="29"/>
      <c r="AG102" s="29"/>
      <c r="AH102" s="55"/>
      <c r="AI102" s="56"/>
      <c r="AJ102" s="56"/>
      <c r="AK102" s="56"/>
      <c r="AL102" s="56"/>
      <c r="AM102" s="56"/>
      <c r="AN102" s="56"/>
    </row>
    <row r="103" spans="2:40" ht="15" customHeight="1" thickBot="1">
      <c r="B103" s="158"/>
      <c r="C103" s="160"/>
      <c r="D103" s="162"/>
      <c r="E103" s="164"/>
      <c r="F103" s="156"/>
      <c r="G103" s="64"/>
      <c r="H103" s="156"/>
      <c r="I103" s="64"/>
      <c r="J103" s="156"/>
      <c r="K103" s="64"/>
      <c r="L103" s="156"/>
      <c r="M103" s="72"/>
      <c r="N103" s="156"/>
      <c r="O103" s="67"/>
      <c r="P103" s="156"/>
      <c r="Q103" s="67"/>
      <c r="R103" s="156"/>
      <c r="S103" s="67"/>
      <c r="T103" s="156"/>
      <c r="U103" s="67"/>
      <c r="V103" s="156"/>
      <c r="W103" s="67"/>
      <c r="X103" s="156"/>
      <c r="Y103" s="67"/>
      <c r="Z103" s="166"/>
      <c r="AA103" s="149"/>
      <c r="AB103" s="151"/>
      <c r="AC103" s="29"/>
      <c r="AD103" s="29"/>
      <c r="AE103" s="29"/>
      <c r="AF103" s="29"/>
      <c r="AG103" s="29"/>
      <c r="AH103" s="55"/>
      <c r="AI103" s="56"/>
      <c r="AJ103" s="56"/>
      <c r="AK103" s="56"/>
      <c r="AL103" s="56"/>
      <c r="AM103" s="56"/>
      <c r="AN103" s="56"/>
    </row>
    <row r="104" spans="2:34" ht="4.5" customHeight="1" thickTop="1">
      <c r="B104" s="27"/>
      <c r="C104" s="26"/>
      <c r="D104" s="26"/>
      <c r="E104" s="26"/>
      <c r="F104" s="28"/>
      <c r="G104" s="73"/>
      <c r="H104" s="71"/>
      <c r="I104" s="73"/>
      <c r="J104" s="71"/>
      <c r="K104" s="73"/>
      <c r="L104" s="28"/>
      <c r="M104" s="25"/>
      <c r="N104" s="71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2:34" ht="3" customHeight="1" hidden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2:34" ht="7.5" customHeight="1" hidden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2:34" ht="23.25" customHeight="1">
      <c r="B107" s="36" t="str">
        <f>HYPERLINK('[1]реквизиты'!$A$6)</f>
        <v>Гл. судья, судья МК</v>
      </c>
      <c r="C107" s="40"/>
      <c r="D107" s="40"/>
      <c r="E107" s="41"/>
      <c r="F107" s="42"/>
      <c r="N107" s="43" t="str">
        <f>HYPERLINK('[1]реквизиты'!$G$6)</f>
        <v>А.В. Горбунов</v>
      </c>
      <c r="O107" s="41"/>
      <c r="P107" s="41"/>
      <c r="Q107" s="41"/>
      <c r="R107" s="46"/>
      <c r="S107" s="44"/>
      <c r="T107" s="46"/>
      <c r="U107" s="44"/>
      <c r="V107" s="46"/>
      <c r="W107" s="45" t="str">
        <f>HYPERLINK('[1]реквизиты'!$G$7)</f>
        <v>/Омск/</v>
      </c>
      <c r="X107" s="46"/>
      <c r="Y107" s="44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2:34" ht="34.5" customHeight="1">
      <c r="B108" s="47" t="str">
        <f>HYPERLINK('[1]реквизиты'!$A$8)</f>
        <v>Гл. секретарь, судья РК</v>
      </c>
      <c r="C108" s="40"/>
      <c r="D108" s="57"/>
      <c r="E108" s="48"/>
      <c r="F108" s="49"/>
      <c r="G108" s="10"/>
      <c r="H108" s="10"/>
      <c r="I108" s="10"/>
      <c r="J108" s="10"/>
      <c r="K108" s="10"/>
      <c r="L108" s="10"/>
      <c r="M108" s="10"/>
      <c r="N108" s="43" t="str">
        <f>HYPERLINK('[1]реквизиты'!$G$8)</f>
        <v>С.Г. Пчелов</v>
      </c>
      <c r="O108" s="41"/>
      <c r="P108" s="41"/>
      <c r="Q108" s="41"/>
      <c r="R108" s="46"/>
      <c r="S108" s="44"/>
      <c r="T108" s="46"/>
      <c r="U108" s="44"/>
      <c r="V108" s="46"/>
      <c r="W108" s="45" t="str">
        <f>HYPERLINK('[1]реквизиты'!$G$9)</f>
        <v>/Чебоксары/</v>
      </c>
      <c r="X108" s="46"/>
      <c r="Y108" s="44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2:34" ht="10.5" customHeight="1">
      <c r="B109" s="9"/>
      <c r="C109" s="9"/>
      <c r="D109" s="37"/>
      <c r="E109" s="4"/>
      <c r="F109" s="38"/>
      <c r="G109" s="1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4:34" ht="10.5" customHeight="1"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2:34" ht="10.5" customHeight="1">
      <c r="B111" s="39"/>
      <c r="C111" s="39"/>
      <c r="D111" s="39"/>
      <c r="E111" s="18"/>
      <c r="F111" s="18"/>
      <c r="H111" s="1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2:34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2:34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2:34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2:34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2:34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2:34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2:34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2:34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2:34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2:34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2:34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2:34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2:34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2:34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2:34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2:34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2:34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2:34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2:34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2:34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2:34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28" ht="10.5" customHeight="1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28" ht="10.5" customHeight="1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</row>
    <row r="163" spans="2:28" ht="10.5" customHeight="1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</row>
    <row r="164" spans="2:28" ht="10.5" customHeight="1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</row>
    <row r="165" spans="2:28" ht="10.5" customHeight="1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</row>
    <row r="166" spans="2:28" ht="10.5" customHeight="1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</row>
    <row r="167" spans="2:28" ht="10.5" customHeight="1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</row>
    <row r="168" spans="2:28" ht="10.5" customHeight="1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</row>
    <row r="169" spans="2:28" ht="10.5" customHeight="1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</row>
    <row r="170" spans="2:28" ht="10.5" customHeight="1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</row>
    <row r="171" spans="2:28" ht="10.5" customHeight="1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</row>
    <row r="172" spans="2:28" ht="10.5" customHeight="1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</row>
    <row r="173" spans="2:28" ht="10.5" customHeight="1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</row>
    <row r="174" spans="2:28" ht="10.5" customHeight="1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</row>
    <row r="175" spans="2:28" ht="10.5" customHeight="1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</row>
    <row r="176" spans="2:28" ht="10.5" customHeight="1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</row>
    <row r="177" spans="2:28" ht="10.5" customHeight="1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</row>
    <row r="178" spans="2:28" ht="10.5" customHeight="1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</row>
    <row r="179" spans="2:28" ht="10.5" customHeight="1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</row>
    <row r="180" spans="2:28" ht="10.5" customHeight="1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</row>
    <row r="181" spans="2:28" ht="10.5" customHeight="1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</row>
    <row r="182" spans="2:28" ht="10.5" customHeight="1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</row>
    <row r="183" spans="2:28" ht="10.5" customHeight="1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</row>
    <row r="184" spans="2:28" ht="10.5" customHeight="1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</row>
    <row r="185" spans="2:28" ht="10.5" customHeight="1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</row>
    <row r="186" spans="2:28" ht="10.5" customHeight="1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</row>
    <row r="187" spans="2:28" ht="10.5" customHeight="1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</row>
    <row r="188" spans="2:28" ht="10.5" customHeight="1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</row>
    <row r="189" spans="2:28" ht="10.5" customHeight="1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</row>
    <row r="190" spans="2:28" ht="10.5" customHeight="1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</row>
    <row r="191" spans="2:28" ht="10.5" customHeight="1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</row>
    <row r="192" spans="2:28" ht="10.5" customHeight="1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</row>
    <row r="193" spans="2:28" ht="10.5" customHeight="1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</row>
    <row r="194" spans="2:31" ht="10.5" customHeight="1">
      <c r="B194" s="27"/>
      <c r="C194" s="26"/>
      <c r="D194" s="26"/>
      <c r="E194" s="26"/>
      <c r="F194" s="28"/>
      <c r="G194" s="25"/>
      <c r="H194" s="28"/>
      <c r="I194" s="25"/>
      <c r="J194" s="28"/>
      <c r="K194" s="25"/>
      <c r="L194" s="28"/>
      <c r="M194" s="25"/>
      <c r="N194" s="28"/>
      <c r="O194" s="25"/>
      <c r="P194" s="28"/>
      <c r="Q194" s="25"/>
      <c r="R194" s="28"/>
      <c r="S194" s="25"/>
      <c r="T194" s="28"/>
      <c r="U194" s="25"/>
      <c r="V194" s="28"/>
      <c r="W194" s="25"/>
      <c r="X194" s="28"/>
      <c r="Y194" s="25"/>
      <c r="Z194" s="29"/>
      <c r="AA194" s="29"/>
      <c r="AB194" s="29"/>
      <c r="AC194" s="4"/>
      <c r="AD194" s="4"/>
      <c r="AE194" s="4"/>
    </row>
    <row r="195" spans="2:31" ht="15.75">
      <c r="B195" s="30"/>
      <c r="C195" s="26"/>
      <c r="D195" s="26"/>
      <c r="E195" s="26"/>
      <c r="F195" s="28"/>
      <c r="G195" s="21"/>
      <c r="H195" s="28"/>
      <c r="I195" s="21"/>
      <c r="J195" s="28"/>
      <c r="K195" s="21"/>
      <c r="L195" s="28"/>
      <c r="M195" s="21"/>
      <c r="N195" s="28"/>
      <c r="O195" s="21"/>
      <c r="P195" s="28"/>
      <c r="Q195" s="21"/>
      <c r="R195" s="28"/>
      <c r="S195" s="21"/>
      <c r="T195" s="28"/>
      <c r="U195" s="21"/>
      <c r="V195" s="28"/>
      <c r="W195" s="21"/>
      <c r="X195" s="28"/>
      <c r="Y195" s="21"/>
      <c r="Z195" s="29"/>
      <c r="AA195" s="29"/>
      <c r="AB195" s="29"/>
      <c r="AC195" s="4"/>
      <c r="AD195" s="4"/>
      <c r="AE195" s="4"/>
    </row>
    <row r="196" spans="2:31" ht="15">
      <c r="B196" s="27"/>
      <c r="C196" s="26"/>
      <c r="D196" s="26"/>
      <c r="E196" s="26"/>
      <c r="F196" s="28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25"/>
      <c r="V196" s="28"/>
      <c r="W196" s="25"/>
      <c r="X196" s="28"/>
      <c r="Y196" s="25"/>
      <c r="Z196" s="29"/>
      <c r="AA196" s="29"/>
      <c r="AB196" s="29"/>
      <c r="AC196" s="4"/>
      <c r="AD196" s="4"/>
      <c r="AE196" s="4"/>
    </row>
    <row r="197" spans="2:31" ht="15.75">
      <c r="B197" s="30"/>
      <c r="C197" s="26"/>
      <c r="D197" s="26"/>
      <c r="E197" s="26"/>
      <c r="F197" s="28"/>
      <c r="G197" s="21"/>
      <c r="H197" s="28"/>
      <c r="I197" s="21"/>
      <c r="J197" s="28"/>
      <c r="K197" s="21"/>
      <c r="L197" s="28"/>
      <c r="M197" s="21"/>
      <c r="N197" s="28"/>
      <c r="O197" s="21"/>
      <c r="P197" s="28"/>
      <c r="Q197" s="21"/>
      <c r="R197" s="28"/>
      <c r="S197" s="21"/>
      <c r="T197" s="28"/>
      <c r="U197" s="21"/>
      <c r="V197" s="28"/>
      <c r="W197" s="21"/>
      <c r="X197" s="28"/>
      <c r="Y197" s="21"/>
      <c r="Z197" s="29"/>
      <c r="AA197" s="29"/>
      <c r="AB197" s="29"/>
      <c r="AC197" s="4"/>
      <c r="AD197" s="4"/>
      <c r="AE197" s="4"/>
    </row>
    <row r="198" spans="2:31" ht="15">
      <c r="B198" s="27"/>
      <c r="C198" s="26"/>
      <c r="D198" s="26"/>
      <c r="E198" s="26"/>
      <c r="F198" s="28"/>
      <c r="G198" s="25"/>
      <c r="H198" s="28"/>
      <c r="I198" s="25"/>
      <c r="J198" s="28"/>
      <c r="K198" s="25"/>
      <c r="L198" s="28"/>
      <c r="M198" s="25"/>
      <c r="N198" s="28"/>
      <c r="O198" s="25"/>
      <c r="P198" s="28"/>
      <c r="Q198" s="25"/>
      <c r="R198" s="28"/>
      <c r="S198" s="25"/>
      <c r="T198" s="28"/>
      <c r="U198" s="25"/>
      <c r="V198" s="28"/>
      <c r="W198" s="25"/>
      <c r="X198" s="28"/>
      <c r="Y198" s="25"/>
      <c r="Z198" s="29"/>
      <c r="AA198" s="29"/>
      <c r="AB198" s="29"/>
      <c r="AC198" s="4"/>
      <c r="AD198" s="4"/>
      <c r="AE198" s="4"/>
    </row>
    <row r="199" spans="2:31" ht="15.75">
      <c r="B199" s="30"/>
      <c r="C199" s="26"/>
      <c r="D199" s="26"/>
      <c r="E199" s="26"/>
      <c r="F199" s="28"/>
      <c r="G199" s="21"/>
      <c r="H199" s="28"/>
      <c r="I199" s="21"/>
      <c r="J199" s="28"/>
      <c r="K199" s="21"/>
      <c r="L199" s="28"/>
      <c r="M199" s="21"/>
      <c r="N199" s="28"/>
      <c r="O199" s="21"/>
      <c r="P199" s="28"/>
      <c r="Q199" s="21"/>
      <c r="R199" s="28"/>
      <c r="S199" s="21"/>
      <c r="T199" s="28"/>
      <c r="U199" s="21"/>
      <c r="V199" s="28"/>
      <c r="W199" s="21"/>
      <c r="X199" s="28"/>
      <c r="Y199" s="21"/>
      <c r="Z199" s="29"/>
      <c r="AA199" s="29"/>
      <c r="AB199" s="29"/>
      <c r="AC199" s="4"/>
      <c r="AD199" s="4"/>
      <c r="AE199" s="4"/>
    </row>
    <row r="200" spans="2:31" ht="15">
      <c r="B200" s="27"/>
      <c r="C200" s="26"/>
      <c r="D200" s="26"/>
      <c r="E200" s="26"/>
      <c r="F200" s="28"/>
      <c r="G200" s="25"/>
      <c r="H200" s="28"/>
      <c r="I200" s="25"/>
      <c r="J200" s="28"/>
      <c r="K200" s="25"/>
      <c r="L200" s="28"/>
      <c r="M200" s="25"/>
      <c r="N200" s="28"/>
      <c r="O200" s="25"/>
      <c r="P200" s="28"/>
      <c r="Q200" s="25"/>
      <c r="R200" s="28"/>
      <c r="S200" s="25"/>
      <c r="T200" s="28"/>
      <c r="U200" s="25"/>
      <c r="V200" s="28"/>
      <c r="W200" s="25"/>
      <c r="X200" s="28"/>
      <c r="Y200" s="25"/>
      <c r="Z200" s="29"/>
      <c r="AA200" s="29"/>
      <c r="AB200" s="29"/>
      <c r="AC200" s="4"/>
      <c r="AD200" s="4"/>
      <c r="AE200" s="4"/>
    </row>
    <row r="201" spans="2:31" ht="15.75">
      <c r="B201" s="30"/>
      <c r="C201" s="26"/>
      <c r="D201" s="26"/>
      <c r="E201" s="26"/>
      <c r="F201" s="28"/>
      <c r="G201" s="21"/>
      <c r="H201" s="28"/>
      <c r="I201" s="21"/>
      <c r="J201" s="28"/>
      <c r="K201" s="21"/>
      <c r="L201" s="28"/>
      <c r="M201" s="21"/>
      <c r="N201" s="28"/>
      <c r="O201" s="21"/>
      <c r="P201" s="28"/>
      <c r="Q201" s="21"/>
      <c r="R201" s="28"/>
      <c r="S201" s="21"/>
      <c r="T201" s="28"/>
      <c r="U201" s="21"/>
      <c r="V201" s="28"/>
      <c r="W201" s="21"/>
      <c r="X201" s="28"/>
      <c r="Y201" s="21"/>
      <c r="Z201" s="29"/>
      <c r="AA201" s="29"/>
      <c r="AB201" s="29"/>
      <c r="AC201" s="4"/>
      <c r="AD201" s="4"/>
      <c r="AE201" s="4"/>
    </row>
    <row r="202" spans="2:31" ht="15">
      <c r="B202" s="27"/>
      <c r="C202" s="26"/>
      <c r="D202" s="26"/>
      <c r="E202" s="26"/>
      <c r="F202" s="28"/>
      <c r="G202" s="25"/>
      <c r="H202" s="28"/>
      <c r="I202" s="25"/>
      <c r="J202" s="28"/>
      <c r="K202" s="25"/>
      <c r="L202" s="28"/>
      <c r="M202" s="25"/>
      <c r="N202" s="28"/>
      <c r="O202" s="25"/>
      <c r="P202" s="28"/>
      <c r="Q202" s="25"/>
      <c r="R202" s="28"/>
      <c r="S202" s="25"/>
      <c r="T202" s="28"/>
      <c r="U202" s="25"/>
      <c r="V202" s="28"/>
      <c r="W202" s="25"/>
      <c r="X202" s="28"/>
      <c r="Y202" s="25"/>
      <c r="Z202" s="29"/>
      <c r="AA202" s="29"/>
      <c r="AB202" s="29"/>
      <c r="AC202" s="4"/>
      <c r="AD202" s="4"/>
      <c r="AE202" s="4"/>
    </row>
    <row r="203" spans="2:31" ht="15.75">
      <c r="B203" s="30"/>
      <c r="C203" s="26"/>
      <c r="D203" s="26"/>
      <c r="E203" s="26"/>
      <c r="F203" s="28"/>
      <c r="G203" s="21"/>
      <c r="H203" s="28"/>
      <c r="I203" s="21"/>
      <c r="J203" s="28"/>
      <c r="K203" s="21"/>
      <c r="L203" s="28"/>
      <c r="M203" s="21"/>
      <c r="N203" s="28"/>
      <c r="O203" s="21"/>
      <c r="P203" s="28"/>
      <c r="Q203" s="21"/>
      <c r="R203" s="28"/>
      <c r="S203" s="21"/>
      <c r="T203" s="28"/>
      <c r="U203" s="21"/>
      <c r="V203" s="28"/>
      <c r="W203" s="21"/>
      <c r="X203" s="28"/>
      <c r="Y203" s="21"/>
      <c r="Z203" s="29"/>
      <c r="AA203" s="29"/>
      <c r="AB203" s="29"/>
      <c r="AC203" s="4"/>
      <c r="AD203" s="4"/>
      <c r="AE203" s="4"/>
    </row>
    <row r="204" spans="2:31" ht="15">
      <c r="B204" s="27"/>
      <c r="C204" s="26"/>
      <c r="D204" s="26"/>
      <c r="E204" s="26"/>
      <c r="F204" s="28"/>
      <c r="G204" s="25"/>
      <c r="H204" s="28"/>
      <c r="I204" s="25"/>
      <c r="J204" s="28"/>
      <c r="K204" s="25"/>
      <c r="L204" s="28"/>
      <c r="M204" s="25"/>
      <c r="N204" s="28"/>
      <c r="O204" s="25"/>
      <c r="P204" s="28"/>
      <c r="Q204" s="25"/>
      <c r="R204" s="28"/>
      <c r="S204" s="25"/>
      <c r="T204" s="28"/>
      <c r="U204" s="25"/>
      <c r="V204" s="28"/>
      <c r="W204" s="25"/>
      <c r="X204" s="28"/>
      <c r="Y204" s="25"/>
      <c r="Z204" s="29"/>
      <c r="AA204" s="29"/>
      <c r="AB204" s="29"/>
      <c r="AC204" s="4"/>
      <c r="AD204" s="4"/>
      <c r="AE204" s="4"/>
    </row>
    <row r="205" spans="2:31" ht="15.75">
      <c r="B205" s="30"/>
      <c r="C205" s="26"/>
      <c r="D205" s="26"/>
      <c r="E205" s="26"/>
      <c r="F205" s="28"/>
      <c r="G205" s="21"/>
      <c r="H205" s="28"/>
      <c r="I205" s="21"/>
      <c r="J205" s="28"/>
      <c r="K205" s="21"/>
      <c r="L205" s="28"/>
      <c r="M205" s="21"/>
      <c r="N205" s="28"/>
      <c r="O205" s="21"/>
      <c r="P205" s="28"/>
      <c r="Q205" s="21"/>
      <c r="R205" s="28"/>
      <c r="S205" s="21"/>
      <c r="T205" s="28"/>
      <c r="U205" s="21"/>
      <c r="V205" s="28"/>
      <c r="W205" s="21"/>
      <c r="X205" s="28"/>
      <c r="Y205" s="21"/>
      <c r="Z205" s="29"/>
      <c r="AA205" s="29"/>
      <c r="AB205" s="29"/>
      <c r="AC205" s="4"/>
      <c r="AD205" s="4"/>
      <c r="AE205" s="4"/>
    </row>
    <row r="206" spans="2:31" ht="15">
      <c r="B206" s="27"/>
      <c r="C206" s="26"/>
      <c r="D206" s="26"/>
      <c r="E206" s="26"/>
      <c r="F206" s="28"/>
      <c r="G206" s="25"/>
      <c r="H206" s="28"/>
      <c r="I206" s="25"/>
      <c r="J206" s="28"/>
      <c r="K206" s="25"/>
      <c r="L206" s="28"/>
      <c r="M206" s="25"/>
      <c r="N206" s="28"/>
      <c r="O206" s="25"/>
      <c r="P206" s="28"/>
      <c r="Q206" s="25"/>
      <c r="R206" s="28"/>
      <c r="S206" s="25"/>
      <c r="T206" s="28"/>
      <c r="U206" s="25"/>
      <c r="V206" s="28"/>
      <c r="W206" s="25"/>
      <c r="X206" s="28"/>
      <c r="Y206" s="25"/>
      <c r="Z206" s="29"/>
      <c r="AA206" s="29"/>
      <c r="AB206" s="29"/>
      <c r="AC206" s="4"/>
      <c r="AD206" s="4"/>
      <c r="AE206" s="4"/>
    </row>
    <row r="207" spans="2:31" ht="15.75">
      <c r="B207" s="30"/>
      <c r="C207" s="26"/>
      <c r="D207" s="26"/>
      <c r="E207" s="26"/>
      <c r="F207" s="28"/>
      <c r="G207" s="21"/>
      <c r="H207" s="28"/>
      <c r="I207" s="21"/>
      <c r="J207" s="28"/>
      <c r="K207" s="21"/>
      <c r="L207" s="28"/>
      <c r="M207" s="21"/>
      <c r="N207" s="28"/>
      <c r="O207" s="21"/>
      <c r="P207" s="28"/>
      <c r="Q207" s="21"/>
      <c r="R207" s="28"/>
      <c r="S207" s="21"/>
      <c r="T207" s="28"/>
      <c r="U207" s="21"/>
      <c r="V207" s="28"/>
      <c r="W207" s="21"/>
      <c r="X207" s="28"/>
      <c r="Y207" s="21"/>
      <c r="Z207" s="29"/>
      <c r="AA207" s="29"/>
      <c r="AB207" s="29"/>
      <c r="AC207" s="4"/>
      <c r="AD207" s="4"/>
      <c r="AE207" s="4"/>
    </row>
    <row r="208" spans="2:31" ht="15">
      <c r="B208" s="27"/>
      <c r="C208" s="26"/>
      <c r="D208" s="26"/>
      <c r="E208" s="26"/>
      <c r="F208" s="28"/>
      <c r="G208" s="25"/>
      <c r="H208" s="28"/>
      <c r="I208" s="25"/>
      <c r="J208" s="28"/>
      <c r="K208" s="25"/>
      <c r="L208" s="28"/>
      <c r="M208" s="25"/>
      <c r="N208" s="28"/>
      <c r="O208" s="25"/>
      <c r="P208" s="28"/>
      <c r="Q208" s="25"/>
      <c r="R208" s="28"/>
      <c r="S208" s="25"/>
      <c r="T208" s="28"/>
      <c r="U208" s="25"/>
      <c r="V208" s="28"/>
      <c r="W208" s="25"/>
      <c r="X208" s="28"/>
      <c r="Y208" s="25"/>
      <c r="Z208" s="29"/>
      <c r="AA208" s="29"/>
      <c r="AB208" s="29"/>
      <c r="AC208" s="4"/>
      <c r="AD208" s="4"/>
      <c r="AE208" s="4"/>
    </row>
    <row r="209" spans="2:31" ht="15.75">
      <c r="B209" s="30"/>
      <c r="C209" s="26"/>
      <c r="D209" s="26"/>
      <c r="E209" s="26"/>
      <c r="F209" s="28"/>
      <c r="G209" s="21"/>
      <c r="H209" s="28"/>
      <c r="I209" s="21"/>
      <c r="J209" s="28"/>
      <c r="K209" s="21"/>
      <c r="L209" s="28"/>
      <c r="M209" s="21"/>
      <c r="N209" s="28"/>
      <c r="O209" s="21"/>
      <c r="P209" s="28"/>
      <c r="Q209" s="21"/>
      <c r="R209" s="28"/>
      <c r="S209" s="21"/>
      <c r="T209" s="28"/>
      <c r="U209" s="21"/>
      <c r="V209" s="28"/>
      <c r="W209" s="21"/>
      <c r="X209" s="28"/>
      <c r="Y209" s="21"/>
      <c r="Z209" s="29"/>
      <c r="AA209" s="29"/>
      <c r="AB209" s="29"/>
      <c r="AC209" s="4"/>
      <c r="AD209" s="4"/>
      <c r="AE209" s="4"/>
    </row>
    <row r="210" spans="2:31" ht="15">
      <c r="B210" s="27"/>
      <c r="C210" s="26"/>
      <c r="D210" s="26"/>
      <c r="E210" s="26"/>
      <c r="F210" s="28"/>
      <c r="G210" s="25"/>
      <c r="H210" s="28"/>
      <c r="I210" s="25"/>
      <c r="J210" s="28"/>
      <c r="K210" s="25"/>
      <c r="L210" s="28"/>
      <c r="M210" s="25"/>
      <c r="N210" s="28"/>
      <c r="O210" s="25"/>
      <c r="P210" s="28"/>
      <c r="Q210" s="25"/>
      <c r="R210" s="28"/>
      <c r="S210" s="25"/>
      <c r="T210" s="28"/>
      <c r="U210" s="25"/>
      <c r="V210" s="28"/>
      <c r="W210" s="25"/>
      <c r="X210" s="28"/>
      <c r="Y210" s="25"/>
      <c r="Z210" s="29"/>
      <c r="AA210" s="29"/>
      <c r="AB210" s="29"/>
      <c r="AC210" s="4"/>
      <c r="AD210" s="4"/>
      <c r="AE210" s="4"/>
    </row>
    <row r="211" spans="2:31" ht="15.75">
      <c r="B211" s="30"/>
      <c r="C211" s="26"/>
      <c r="D211" s="26"/>
      <c r="E211" s="26"/>
      <c r="F211" s="28"/>
      <c r="G211" s="21"/>
      <c r="H211" s="28"/>
      <c r="I211" s="21"/>
      <c r="J211" s="28"/>
      <c r="K211" s="21"/>
      <c r="L211" s="28"/>
      <c r="M211" s="21"/>
      <c r="N211" s="28"/>
      <c r="O211" s="21"/>
      <c r="P211" s="28"/>
      <c r="Q211" s="21"/>
      <c r="R211" s="28"/>
      <c r="S211" s="21"/>
      <c r="T211" s="28"/>
      <c r="U211" s="21"/>
      <c r="V211" s="28"/>
      <c r="W211" s="21"/>
      <c r="X211" s="28"/>
      <c r="Y211" s="21"/>
      <c r="Z211" s="29"/>
      <c r="AA211" s="29"/>
      <c r="AB211" s="29"/>
      <c r="AC211" s="4"/>
      <c r="AD211" s="4"/>
      <c r="AE211" s="4"/>
    </row>
    <row r="212" spans="2:31" ht="15">
      <c r="B212" s="27"/>
      <c r="C212" s="26"/>
      <c r="D212" s="26"/>
      <c r="E212" s="26"/>
      <c r="F212" s="28"/>
      <c r="G212" s="25"/>
      <c r="H212" s="28"/>
      <c r="I212" s="25"/>
      <c r="J212" s="28"/>
      <c r="K212" s="25"/>
      <c r="L212" s="28"/>
      <c r="M212" s="25"/>
      <c r="N212" s="28"/>
      <c r="O212" s="25"/>
      <c r="P212" s="28"/>
      <c r="Q212" s="25"/>
      <c r="R212" s="28"/>
      <c r="S212" s="25"/>
      <c r="T212" s="28"/>
      <c r="U212" s="25"/>
      <c r="V212" s="28"/>
      <c r="W212" s="25"/>
      <c r="X212" s="28"/>
      <c r="Y212" s="25"/>
      <c r="Z212" s="29"/>
      <c r="AA212" s="29"/>
      <c r="AB212" s="29"/>
      <c r="AC212" s="4"/>
      <c r="AD212" s="4"/>
      <c r="AE212" s="4"/>
    </row>
    <row r="213" spans="2:31" ht="15.75">
      <c r="B213" s="30"/>
      <c r="C213" s="26"/>
      <c r="D213" s="26"/>
      <c r="E213" s="26"/>
      <c r="F213" s="28"/>
      <c r="G213" s="21"/>
      <c r="H213" s="28"/>
      <c r="I213" s="21"/>
      <c r="J213" s="28"/>
      <c r="K213" s="21"/>
      <c r="L213" s="28"/>
      <c r="M213" s="21"/>
      <c r="N213" s="28"/>
      <c r="O213" s="21"/>
      <c r="P213" s="28"/>
      <c r="Q213" s="21"/>
      <c r="R213" s="28"/>
      <c r="S213" s="21"/>
      <c r="T213" s="28"/>
      <c r="U213" s="21"/>
      <c r="V213" s="28"/>
      <c r="W213" s="21"/>
      <c r="X213" s="28"/>
      <c r="Y213" s="21"/>
      <c r="Z213" s="29"/>
      <c r="AA213" s="29"/>
      <c r="AB213" s="29"/>
      <c r="AC213" s="4"/>
      <c r="AD213" s="4"/>
      <c r="AE213" s="4"/>
    </row>
    <row r="214" spans="2:31" ht="15">
      <c r="B214" s="27"/>
      <c r="C214" s="26"/>
      <c r="D214" s="26"/>
      <c r="E214" s="26"/>
      <c r="F214" s="28"/>
      <c r="G214" s="25"/>
      <c r="H214" s="28"/>
      <c r="I214" s="25"/>
      <c r="J214" s="28"/>
      <c r="K214" s="25"/>
      <c r="L214" s="28"/>
      <c r="M214" s="25"/>
      <c r="N214" s="28"/>
      <c r="O214" s="25"/>
      <c r="P214" s="28"/>
      <c r="Q214" s="25"/>
      <c r="R214" s="28"/>
      <c r="S214" s="25"/>
      <c r="T214" s="28"/>
      <c r="U214" s="25"/>
      <c r="V214" s="28"/>
      <c r="W214" s="25"/>
      <c r="X214" s="28"/>
      <c r="Y214" s="25"/>
      <c r="Z214" s="29"/>
      <c r="AA214" s="29"/>
      <c r="AB214" s="29"/>
      <c r="AC214" s="4"/>
      <c r="AD214" s="4"/>
      <c r="AE214" s="4"/>
    </row>
    <row r="215" spans="2:31" ht="15.75">
      <c r="B215" s="30"/>
      <c r="C215" s="26"/>
      <c r="D215" s="26"/>
      <c r="E215" s="26"/>
      <c r="F215" s="28"/>
      <c r="G215" s="21"/>
      <c r="H215" s="28"/>
      <c r="I215" s="21"/>
      <c r="J215" s="28"/>
      <c r="K215" s="21"/>
      <c r="L215" s="28"/>
      <c r="M215" s="21"/>
      <c r="N215" s="28"/>
      <c r="O215" s="21"/>
      <c r="P215" s="28"/>
      <c r="Q215" s="21"/>
      <c r="R215" s="28"/>
      <c r="S215" s="21"/>
      <c r="T215" s="28"/>
      <c r="U215" s="21"/>
      <c r="V215" s="28"/>
      <c r="W215" s="21"/>
      <c r="X215" s="28"/>
      <c r="Y215" s="21"/>
      <c r="Z215" s="29"/>
      <c r="AA215" s="29"/>
      <c r="AB215" s="29"/>
      <c r="AC215" s="4"/>
      <c r="AD215" s="4"/>
      <c r="AE215" s="4"/>
    </row>
    <row r="216" spans="2:31" ht="15">
      <c r="B216" s="27"/>
      <c r="C216" s="26"/>
      <c r="D216" s="26"/>
      <c r="E216" s="26"/>
      <c r="F216" s="28"/>
      <c r="G216" s="25"/>
      <c r="H216" s="28"/>
      <c r="I216" s="25"/>
      <c r="J216" s="28"/>
      <c r="K216" s="25"/>
      <c r="L216" s="28"/>
      <c r="M216" s="25"/>
      <c r="N216" s="28"/>
      <c r="O216" s="25"/>
      <c r="P216" s="28"/>
      <c r="Q216" s="25"/>
      <c r="R216" s="28"/>
      <c r="S216" s="25"/>
      <c r="T216" s="28"/>
      <c r="U216" s="25"/>
      <c r="V216" s="28"/>
      <c r="W216" s="25"/>
      <c r="X216" s="28"/>
      <c r="Y216" s="25"/>
      <c r="Z216" s="29"/>
      <c r="AA216" s="29"/>
      <c r="AB216" s="29"/>
      <c r="AC216" s="4"/>
      <c r="AD216" s="4"/>
      <c r="AE216" s="4"/>
    </row>
    <row r="217" spans="2:31" ht="15.75">
      <c r="B217" s="30"/>
      <c r="C217" s="26"/>
      <c r="D217" s="26"/>
      <c r="E217" s="26"/>
      <c r="F217" s="28"/>
      <c r="G217" s="21"/>
      <c r="H217" s="28"/>
      <c r="I217" s="21"/>
      <c r="J217" s="28"/>
      <c r="K217" s="21"/>
      <c r="L217" s="28"/>
      <c r="M217" s="21"/>
      <c r="N217" s="28"/>
      <c r="O217" s="21"/>
      <c r="P217" s="28"/>
      <c r="Q217" s="21"/>
      <c r="R217" s="28"/>
      <c r="S217" s="21"/>
      <c r="T217" s="28"/>
      <c r="U217" s="21"/>
      <c r="V217" s="28"/>
      <c r="W217" s="21"/>
      <c r="X217" s="28"/>
      <c r="Y217" s="21"/>
      <c r="Z217" s="29"/>
      <c r="AA217" s="29"/>
      <c r="AB217" s="29"/>
      <c r="AC217" s="4"/>
      <c r="AD217" s="4"/>
      <c r="AE217" s="4"/>
    </row>
    <row r="218" spans="2:31" ht="15">
      <c r="B218" s="27"/>
      <c r="C218" s="26"/>
      <c r="D218" s="26"/>
      <c r="E218" s="26"/>
      <c r="F218" s="28"/>
      <c r="G218" s="25"/>
      <c r="H218" s="28"/>
      <c r="I218" s="25"/>
      <c r="J218" s="28"/>
      <c r="K218" s="25"/>
      <c r="L218" s="28"/>
      <c r="M218" s="25"/>
      <c r="N218" s="28"/>
      <c r="O218" s="25"/>
      <c r="P218" s="28"/>
      <c r="Q218" s="25"/>
      <c r="R218" s="28"/>
      <c r="S218" s="25"/>
      <c r="T218" s="28"/>
      <c r="U218" s="25"/>
      <c r="V218" s="28"/>
      <c r="W218" s="25"/>
      <c r="X218" s="28"/>
      <c r="Y218" s="25"/>
      <c r="Z218" s="29"/>
      <c r="AA218" s="29"/>
      <c r="AB218" s="29"/>
      <c r="AC218" s="4"/>
      <c r="AD218" s="4"/>
      <c r="AE218" s="4"/>
    </row>
    <row r="219" spans="2:31" ht="15.75">
      <c r="B219" s="30"/>
      <c r="C219" s="26"/>
      <c r="D219" s="26"/>
      <c r="E219" s="26"/>
      <c r="F219" s="28"/>
      <c r="G219" s="21"/>
      <c r="H219" s="28"/>
      <c r="I219" s="21"/>
      <c r="J219" s="28"/>
      <c r="K219" s="21"/>
      <c r="L219" s="28"/>
      <c r="M219" s="21"/>
      <c r="N219" s="28"/>
      <c r="O219" s="21"/>
      <c r="P219" s="28"/>
      <c r="Q219" s="21"/>
      <c r="R219" s="28"/>
      <c r="S219" s="21"/>
      <c r="T219" s="28"/>
      <c r="U219" s="21"/>
      <c r="V219" s="28"/>
      <c r="W219" s="21"/>
      <c r="X219" s="28"/>
      <c r="Y219" s="21"/>
      <c r="Z219" s="29"/>
      <c r="AA219" s="29"/>
      <c r="AB219" s="29"/>
      <c r="AC219" s="4"/>
      <c r="AD219" s="4"/>
      <c r="AE219" s="4"/>
    </row>
    <row r="220" spans="2:31" ht="15">
      <c r="B220" s="27"/>
      <c r="C220" s="26"/>
      <c r="D220" s="26"/>
      <c r="E220" s="26"/>
      <c r="F220" s="28"/>
      <c r="G220" s="25"/>
      <c r="H220" s="28"/>
      <c r="I220" s="25"/>
      <c r="J220" s="28"/>
      <c r="K220" s="25"/>
      <c r="L220" s="28"/>
      <c r="M220" s="25"/>
      <c r="N220" s="28"/>
      <c r="O220" s="25"/>
      <c r="P220" s="28"/>
      <c r="Q220" s="25"/>
      <c r="R220" s="28"/>
      <c r="S220" s="25"/>
      <c r="T220" s="28"/>
      <c r="U220" s="25"/>
      <c r="V220" s="28"/>
      <c r="W220" s="25"/>
      <c r="X220" s="28"/>
      <c r="Y220" s="25"/>
      <c r="Z220" s="29"/>
      <c r="AA220" s="29"/>
      <c r="AB220" s="29"/>
      <c r="AC220" s="4"/>
      <c r="AD220" s="4"/>
      <c r="AE220" s="4"/>
    </row>
    <row r="221" spans="2:31" ht="15.75">
      <c r="B221" s="30"/>
      <c r="C221" s="26"/>
      <c r="D221" s="26"/>
      <c r="E221" s="26"/>
      <c r="F221" s="28"/>
      <c r="G221" s="21"/>
      <c r="H221" s="28"/>
      <c r="I221" s="21"/>
      <c r="J221" s="28"/>
      <c r="K221" s="21"/>
      <c r="L221" s="28"/>
      <c r="M221" s="21"/>
      <c r="N221" s="28"/>
      <c r="O221" s="21"/>
      <c r="P221" s="28"/>
      <c r="Q221" s="21"/>
      <c r="R221" s="28"/>
      <c r="S221" s="21"/>
      <c r="T221" s="28"/>
      <c r="U221" s="21"/>
      <c r="V221" s="28"/>
      <c r="W221" s="21"/>
      <c r="X221" s="28"/>
      <c r="Y221" s="21"/>
      <c r="Z221" s="29"/>
      <c r="AA221" s="29"/>
      <c r="AB221" s="29"/>
      <c r="AC221" s="4"/>
      <c r="AD221" s="4"/>
      <c r="AE221" s="4"/>
    </row>
    <row r="222" spans="2:31" ht="15">
      <c r="B222" s="27"/>
      <c r="C222" s="26"/>
      <c r="D222" s="26"/>
      <c r="E222" s="26"/>
      <c r="F222" s="28"/>
      <c r="G222" s="25"/>
      <c r="H222" s="28"/>
      <c r="I222" s="25"/>
      <c r="J222" s="28"/>
      <c r="K222" s="25"/>
      <c r="L222" s="28"/>
      <c r="M222" s="25"/>
      <c r="N222" s="28"/>
      <c r="O222" s="25"/>
      <c r="P222" s="28"/>
      <c r="Q222" s="25"/>
      <c r="R222" s="28"/>
      <c r="S222" s="25"/>
      <c r="T222" s="28"/>
      <c r="U222" s="25"/>
      <c r="V222" s="28"/>
      <c r="W222" s="25"/>
      <c r="X222" s="28"/>
      <c r="Y222" s="25"/>
      <c r="Z222" s="29"/>
      <c r="AA222" s="29"/>
      <c r="AB222" s="29"/>
      <c r="AC222" s="4"/>
      <c r="AD222" s="4"/>
      <c r="AE222" s="4"/>
    </row>
    <row r="223" spans="2:31" ht="15.75">
      <c r="B223" s="30"/>
      <c r="C223" s="26"/>
      <c r="D223" s="26"/>
      <c r="E223" s="26"/>
      <c r="F223" s="28"/>
      <c r="G223" s="21"/>
      <c r="H223" s="28"/>
      <c r="I223" s="21"/>
      <c r="J223" s="28"/>
      <c r="K223" s="21"/>
      <c r="L223" s="28"/>
      <c r="M223" s="21"/>
      <c r="N223" s="28"/>
      <c r="O223" s="21"/>
      <c r="P223" s="28"/>
      <c r="Q223" s="21"/>
      <c r="R223" s="28"/>
      <c r="S223" s="21"/>
      <c r="T223" s="28"/>
      <c r="U223" s="21"/>
      <c r="V223" s="28"/>
      <c r="W223" s="21"/>
      <c r="X223" s="28"/>
      <c r="Y223" s="21"/>
      <c r="Z223" s="29"/>
      <c r="AA223" s="29"/>
      <c r="AB223" s="29"/>
      <c r="AC223" s="4"/>
      <c r="AD223" s="4"/>
      <c r="AE223" s="4"/>
    </row>
    <row r="224" spans="2:31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2:31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2:31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2:2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2:2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2:2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2:2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2:2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2:2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</sheetData>
  <sheetProtection/>
  <mergeCells count="844">
    <mergeCell ref="AB80:AB81"/>
    <mergeCell ref="J80:J81"/>
    <mergeCell ref="L80:L81"/>
    <mergeCell ref="N80:N81"/>
    <mergeCell ref="P80:P81"/>
    <mergeCell ref="R80:R81"/>
    <mergeCell ref="V80:V81"/>
    <mergeCell ref="X80:X81"/>
    <mergeCell ref="Z80:Z81"/>
    <mergeCell ref="AA80:AA81"/>
    <mergeCell ref="T80:T81"/>
    <mergeCell ref="B80:B81"/>
    <mergeCell ref="C80:C81"/>
    <mergeCell ref="D80:D81"/>
    <mergeCell ref="E80:E81"/>
    <mergeCell ref="F80:F81"/>
    <mergeCell ref="H80:H81"/>
    <mergeCell ref="X78:X79"/>
    <mergeCell ref="Z78:Z79"/>
    <mergeCell ref="AA78:AA79"/>
    <mergeCell ref="AB78:AB79"/>
    <mergeCell ref="P78:P79"/>
    <mergeCell ref="R78:R79"/>
    <mergeCell ref="T78:T79"/>
    <mergeCell ref="V78:V79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V76:V77"/>
    <mergeCell ref="X76:X77"/>
    <mergeCell ref="Z76:Z77"/>
    <mergeCell ref="AA76:AA77"/>
    <mergeCell ref="N76:N77"/>
    <mergeCell ref="P76:P77"/>
    <mergeCell ref="R76:R77"/>
    <mergeCell ref="T76:T77"/>
    <mergeCell ref="F76:F77"/>
    <mergeCell ref="H76:H77"/>
    <mergeCell ref="J76:J77"/>
    <mergeCell ref="L76:L77"/>
    <mergeCell ref="B76:B77"/>
    <mergeCell ref="C76:C77"/>
    <mergeCell ref="D76:D77"/>
    <mergeCell ref="E76:E77"/>
    <mergeCell ref="X84:X85"/>
    <mergeCell ref="Z84:Z85"/>
    <mergeCell ref="AA84:AA85"/>
    <mergeCell ref="AB84:AB85"/>
    <mergeCell ref="P84:P85"/>
    <mergeCell ref="R84:R85"/>
    <mergeCell ref="T84:T85"/>
    <mergeCell ref="V84:V85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V82:V83"/>
    <mergeCell ref="X82:X83"/>
    <mergeCell ref="Z82:Z83"/>
    <mergeCell ref="AA82:AA83"/>
    <mergeCell ref="N82:N83"/>
    <mergeCell ref="P82:P83"/>
    <mergeCell ref="R82:R83"/>
    <mergeCell ref="T82:T83"/>
    <mergeCell ref="F82:F83"/>
    <mergeCell ref="H82:H83"/>
    <mergeCell ref="J82:J83"/>
    <mergeCell ref="L82:L83"/>
    <mergeCell ref="B82:B83"/>
    <mergeCell ref="C82:C83"/>
    <mergeCell ref="D82:D83"/>
    <mergeCell ref="E82:E83"/>
    <mergeCell ref="X74:X75"/>
    <mergeCell ref="Z74:Z75"/>
    <mergeCell ref="AA74:AA75"/>
    <mergeCell ref="AB74:AB75"/>
    <mergeCell ref="P74:P75"/>
    <mergeCell ref="R74:R75"/>
    <mergeCell ref="T74:T75"/>
    <mergeCell ref="V74:V75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V72:V73"/>
    <mergeCell ref="X72:X73"/>
    <mergeCell ref="Z72:Z73"/>
    <mergeCell ref="AA72:AA73"/>
    <mergeCell ref="N72:N73"/>
    <mergeCell ref="P72:P73"/>
    <mergeCell ref="R72:R73"/>
    <mergeCell ref="T72:T73"/>
    <mergeCell ref="F72:F73"/>
    <mergeCell ref="H72:H73"/>
    <mergeCell ref="J72:J73"/>
    <mergeCell ref="L72:L73"/>
    <mergeCell ref="B72:B73"/>
    <mergeCell ref="C72:C73"/>
    <mergeCell ref="D72:D73"/>
    <mergeCell ref="E72:E73"/>
    <mergeCell ref="X70:X71"/>
    <mergeCell ref="Z70:Z71"/>
    <mergeCell ref="AA70:AA71"/>
    <mergeCell ref="AB70:AB71"/>
    <mergeCell ref="P70:P71"/>
    <mergeCell ref="R70:R71"/>
    <mergeCell ref="T70:T71"/>
    <mergeCell ref="V70:V71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V68:V69"/>
    <mergeCell ref="X68:X69"/>
    <mergeCell ref="Z68:Z69"/>
    <mergeCell ref="AA68:AA69"/>
    <mergeCell ref="N68:N69"/>
    <mergeCell ref="P68:P69"/>
    <mergeCell ref="R68:R69"/>
    <mergeCell ref="T68:T69"/>
    <mergeCell ref="B68:B69"/>
    <mergeCell ref="C68:C69"/>
    <mergeCell ref="D68:D69"/>
    <mergeCell ref="E68:E69"/>
    <mergeCell ref="X66:X67"/>
    <mergeCell ref="Z66:Z67"/>
    <mergeCell ref="AA66:AA67"/>
    <mergeCell ref="AB66:AB67"/>
    <mergeCell ref="P66:P67"/>
    <mergeCell ref="R66:R67"/>
    <mergeCell ref="T66:T67"/>
    <mergeCell ref="V66:V67"/>
    <mergeCell ref="Z64:Z65"/>
    <mergeCell ref="AA64:AA65"/>
    <mergeCell ref="B66:B67"/>
    <mergeCell ref="C66:C67"/>
    <mergeCell ref="D66:D67"/>
    <mergeCell ref="E66:E67"/>
    <mergeCell ref="F66:F67"/>
    <mergeCell ref="H66:H67"/>
    <mergeCell ref="L66:L67"/>
    <mergeCell ref="N66:N67"/>
    <mergeCell ref="B64:B65"/>
    <mergeCell ref="C64:C65"/>
    <mergeCell ref="D64:D65"/>
    <mergeCell ref="E64:E65"/>
    <mergeCell ref="X86:X87"/>
    <mergeCell ref="X62:X63"/>
    <mergeCell ref="P62:P63"/>
    <mergeCell ref="R62:R63"/>
    <mergeCell ref="V62:V63"/>
    <mergeCell ref="P64:P65"/>
    <mergeCell ref="R64:R65"/>
    <mergeCell ref="T64:T65"/>
    <mergeCell ref="V64:V65"/>
    <mergeCell ref="X64:X65"/>
    <mergeCell ref="P86:P87"/>
    <mergeCell ref="R86:R87"/>
    <mergeCell ref="V86:V87"/>
    <mergeCell ref="T86:T87"/>
    <mergeCell ref="B86:B87"/>
    <mergeCell ref="C86:C87"/>
    <mergeCell ref="D86:D87"/>
    <mergeCell ref="E86:E87"/>
    <mergeCell ref="N86:N87"/>
    <mergeCell ref="J62:J63"/>
    <mergeCell ref="L62:L63"/>
    <mergeCell ref="N62:N63"/>
    <mergeCell ref="J64:J65"/>
    <mergeCell ref="L64:L65"/>
    <mergeCell ref="N64:N65"/>
    <mergeCell ref="J66:J67"/>
    <mergeCell ref="J68:J69"/>
    <mergeCell ref="L68:L69"/>
    <mergeCell ref="F62:F63"/>
    <mergeCell ref="H62:H63"/>
    <mergeCell ref="J86:J87"/>
    <mergeCell ref="L86:L87"/>
    <mergeCell ref="F86:F87"/>
    <mergeCell ref="H86:H87"/>
    <mergeCell ref="F64:F65"/>
    <mergeCell ref="H64:H65"/>
    <mergeCell ref="F68:F69"/>
    <mergeCell ref="H68:H69"/>
    <mergeCell ref="B62:B63"/>
    <mergeCell ref="C62:C63"/>
    <mergeCell ref="D62:D63"/>
    <mergeCell ref="E62:E63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N51:N52"/>
    <mergeCell ref="P51:P52"/>
    <mergeCell ref="N53:N54"/>
    <mergeCell ref="R56:R57"/>
    <mergeCell ref="J56:J57"/>
    <mergeCell ref="L56:L57"/>
    <mergeCell ref="N56:N57"/>
    <mergeCell ref="P56:P57"/>
    <mergeCell ref="R47:R48"/>
    <mergeCell ref="V47:V48"/>
    <mergeCell ref="R49:R50"/>
    <mergeCell ref="V49:V50"/>
    <mergeCell ref="R51:R52"/>
    <mergeCell ref="V51:V52"/>
    <mergeCell ref="R53:R54"/>
    <mergeCell ref="V53:V54"/>
    <mergeCell ref="T51:T52"/>
    <mergeCell ref="T53:T54"/>
    <mergeCell ref="N47:N48"/>
    <mergeCell ref="P47:P48"/>
    <mergeCell ref="F49:F50"/>
    <mergeCell ref="H49:H50"/>
    <mergeCell ref="J49:J50"/>
    <mergeCell ref="L49:L50"/>
    <mergeCell ref="N49:N50"/>
    <mergeCell ref="P49:P50"/>
    <mergeCell ref="F47:F48"/>
    <mergeCell ref="H47:H48"/>
    <mergeCell ref="J47:J48"/>
    <mergeCell ref="L47:L48"/>
    <mergeCell ref="N45:N46"/>
    <mergeCell ref="P45:P46"/>
    <mergeCell ref="R45:R46"/>
    <mergeCell ref="F43:F44"/>
    <mergeCell ref="H43:H44"/>
    <mergeCell ref="F45:F46"/>
    <mergeCell ref="H45:H46"/>
    <mergeCell ref="J45:J46"/>
    <mergeCell ref="L45:L46"/>
    <mergeCell ref="H41:H42"/>
    <mergeCell ref="J41:J42"/>
    <mergeCell ref="L41:L42"/>
    <mergeCell ref="N41:N42"/>
    <mergeCell ref="P37:P38"/>
    <mergeCell ref="R37:R38"/>
    <mergeCell ref="V37:V38"/>
    <mergeCell ref="J43:J44"/>
    <mergeCell ref="L43:L44"/>
    <mergeCell ref="N43:N44"/>
    <mergeCell ref="P43:P44"/>
    <mergeCell ref="P41:P42"/>
    <mergeCell ref="R43:R44"/>
    <mergeCell ref="L39:L40"/>
    <mergeCell ref="N39:N40"/>
    <mergeCell ref="P39:P40"/>
    <mergeCell ref="R39:R40"/>
    <mergeCell ref="V35:V36"/>
    <mergeCell ref="R41:R42"/>
    <mergeCell ref="X35:X36"/>
    <mergeCell ref="Z35:Z36"/>
    <mergeCell ref="P35:P36"/>
    <mergeCell ref="R35:R36"/>
    <mergeCell ref="T35:T36"/>
    <mergeCell ref="B35:B36"/>
    <mergeCell ref="C35:C36"/>
    <mergeCell ref="D35:D36"/>
    <mergeCell ref="F35:F36"/>
    <mergeCell ref="F33:F34"/>
    <mergeCell ref="H33:H34"/>
    <mergeCell ref="N33:N34"/>
    <mergeCell ref="AA35:AA36"/>
    <mergeCell ref="P33:P34"/>
    <mergeCell ref="R33:R34"/>
    <mergeCell ref="T33:T34"/>
    <mergeCell ref="X33:X34"/>
    <mergeCell ref="Z33:Z34"/>
    <mergeCell ref="AA33:AA34"/>
    <mergeCell ref="B33:B34"/>
    <mergeCell ref="C33:C34"/>
    <mergeCell ref="D33:D34"/>
    <mergeCell ref="E33:E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J33:J34"/>
    <mergeCell ref="L33:L34"/>
    <mergeCell ref="F53:F54"/>
    <mergeCell ref="H53:H54"/>
    <mergeCell ref="J53:J54"/>
    <mergeCell ref="L53:L54"/>
    <mergeCell ref="F51:F52"/>
    <mergeCell ref="H51:H52"/>
    <mergeCell ref="J51:J52"/>
    <mergeCell ref="L51:L52"/>
    <mergeCell ref="V13:V14"/>
    <mergeCell ref="X13:X14"/>
    <mergeCell ref="V15:V16"/>
    <mergeCell ref="R31:R32"/>
    <mergeCell ref="X19:X20"/>
    <mergeCell ref="V21:V22"/>
    <mergeCell ref="X21:X22"/>
    <mergeCell ref="V17:V18"/>
    <mergeCell ref="X17:X1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7:V8"/>
    <mergeCell ref="X7:X8"/>
    <mergeCell ref="V5:W5"/>
    <mergeCell ref="X5:Y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29:P3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9:L30"/>
    <mergeCell ref="N29:N30"/>
    <mergeCell ref="L27:L28"/>
    <mergeCell ref="N27:N28"/>
    <mergeCell ref="H27:H28"/>
    <mergeCell ref="J27:J28"/>
    <mergeCell ref="H29:H30"/>
    <mergeCell ref="J29:J30"/>
    <mergeCell ref="F29:F30"/>
    <mergeCell ref="F17:F18"/>
    <mergeCell ref="F19:F20"/>
    <mergeCell ref="F21:F22"/>
    <mergeCell ref="F23:F24"/>
    <mergeCell ref="F25:F26"/>
    <mergeCell ref="F27:F28"/>
    <mergeCell ref="F9:F10"/>
    <mergeCell ref="F11:F12"/>
    <mergeCell ref="F13:F14"/>
    <mergeCell ref="F15:F16"/>
    <mergeCell ref="T23:T24"/>
    <mergeCell ref="R23:R24"/>
    <mergeCell ref="R25:R26"/>
    <mergeCell ref="J23:J24"/>
    <mergeCell ref="T7:T8"/>
    <mergeCell ref="T5:U5"/>
    <mergeCell ref="T11:T12"/>
    <mergeCell ref="T15:T1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T56:T57"/>
    <mergeCell ref="X53:X54"/>
    <mergeCell ref="AA51:AA52"/>
    <mergeCell ref="T49:T50"/>
    <mergeCell ref="Z49:Z50"/>
    <mergeCell ref="AA49:AA50"/>
    <mergeCell ref="X49:X50"/>
    <mergeCell ref="X51:X52"/>
    <mergeCell ref="Z51:Z52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3:AA54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P53:P54"/>
    <mergeCell ref="D7:D8"/>
    <mergeCell ref="E7:E8"/>
    <mergeCell ref="D9:D10"/>
    <mergeCell ref="E9:E10"/>
    <mergeCell ref="E17:E18"/>
    <mergeCell ref="E19:E20"/>
    <mergeCell ref="E43:E44"/>
    <mergeCell ref="H25:H26"/>
    <mergeCell ref="H23:H2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B19:B20"/>
    <mergeCell ref="C19:C20"/>
    <mergeCell ref="D19:D20"/>
    <mergeCell ref="C21:C22"/>
    <mergeCell ref="D21:D22"/>
    <mergeCell ref="E21:E22"/>
    <mergeCell ref="B21:B22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E41:E42"/>
    <mergeCell ref="E23:E24"/>
    <mergeCell ref="D37:D38"/>
    <mergeCell ref="E37:E38"/>
    <mergeCell ref="E35:E36"/>
    <mergeCell ref="D31:D32"/>
    <mergeCell ref="D25:D26"/>
    <mergeCell ref="E25:E26"/>
    <mergeCell ref="B39:B40"/>
    <mergeCell ref="C39:C40"/>
    <mergeCell ref="D39:D40"/>
    <mergeCell ref="E39:E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E45:E46"/>
    <mergeCell ref="E47:E48"/>
    <mergeCell ref="C47:C48"/>
    <mergeCell ref="D47:D48"/>
    <mergeCell ref="B53:B54"/>
    <mergeCell ref="B49:B50"/>
    <mergeCell ref="C49:C50"/>
    <mergeCell ref="D49:D50"/>
    <mergeCell ref="E49:E50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E56:E57"/>
    <mergeCell ref="F37:F38"/>
    <mergeCell ref="H37:H38"/>
    <mergeCell ref="J35:J36"/>
    <mergeCell ref="B60:B61"/>
    <mergeCell ref="B56:B57"/>
    <mergeCell ref="B51:B52"/>
    <mergeCell ref="B47:B48"/>
    <mergeCell ref="B58:B59"/>
    <mergeCell ref="C58:C59"/>
    <mergeCell ref="D58:D59"/>
    <mergeCell ref="J37:J38"/>
    <mergeCell ref="L37:L38"/>
    <mergeCell ref="N37:N38"/>
    <mergeCell ref="H35:H36"/>
    <mergeCell ref="AL63:AM86"/>
    <mergeCell ref="L35:L36"/>
    <mergeCell ref="N35:N36"/>
    <mergeCell ref="Z86:Z87"/>
    <mergeCell ref="AA86:AA87"/>
    <mergeCell ref="T62:T63"/>
    <mergeCell ref="Z62:Z63"/>
    <mergeCell ref="AA62:AA63"/>
    <mergeCell ref="AA56:AA57"/>
    <mergeCell ref="Z53:Z54"/>
    <mergeCell ref="AH63:AI86"/>
    <mergeCell ref="AJ63:AK86"/>
    <mergeCell ref="AB27:AB28"/>
    <mergeCell ref="AB29:AB30"/>
    <mergeCell ref="AB31:AB32"/>
    <mergeCell ref="AB33:AB34"/>
    <mergeCell ref="AB64:AB65"/>
    <mergeCell ref="AB49:AB50"/>
    <mergeCell ref="AB39:AB40"/>
    <mergeCell ref="AB41:AB42"/>
    <mergeCell ref="AB47:AB48"/>
    <mergeCell ref="AB11:AB12"/>
    <mergeCell ref="AB13:AB14"/>
    <mergeCell ref="AB15:AB16"/>
    <mergeCell ref="AB17:AB18"/>
    <mergeCell ref="AB35:AB36"/>
    <mergeCell ref="AB37:AB38"/>
    <mergeCell ref="F88:F89"/>
    <mergeCell ref="B6:AB6"/>
    <mergeCell ref="AB43:AB44"/>
    <mergeCell ref="AB19:AB20"/>
    <mergeCell ref="AB21:AB22"/>
    <mergeCell ref="AB60:AB61"/>
    <mergeCell ref="AB62:AB63"/>
    <mergeCell ref="AB23:AB24"/>
    <mergeCell ref="AB25:AB26"/>
    <mergeCell ref="AB45:AB46"/>
    <mergeCell ref="B88:B89"/>
    <mergeCell ref="C88:C89"/>
    <mergeCell ref="D88:D89"/>
    <mergeCell ref="E88:E89"/>
    <mergeCell ref="V88:V89"/>
    <mergeCell ref="X88:X89"/>
    <mergeCell ref="AB86:AB87"/>
    <mergeCell ref="AB51:AB52"/>
    <mergeCell ref="AB53:AB54"/>
    <mergeCell ref="AB56:AB57"/>
    <mergeCell ref="AB58:AB59"/>
    <mergeCell ref="X56:X57"/>
    <mergeCell ref="V56:V57"/>
    <mergeCell ref="V58:V59"/>
    <mergeCell ref="P88:P89"/>
    <mergeCell ref="R88:R89"/>
    <mergeCell ref="H88:O89"/>
    <mergeCell ref="T88:T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P90:P91"/>
    <mergeCell ref="R90:R91"/>
    <mergeCell ref="T90:T91"/>
    <mergeCell ref="V90:V91"/>
    <mergeCell ref="AA90:AA91"/>
    <mergeCell ref="AB90:AB91"/>
    <mergeCell ref="B92:B93"/>
    <mergeCell ref="C92:C93"/>
    <mergeCell ref="D92:D93"/>
    <mergeCell ref="E92:E93"/>
    <mergeCell ref="F92:F93"/>
    <mergeCell ref="H92:H93"/>
    <mergeCell ref="L90:L91"/>
    <mergeCell ref="N90:N91"/>
    <mergeCell ref="R92:R93"/>
    <mergeCell ref="T92:T93"/>
    <mergeCell ref="X90:X91"/>
    <mergeCell ref="Z90:Z91"/>
    <mergeCell ref="AB92:AB93"/>
    <mergeCell ref="B94:B95"/>
    <mergeCell ref="C94:C95"/>
    <mergeCell ref="D94:D95"/>
    <mergeCell ref="E94:E95"/>
    <mergeCell ref="F94:F95"/>
    <mergeCell ref="J92:J93"/>
    <mergeCell ref="L92:L93"/>
    <mergeCell ref="N92:N93"/>
    <mergeCell ref="P92:P93"/>
    <mergeCell ref="V92:V93"/>
    <mergeCell ref="X92:X93"/>
    <mergeCell ref="Z92:Z93"/>
    <mergeCell ref="AA92:AA93"/>
    <mergeCell ref="AA94:AA95"/>
    <mergeCell ref="AB94:AB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R96:R97"/>
    <mergeCell ref="T96:T97"/>
    <mergeCell ref="B96:B97"/>
    <mergeCell ref="C96:C97"/>
    <mergeCell ref="D96:D97"/>
    <mergeCell ref="E96:E97"/>
    <mergeCell ref="F96:F97"/>
    <mergeCell ref="H96:H97"/>
    <mergeCell ref="AB96:AB97"/>
    <mergeCell ref="B98:B99"/>
    <mergeCell ref="C98:C99"/>
    <mergeCell ref="D98:D99"/>
    <mergeCell ref="E98:E99"/>
    <mergeCell ref="F98:F99"/>
    <mergeCell ref="J96:J97"/>
    <mergeCell ref="L96:L97"/>
    <mergeCell ref="N96:N97"/>
    <mergeCell ref="P96:P97"/>
    <mergeCell ref="V96:V97"/>
    <mergeCell ref="X96:X97"/>
    <mergeCell ref="Z96:Z97"/>
    <mergeCell ref="AA96:AA97"/>
    <mergeCell ref="AA98:AA99"/>
    <mergeCell ref="AB98:AB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B100:B101"/>
    <mergeCell ref="C100:C101"/>
    <mergeCell ref="D100:D101"/>
    <mergeCell ref="E100:E101"/>
    <mergeCell ref="X102:X103"/>
    <mergeCell ref="Z102:Z103"/>
    <mergeCell ref="J100:J101"/>
    <mergeCell ref="L100:L101"/>
    <mergeCell ref="N100:N101"/>
    <mergeCell ref="P100:P101"/>
    <mergeCell ref="R100:R101"/>
    <mergeCell ref="T100:T101"/>
    <mergeCell ref="X100:X101"/>
    <mergeCell ref="Z100:Z101"/>
    <mergeCell ref="AA100:AA101"/>
    <mergeCell ref="AB100:AB101"/>
    <mergeCell ref="E102:E103"/>
    <mergeCell ref="F102:F103"/>
    <mergeCell ref="H102:H103"/>
    <mergeCell ref="V100:V101"/>
    <mergeCell ref="R102:R103"/>
    <mergeCell ref="T102:T103"/>
    <mergeCell ref="V102:V103"/>
    <mergeCell ref="F100:F101"/>
    <mergeCell ref="H100:H101"/>
    <mergeCell ref="AA102:AA103"/>
    <mergeCell ref="AB102:AB103"/>
    <mergeCell ref="B55:AB55"/>
    <mergeCell ref="J102:J103"/>
    <mergeCell ref="L102:L103"/>
    <mergeCell ref="N102:N103"/>
    <mergeCell ref="P102:P103"/>
    <mergeCell ref="B102:B103"/>
    <mergeCell ref="C102:C103"/>
    <mergeCell ref="D102:D10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9">
      <selection activeCell="C101" sqref="C101:G10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333" t="s">
        <v>69</v>
      </c>
      <c r="B1" s="333"/>
      <c r="C1" s="333"/>
      <c r="D1" s="333"/>
      <c r="E1" s="333"/>
      <c r="F1" s="333"/>
      <c r="G1" s="333"/>
    </row>
    <row r="2" spans="1:10" ht="24" customHeight="1">
      <c r="A2" s="283" t="str">
        <f>HYPERLINK('[1]реквизиты'!$A$2)</f>
        <v>Первенство России по самбо, среди юношей 1995-1996гг.р.</v>
      </c>
      <c r="B2" s="284"/>
      <c r="C2" s="284"/>
      <c r="D2" s="284"/>
      <c r="E2" s="284"/>
      <c r="F2" s="284"/>
      <c r="G2" s="284"/>
      <c r="H2" s="5"/>
      <c r="I2" s="5"/>
      <c r="J2" s="5"/>
    </row>
    <row r="3" spans="1:7" ht="15" customHeight="1">
      <c r="A3" s="285" t="str">
        <f>HYPERLINK('[1]реквизиты'!$A$3)</f>
        <v>04-08 февраля 2013г., г.Рязань</v>
      </c>
      <c r="B3" s="285"/>
      <c r="C3" s="285"/>
      <c r="D3" s="285"/>
      <c r="E3" s="285"/>
      <c r="F3" s="285"/>
      <c r="G3" s="285"/>
    </row>
    <row r="4" ht="12.75">
      <c r="D4" s="39" t="s">
        <v>89</v>
      </c>
    </row>
    <row r="5" spans="1:7" ht="12.75">
      <c r="A5" s="282" t="s">
        <v>1</v>
      </c>
      <c r="B5" s="286" t="s">
        <v>5</v>
      </c>
      <c r="C5" s="282" t="s">
        <v>2</v>
      </c>
      <c r="D5" s="282" t="s">
        <v>3</v>
      </c>
      <c r="E5" s="282" t="s">
        <v>37</v>
      </c>
      <c r="F5" s="282" t="s">
        <v>8</v>
      </c>
      <c r="G5" s="282" t="s">
        <v>9</v>
      </c>
    </row>
    <row r="6" spans="1:7" ht="12.75">
      <c r="A6" s="282"/>
      <c r="B6" s="282"/>
      <c r="C6" s="282"/>
      <c r="D6" s="282"/>
      <c r="E6" s="282"/>
      <c r="F6" s="282"/>
      <c r="G6" s="282"/>
    </row>
    <row r="7" spans="1:7" ht="12.75" customHeight="1">
      <c r="A7" s="251" t="s">
        <v>10</v>
      </c>
      <c r="B7" s="252">
        <v>1</v>
      </c>
      <c r="C7" s="273" t="s">
        <v>212</v>
      </c>
      <c r="D7" s="247" t="s">
        <v>213</v>
      </c>
      <c r="E7" s="243" t="s">
        <v>214</v>
      </c>
      <c r="F7" s="271" t="s">
        <v>215</v>
      </c>
      <c r="G7" s="243" t="s">
        <v>216</v>
      </c>
    </row>
    <row r="8" spans="1:7" ht="12.75">
      <c r="A8" s="251"/>
      <c r="B8" s="253"/>
      <c r="C8" s="274"/>
      <c r="D8" s="267"/>
      <c r="E8" s="268"/>
      <c r="F8" s="272"/>
      <c r="G8" s="268"/>
    </row>
    <row r="9" spans="1:7" ht="12.75" customHeight="1">
      <c r="A9" s="251" t="s">
        <v>11</v>
      </c>
      <c r="B9" s="252">
        <v>2</v>
      </c>
      <c r="C9" s="273" t="s">
        <v>234</v>
      </c>
      <c r="D9" s="247" t="s">
        <v>235</v>
      </c>
      <c r="E9" s="243" t="s">
        <v>236</v>
      </c>
      <c r="F9" s="271"/>
      <c r="G9" s="243" t="s">
        <v>237</v>
      </c>
    </row>
    <row r="10" spans="1:7" ht="12.75" customHeight="1">
      <c r="A10" s="251"/>
      <c r="B10" s="253"/>
      <c r="C10" s="274"/>
      <c r="D10" s="267"/>
      <c r="E10" s="268"/>
      <c r="F10" s="272"/>
      <c r="G10" s="268"/>
    </row>
    <row r="11" spans="1:7" ht="12.75" customHeight="1">
      <c r="A11" s="251" t="s">
        <v>12</v>
      </c>
      <c r="B11" s="252">
        <v>3</v>
      </c>
      <c r="C11" s="245" t="s">
        <v>254</v>
      </c>
      <c r="D11" s="247" t="s">
        <v>255</v>
      </c>
      <c r="E11" s="280" t="s">
        <v>250</v>
      </c>
      <c r="F11" s="269"/>
      <c r="G11" s="254" t="s">
        <v>256</v>
      </c>
    </row>
    <row r="12" spans="1:7" ht="12.75" customHeight="1">
      <c r="A12" s="251"/>
      <c r="B12" s="253"/>
      <c r="C12" s="266"/>
      <c r="D12" s="267"/>
      <c r="E12" s="281"/>
      <c r="F12" s="270"/>
      <c r="G12" s="255"/>
    </row>
    <row r="13" spans="1:7" ht="12.75" customHeight="1">
      <c r="A13" s="251" t="s">
        <v>13</v>
      </c>
      <c r="B13" s="252">
        <v>4</v>
      </c>
      <c r="C13" s="245" t="s">
        <v>135</v>
      </c>
      <c r="D13" s="247" t="s">
        <v>136</v>
      </c>
      <c r="E13" s="243" t="s">
        <v>137</v>
      </c>
      <c r="F13" s="271"/>
      <c r="G13" s="243" t="s">
        <v>138</v>
      </c>
    </row>
    <row r="14" spans="1:7" ht="12.75" customHeight="1">
      <c r="A14" s="251"/>
      <c r="B14" s="253"/>
      <c r="C14" s="266"/>
      <c r="D14" s="267"/>
      <c r="E14" s="268"/>
      <c r="F14" s="272"/>
      <c r="G14" s="268"/>
    </row>
    <row r="15" spans="1:7" ht="12.75" customHeight="1">
      <c r="A15" s="251" t="s">
        <v>14</v>
      </c>
      <c r="B15" s="252">
        <v>5</v>
      </c>
      <c r="C15" s="245" t="s">
        <v>112</v>
      </c>
      <c r="D15" s="275" t="s">
        <v>113</v>
      </c>
      <c r="E15" s="276" t="s">
        <v>114</v>
      </c>
      <c r="F15" s="278" t="s">
        <v>115</v>
      </c>
      <c r="G15" s="276" t="s">
        <v>116</v>
      </c>
    </row>
    <row r="16" spans="1:7" ht="12.75" customHeight="1">
      <c r="A16" s="251"/>
      <c r="B16" s="253"/>
      <c r="C16" s="266"/>
      <c r="D16" s="267"/>
      <c r="E16" s="277"/>
      <c r="F16" s="279"/>
      <c r="G16" s="277"/>
    </row>
    <row r="17" spans="1:7" ht="12.75" customHeight="1">
      <c r="A17" s="251" t="s">
        <v>15</v>
      </c>
      <c r="B17" s="252">
        <v>6</v>
      </c>
      <c r="C17" s="273" t="s">
        <v>221</v>
      </c>
      <c r="D17" s="247" t="s">
        <v>222</v>
      </c>
      <c r="E17" s="243" t="s">
        <v>147</v>
      </c>
      <c r="F17" s="271"/>
      <c r="G17" s="243" t="s">
        <v>148</v>
      </c>
    </row>
    <row r="18" spans="1:7" ht="12.75" customHeight="1">
      <c r="A18" s="251"/>
      <c r="B18" s="253"/>
      <c r="C18" s="274"/>
      <c r="D18" s="267"/>
      <c r="E18" s="268"/>
      <c r="F18" s="272"/>
      <c r="G18" s="268"/>
    </row>
    <row r="19" spans="1:7" ht="12.75" customHeight="1">
      <c r="A19" s="251" t="s">
        <v>16</v>
      </c>
      <c r="B19" s="252">
        <v>7</v>
      </c>
      <c r="C19" s="245" t="s">
        <v>121</v>
      </c>
      <c r="D19" s="247" t="s">
        <v>122</v>
      </c>
      <c r="E19" s="243" t="s">
        <v>123</v>
      </c>
      <c r="F19" s="271"/>
      <c r="G19" s="243" t="s">
        <v>124</v>
      </c>
    </row>
    <row r="20" spans="1:7" ht="12.75" customHeight="1">
      <c r="A20" s="251"/>
      <c r="B20" s="253"/>
      <c r="C20" s="266"/>
      <c r="D20" s="267"/>
      <c r="E20" s="268"/>
      <c r="F20" s="272"/>
      <c r="G20" s="268"/>
    </row>
    <row r="21" spans="1:7" ht="12.75" customHeight="1">
      <c r="A21" s="251" t="s">
        <v>17</v>
      </c>
      <c r="B21" s="252">
        <v>8</v>
      </c>
      <c r="C21" s="245" t="s">
        <v>117</v>
      </c>
      <c r="D21" s="247" t="s">
        <v>118</v>
      </c>
      <c r="E21" s="243" t="s">
        <v>119</v>
      </c>
      <c r="F21" s="271"/>
      <c r="G21" s="243" t="s">
        <v>120</v>
      </c>
    </row>
    <row r="22" spans="1:7" ht="12.75" customHeight="1">
      <c r="A22" s="251"/>
      <c r="B22" s="253"/>
      <c r="C22" s="266"/>
      <c r="D22" s="267"/>
      <c r="E22" s="268"/>
      <c r="F22" s="272"/>
      <c r="G22" s="268"/>
    </row>
    <row r="23" spans="1:7" ht="12.75" customHeight="1">
      <c r="A23" s="251" t="s">
        <v>18</v>
      </c>
      <c r="B23" s="252">
        <v>9</v>
      </c>
      <c r="C23" s="245" t="s">
        <v>104</v>
      </c>
      <c r="D23" s="247" t="s">
        <v>105</v>
      </c>
      <c r="E23" s="243" t="s">
        <v>106</v>
      </c>
      <c r="F23" s="271"/>
      <c r="G23" s="243" t="s">
        <v>107</v>
      </c>
    </row>
    <row r="24" spans="1:7" ht="12.75" customHeight="1">
      <c r="A24" s="251"/>
      <c r="B24" s="253"/>
      <c r="C24" s="266"/>
      <c r="D24" s="267"/>
      <c r="E24" s="268"/>
      <c r="F24" s="272"/>
      <c r="G24" s="268"/>
    </row>
    <row r="25" spans="1:7" ht="12.75" customHeight="1">
      <c r="A25" s="251" t="s">
        <v>19</v>
      </c>
      <c r="B25" s="252">
        <v>10</v>
      </c>
      <c r="C25" s="245" t="s">
        <v>90</v>
      </c>
      <c r="D25" s="247" t="s">
        <v>91</v>
      </c>
      <c r="E25" s="243" t="s">
        <v>92</v>
      </c>
      <c r="F25" s="269"/>
      <c r="G25" s="254" t="s">
        <v>93</v>
      </c>
    </row>
    <row r="26" spans="1:7" ht="12.75" customHeight="1">
      <c r="A26" s="251"/>
      <c r="B26" s="253"/>
      <c r="C26" s="266"/>
      <c r="D26" s="267"/>
      <c r="E26" s="268"/>
      <c r="F26" s="270"/>
      <c r="G26" s="255"/>
    </row>
    <row r="27" spans="1:7" ht="12.75" customHeight="1">
      <c r="A27" s="251" t="s">
        <v>20</v>
      </c>
      <c r="B27" s="252">
        <v>11</v>
      </c>
      <c r="C27" s="256" t="s">
        <v>100</v>
      </c>
      <c r="D27" s="258" t="s">
        <v>101</v>
      </c>
      <c r="E27" s="260" t="s">
        <v>102</v>
      </c>
      <c r="F27" s="262">
        <v>0</v>
      </c>
      <c r="G27" s="264" t="s">
        <v>103</v>
      </c>
    </row>
    <row r="28" spans="1:7" ht="12.75" customHeight="1">
      <c r="A28" s="251"/>
      <c r="B28" s="253"/>
      <c r="C28" s="257"/>
      <c r="D28" s="259"/>
      <c r="E28" s="261"/>
      <c r="F28" s="263"/>
      <c r="G28" s="265"/>
    </row>
    <row r="29" spans="1:7" ht="12.75" customHeight="1">
      <c r="A29" s="251" t="s">
        <v>21</v>
      </c>
      <c r="B29" s="252">
        <v>12</v>
      </c>
      <c r="C29" s="245" t="s">
        <v>141</v>
      </c>
      <c r="D29" s="247" t="s">
        <v>142</v>
      </c>
      <c r="E29" s="243" t="s">
        <v>143</v>
      </c>
      <c r="F29" s="249"/>
      <c r="G29" s="243" t="s">
        <v>144</v>
      </c>
    </row>
    <row r="30" spans="1:7" ht="12.75">
      <c r="A30" s="251"/>
      <c r="B30" s="253"/>
      <c r="C30" s="246"/>
      <c r="D30" s="248"/>
      <c r="E30" s="244"/>
      <c r="F30" s="250"/>
      <c r="G30" s="244"/>
    </row>
    <row r="31" spans="1:7" ht="12.75" customHeight="1">
      <c r="A31" s="251" t="s">
        <v>38</v>
      </c>
      <c r="B31" s="252">
        <v>13</v>
      </c>
      <c r="C31" s="245" t="s">
        <v>260</v>
      </c>
      <c r="D31" s="247" t="s">
        <v>261</v>
      </c>
      <c r="E31" s="280" t="s">
        <v>262</v>
      </c>
      <c r="F31" s="269"/>
      <c r="G31" s="254" t="s">
        <v>263</v>
      </c>
    </row>
    <row r="32" spans="1:7" ht="12.75">
      <c r="A32" s="251"/>
      <c r="B32" s="253"/>
      <c r="C32" s="266"/>
      <c r="D32" s="267"/>
      <c r="E32" s="281"/>
      <c r="F32" s="270"/>
      <c r="G32" s="255"/>
    </row>
    <row r="33" spans="1:7" ht="12.75" customHeight="1">
      <c r="A33" s="251" t="s">
        <v>39</v>
      </c>
      <c r="B33" s="252">
        <v>14</v>
      </c>
      <c r="C33" s="273" t="s">
        <v>199</v>
      </c>
      <c r="D33" s="247" t="s">
        <v>200</v>
      </c>
      <c r="E33" s="243" t="s">
        <v>201</v>
      </c>
      <c r="F33" s="271"/>
      <c r="G33" s="243" t="s">
        <v>202</v>
      </c>
    </row>
    <row r="34" spans="1:7" ht="12.75">
      <c r="A34" s="251"/>
      <c r="B34" s="253"/>
      <c r="C34" s="274"/>
      <c r="D34" s="267"/>
      <c r="E34" s="268"/>
      <c r="F34" s="272"/>
      <c r="G34" s="268"/>
    </row>
    <row r="35" spans="1:7" ht="12.75" customHeight="1">
      <c r="A35" s="251" t="s">
        <v>40</v>
      </c>
      <c r="B35" s="252">
        <v>15</v>
      </c>
      <c r="C35" s="243" t="s">
        <v>161</v>
      </c>
      <c r="D35" s="247" t="s">
        <v>162</v>
      </c>
      <c r="E35" s="247" t="s">
        <v>163</v>
      </c>
      <c r="F35" s="271"/>
      <c r="G35" s="243" t="s">
        <v>164</v>
      </c>
    </row>
    <row r="36" spans="1:7" ht="12.75">
      <c r="A36" s="251"/>
      <c r="B36" s="253"/>
      <c r="C36" s="244"/>
      <c r="D36" s="248"/>
      <c r="E36" s="248"/>
      <c r="F36" s="250"/>
      <c r="G36" s="244"/>
    </row>
    <row r="37" spans="1:7" ht="12.75" customHeight="1">
      <c r="A37" s="251" t="s">
        <v>41</v>
      </c>
      <c r="B37" s="252">
        <v>16</v>
      </c>
      <c r="C37" s="264" t="s">
        <v>98</v>
      </c>
      <c r="D37" s="258" t="s">
        <v>99</v>
      </c>
      <c r="E37" s="260" t="s">
        <v>96</v>
      </c>
      <c r="F37" s="262"/>
      <c r="G37" s="264" t="s">
        <v>97</v>
      </c>
    </row>
    <row r="38" spans="1:7" ht="12.75">
      <c r="A38" s="251"/>
      <c r="B38" s="253"/>
      <c r="C38" s="265"/>
      <c r="D38" s="287"/>
      <c r="E38" s="261"/>
      <c r="F38" s="263"/>
      <c r="G38" s="265"/>
    </row>
    <row r="39" spans="1:7" ht="12.75" customHeight="1">
      <c r="A39" s="251" t="s">
        <v>42</v>
      </c>
      <c r="B39" s="252">
        <v>17</v>
      </c>
      <c r="C39" s="243" t="s">
        <v>129</v>
      </c>
      <c r="D39" s="247" t="s">
        <v>130</v>
      </c>
      <c r="E39" s="243" t="s">
        <v>114</v>
      </c>
      <c r="F39" s="271"/>
      <c r="G39" s="289" t="s">
        <v>131</v>
      </c>
    </row>
    <row r="40" spans="1:7" ht="12.75">
      <c r="A40" s="251"/>
      <c r="B40" s="253"/>
      <c r="C40" s="268"/>
      <c r="D40" s="267"/>
      <c r="E40" s="268"/>
      <c r="F40" s="272"/>
      <c r="G40" s="288"/>
    </row>
    <row r="41" spans="1:7" ht="12.75" customHeight="1">
      <c r="A41" s="251" t="s">
        <v>43</v>
      </c>
      <c r="B41" s="252">
        <v>18</v>
      </c>
      <c r="C41" s="268" t="s">
        <v>264</v>
      </c>
      <c r="D41" s="290" t="s">
        <v>265</v>
      </c>
      <c r="E41" s="268" t="s">
        <v>266</v>
      </c>
      <c r="F41" s="272"/>
      <c r="G41" s="288" t="s">
        <v>267</v>
      </c>
    </row>
    <row r="42" spans="1:7" ht="12.75">
      <c r="A42" s="251"/>
      <c r="B42" s="253"/>
      <c r="C42" s="268"/>
      <c r="D42" s="267"/>
      <c r="E42" s="268"/>
      <c r="F42" s="272"/>
      <c r="G42" s="288"/>
    </row>
    <row r="43" spans="1:7" ht="12.75" customHeight="1">
      <c r="A43" s="251" t="s">
        <v>44</v>
      </c>
      <c r="B43" s="252">
        <v>19</v>
      </c>
      <c r="C43" s="275" t="s">
        <v>195</v>
      </c>
      <c r="D43" s="247" t="s">
        <v>196</v>
      </c>
      <c r="E43" s="243" t="s">
        <v>197</v>
      </c>
      <c r="F43" s="271"/>
      <c r="G43" s="289" t="s">
        <v>198</v>
      </c>
    </row>
    <row r="44" spans="1:7" ht="12.75">
      <c r="A44" s="251"/>
      <c r="B44" s="253"/>
      <c r="C44" s="267"/>
      <c r="D44" s="267"/>
      <c r="E44" s="268"/>
      <c r="F44" s="272"/>
      <c r="G44" s="288"/>
    </row>
    <row r="45" spans="1:7" ht="12.75" customHeight="1">
      <c r="A45" s="251" t="s">
        <v>45</v>
      </c>
      <c r="B45" s="252">
        <v>20</v>
      </c>
      <c r="C45" s="243" t="s">
        <v>171</v>
      </c>
      <c r="D45" s="275" t="s">
        <v>172</v>
      </c>
      <c r="E45" s="276" t="s">
        <v>173</v>
      </c>
      <c r="F45" s="271"/>
      <c r="G45" s="289" t="s">
        <v>174</v>
      </c>
    </row>
    <row r="46" spans="1:7" ht="12.75">
      <c r="A46" s="251"/>
      <c r="B46" s="253"/>
      <c r="C46" s="244"/>
      <c r="D46" s="248"/>
      <c r="E46" s="291"/>
      <c r="F46" s="250"/>
      <c r="G46" s="292"/>
    </row>
    <row r="47" spans="1:7" ht="12.75" customHeight="1">
      <c r="A47" s="251" t="s">
        <v>46</v>
      </c>
      <c r="B47" s="252">
        <v>21</v>
      </c>
      <c r="C47" s="243" t="s">
        <v>248</v>
      </c>
      <c r="D47" s="247" t="s">
        <v>249</v>
      </c>
      <c r="E47" s="280" t="s">
        <v>250</v>
      </c>
      <c r="F47" s="269"/>
      <c r="G47" s="293" t="s">
        <v>251</v>
      </c>
    </row>
    <row r="48" spans="1:7" ht="12.75">
      <c r="A48" s="251"/>
      <c r="B48" s="253"/>
      <c r="C48" s="268"/>
      <c r="D48" s="267"/>
      <c r="E48" s="281"/>
      <c r="F48" s="270"/>
      <c r="G48" s="294"/>
    </row>
    <row r="49" spans="1:7" ht="12.75" customHeight="1">
      <c r="A49" s="251" t="s">
        <v>47</v>
      </c>
      <c r="B49" s="252">
        <v>22</v>
      </c>
      <c r="C49" s="267" t="s">
        <v>231</v>
      </c>
      <c r="D49" s="290" t="s">
        <v>232</v>
      </c>
      <c r="E49" s="268" t="s">
        <v>229</v>
      </c>
      <c r="F49" s="272"/>
      <c r="G49" s="288" t="s">
        <v>233</v>
      </c>
    </row>
    <row r="50" spans="1:7" ht="12.75">
      <c r="A50" s="251"/>
      <c r="B50" s="253"/>
      <c r="C50" s="267"/>
      <c r="D50" s="267"/>
      <c r="E50" s="268"/>
      <c r="F50" s="272"/>
      <c r="G50" s="288"/>
    </row>
    <row r="51" spans="1:7" ht="12.75" customHeight="1">
      <c r="A51" s="251" t="s">
        <v>48</v>
      </c>
      <c r="B51" s="252">
        <v>23</v>
      </c>
      <c r="C51" s="243" t="s">
        <v>244</v>
      </c>
      <c r="D51" s="247" t="s">
        <v>245</v>
      </c>
      <c r="E51" s="243" t="s">
        <v>246</v>
      </c>
      <c r="F51" s="269"/>
      <c r="G51" s="293" t="s">
        <v>247</v>
      </c>
    </row>
    <row r="52" spans="1:7" ht="12.75">
      <c r="A52" s="251"/>
      <c r="B52" s="253"/>
      <c r="C52" s="268"/>
      <c r="D52" s="267"/>
      <c r="E52" s="268"/>
      <c r="F52" s="270"/>
      <c r="G52" s="294"/>
    </row>
    <row r="53" spans="1:7" ht="12.75" customHeight="1">
      <c r="A53" s="251" t="s">
        <v>49</v>
      </c>
      <c r="B53" s="252">
        <v>24</v>
      </c>
      <c r="C53" s="275" t="s">
        <v>191</v>
      </c>
      <c r="D53" s="247" t="s">
        <v>192</v>
      </c>
      <c r="E53" s="243" t="s">
        <v>193</v>
      </c>
      <c r="F53" s="271"/>
      <c r="G53" s="289" t="s">
        <v>194</v>
      </c>
    </row>
    <row r="54" spans="1:7" ht="12.75">
      <c r="A54" s="251"/>
      <c r="B54" s="253"/>
      <c r="C54" s="267"/>
      <c r="D54" s="295"/>
      <c r="E54" s="268"/>
      <c r="F54" s="272"/>
      <c r="G54" s="296"/>
    </row>
    <row r="55" spans="1:7" ht="12.75" customHeight="1">
      <c r="A55" s="251" t="s">
        <v>50</v>
      </c>
      <c r="B55" s="252">
        <v>25</v>
      </c>
      <c r="C55" s="243" t="s">
        <v>175</v>
      </c>
      <c r="D55" s="275" t="s">
        <v>176</v>
      </c>
      <c r="E55" s="276" t="s">
        <v>177</v>
      </c>
      <c r="F55" s="278"/>
      <c r="G55" s="276" t="s">
        <v>178</v>
      </c>
    </row>
    <row r="56" spans="1:7" ht="12.75">
      <c r="A56" s="251"/>
      <c r="B56" s="253"/>
      <c r="C56" s="244"/>
      <c r="D56" s="248"/>
      <c r="E56" s="291"/>
      <c r="F56" s="297"/>
      <c r="G56" s="291"/>
    </row>
    <row r="57" spans="1:7" ht="12.75" customHeight="1">
      <c r="A57" s="251" t="s">
        <v>51</v>
      </c>
      <c r="B57" s="252">
        <v>26</v>
      </c>
      <c r="C57" s="275" t="s">
        <v>207</v>
      </c>
      <c r="D57" s="247" t="s">
        <v>208</v>
      </c>
      <c r="E57" s="243" t="s">
        <v>209</v>
      </c>
      <c r="F57" s="271" t="s">
        <v>210</v>
      </c>
      <c r="G57" s="289" t="s">
        <v>211</v>
      </c>
    </row>
    <row r="58" spans="1:7" ht="12.75">
      <c r="A58" s="251"/>
      <c r="B58" s="253"/>
      <c r="C58" s="267"/>
      <c r="D58" s="267"/>
      <c r="E58" s="268"/>
      <c r="F58" s="272"/>
      <c r="G58" s="288"/>
    </row>
    <row r="59" spans="1:7" ht="12.75" customHeight="1">
      <c r="A59" s="251" t="s">
        <v>52</v>
      </c>
      <c r="B59" s="252">
        <v>27</v>
      </c>
      <c r="C59" s="298" t="s">
        <v>187</v>
      </c>
      <c r="D59" s="299" t="s">
        <v>188</v>
      </c>
      <c r="E59" s="268" t="s">
        <v>189</v>
      </c>
      <c r="F59" s="272"/>
      <c r="G59" s="288" t="s">
        <v>190</v>
      </c>
    </row>
    <row r="60" spans="1:7" ht="12.75">
      <c r="A60" s="251"/>
      <c r="B60" s="252"/>
      <c r="C60" s="267"/>
      <c r="D60" s="267"/>
      <c r="E60" s="243"/>
      <c r="F60" s="271"/>
      <c r="G60" s="289"/>
    </row>
    <row r="61" spans="1:7" ht="12.75" customHeight="1">
      <c r="A61" s="251" t="s">
        <v>53</v>
      </c>
      <c r="B61" s="252">
        <v>28</v>
      </c>
      <c r="C61" s="300" t="s">
        <v>257</v>
      </c>
      <c r="D61" s="301" t="s">
        <v>258</v>
      </c>
      <c r="E61" s="302" t="s">
        <v>250</v>
      </c>
      <c r="F61" s="303"/>
      <c r="G61" s="304" t="s">
        <v>259</v>
      </c>
    </row>
    <row r="62" spans="1:7" ht="12.75">
      <c r="A62" s="251"/>
      <c r="B62" s="252"/>
      <c r="C62" s="268"/>
      <c r="D62" s="267"/>
      <c r="E62" s="281"/>
      <c r="F62" s="270"/>
      <c r="G62" s="255"/>
    </row>
    <row r="63" spans="1:7" ht="12.75" customHeight="1">
      <c r="A63" s="251" t="s">
        <v>54</v>
      </c>
      <c r="B63" s="252">
        <v>29</v>
      </c>
      <c r="C63" s="275" t="s">
        <v>217</v>
      </c>
      <c r="D63" s="247" t="s">
        <v>218</v>
      </c>
      <c r="E63" s="243" t="s">
        <v>219</v>
      </c>
      <c r="F63" s="271"/>
      <c r="G63" s="289" t="s">
        <v>220</v>
      </c>
    </row>
    <row r="64" spans="1:7" ht="12.75">
      <c r="A64" s="251"/>
      <c r="B64" s="252"/>
      <c r="C64" s="275"/>
      <c r="D64" s="275"/>
      <c r="E64" s="243"/>
      <c r="F64" s="271"/>
      <c r="G64" s="307"/>
    </row>
    <row r="65" spans="1:7" ht="12.75" customHeight="1">
      <c r="A65" s="251" t="s">
        <v>55</v>
      </c>
      <c r="B65" s="252">
        <v>30</v>
      </c>
      <c r="C65" s="300" t="s">
        <v>165</v>
      </c>
      <c r="D65" s="301" t="s">
        <v>166</v>
      </c>
      <c r="E65" s="300" t="s">
        <v>163</v>
      </c>
      <c r="F65" s="305"/>
      <c r="G65" s="300" t="s">
        <v>164</v>
      </c>
    </row>
    <row r="66" spans="1:7" ht="12.75">
      <c r="A66" s="251"/>
      <c r="B66" s="252"/>
      <c r="C66" s="244"/>
      <c r="D66" s="248"/>
      <c r="E66" s="244"/>
      <c r="F66" s="250"/>
      <c r="G66" s="244"/>
    </row>
    <row r="67" spans="1:7" ht="12.75" customHeight="1">
      <c r="A67" s="251" t="s">
        <v>56</v>
      </c>
      <c r="B67" s="252">
        <v>31</v>
      </c>
      <c r="C67" s="306" t="s">
        <v>241</v>
      </c>
      <c r="D67" s="247" t="s">
        <v>242</v>
      </c>
      <c r="E67" s="300" t="s">
        <v>92</v>
      </c>
      <c r="F67" s="269"/>
      <c r="G67" s="254" t="s">
        <v>243</v>
      </c>
    </row>
    <row r="68" spans="1:7" ht="12.75">
      <c r="A68" s="251"/>
      <c r="B68" s="252"/>
      <c r="C68" s="306"/>
      <c r="D68" s="275"/>
      <c r="E68" s="268"/>
      <c r="F68" s="269"/>
      <c r="G68" s="254"/>
    </row>
    <row r="69" spans="1:7" ht="12.75" customHeight="1">
      <c r="A69" s="251" t="s">
        <v>57</v>
      </c>
      <c r="B69" s="252">
        <v>32</v>
      </c>
      <c r="C69" s="306" t="s">
        <v>153</v>
      </c>
      <c r="D69" s="247" t="s">
        <v>154</v>
      </c>
      <c r="E69" s="243" t="s">
        <v>155</v>
      </c>
      <c r="F69" s="271"/>
      <c r="G69" s="243" t="s">
        <v>156</v>
      </c>
    </row>
    <row r="70" spans="1:7" ht="12.75">
      <c r="A70" s="251"/>
      <c r="B70" s="252"/>
      <c r="C70" s="308"/>
      <c r="D70" s="309"/>
      <c r="E70" s="310"/>
      <c r="F70" s="249"/>
      <c r="G70" s="310"/>
    </row>
    <row r="71" spans="1:7" ht="12.75" customHeight="1">
      <c r="A71" s="251" t="s">
        <v>58</v>
      </c>
      <c r="B71" s="252">
        <v>33</v>
      </c>
      <c r="C71" s="312" t="s">
        <v>203</v>
      </c>
      <c r="D71" s="247" t="s">
        <v>204</v>
      </c>
      <c r="E71" s="243" t="s">
        <v>205</v>
      </c>
      <c r="F71" s="271"/>
      <c r="G71" s="243" t="s">
        <v>206</v>
      </c>
    </row>
    <row r="72" spans="1:7" ht="12.75">
      <c r="A72" s="251"/>
      <c r="B72" s="311"/>
      <c r="C72" s="312"/>
      <c r="D72" s="275"/>
      <c r="E72" s="243"/>
      <c r="F72" s="271"/>
      <c r="G72" s="243"/>
    </row>
    <row r="73" spans="1:7" ht="12.75" customHeight="1">
      <c r="A73" s="251" t="s">
        <v>59</v>
      </c>
      <c r="B73" s="252">
        <v>34</v>
      </c>
      <c r="C73" s="312" t="s">
        <v>227</v>
      </c>
      <c r="D73" s="247" t="s">
        <v>228</v>
      </c>
      <c r="E73" s="243" t="s">
        <v>229</v>
      </c>
      <c r="F73" s="271"/>
      <c r="G73" s="243" t="s">
        <v>230</v>
      </c>
    </row>
    <row r="74" spans="1:7" ht="12.75">
      <c r="A74" s="251"/>
      <c r="B74" s="252"/>
      <c r="C74" s="312"/>
      <c r="D74" s="275"/>
      <c r="E74" s="243"/>
      <c r="F74" s="271"/>
      <c r="G74" s="243"/>
    </row>
    <row r="75" spans="1:7" ht="12.75" customHeight="1">
      <c r="A75" s="251" t="s">
        <v>60</v>
      </c>
      <c r="B75" s="252">
        <v>35</v>
      </c>
      <c r="C75" s="306" t="s">
        <v>125</v>
      </c>
      <c r="D75" s="247" t="s">
        <v>126</v>
      </c>
      <c r="E75" s="243" t="s">
        <v>127</v>
      </c>
      <c r="F75" s="271"/>
      <c r="G75" s="243" t="s">
        <v>128</v>
      </c>
    </row>
    <row r="76" spans="1:7" ht="12.75">
      <c r="A76" s="251"/>
      <c r="B76" s="252"/>
      <c r="C76" s="306"/>
      <c r="D76" s="275"/>
      <c r="E76" s="243"/>
      <c r="F76" s="271"/>
      <c r="G76" s="243"/>
    </row>
    <row r="77" spans="1:7" ht="12.75" customHeight="1">
      <c r="A77" s="251" t="s">
        <v>61</v>
      </c>
      <c r="B77" s="252">
        <v>36</v>
      </c>
      <c r="C77" s="306" t="s">
        <v>167</v>
      </c>
      <c r="D77" s="275" t="s">
        <v>168</v>
      </c>
      <c r="E77" s="276" t="s">
        <v>169</v>
      </c>
      <c r="F77" s="271"/>
      <c r="G77" s="243" t="s">
        <v>170</v>
      </c>
    </row>
    <row r="78" spans="1:7" ht="12.75">
      <c r="A78" s="251"/>
      <c r="B78" s="252"/>
      <c r="C78" s="308"/>
      <c r="D78" s="309"/>
      <c r="E78" s="313"/>
      <c r="F78" s="249"/>
      <c r="G78" s="310"/>
    </row>
    <row r="79" spans="1:7" ht="12.75" customHeight="1">
      <c r="A79" s="251" t="s">
        <v>62</v>
      </c>
      <c r="B79" s="252">
        <v>37</v>
      </c>
      <c r="C79" s="306" t="s">
        <v>139</v>
      </c>
      <c r="D79" s="247" t="s">
        <v>140</v>
      </c>
      <c r="E79" s="243" t="s">
        <v>137</v>
      </c>
      <c r="F79" s="271"/>
      <c r="G79" s="243" t="s">
        <v>138</v>
      </c>
    </row>
    <row r="80" spans="1:7" ht="12.75">
      <c r="A80" s="251"/>
      <c r="B80" s="252"/>
      <c r="C80" s="306"/>
      <c r="D80" s="275"/>
      <c r="E80" s="243"/>
      <c r="F80" s="271"/>
      <c r="G80" s="243"/>
    </row>
    <row r="81" spans="1:7" ht="12.75" customHeight="1">
      <c r="A81" s="251" t="s">
        <v>63</v>
      </c>
      <c r="B81" s="252">
        <v>38</v>
      </c>
      <c r="C81" s="316" t="s">
        <v>149</v>
      </c>
      <c r="D81" s="258" t="s">
        <v>150</v>
      </c>
      <c r="E81" s="260" t="s">
        <v>151</v>
      </c>
      <c r="F81" s="262">
        <v>0</v>
      </c>
      <c r="G81" s="264" t="s">
        <v>152</v>
      </c>
    </row>
    <row r="82" spans="1:7" ht="12.75">
      <c r="A82" s="251"/>
      <c r="B82" s="252"/>
      <c r="C82" s="317"/>
      <c r="D82" s="318"/>
      <c r="E82" s="319"/>
      <c r="F82" s="314"/>
      <c r="G82" s="315"/>
    </row>
    <row r="83" spans="1:7" ht="12.75" customHeight="1">
      <c r="A83" s="251" t="s">
        <v>64</v>
      </c>
      <c r="B83" s="252">
        <v>39</v>
      </c>
      <c r="C83" s="312" t="s">
        <v>223</v>
      </c>
      <c r="D83" s="247" t="s">
        <v>224</v>
      </c>
      <c r="E83" s="243" t="s">
        <v>225</v>
      </c>
      <c r="F83" s="271"/>
      <c r="G83" s="243" t="s">
        <v>226</v>
      </c>
    </row>
    <row r="84" spans="1:7" ht="12.75">
      <c r="A84" s="251"/>
      <c r="B84" s="252"/>
      <c r="C84" s="312"/>
      <c r="D84" s="275"/>
      <c r="E84" s="243"/>
      <c r="F84" s="271"/>
      <c r="G84" s="243"/>
    </row>
    <row r="85" spans="1:7" ht="12.75" customHeight="1">
      <c r="A85" s="251" t="s">
        <v>65</v>
      </c>
      <c r="B85" s="252">
        <v>40</v>
      </c>
      <c r="C85" s="306" t="s">
        <v>157</v>
      </c>
      <c r="D85" s="247" t="s">
        <v>158</v>
      </c>
      <c r="E85" s="243" t="s">
        <v>159</v>
      </c>
      <c r="F85" s="271"/>
      <c r="G85" s="243" t="s">
        <v>160</v>
      </c>
    </row>
    <row r="86" spans="1:7" ht="12.75">
      <c r="A86" s="251"/>
      <c r="B86" s="252"/>
      <c r="C86" s="308"/>
      <c r="D86" s="309"/>
      <c r="E86" s="310"/>
      <c r="F86" s="249"/>
      <c r="G86" s="310"/>
    </row>
    <row r="87" spans="1:8" ht="12.75" customHeight="1">
      <c r="A87" s="251" t="s">
        <v>81</v>
      </c>
      <c r="B87" s="252">
        <v>41</v>
      </c>
      <c r="C87" s="300" t="s">
        <v>108</v>
      </c>
      <c r="D87" s="301" t="s">
        <v>109</v>
      </c>
      <c r="E87" s="300" t="s">
        <v>110</v>
      </c>
      <c r="F87" s="305"/>
      <c r="G87" s="300" t="s">
        <v>111</v>
      </c>
      <c r="H87" s="4"/>
    </row>
    <row r="88" spans="1:8" ht="12.75">
      <c r="A88" s="251"/>
      <c r="B88" s="252"/>
      <c r="C88" s="268"/>
      <c r="D88" s="267"/>
      <c r="E88" s="268"/>
      <c r="F88" s="272"/>
      <c r="G88" s="268"/>
      <c r="H88" s="4"/>
    </row>
    <row r="89" spans="1:8" ht="12.75" customHeight="1">
      <c r="A89" s="251" t="s">
        <v>82</v>
      </c>
      <c r="B89" s="252">
        <v>42</v>
      </c>
      <c r="C89" s="300" t="s">
        <v>145</v>
      </c>
      <c r="D89" s="301" t="s">
        <v>146</v>
      </c>
      <c r="E89" s="300" t="s">
        <v>147</v>
      </c>
      <c r="F89" s="305"/>
      <c r="G89" s="300" t="s">
        <v>148</v>
      </c>
      <c r="H89" s="4"/>
    </row>
    <row r="90" spans="1:8" ht="12.75">
      <c r="A90" s="251"/>
      <c r="B90" s="252"/>
      <c r="C90" s="244"/>
      <c r="D90" s="248"/>
      <c r="E90" s="244"/>
      <c r="F90" s="250"/>
      <c r="G90" s="244"/>
      <c r="H90" s="4"/>
    </row>
    <row r="91" spans="1:8" ht="12.75" customHeight="1">
      <c r="A91" s="251" t="s">
        <v>83</v>
      </c>
      <c r="B91" s="252">
        <v>43</v>
      </c>
      <c r="C91" s="300" t="s">
        <v>238</v>
      </c>
      <c r="D91" s="301" t="s">
        <v>239</v>
      </c>
      <c r="E91" s="300" t="s">
        <v>92</v>
      </c>
      <c r="F91" s="303"/>
      <c r="G91" s="304" t="s">
        <v>240</v>
      </c>
      <c r="H91" s="4"/>
    </row>
    <row r="92" spans="1:8" ht="12.75">
      <c r="A92" s="251"/>
      <c r="B92" s="252"/>
      <c r="C92" s="268"/>
      <c r="D92" s="267"/>
      <c r="E92" s="268"/>
      <c r="F92" s="270"/>
      <c r="G92" s="255"/>
      <c r="H92" s="4"/>
    </row>
    <row r="93" spans="1:8" ht="12.75" customHeight="1">
      <c r="A93" s="251" t="s">
        <v>84</v>
      </c>
      <c r="B93" s="252">
        <v>44</v>
      </c>
      <c r="C93" s="300" t="s">
        <v>132</v>
      </c>
      <c r="D93" s="301" t="s">
        <v>133</v>
      </c>
      <c r="E93" s="300" t="s">
        <v>114</v>
      </c>
      <c r="F93" s="305"/>
      <c r="G93" s="300" t="s">
        <v>134</v>
      </c>
      <c r="H93" s="4"/>
    </row>
    <row r="94" spans="1:8" ht="12.75">
      <c r="A94" s="251"/>
      <c r="B94" s="252"/>
      <c r="C94" s="268"/>
      <c r="D94" s="267"/>
      <c r="E94" s="268"/>
      <c r="F94" s="272"/>
      <c r="G94" s="268"/>
      <c r="H94" s="4"/>
    </row>
    <row r="95" spans="1:8" ht="12.75" customHeight="1">
      <c r="A95" s="251" t="s">
        <v>85</v>
      </c>
      <c r="B95" s="252">
        <v>45</v>
      </c>
      <c r="C95" s="320" t="s">
        <v>94</v>
      </c>
      <c r="D95" s="321" t="s">
        <v>95</v>
      </c>
      <c r="E95" s="322" t="s">
        <v>96</v>
      </c>
      <c r="F95" s="323"/>
      <c r="G95" s="320" t="s">
        <v>97</v>
      </c>
      <c r="H95" s="4"/>
    </row>
    <row r="96" spans="1:8" ht="12.75">
      <c r="A96" s="251"/>
      <c r="B96" s="252"/>
      <c r="C96" s="265"/>
      <c r="D96" s="287"/>
      <c r="E96" s="261"/>
      <c r="F96" s="263"/>
      <c r="G96" s="265"/>
      <c r="H96" s="4"/>
    </row>
    <row r="97" spans="1:8" ht="12.75" customHeight="1">
      <c r="A97" s="251" t="s">
        <v>86</v>
      </c>
      <c r="B97" s="252">
        <v>46</v>
      </c>
      <c r="C97" s="300" t="s">
        <v>252</v>
      </c>
      <c r="D97" s="301" t="s">
        <v>253</v>
      </c>
      <c r="E97" s="302" t="s">
        <v>250</v>
      </c>
      <c r="F97" s="303"/>
      <c r="G97" s="304" t="s">
        <v>251</v>
      </c>
      <c r="H97" s="4"/>
    </row>
    <row r="98" spans="1:8" ht="12.75">
      <c r="A98" s="251"/>
      <c r="B98" s="252"/>
      <c r="C98" s="268"/>
      <c r="D98" s="267"/>
      <c r="E98" s="281"/>
      <c r="F98" s="270"/>
      <c r="G98" s="255"/>
      <c r="H98" s="4"/>
    </row>
    <row r="99" spans="1:8" ht="12.75">
      <c r="A99" s="251" t="s">
        <v>87</v>
      </c>
      <c r="B99" s="252">
        <v>47</v>
      </c>
      <c r="C99" s="300" t="s">
        <v>179</v>
      </c>
      <c r="D99" s="324" t="s">
        <v>180</v>
      </c>
      <c r="E99" s="325" t="s">
        <v>181</v>
      </c>
      <c r="F99" s="326"/>
      <c r="G99" s="325" t="s">
        <v>182</v>
      </c>
      <c r="H99" s="4"/>
    </row>
    <row r="100" spans="1:8" ht="12.75">
      <c r="A100" s="251"/>
      <c r="B100" s="252"/>
      <c r="C100" s="244"/>
      <c r="D100" s="248"/>
      <c r="E100" s="291"/>
      <c r="F100" s="297"/>
      <c r="G100" s="291"/>
      <c r="H100" s="4"/>
    </row>
    <row r="101" spans="1:8" ht="12.75" customHeight="1">
      <c r="A101" s="251" t="s">
        <v>88</v>
      </c>
      <c r="B101" s="252">
        <v>48</v>
      </c>
      <c r="C101" s="324" t="s">
        <v>183</v>
      </c>
      <c r="D101" s="301" t="s">
        <v>184</v>
      </c>
      <c r="E101" s="300" t="s">
        <v>185</v>
      </c>
      <c r="F101" s="305"/>
      <c r="G101" s="300" t="s">
        <v>186</v>
      </c>
      <c r="H101" s="4"/>
    </row>
    <row r="102" spans="1:8" ht="12.75">
      <c r="A102" s="251"/>
      <c r="B102" s="252"/>
      <c r="C102" s="267"/>
      <c r="D102" s="267"/>
      <c r="E102" s="268"/>
      <c r="F102" s="272"/>
      <c r="G102" s="268"/>
      <c r="H102" s="4"/>
    </row>
    <row r="103" spans="1:8" ht="12.75">
      <c r="A103" s="329"/>
      <c r="B103" s="330"/>
      <c r="C103" s="328"/>
      <c r="D103" s="332"/>
      <c r="E103" s="332"/>
      <c r="F103" s="327"/>
      <c r="G103" s="328"/>
      <c r="H103" s="4"/>
    </row>
    <row r="104" spans="1:8" ht="12.75">
      <c r="A104" s="329"/>
      <c r="B104" s="331"/>
      <c r="C104" s="328"/>
      <c r="D104" s="332"/>
      <c r="E104" s="332"/>
      <c r="F104" s="327"/>
      <c r="G104" s="328"/>
      <c r="H104" s="4"/>
    </row>
    <row r="105" spans="1:8" ht="12.75">
      <c r="A105" s="329"/>
      <c r="B105" s="330"/>
      <c r="C105" s="328"/>
      <c r="D105" s="332"/>
      <c r="E105" s="332"/>
      <c r="F105" s="327"/>
      <c r="G105" s="328"/>
      <c r="H105" s="4"/>
    </row>
    <row r="106" spans="1:8" ht="12.75">
      <c r="A106" s="329"/>
      <c r="B106" s="331"/>
      <c r="C106" s="328"/>
      <c r="D106" s="332"/>
      <c r="E106" s="332"/>
      <c r="F106" s="327"/>
      <c r="G106" s="328"/>
      <c r="H106" s="4"/>
    </row>
    <row r="107" spans="1:8" ht="12.75">
      <c r="A107" s="329"/>
      <c r="B107" s="330"/>
      <c r="C107" s="328"/>
      <c r="D107" s="332"/>
      <c r="E107" s="332"/>
      <c r="F107" s="327"/>
      <c r="G107" s="328"/>
      <c r="H107" s="4"/>
    </row>
    <row r="108" spans="1:8" ht="12.75">
      <c r="A108" s="329"/>
      <c r="B108" s="331"/>
      <c r="C108" s="328"/>
      <c r="D108" s="332"/>
      <c r="E108" s="332"/>
      <c r="F108" s="327"/>
      <c r="G108" s="328"/>
      <c r="H108" s="4"/>
    </row>
    <row r="109" spans="1:8" ht="12.75">
      <c r="A109" s="329"/>
      <c r="B109" s="330"/>
      <c r="C109" s="328"/>
      <c r="D109" s="332"/>
      <c r="E109" s="332"/>
      <c r="F109" s="327"/>
      <c r="G109" s="328"/>
      <c r="H109" s="4"/>
    </row>
    <row r="110" spans="1:8" ht="12.75">
      <c r="A110" s="329"/>
      <c r="B110" s="331"/>
      <c r="C110" s="328"/>
      <c r="D110" s="332"/>
      <c r="E110" s="332"/>
      <c r="F110" s="327"/>
      <c r="G110" s="328"/>
      <c r="H110" s="4"/>
    </row>
    <row r="111" spans="1:8" ht="12.75">
      <c r="A111" s="329"/>
      <c r="B111" s="330"/>
      <c r="C111" s="328"/>
      <c r="D111" s="332"/>
      <c r="E111" s="332"/>
      <c r="F111" s="327"/>
      <c r="G111" s="328"/>
      <c r="H111" s="4"/>
    </row>
    <row r="112" spans="1:8" ht="12.75">
      <c r="A112" s="329"/>
      <c r="B112" s="331"/>
      <c r="C112" s="328"/>
      <c r="D112" s="332"/>
      <c r="E112" s="332"/>
      <c r="F112" s="327"/>
      <c r="G112" s="328"/>
      <c r="H112" s="4"/>
    </row>
    <row r="113" spans="1:8" ht="12.75">
      <c r="A113" s="329"/>
      <c r="B113" s="330"/>
      <c r="C113" s="328"/>
      <c r="D113" s="332"/>
      <c r="E113" s="332"/>
      <c r="F113" s="327"/>
      <c r="G113" s="328"/>
      <c r="H113" s="4"/>
    </row>
    <row r="114" spans="1:8" ht="12.75">
      <c r="A114" s="329"/>
      <c r="B114" s="331"/>
      <c r="C114" s="328"/>
      <c r="D114" s="332"/>
      <c r="E114" s="332"/>
      <c r="F114" s="327"/>
      <c r="G114" s="328"/>
      <c r="H114" s="4"/>
    </row>
    <row r="115" spans="1:8" ht="12.75">
      <c r="A115" s="329"/>
      <c r="B115" s="330"/>
      <c r="C115" s="328"/>
      <c r="D115" s="332"/>
      <c r="E115" s="332"/>
      <c r="F115" s="327"/>
      <c r="G115" s="328"/>
      <c r="H115" s="4"/>
    </row>
    <row r="116" spans="1:8" ht="12.75">
      <c r="A116" s="329"/>
      <c r="B116" s="331"/>
      <c r="C116" s="328"/>
      <c r="D116" s="332"/>
      <c r="E116" s="332"/>
      <c r="F116" s="327"/>
      <c r="G116" s="328"/>
      <c r="H116" s="4"/>
    </row>
    <row r="117" spans="1:8" ht="12.75">
      <c r="A117" s="329"/>
      <c r="B117" s="330"/>
      <c r="C117" s="328"/>
      <c r="D117" s="332"/>
      <c r="E117" s="332"/>
      <c r="F117" s="327"/>
      <c r="G117" s="328"/>
      <c r="H117" s="4"/>
    </row>
    <row r="118" spans="1:8" ht="12.75">
      <c r="A118" s="329"/>
      <c r="B118" s="331"/>
      <c r="C118" s="328"/>
      <c r="D118" s="332"/>
      <c r="E118" s="332"/>
      <c r="F118" s="327"/>
      <c r="G118" s="328"/>
      <c r="H118" s="4"/>
    </row>
    <row r="119" spans="1:8" ht="12.75">
      <c r="A119" s="329"/>
      <c r="B119" s="330"/>
      <c r="C119" s="328"/>
      <c r="D119" s="332"/>
      <c r="E119" s="332"/>
      <c r="F119" s="327"/>
      <c r="G119" s="328"/>
      <c r="H119" s="4"/>
    </row>
    <row r="120" spans="1:8" ht="12.75">
      <c r="A120" s="329"/>
      <c r="B120" s="331"/>
      <c r="C120" s="328"/>
      <c r="D120" s="332"/>
      <c r="E120" s="332"/>
      <c r="F120" s="327"/>
      <c r="G120" s="328"/>
      <c r="H120" s="4"/>
    </row>
    <row r="121" spans="1:8" ht="12.75">
      <c r="A121" s="329"/>
      <c r="B121" s="330"/>
      <c r="C121" s="328"/>
      <c r="D121" s="332"/>
      <c r="E121" s="332"/>
      <c r="F121" s="327"/>
      <c r="G121" s="328"/>
      <c r="H121" s="4"/>
    </row>
    <row r="122" spans="1:8" ht="12.75">
      <c r="A122" s="329"/>
      <c r="B122" s="331"/>
      <c r="C122" s="328"/>
      <c r="D122" s="332"/>
      <c r="E122" s="332"/>
      <c r="F122" s="327"/>
      <c r="G122" s="328"/>
      <c r="H122" s="4"/>
    </row>
    <row r="123" spans="1:8" ht="12.75">
      <c r="A123" s="329"/>
      <c r="B123" s="330"/>
      <c r="C123" s="328"/>
      <c r="D123" s="332"/>
      <c r="E123" s="332"/>
      <c r="F123" s="327"/>
      <c r="G123" s="328"/>
      <c r="H123" s="4"/>
    </row>
    <row r="124" spans="1:8" ht="12.75">
      <c r="A124" s="329"/>
      <c r="B124" s="331"/>
      <c r="C124" s="328"/>
      <c r="D124" s="332"/>
      <c r="E124" s="332"/>
      <c r="F124" s="327"/>
      <c r="G124" s="328"/>
      <c r="H124" s="4"/>
    </row>
    <row r="125" spans="1:8" ht="12.75">
      <c r="A125" s="329"/>
      <c r="B125" s="330"/>
      <c r="C125" s="328"/>
      <c r="D125" s="332"/>
      <c r="E125" s="332"/>
      <c r="F125" s="327"/>
      <c r="G125" s="328"/>
      <c r="H125" s="4"/>
    </row>
    <row r="126" spans="1:8" ht="12.75">
      <c r="A126" s="329"/>
      <c r="B126" s="331"/>
      <c r="C126" s="328"/>
      <c r="D126" s="332"/>
      <c r="E126" s="332"/>
      <c r="F126" s="327"/>
      <c r="G126" s="328"/>
      <c r="H126" s="4"/>
    </row>
    <row r="127" spans="1:8" ht="12.75">
      <c r="A127" s="329"/>
      <c r="B127" s="330"/>
      <c r="C127" s="328"/>
      <c r="D127" s="332"/>
      <c r="E127" s="332"/>
      <c r="F127" s="327"/>
      <c r="G127" s="328"/>
      <c r="H127" s="4"/>
    </row>
    <row r="128" spans="1:8" ht="12.75">
      <c r="A128" s="329"/>
      <c r="B128" s="331"/>
      <c r="C128" s="328"/>
      <c r="D128" s="332"/>
      <c r="E128" s="332"/>
      <c r="F128" s="327"/>
      <c r="G128" s="328"/>
      <c r="H128" s="4"/>
    </row>
    <row r="129" spans="1:8" ht="12.75">
      <c r="A129" s="329"/>
      <c r="B129" s="330"/>
      <c r="C129" s="328"/>
      <c r="D129" s="332"/>
      <c r="E129" s="332"/>
      <c r="F129" s="327"/>
      <c r="G129" s="328"/>
      <c r="H129" s="4"/>
    </row>
    <row r="130" spans="1:8" ht="12.75">
      <c r="A130" s="329"/>
      <c r="B130" s="331"/>
      <c r="C130" s="328"/>
      <c r="D130" s="332"/>
      <c r="E130" s="332"/>
      <c r="F130" s="327"/>
      <c r="G130" s="328"/>
      <c r="H130" s="4"/>
    </row>
    <row r="131" spans="1:8" ht="12.75">
      <c r="A131" s="329"/>
      <c r="B131" s="330"/>
      <c r="C131" s="328"/>
      <c r="D131" s="332"/>
      <c r="E131" s="332"/>
      <c r="F131" s="327"/>
      <c r="G131" s="328"/>
      <c r="H131" s="4"/>
    </row>
    <row r="132" spans="1:8" ht="12.75">
      <c r="A132" s="329"/>
      <c r="B132" s="331"/>
      <c r="C132" s="328"/>
      <c r="D132" s="332"/>
      <c r="E132" s="332"/>
      <c r="F132" s="327"/>
      <c r="G132" s="328"/>
      <c r="H132" s="4"/>
    </row>
    <row r="133" spans="1:8" ht="12.75">
      <c r="A133" s="329"/>
      <c r="B133" s="330"/>
      <c r="C133" s="328"/>
      <c r="D133" s="332"/>
      <c r="E133" s="332"/>
      <c r="F133" s="327"/>
      <c r="G133" s="328"/>
      <c r="H133" s="4"/>
    </row>
    <row r="134" spans="1:8" ht="12.75">
      <c r="A134" s="329"/>
      <c r="B134" s="331"/>
      <c r="C134" s="328"/>
      <c r="D134" s="332"/>
      <c r="E134" s="332"/>
      <c r="F134" s="327"/>
      <c r="G134" s="328"/>
      <c r="H134" s="4"/>
    </row>
    <row r="135" spans="1:8" ht="12.75">
      <c r="A135" s="329"/>
      <c r="B135" s="330"/>
      <c r="C135" s="328"/>
      <c r="D135" s="332"/>
      <c r="E135" s="332"/>
      <c r="F135" s="327"/>
      <c r="G135" s="328"/>
      <c r="H135" s="4"/>
    </row>
    <row r="136" spans="1:8" ht="12.75">
      <c r="A136" s="329"/>
      <c r="B136" s="331"/>
      <c r="C136" s="328"/>
      <c r="D136" s="332"/>
      <c r="E136" s="332"/>
      <c r="F136" s="327"/>
      <c r="G136" s="328"/>
      <c r="H136" s="4"/>
    </row>
    <row r="137" spans="1:8" ht="12.75">
      <c r="A137" s="329"/>
      <c r="B137" s="330"/>
      <c r="C137" s="328"/>
      <c r="D137" s="332"/>
      <c r="E137" s="332"/>
      <c r="F137" s="327"/>
      <c r="G137" s="328"/>
      <c r="H137" s="4"/>
    </row>
    <row r="138" spans="1:8" ht="12.75">
      <c r="A138" s="329"/>
      <c r="B138" s="331"/>
      <c r="C138" s="328"/>
      <c r="D138" s="332"/>
      <c r="E138" s="332"/>
      <c r="F138" s="327"/>
      <c r="G138" s="328"/>
      <c r="H138" s="4"/>
    </row>
    <row r="139" spans="1:8" ht="12.75">
      <c r="A139" s="329"/>
      <c r="B139" s="330"/>
      <c r="C139" s="328"/>
      <c r="D139" s="332"/>
      <c r="E139" s="332"/>
      <c r="F139" s="327"/>
      <c r="G139" s="328"/>
      <c r="H139" s="4"/>
    </row>
    <row r="140" spans="1:8" ht="12.75">
      <c r="A140" s="329"/>
      <c r="B140" s="331"/>
      <c r="C140" s="328"/>
      <c r="D140" s="332"/>
      <c r="E140" s="332"/>
      <c r="F140" s="327"/>
      <c r="G140" s="328"/>
      <c r="H140" s="4"/>
    </row>
    <row r="141" spans="1:8" ht="12.75">
      <c r="A141" s="329"/>
      <c r="B141" s="330"/>
      <c r="C141" s="328"/>
      <c r="D141" s="332"/>
      <c r="E141" s="332"/>
      <c r="F141" s="327"/>
      <c r="G141" s="328"/>
      <c r="H141" s="4"/>
    </row>
    <row r="142" spans="1:8" ht="12.75">
      <c r="A142" s="329"/>
      <c r="B142" s="331"/>
      <c r="C142" s="328"/>
      <c r="D142" s="332"/>
      <c r="E142" s="332"/>
      <c r="F142" s="327"/>
      <c r="G142" s="328"/>
      <c r="H142" s="4"/>
    </row>
    <row r="143" spans="1:8" ht="12.75">
      <c r="A143" s="329"/>
      <c r="B143" s="330"/>
      <c r="C143" s="328"/>
      <c r="D143" s="332"/>
      <c r="E143" s="332"/>
      <c r="F143" s="327"/>
      <c r="G143" s="328"/>
      <c r="H143" s="4"/>
    </row>
    <row r="144" spans="1:8" ht="12.75">
      <c r="A144" s="329"/>
      <c r="B144" s="331"/>
      <c r="C144" s="328"/>
      <c r="D144" s="332"/>
      <c r="E144" s="332"/>
      <c r="F144" s="327"/>
      <c r="G144" s="328"/>
      <c r="H144" s="4"/>
    </row>
    <row r="145" spans="1:8" ht="12.75">
      <c r="A145" s="329"/>
      <c r="B145" s="330"/>
      <c r="C145" s="328"/>
      <c r="D145" s="332"/>
      <c r="E145" s="332"/>
      <c r="F145" s="327"/>
      <c r="G145" s="328"/>
      <c r="H145" s="4"/>
    </row>
    <row r="146" spans="1:8" ht="12.75">
      <c r="A146" s="329"/>
      <c r="B146" s="331"/>
      <c r="C146" s="328"/>
      <c r="D146" s="332"/>
      <c r="E146" s="332"/>
      <c r="F146" s="327"/>
      <c r="G146" s="328"/>
      <c r="H146" s="4"/>
    </row>
    <row r="147" spans="1:8" ht="12.75">
      <c r="A147" s="329"/>
      <c r="B147" s="330"/>
      <c r="C147" s="328"/>
      <c r="D147" s="332"/>
      <c r="E147" s="332"/>
      <c r="F147" s="327"/>
      <c r="G147" s="328"/>
      <c r="H147" s="4"/>
    </row>
    <row r="148" spans="1:8" ht="12.75">
      <c r="A148" s="329"/>
      <c r="B148" s="331"/>
      <c r="C148" s="328"/>
      <c r="D148" s="332"/>
      <c r="E148" s="332"/>
      <c r="F148" s="327"/>
      <c r="G148" s="328"/>
      <c r="H148" s="4"/>
    </row>
    <row r="149" spans="1:8" ht="12.75">
      <c r="A149" s="329"/>
      <c r="B149" s="330"/>
      <c r="C149" s="328"/>
      <c r="D149" s="332"/>
      <c r="E149" s="332"/>
      <c r="F149" s="327"/>
      <c r="G149" s="328"/>
      <c r="H149" s="4"/>
    </row>
    <row r="150" spans="1:8" ht="12.75">
      <c r="A150" s="329"/>
      <c r="B150" s="331"/>
      <c r="C150" s="328"/>
      <c r="D150" s="332"/>
      <c r="E150" s="332"/>
      <c r="F150" s="327"/>
      <c r="G150" s="328"/>
      <c r="H150" s="4"/>
    </row>
    <row r="151" spans="1:8" ht="12.75">
      <c r="A151" s="329"/>
      <c r="B151" s="330"/>
      <c r="C151" s="328"/>
      <c r="D151" s="332"/>
      <c r="E151" s="332"/>
      <c r="F151" s="327"/>
      <c r="G151" s="328"/>
      <c r="H151" s="4"/>
    </row>
    <row r="152" spans="1:8" ht="12.75">
      <c r="A152" s="329"/>
      <c r="B152" s="331"/>
      <c r="C152" s="328"/>
      <c r="D152" s="332"/>
      <c r="E152" s="332"/>
      <c r="F152" s="327"/>
      <c r="G152" s="328"/>
      <c r="H152" s="4"/>
    </row>
    <row r="153" spans="1:8" ht="12.75">
      <c r="A153" s="329"/>
      <c r="B153" s="330"/>
      <c r="C153" s="328"/>
      <c r="D153" s="332"/>
      <c r="E153" s="332"/>
      <c r="F153" s="327"/>
      <c r="G153" s="328"/>
      <c r="H153" s="4"/>
    </row>
    <row r="154" spans="1:8" ht="12.75">
      <c r="A154" s="329"/>
      <c r="B154" s="331"/>
      <c r="C154" s="328"/>
      <c r="D154" s="332"/>
      <c r="E154" s="332"/>
      <c r="F154" s="327"/>
      <c r="G154" s="328"/>
      <c r="H154" s="4"/>
    </row>
    <row r="155" spans="1:8" ht="12.75">
      <c r="A155" s="329"/>
      <c r="B155" s="330"/>
      <c r="C155" s="328"/>
      <c r="D155" s="332"/>
      <c r="E155" s="332"/>
      <c r="F155" s="327"/>
      <c r="G155" s="328"/>
      <c r="H155" s="4"/>
    </row>
    <row r="156" spans="1:8" ht="12.75">
      <c r="A156" s="329"/>
      <c r="B156" s="331"/>
      <c r="C156" s="328"/>
      <c r="D156" s="332"/>
      <c r="E156" s="332"/>
      <c r="F156" s="327"/>
      <c r="G156" s="328"/>
      <c r="H156" s="4"/>
    </row>
    <row r="157" spans="1:8" ht="12.75">
      <c r="A157" s="329"/>
      <c r="B157" s="330"/>
      <c r="C157" s="328"/>
      <c r="D157" s="332"/>
      <c r="E157" s="332"/>
      <c r="F157" s="327"/>
      <c r="G157" s="328"/>
      <c r="H157" s="4"/>
    </row>
    <row r="158" spans="1:8" ht="12.75">
      <c r="A158" s="329"/>
      <c r="B158" s="331"/>
      <c r="C158" s="328"/>
      <c r="D158" s="332"/>
      <c r="E158" s="332"/>
      <c r="F158" s="327"/>
      <c r="G158" s="328"/>
      <c r="H158" s="4"/>
    </row>
    <row r="159" spans="1:8" ht="12.75">
      <c r="A159" s="329"/>
      <c r="B159" s="330"/>
      <c r="C159" s="328"/>
      <c r="D159" s="332"/>
      <c r="E159" s="332"/>
      <c r="F159" s="327"/>
      <c r="G159" s="328"/>
      <c r="H159" s="4"/>
    </row>
    <row r="160" spans="1:8" ht="12.75">
      <c r="A160" s="329"/>
      <c r="B160" s="331"/>
      <c r="C160" s="328"/>
      <c r="D160" s="332"/>
      <c r="E160" s="332"/>
      <c r="F160" s="327"/>
      <c r="G160" s="328"/>
      <c r="H160" s="4"/>
    </row>
    <row r="161" spans="1:8" ht="12.75">
      <c r="A161" s="329"/>
      <c r="B161" s="330"/>
      <c r="C161" s="328"/>
      <c r="D161" s="332"/>
      <c r="E161" s="332"/>
      <c r="F161" s="327"/>
      <c r="G161" s="328"/>
      <c r="H161" s="4"/>
    </row>
    <row r="162" spans="1:8" ht="12.75">
      <c r="A162" s="329"/>
      <c r="B162" s="331"/>
      <c r="C162" s="328"/>
      <c r="D162" s="332"/>
      <c r="E162" s="332"/>
      <c r="F162" s="327"/>
      <c r="G162" s="328"/>
      <c r="H162" s="4"/>
    </row>
    <row r="163" spans="1:8" ht="12.75">
      <c r="A163" s="329"/>
      <c r="B163" s="330"/>
      <c r="C163" s="328"/>
      <c r="D163" s="332"/>
      <c r="E163" s="332"/>
      <c r="F163" s="327"/>
      <c r="G163" s="328"/>
      <c r="H163" s="4"/>
    </row>
    <row r="164" spans="1:8" ht="12.75">
      <c r="A164" s="329"/>
      <c r="B164" s="331"/>
      <c r="C164" s="328"/>
      <c r="D164" s="332"/>
      <c r="E164" s="332"/>
      <c r="F164" s="327"/>
      <c r="G164" s="328"/>
      <c r="H164" s="4"/>
    </row>
    <row r="165" spans="1:8" ht="12.75">
      <c r="A165" s="329"/>
      <c r="B165" s="330"/>
      <c r="C165" s="328"/>
      <c r="D165" s="332"/>
      <c r="E165" s="332"/>
      <c r="F165" s="327"/>
      <c r="G165" s="328"/>
      <c r="H165" s="4"/>
    </row>
    <row r="166" spans="1:8" ht="12.75">
      <c r="A166" s="329"/>
      <c r="B166" s="331"/>
      <c r="C166" s="328"/>
      <c r="D166" s="332"/>
      <c r="E166" s="332"/>
      <c r="F166" s="327"/>
      <c r="G166" s="328"/>
      <c r="H166" s="4"/>
    </row>
    <row r="167" spans="1:8" ht="12.75">
      <c r="A167" s="329"/>
      <c r="B167" s="330"/>
      <c r="C167" s="328"/>
      <c r="D167" s="332"/>
      <c r="E167" s="332"/>
      <c r="F167" s="327"/>
      <c r="G167" s="328"/>
      <c r="H167" s="4"/>
    </row>
    <row r="168" spans="1:8" ht="12.75">
      <c r="A168" s="329"/>
      <c r="B168" s="331"/>
      <c r="C168" s="328"/>
      <c r="D168" s="332"/>
      <c r="E168" s="332"/>
      <c r="F168" s="327"/>
      <c r="G168" s="328"/>
      <c r="H168" s="4"/>
    </row>
    <row r="169" spans="1:8" ht="12.75">
      <c r="A169" s="329"/>
      <c r="B169" s="330"/>
      <c r="C169" s="328"/>
      <c r="D169" s="332"/>
      <c r="E169" s="332"/>
      <c r="F169" s="327"/>
      <c r="G169" s="328"/>
      <c r="H169" s="4"/>
    </row>
    <row r="170" spans="1:8" ht="12.75">
      <c r="A170" s="329"/>
      <c r="B170" s="331"/>
      <c r="C170" s="328"/>
      <c r="D170" s="332"/>
      <c r="E170" s="332"/>
      <c r="F170" s="327"/>
      <c r="G170" s="328"/>
      <c r="H170" s="4"/>
    </row>
    <row r="171" spans="1:8" ht="12.75">
      <c r="A171" s="329"/>
      <c r="B171" s="330"/>
      <c r="C171" s="328"/>
      <c r="D171" s="332"/>
      <c r="E171" s="332"/>
      <c r="F171" s="327"/>
      <c r="G171" s="328"/>
      <c r="H171" s="4"/>
    </row>
    <row r="172" spans="1:8" ht="12.75">
      <c r="A172" s="329"/>
      <c r="B172" s="331"/>
      <c r="C172" s="328"/>
      <c r="D172" s="332"/>
      <c r="E172" s="332"/>
      <c r="F172" s="327"/>
      <c r="G172" s="328"/>
      <c r="H172" s="4"/>
    </row>
    <row r="173" spans="1:8" ht="12.75">
      <c r="A173" s="329"/>
      <c r="B173" s="330"/>
      <c r="C173" s="328"/>
      <c r="D173" s="332"/>
      <c r="E173" s="332"/>
      <c r="F173" s="327"/>
      <c r="G173" s="328"/>
      <c r="H173" s="4"/>
    </row>
    <row r="174" spans="1:8" ht="12.75">
      <c r="A174" s="329"/>
      <c r="B174" s="331"/>
      <c r="C174" s="328"/>
      <c r="D174" s="332"/>
      <c r="E174" s="332"/>
      <c r="F174" s="327"/>
      <c r="G174" s="328"/>
      <c r="H174" s="4"/>
    </row>
    <row r="175" spans="1:8" ht="12.75">
      <c r="A175" s="329"/>
      <c r="B175" s="330"/>
      <c r="C175" s="328"/>
      <c r="D175" s="332"/>
      <c r="E175" s="332"/>
      <c r="F175" s="327"/>
      <c r="G175" s="328"/>
      <c r="H175" s="4"/>
    </row>
    <row r="176" spans="1:8" ht="12.75">
      <c r="A176" s="329"/>
      <c r="B176" s="331"/>
      <c r="C176" s="328"/>
      <c r="D176" s="332"/>
      <c r="E176" s="332"/>
      <c r="F176" s="327"/>
      <c r="G176" s="328"/>
      <c r="H176" s="4"/>
    </row>
    <row r="177" spans="1:8" ht="12.75">
      <c r="A177" s="329"/>
      <c r="B177" s="330"/>
      <c r="C177" s="328"/>
      <c r="D177" s="332"/>
      <c r="E177" s="332"/>
      <c r="F177" s="327"/>
      <c r="G177" s="328"/>
      <c r="H177" s="4"/>
    </row>
    <row r="178" spans="1:8" ht="12.75">
      <c r="A178" s="329"/>
      <c r="B178" s="331"/>
      <c r="C178" s="328"/>
      <c r="D178" s="332"/>
      <c r="E178" s="332"/>
      <c r="F178" s="327"/>
      <c r="G178" s="328"/>
      <c r="H178" s="4"/>
    </row>
    <row r="179" spans="1:8" ht="12.75">
      <c r="A179" s="329"/>
      <c r="B179" s="330"/>
      <c r="C179" s="328"/>
      <c r="D179" s="332"/>
      <c r="E179" s="332"/>
      <c r="F179" s="327"/>
      <c r="G179" s="328"/>
      <c r="H179" s="4"/>
    </row>
    <row r="180" spans="1:8" ht="12.75">
      <c r="A180" s="329"/>
      <c r="B180" s="331"/>
      <c r="C180" s="328"/>
      <c r="D180" s="332"/>
      <c r="E180" s="332"/>
      <c r="F180" s="327"/>
      <c r="G180" s="328"/>
      <c r="H180" s="4"/>
    </row>
    <row r="181" spans="1:8" ht="12.75">
      <c r="A181" s="329"/>
      <c r="B181" s="330"/>
      <c r="C181" s="328"/>
      <c r="D181" s="332"/>
      <c r="E181" s="332"/>
      <c r="F181" s="327"/>
      <c r="G181" s="328"/>
      <c r="H181" s="4"/>
    </row>
    <row r="182" spans="1:8" ht="12.75">
      <c r="A182" s="329"/>
      <c r="B182" s="331"/>
      <c r="C182" s="328"/>
      <c r="D182" s="332"/>
      <c r="E182" s="332"/>
      <c r="F182" s="327"/>
      <c r="G182" s="328"/>
      <c r="H182" s="4"/>
    </row>
    <row r="183" spans="1:8" ht="12.75">
      <c r="A183" s="329"/>
      <c r="B183" s="330"/>
      <c r="C183" s="328"/>
      <c r="D183" s="332"/>
      <c r="E183" s="332"/>
      <c r="F183" s="327"/>
      <c r="G183" s="328"/>
      <c r="H183" s="4"/>
    </row>
    <row r="184" spans="1:8" ht="12.75">
      <c r="A184" s="329"/>
      <c r="B184" s="331"/>
      <c r="C184" s="328"/>
      <c r="D184" s="332"/>
      <c r="E184" s="332"/>
      <c r="F184" s="327"/>
      <c r="G184" s="328"/>
      <c r="H184" s="4"/>
    </row>
    <row r="185" spans="1:8" ht="12.75">
      <c r="A185" s="329"/>
      <c r="B185" s="330"/>
      <c r="C185" s="328"/>
      <c r="D185" s="332"/>
      <c r="E185" s="332"/>
      <c r="F185" s="327"/>
      <c r="G185" s="328"/>
      <c r="H185" s="4"/>
    </row>
    <row r="186" spans="1:8" ht="12.75">
      <c r="A186" s="329"/>
      <c r="B186" s="331"/>
      <c r="C186" s="328"/>
      <c r="D186" s="332"/>
      <c r="E186" s="332"/>
      <c r="F186" s="327"/>
      <c r="G186" s="328"/>
      <c r="H186" s="4"/>
    </row>
    <row r="187" spans="1:8" ht="12.75">
      <c r="A187" s="329"/>
      <c r="B187" s="330"/>
      <c r="C187" s="328"/>
      <c r="D187" s="332"/>
      <c r="E187" s="332"/>
      <c r="F187" s="327"/>
      <c r="G187" s="328"/>
      <c r="H187" s="4"/>
    </row>
    <row r="188" spans="1:8" ht="12.75">
      <c r="A188" s="329"/>
      <c r="B188" s="331"/>
      <c r="C188" s="328"/>
      <c r="D188" s="332"/>
      <c r="E188" s="332"/>
      <c r="F188" s="327"/>
      <c r="G188" s="328"/>
      <c r="H188" s="4"/>
    </row>
    <row r="189" spans="1:8" ht="12.75">
      <c r="A189" s="329"/>
      <c r="B189" s="330"/>
      <c r="C189" s="328"/>
      <c r="D189" s="332"/>
      <c r="E189" s="332"/>
      <c r="F189" s="327"/>
      <c r="G189" s="328"/>
      <c r="H189" s="4"/>
    </row>
    <row r="190" spans="1:8" ht="12.75">
      <c r="A190" s="329"/>
      <c r="B190" s="331"/>
      <c r="C190" s="328"/>
      <c r="D190" s="332"/>
      <c r="E190" s="332"/>
      <c r="F190" s="327"/>
      <c r="G190" s="32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77:B178"/>
    <mergeCell ref="C177:C178"/>
    <mergeCell ref="D177:D178"/>
    <mergeCell ref="E177:E178"/>
    <mergeCell ref="C179:C180"/>
    <mergeCell ref="D179:D180"/>
    <mergeCell ref="E179:E180"/>
    <mergeCell ref="F179:F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B169:B170"/>
    <mergeCell ref="C169:C170"/>
    <mergeCell ref="D169:D170"/>
    <mergeCell ref="E169:E170"/>
    <mergeCell ref="C171:C172"/>
    <mergeCell ref="D171:D172"/>
    <mergeCell ref="E171:E172"/>
    <mergeCell ref="F171:F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B161:B162"/>
    <mergeCell ref="C161:C162"/>
    <mergeCell ref="D161:D162"/>
    <mergeCell ref="E161:E162"/>
    <mergeCell ref="C163:C164"/>
    <mergeCell ref="D163:D164"/>
    <mergeCell ref="E163:E164"/>
    <mergeCell ref="F163:F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B153:B154"/>
    <mergeCell ref="C153:C154"/>
    <mergeCell ref="D153:D154"/>
    <mergeCell ref="E153:E154"/>
    <mergeCell ref="C155:C156"/>
    <mergeCell ref="D155:D156"/>
    <mergeCell ref="E155:E156"/>
    <mergeCell ref="F155:F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B145:B146"/>
    <mergeCell ref="C145:C146"/>
    <mergeCell ref="D145:D146"/>
    <mergeCell ref="E145:E146"/>
    <mergeCell ref="C147:C148"/>
    <mergeCell ref="D147:D148"/>
    <mergeCell ref="E147:E148"/>
    <mergeCell ref="F147:F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B137:B138"/>
    <mergeCell ref="C137:C138"/>
    <mergeCell ref="D137:D138"/>
    <mergeCell ref="E137:E138"/>
    <mergeCell ref="C139:C140"/>
    <mergeCell ref="D139:D140"/>
    <mergeCell ref="E139:E140"/>
    <mergeCell ref="F139:F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B129:B130"/>
    <mergeCell ref="C129:C130"/>
    <mergeCell ref="D129:D130"/>
    <mergeCell ref="E129:E130"/>
    <mergeCell ref="C131:C132"/>
    <mergeCell ref="D131:D132"/>
    <mergeCell ref="E131:E132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B113:B114"/>
    <mergeCell ref="C113:C114"/>
    <mergeCell ref="D113:D114"/>
    <mergeCell ref="E113:E114"/>
    <mergeCell ref="C115:C116"/>
    <mergeCell ref="D115:D116"/>
    <mergeCell ref="E115:E116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B97:B98"/>
    <mergeCell ref="C97:C98"/>
    <mergeCell ref="D97:D98"/>
    <mergeCell ref="E97:E98"/>
    <mergeCell ref="C99:C100"/>
    <mergeCell ref="D99:D100"/>
    <mergeCell ref="E99:E100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B89:B90"/>
    <mergeCell ref="C89:C90"/>
    <mergeCell ref="D89:D90"/>
    <mergeCell ref="E89:E90"/>
    <mergeCell ref="C91:C92"/>
    <mergeCell ref="D91:D92"/>
    <mergeCell ref="E91:E92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B81:B82"/>
    <mergeCell ref="C81:C82"/>
    <mergeCell ref="D81:D82"/>
    <mergeCell ref="E81:E82"/>
    <mergeCell ref="C83:C84"/>
    <mergeCell ref="D83:D84"/>
    <mergeCell ref="E83:E84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B73:B74"/>
    <mergeCell ref="C73:C74"/>
    <mergeCell ref="D73:D74"/>
    <mergeCell ref="E73:E74"/>
    <mergeCell ref="C75:C76"/>
    <mergeCell ref="D75:D76"/>
    <mergeCell ref="E75:E76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B65:B66"/>
    <mergeCell ref="C65:C66"/>
    <mergeCell ref="D65:D66"/>
    <mergeCell ref="E65:E66"/>
    <mergeCell ref="C67:C68"/>
    <mergeCell ref="D67:D68"/>
    <mergeCell ref="E67:E68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B57:B58"/>
    <mergeCell ref="C57:C58"/>
    <mergeCell ref="D57:D58"/>
    <mergeCell ref="E57:E58"/>
    <mergeCell ref="C59:C60"/>
    <mergeCell ref="D59:D60"/>
    <mergeCell ref="E59:E60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B49:B50"/>
    <mergeCell ref="C49:C50"/>
    <mergeCell ref="D49:D50"/>
    <mergeCell ref="E49:E50"/>
    <mergeCell ref="C51:C52"/>
    <mergeCell ref="D51:D52"/>
    <mergeCell ref="E51:E52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B41:B42"/>
    <mergeCell ref="C41:C42"/>
    <mergeCell ref="D41:D42"/>
    <mergeCell ref="E41:E42"/>
    <mergeCell ref="C43:C44"/>
    <mergeCell ref="D43:D44"/>
    <mergeCell ref="E43:E44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B33:B34"/>
    <mergeCell ref="C33:C34"/>
    <mergeCell ref="D33:D34"/>
    <mergeCell ref="E33:E34"/>
    <mergeCell ref="C35:C36"/>
    <mergeCell ref="D35:D36"/>
    <mergeCell ref="E35:E36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65"/>
  <sheetViews>
    <sheetView tabSelected="1" zoomScalePageLayoutView="0" workbookViewId="0" topLeftCell="A1">
      <selection activeCell="G103" sqref="A54:G10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5.5" customHeight="1" thickBot="1">
      <c r="A1" s="357" t="s">
        <v>66</v>
      </c>
      <c r="B1" s="357"/>
      <c r="C1" s="357"/>
      <c r="D1" s="357"/>
      <c r="E1" s="357"/>
      <c r="F1" s="357"/>
      <c r="G1" s="35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.75" customHeight="1" thickBot="1">
      <c r="A2" s="218" t="s">
        <v>70</v>
      </c>
      <c r="B2" s="218"/>
      <c r="C2" s="358"/>
      <c r="D2" s="226" t="str">
        <f>HYPERLINK('[1]реквизиты'!$A$2)</f>
        <v>Первенство России по самбо, среди юношей 1995-1996гг.р.</v>
      </c>
      <c r="E2" s="359"/>
      <c r="F2" s="359"/>
      <c r="G2" s="36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7.75" customHeight="1" thickBot="1">
      <c r="B3" s="52"/>
      <c r="C3" s="238" t="str">
        <f>HYPERLINK('[1]реквизиты'!$A$3)</f>
        <v>04-08 февраля 2013г., г.Рязань</v>
      </c>
      <c r="D3" s="238"/>
      <c r="E3" s="238"/>
      <c r="F3" s="239"/>
      <c r="G3" s="68" t="str">
        <f>HYPERLINK('пр.взв'!D4)</f>
        <v>В.к.   60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61" t="s">
        <v>22</v>
      </c>
      <c r="B4" s="363" t="s">
        <v>5</v>
      </c>
      <c r="C4" s="365" t="s">
        <v>2</v>
      </c>
      <c r="D4" s="365" t="s">
        <v>3</v>
      </c>
      <c r="E4" s="365" t="s">
        <v>4</v>
      </c>
      <c r="F4" s="365" t="s">
        <v>8</v>
      </c>
      <c r="G4" s="35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0.25" customHeight="1" thickBot="1">
      <c r="A5" s="362"/>
      <c r="B5" s="364"/>
      <c r="C5" s="364"/>
      <c r="D5" s="364"/>
      <c r="E5" s="364"/>
      <c r="F5" s="364"/>
      <c r="G5" s="35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" customHeight="1">
      <c r="A6" s="371" t="s">
        <v>10</v>
      </c>
      <c r="B6" s="366">
        <v>5</v>
      </c>
      <c r="C6" s="367" t="str">
        <f>VLOOKUP(B6,'пр.взв'!B7:G86,2,FALSE)</f>
        <v>ТЕРЕХОВ Павел Нколаевич</v>
      </c>
      <c r="D6" s="368" t="str">
        <f>VLOOKUP(B6,'пр.взв'!B7:G86,3,FALSE)</f>
        <v>14.06.1995 кмс</v>
      </c>
      <c r="E6" s="370" t="str">
        <f>VLOOKUP(B6,'пр.взв'!B7:G86,4,FALSE)</f>
        <v>ЦФО, Рязанская Рязань ПР</v>
      </c>
      <c r="F6" s="354" t="str">
        <f>VLOOKUP(B6,'пр.взв'!B7:G86,5,FALSE)</f>
        <v>019098062</v>
      </c>
      <c r="G6" s="356" t="str">
        <f>VLOOKUP(B6,'пр.взв'!B7:G86,6,FALSE)</f>
        <v>Фофанов КН, Серегин СМ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>
      <c r="A7" s="372"/>
      <c r="B7" s="346"/>
      <c r="C7" s="348"/>
      <c r="D7" s="369"/>
      <c r="E7" s="350"/>
      <c r="F7" s="355"/>
      <c r="G7" s="344"/>
    </row>
    <row r="8" spans="1:7" ht="15" customHeight="1">
      <c r="A8" s="347" t="s">
        <v>11</v>
      </c>
      <c r="B8" s="345">
        <v>4</v>
      </c>
      <c r="C8" s="348" t="str">
        <f>VLOOKUP(B8,'пр.взв'!B7:G86,2,FALSE)</f>
        <v>АМИНОВ Заирбек Арсланбегович</v>
      </c>
      <c r="D8" s="349" t="str">
        <f>VLOOKUP(B8,'пр.взв'!B7:G86,3,FALSE)</f>
        <v>14.10.1995, кмс</v>
      </c>
      <c r="E8" s="350" t="str">
        <f>VLOOKUP(B8,'пр.взв'!B7:G86,4,FALSE)</f>
        <v>УФО, ХМАО, Нижневартовск МО</v>
      </c>
      <c r="F8" s="343">
        <f>VLOOKUP(B8,'пр.взв'!B7:G86,5,FALSE)</f>
        <v>0</v>
      </c>
      <c r="G8" s="344" t="str">
        <f>VLOOKUP(B8,'пр.взв'!B7:G86,6,FALSE)</f>
        <v>Горшков ИВ, Соколов ТВ</v>
      </c>
    </row>
    <row r="9" spans="1:7" ht="15" customHeight="1">
      <c r="A9" s="347"/>
      <c r="B9" s="346"/>
      <c r="C9" s="348"/>
      <c r="D9" s="349"/>
      <c r="E9" s="350"/>
      <c r="F9" s="343"/>
      <c r="G9" s="344"/>
    </row>
    <row r="10" spans="1:7" ht="15" customHeight="1">
      <c r="A10" s="351" t="s">
        <v>12</v>
      </c>
      <c r="B10" s="345">
        <v>27</v>
      </c>
      <c r="C10" s="348" t="str">
        <f>VLOOKUP(B10,'пр.взв'!B7:G86,2,FALSE)</f>
        <v>ОВСЕПЯН Асатур Арманович</v>
      </c>
      <c r="D10" s="349" t="str">
        <f>VLOOKUP(B10,'пр.взв'!B7:G86,3,FALSE)</f>
        <v>22.05.1995 кмс</v>
      </c>
      <c r="E10" s="350" t="str">
        <f>VLOOKUP(B10,'пр.взв'!B7:G86,4,FALSE)</f>
        <v>УФО, Свердловская, В.Пышма, Пр</v>
      </c>
      <c r="F10" s="343">
        <f>VLOOKUP(B10,'пр.взв'!B7:G86,5,FALSE)</f>
        <v>0</v>
      </c>
      <c r="G10" s="344" t="str">
        <f>VLOOKUP(B10,'пр.взв'!B7:G86,6,FALSE)</f>
        <v>Толмачев АП, Стенников АН</v>
      </c>
    </row>
    <row r="11" spans="1:7" ht="15" customHeight="1">
      <c r="A11" s="351"/>
      <c r="B11" s="346"/>
      <c r="C11" s="348"/>
      <c r="D11" s="349"/>
      <c r="E11" s="350"/>
      <c r="F11" s="343"/>
      <c r="G11" s="344"/>
    </row>
    <row r="12" spans="1:7" ht="15" customHeight="1">
      <c r="A12" s="351" t="s">
        <v>12</v>
      </c>
      <c r="B12" s="345">
        <v>34</v>
      </c>
      <c r="C12" s="348" t="str">
        <f>VLOOKUP(B12,'пр.взв'!B7:G86,2,FALSE)</f>
        <v>КУЛИКОВСКИХ Александр Александрович</v>
      </c>
      <c r="D12" s="349" t="str">
        <f>VLOOKUP(B12,'пр.взв'!B7:G86,3,FALSE)</f>
        <v>22.08.1996 кмс</v>
      </c>
      <c r="E12" s="350" t="str">
        <f>VLOOKUP(B12,'пр.взв'!B7:G86,4,FALSE)</f>
        <v>УФО, Курганская</v>
      </c>
      <c r="F12" s="343">
        <f>VLOOKUP(B12,'пр.взв'!B7:G86,5,FALSE)</f>
        <v>0</v>
      </c>
      <c r="G12" s="344" t="str">
        <f>VLOOKUP(B12,'пр.взв'!B7:G86,6,FALSE)</f>
        <v>Пирогов ИЮ</v>
      </c>
    </row>
    <row r="13" spans="1:7" ht="15" customHeight="1">
      <c r="A13" s="351"/>
      <c r="B13" s="346"/>
      <c r="C13" s="348"/>
      <c r="D13" s="349"/>
      <c r="E13" s="350"/>
      <c r="F13" s="343"/>
      <c r="G13" s="344"/>
    </row>
    <row r="14" spans="1:7" ht="15" customHeight="1">
      <c r="A14" s="337" t="s">
        <v>14</v>
      </c>
      <c r="B14" s="340">
        <v>42</v>
      </c>
      <c r="C14" s="336" t="s">
        <v>145</v>
      </c>
      <c r="D14" s="339" t="s">
        <v>146</v>
      </c>
      <c r="E14" s="334" t="s">
        <v>147</v>
      </c>
      <c r="F14" s="342"/>
      <c r="G14" s="338" t="s">
        <v>148</v>
      </c>
    </row>
    <row r="15" spans="1:7" ht="15" customHeight="1">
      <c r="A15" s="337"/>
      <c r="B15" s="341"/>
      <c r="C15" s="336"/>
      <c r="D15" s="339"/>
      <c r="E15" s="334"/>
      <c r="F15" s="342"/>
      <c r="G15" s="338"/>
    </row>
    <row r="16" spans="1:7" ht="15" customHeight="1">
      <c r="A16" s="337" t="s">
        <v>15</v>
      </c>
      <c r="B16" s="340">
        <v>48</v>
      </c>
      <c r="C16" s="336" t="s">
        <v>183</v>
      </c>
      <c r="D16" s="339" t="s">
        <v>184</v>
      </c>
      <c r="E16" s="334" t="s">
        <v>185</v>
      </c>
      <c r="F16" s="342"/>
      <c r="G16" s="338" t="s">
        <v>186</v>
      </c>
    </row>
    <row r="17" spans="1:7" ht="15" customHeight="1">
      <c r="A17" s="337"/>
      <c r="B17" s="341"/>
      <c r="C17" s="336"/>
      <c r="D17" s="339"/>
      <c r="E17" s="334"/>
      <c r="F17" s="342"/>
      <c r="G17" s="338"/>
    </row>
    <row r="18" spans="1:7" ht="15" customHeight="1">
      <c r="A18" s="337" t="s">
        <v>16</v>
      </c>
      <c r="B18" s="340">
        <v>24</v>
      </c>
      <c r="C18" s="336" t="str">
        <f>VLOOKUP(B18,'пр.взв'!B7:G86,2,FALSE)</f>
        <v>ГРИГОРЬЕВ Игорь Алексеевич</v>
      </c>
      <c r="D18" s="339" t="str">
        <f>VLOOKUP(B18,'пр.взв'!B7:G86,3,FALSE)</f>
        <v>05.02.1995 кмс</v>
      </c>
      <c r="E18" s="334" t="str">
        <f>VLOOKUP(B18,'пр.взв'!B7:G86,4,FALSE)</f>
        <v>УФО, Свердловская, С.Лог</v>
      </c>
      <c r="F18" s="335">
        <f>VLOOKUP(B18,'пр.взв'!B7:G86,5,FALSE)</f>
        <v>0</v>
      </c>
      <c r="G18" s="338" t="str">
        <f>VLOOKUP(B18,'пр.взв'!B7:G86,6,FALSE)</f>
        <v>Путинцев ЛВ</v>
      </c>
    </row>
    <row r="19" spans="1:7" ht="15" customHeight="1">
      <c r="A19" s="337"/>
      <c r="B19" s="341"/>
      <c r="C19" s="336"/>
      <c r="D19" s="339"/>
      <c r="E19" s="334"/>
      <c r="F19" s="335"/>
      <c r="G19" s="338"/>
    </row>
    <row r="20" spans="1:7" ht="15" customHeight="1">
      <c r="A20" s="337" t="s">
        <v>17</v>
      </c>
      <c r="B20" s="340">
        <v>12</v>
      </c>
      <c r="C20" s="336" t="str">
        <f>VLOOKUP(B20,'пр.взв'!B7:G86,2,FALSE)</f>
        <v>ГАМЫЛИН Кирилл Игоревич</v>
      </c>
      <c r="D20" s="339" t="str">
        <f>VLOOKUP(B20,'пр.взв'!B7:G86,3,FALSE)</f>
        <v>17.06.1995 1р</v>
      </c>
      <c r="E20" s="334" t="str">
        <f>VLOOKUP(B20,'пр.взв'!B7:G86,4,FALSE)</f>
        <v>ДВФО, Амурская</v>
      </c>
      <c r="F20" s="335">
        <f>VLOOKUP(B20,'пр.взв'!B7:G86,5,FALSE)</f>
        <v>0</v>
      </c>
      <c r="G20" s="338" t="str">
        <f>VLOOKUP(B20,'пр.взв'!B7:G86,6,FALSE)</f>
        <v>Богодист ДИ, Вильямов КИ</v>
      </c>
    </row>
    <row r="21" spans="1:7" ht="15" customHeight="1">
      <c r="A21" s="337"/>
      <c r="B21" s="341"/>
      <c r="C21" s="336"/>
      <c r="D21" s="339"/>
      <c r="E21" s="334"/>
      <c r="F21" s="335"/>
      <c r="G21" s="338"/>
    </row>
    <row r="22" spans="1:7" ht="15" customHeight="1">
      <c r="A22" s="337" t="s">
        <v>18</v>
      </c>
      <c r="B22" s="340">
        <v>40</v>
      </c>
      <c r="C22" s="336" t="str">
        <f>VLOOKUP(B22,'пр.взв'!B7:G86,2,FALSE)</f>
        <v>ЗАКИРОВ Маруф Тахирович</v>
      </c>
      <c r="D22" s="339" t="str">
        <f>VLOOKUP(B22,'пр.взв'!B7:G86,3,FALSE)</f>
        <v>23.01.1995, кмс </v>
      </c>
      <c r="E22" s="334" t="str">
        <f>VLOOKUP(B22,'пр.взв'!B7:G86,4,FALSE)</f>
        <v>ПФО, Татарстан, Казань ПС</v>
      </c>
      <c r="F22" s="335">
        <f>VLOOKUP(B22,'пр.взв'!B7:G86,5,FALSE)</f>
        <v>0</v>
      </c>
      <c r="G22" s="338" t="str">
        <f>VLOOKUP(B22,'пр.взв'!B7:G86,6,FALSE)</f>
        <v>Сагдиев АВ</v>
      </c>
    </row>
    <row r="23" spans="1:7" ht="15" customHeight="1">
      <c r="A23" s="337"/>
      <c r="B23" s="341"/>
      <c r="C23" s="336"/>
      <c r="D23" s="339"/>
      <c r="E23" s="334"/>
      <c r="F23" s="335"/>
      <c r="G23" s="338"/>
    </row>
    <row r="24" spans="1:7" ht="15" customHeight="1">
      <c r="A24" s="337" t="s">
        <v>19</v>
      </c>
      <c r="B24" s="340">
        <v>47</v>
      </c>
      <c r="C24" s="336" t="s">
        <v>179</v>
      </c>
      <c r="D24" s="339" t="s">
        <v>180</v>
      </c>
      <c r="E24" s="334" t="s">
        <v>181</v>
      </c>
      <c r="F24" s="335"/>
      <c r="G24" s="338" t="s">
        <v>182</v>
      </c>
    </row>
    <row r="25" spans="1:7" ht="15" customHeight="1">
      <c r="A25" s="337"/>
      <c r="B25" s="341"/>
      <c r="C25" s="336"/>
      <c r="D25" s="339"/>
      <c r="E25" s="334"/>
      <c r="F25" s="335"/>
      <c r="G25" s="338"/>
    </row>
    <row r="26" spans="1:7" ht="15" customHeight="1">
      <c r="A26" s="337" t="s">
        <v>20</v>
      </c>
      <c r="B26" s="340">
        <v>16</v>
      </c>
      <c r="C26" s="336" t="str">
        <f>VLOOKUP(B26,'пр.взв'!B7:G86,2,FALSE)</f>
        <v>ПАТЕЕВ Дмитрий Васильевич</v>
      </c>
      <c r="D26" s="339" t="str">
        <f>VLOOKUP(B26,'пр.взв'!B7:G86,3,FALSE)</f>
        <v>28.05.1995 КМС</v>
      </c>
      <c r="E26" s="334" t="str">
        <f>VLOOKUP(B26,'пр.взв'!B7:G86,4,FALSE)</f>
        <v>ПФО, Нижегородская, Кстово ПР</v>
      </c>
      <c r="F26" s="335">
        <f>VLOOKUP(B26,'пр.взв'!B7:G86,5,FALSE)</f>
        <v>0</v>
      </c>
      <c r="G26" s="338" t="str">
        <f>VLOOKUP(B26,'пр.взв'!B7:G86,6,FALSE)</f>
        <v>Душкин АН</v>
      </c>
    </row>
    <row r="27" spans="1:7" ht="15" customHeight="1">
      <c r="A27" s="337"/>
      <c r="B27" s="341"/>
      <c r="C27" s="336"/>
      <c r="D27" s="339"/>
      <c r="E27" s="334"/>
      <c r="F27" s="335"/>
      <c r="G27" s="338"/>
    </row>
    <row r="28" spans="1:7" ht="15" customHeight="1">
      <c r="A28" s="337" t="s">
        <v>21</v>
      </c>
      <c r="B28" s="340">
        <v>25</v>
      </c>
      <c r="C28" s="336" t="str">
        <f>VLOOKUP(B28,'пр.взв'!B7:G86,2,FALSE)</f>
        <v>МОТОРИН Яков Сергеевич</v>
      </c>
      <c r="D28" s="339" t="str">
        <f>VLOOKUP(B28,'пр.взв'!B7:G86,3,FALSE)</f>
        <v>10.12.1996 кмс</v>
      </c>
      <c r="E28" s="334" t="str">
        <f>VLOOKUP(B28,'пр.взв'!B7:G86,4,FALSE)</f>
        <v>ЦФО, Костромская Кострома</v>
      </c>
      <c r="F28" s="335">
        <f>VLOOKUP(B28,'пр.взв'!B7:G86,5,FALSE)</f>
        <v>0</v>
      </c>
      <c r="G28" s="338" t="str">
        <f>VLOOKUP(B28,'пр.взв'!B7:G86,6,FALSE)</f>
        <v>Коркин ЮД Степанов АА</v>
      </c>
    </row>
    <row r="29" spans="1:7" ht="15" customHeight="1">
      <c r="A29" s="337"/>
      <c r="B29" s="341"/>
      <c r="C29" s="336"/>
      <c r="D29" s="339"/>
      <c r="E29" s="334"/>
      <c r="F29" s="335"/>
      <c r="G29" s="338"/>
    </row>
    <row r="30" spans="1:7" ht="15" customHeight="1">
      <c r="A30" s="337" t="s">
        <v>38</v>
      </c>
      <c r="B30" s="340">
        <v>23</v>
      </c>
      <c r="C30" s="336" t="str">
        <f>VLOOKUP(B30,'пр.взв'!B7:G86,2,FALSE)</f>
        <v>КАЛУНЦ Артем Ервандович</v>
      </c>
      <c r="D30" s="339" t="str">
        <f>VLOOKUP(B30,'пр.взв'!B7:G86,3,FALSE)</f>
        <v>29.04.1996 кмс</v>
      </c>
      <c r="E30" s="334" t="str">
        <f>VLOOKUP(B30,'пр.взв'!B7:G86,4,FALSE)</f>
        <v>ЮФО, Краснодарский, Лабинск ФКС</v>
      </c>
      <c r="F30" s="335">
        <f>VLOOKUP(B30,'пр.взв'!B7:G86,5,FALSE)</f>
        <v>0</v>
      </c>
      <c r="G30" s="338" t="str">
        <f>VLOOKUP(B30,'пр.взв'!B7:G86,6,FALSE)</f>
        <v>Абрамян СА</v>
      </c>
    </row>
    <row r="31" spans="1:14" ht="15" customHeight="1">
      <c r="A31" s="337"/>
      <c r="B31" s="341"/>
      <c r="C31" s="336"/>
      <c r="D31" s="339"/>
      <c r="E31" s="334"/>
      <c r="F31" s="335"/>
      <c r="G31" s="338"/>
      <c r="H31" s="6"/>
      <c r="I31" s="6"/>
      <c r="J31" s="6"/>
      <c r="L31" s="6"/>
      <c r="M31" s="6"/>
      <c r="N31" s="6"/>
    </row>
    <row r="32" spans="1:14" ht="15" customHeight="1">
      <c r="A32" s="337" t="s">
        <v>39</v>
      </c>
      <c r="B32" s="340">
        <v>32</v>
      </c>
      <c r="C32" s="336" t="str">
        <f>VLOOKUP(B32,'пр.взв'!B7:G86,2,FALSE)</f>
        <v>ФЕДОТОВ Сергей Дмитриевич</v>
      </c>
      <c r="D32" s="339" t="str">
        <f>VLOOKUP(B32,'пр.взв'!B7:G86,3,FALSE)</f>
        <v>19.07.1995, кмс</v>
      </c>
      <c r="E32" s="334" t="str">
        <f>VLOOKUP(B32,'пр.взв'!B7:G86,4,FALSE)</f>
        <v>ПФО, Пермский, Пермь</v>
      </c>
      <c r="F32" s="335">
        <f>VLOOKUP(B32,'пр.взв'!B7:G86,5,FALSE)</f>
        <v>0</v>
      </c>
      <c r="G32" s="338" t="str">
        <f>VLOOKUP(B32,'пр.взв'!B7:G86,6,FALSE)</f>
        <v>Забалуев СА</v>
      </c>
      <c r="H32" s="6"/>
      <c r="I32" s="6"/>
      <c r="J32" s="6"/>
      <c r="L32" s="6"/>
      <c r="M32" s="6"/>
      <c r="N32" s="6"/>
    </row>
    <row r="33" spans="1:14" ht="15" customHeight="1">
      <c r="A33" s="337"/>
      <c r="B33" s="341"/>
      <c r="C33" s="336"/>
      <c r="D33" s="339"/>
      <c r="E33" s="334"/>
      <c r="F33" s="335"/>
      <c r="G33" s="338"/>
      <c r="H33" s="6"/>
      <c r="I33" s="6"/>
      <c r="J33" s="6"/>
      <c r="L33" s="6"/>
      <c r="M33" s="6"/>
      <c r="N33" s="6"/>
    </row>
    <row r="34" spans="1:7" ht="15" customHeight="1">
      <c r="A34" s="337" t="s">
        <v>40</v>
      </c>
      <c r="B34" s="340">
        <v>45</v>
      </c>
      <c r="C34" s="336" t="s">
        <v>94</v>
      </c>
      <c r="D34" s="339" t="s">
        <v>95</v>
      </c>
      <c r="E34" s="334" t="s">
        <v>96</v>
      </c>
      <c r="F34" s="335"/>
      <c r="G34" s="338" t="s">
        <v>97</v>
      </c>
    </row>
    <row r="35" spans="1:7" ht="15" customHeight="1">
      <c r="A35" s="337"/>
      <c r="B35" s="341"/>
      <c r="C35" s="336"/>
      <c r="D35" s="339"/>
      <c r="E35" s="334"/>
      <c r="F35" s="335"/>
      <c r="G35" s="338"/>
    </row>
    <row r="36" spans="1:7" ht="15" customHeight="1">
      <c r="A36" s="337" t="s">
        <v>41</v>
      </c>
      <c r="B36" s="340">
        <v>37</v>
      </c>
      <c r="C36" s="336" t="str">
        <f>VLOOKUP(B36,'пр.взв'!B7:G86,2,FALSE)</f>
        <v>АЛИЕВ Ровшан Рафат-оглы </v>
      </c>
      <c r="D36" s="339" t="str">
        <f>VLOOKUP(B36,'пр.взв'!B7:G86,3,FALSE)</f>
        <v>04.03.1995, кмс</v>
      </c>
      <c r="E36" s="334" t="str">
        <f>VLOOKUP(B36,'пр.взв'!B7:G86,4,FALSE)</f>
        <v>УФО, ХМАО, Нижневартовск МО</v>
      </c>
      <c r="F36" s="335">
        <f>VLOOKUP(B36,'пр.взв'!B7:G86,5,FALSE)</f>
        <v>0</v>
      </c>
      <c r="G36" s="338" t="str">
        <f>VLOOKUP(B36,'пр.взв'!B7:G86,6,FALSE)</f>
        <v>Горшков ИВ, Соколов ТВ</v>
      </c>
    </row>
    <row r="37" spans="1:7" ht="15" customHeight="1">
      <c r="A37" s="337"/>
      <c r="B37" s="341"/>
      <c r="C37" s="336"/>
      <c r="D37" s="339"/>
      <c r="E37" s="334"/>
      <c r="F37" s="335"/>
      <c r="G37" s="338"/>
    </row>
    <row r="38" spans="1:7" ht="15" customHeight="1">
      <c r="A38" s="337" t="s">
        <v>42</v>
      </c>
      <c r="B38" s="340">
        <v>35</v>
      </c>
      <c r="C38" s="336" t="str">
        <f>VLOOKUP(B38,'пр.взв'!B7:G86,2,FALSE)</f>
        <v>КОТОВ Александр Сергеевич</v>
      </c>
      <c r="D38" s="339" t="str">
        <f>VLOOKUP(B38,'пр.взв'!B7:G86,3,FALSE)</f>
        <v>27.08.1996, кмс</v>
      </c>
      <c r="E38" s="334" t="str">
        <f>VLOOKUP(B38,'пр.взв'!B7:G86,4,FALSE)</f>
        <v>ПФО, Пензенская, МО</v>
      </c>
      <c r="F38" s="335">
        <f>VLOOKUP(B38,'пр.взв'!B7:G86,5,FALSE)</f>
        <v>0</v>
      </c>
      <c r="G38" s="338" t="str">
        <f>VLOOKUP(B38,'пр.взв'!B7:G86,6,FALSE)</f>
        <v>Можаров ОВ, Аникин МС</v>
      </c>
    </row>
    <row r="39" spans="1:7" ht="15" customHeight="1">
      <c r="A39" s="337"/>
      <c r="B39" s="341"/>
      <c r="C39" s="336"/>
      <c r="D39" s="339"/>
      <c r="E39" s="334"/>
      <c r="F39" s="335"/>
      <c r="G39" s="338"/>
    </row>
    <row r="40" spans="1:7" ht="15" customHeight="1">
      <c r="A40" s="337" t="s">
        <v>43</v>
      </c>
      <c r="B40" s="340">
        <v>31</v>
      </c>
      <c r="C40" s="336" t="str">
        <f>VLOOKUP(B40,'пр.взв'!B7:G86,2,FALSE)</f>
        <v>ДАВИДЯНЦ Артур Олегович</v>
      </c>
      <c r="D40" s="339" t="str">
        <f>VLOOKUP(B40,'пр.взв'!B7:G86,3,FALSE)</f>
        <v>24.02.1995 кмс</v>
      </c>
      <c r="E40" s="334" t="str">
        <f>VLOOKUP(B40,'пр.взв'!B7:G86,4,FALSE)</f>
        <v>ЮФО, Краснодарский, Армавир Д</v>
      </c>
      <c r="F40" s="335">
        <f>VLOOKUP(B40,'пр.взв'!B7:G86,5,FALSE)</f>
        <v>0</v>
      </c>
      <c r="G40" s="338" t="str">
        <f>VLOOKUP(B40,'пр.взв'!B7:G86,6,FALSE)</f>
        <v>Бородин ВГ, Елиазян СК</v>
      </c>
    </row>
    <row r="41" spans="1:7" ht="15" customHeight="1">
      <c r="A41" s="337"/>
      <c r="B41" s="341"/>
      <c r="C41" s="336"/>
      <c r="D41" s="339"/>
      <c r="E41" s="334"/>
      <c r="F41" s="335"/>
      <c r="G41" s="338"/>
    </row>
    <row r="42" spans="1:7" ht="15" customHeight="1">
      <c r="A42" s="337" t="s">
        <v>44</v>
      </c>
      <c r="B42" s="340">
        <v>19</v>
      </c>
      <c r="C42" s="336" t="str">
        <f>VLOOKUP(B42,'пр.взв'!B7:G86,2,FALSE)</f>
        <v>ПЛАТОНОВ Андрей Геннадьевич</v>
      </c>
      <c r="D42" s="339" t="str">
        <f>VLOOKUP(B42,'пр.взв'!B7:G86,3,FALSE)</f>
        <v>03.09.1995 кмс</v>
      </c>
      <c r="E42" s="334" t="str">
        <f>VLOOKUP(B42,'пр.взв'!B7:G86,4,FALSE)</f>
        <v>ПФО, Татарстан, Кукмор Р</v>
      </c>
      <c r="F42" s="335">
        <f>VLOOKUP(B42,'пр.взв'!B7:G86,5,FALSE)</f>
        <v>0</v>
      </c>
      <c r="G42" s="338" t="str">
        <f>VLOOKUP(B42,'пр.взв'!B7:G86,6,FALSE)</f>
        <v>Бадертденов МИ</v>
      </c>
    </row>
    <row r="43" spans="1:7" ht="15" customHeight="1">
      <c r="A43" s="337"/>
      <c r="B43" s="341"/>
      <c r="C43" s="336"/>
      <c r="D43" s="339"/>
      <c r="E43" s="334"/>
      <c r="F43" s="335"/>
      <c r="G43" s="338"/>
    </row>
    <row r="44" spans="1:7" ht="15" customHeight="1">
      <c r="A44" s="337" t="s">
        <v>45</v>
      </c>
      <c r="B44" s="340">
        <v>18</v>
      </c>
      <c r="C44" s="336" t="str">
        <f>VLOOKUP(B44,'пр.взв'!B7:G86,2,FALSE)</f>
        <v>ВОРОТЫНЦЕВ Сергей Алексеевич</v>
      </c>
      <c r="D44" s="339" t="str">
        <f>VLOOKUP(B44,'пр.взв'!B7:G86,3,FALSE)</f>
        <v>13.05.1996, кмс</v>
      </c>
      <c r="E44" s="334" t="str">
        <f>VLOOKUP(B44,'пр.взв'!B7:G86,4,FALSE)</f>
        <v>ЮФО, Ростовская, Ростов-на-Дону, МО</v>
      </c>
      <c r="F44" s="335">
        <f>VLOOKUP(B44,'пр.взв'!B7:G86,5,FALSE)</f>
        <v>0</v>
      </c>
      <c r="G44" s="338" t="str">
        <f>VLOOKUP(B44,'пр.взв'!B7:G86,6,FALSE)</f>
        <v>Пантелеев ЕА</v>
      </c>
    </row>
    <row r="45" spans="1:7" ht="15" customHeight="1">
      <c r="A45" s="337"/>
      <c r="B45" s="341"/>
      <c r="C45" s="336"/>
      <c r="D45" s="339"/>
      <c r="E45" s="334"/>
      <c r="F45" s="335"/>
      <c r="G45" s="338"/>
    </row>
    <row r="46" spans="1:7" ht="15" customHeight="1">
      <c r="A46" s="337" t="s">
        <v>46</v>
      </c>
      <c r="B46" s="340">
        <v>14</v>
      </c>
      <c r="C46" s="336" t="str">
        <f>VLOOKUP(B46,'пр.взв'!B7:G86,2,FALSE)</f>
        <v>ШАРИПОВ Расул Мусаевич</v>
      </c>
      <c r="D46" s="339" t="str">
        <f>VLOOKUP(B46,'пр.взв'!B7:G86,3,FALSE)</f>
        <v>25.01.1995 кмс</v>
      </c>
      <c r="E46" s="334" t="str">
        <f>VLOOKUP(B46,'пр.взв'!B7:G86,4,FALSE)</f>
        <v>СКФО, Чеченская, МО</v>
      </c>
      <c r="F46" s="335">
        <f>VLOOKUP(B46,'пр.взв'!B7:G86,5,FALSE)</f>
        <v>0</v>
      </c>
      <c r="G46" s="338" t="str">
        <f>VLOOKUP(B46,'пр.взв'!B7:G86,6,FALSE)</f>
        <v>Ахмаров Р, Идрисов С</v>
      </c>
    </row>
    <row r="47" spans="1:7" ht="15" customHeight="1">
      <c r="A47" s="337"/>
      <c r="B47" s="341"/>
      <c r="C47" s="336"/>
      <c r="D47" s="339"/>
      <c r="E47" s="334"/>
      <c r="F47" s="335"/>
      <c r="G47" s="338"/>
    </row>
    <row r="48" spans="1:7" ht="15" customHeight="1">
      <c r="A48" s="337" t="s">
        <v>47</v>
      </c>
      <c r="B48" s="340">
        <v>11</v>
      </c>
      <c r="C48" s="336" t="str">
        <f>VLOOKUP(B48,'пр.взв'!B7:G86,2,FALSE)</f>
        <v>ИВАНОВ Евгений Игоревич</v>
      </c>
      <c r="D48" s="339" t="str">
        <f>VLOOKUP(B48,'пр.взв'!B7:G86,3,FALSE)</f>
        <v>14.09.1995 1р</v>
      </c>
      <c r="E48" s="334" t="str">
        <f>VLOOKUP(B48,'пр.взв'!B7:G86,4,FALSE)</f>
        <v>ПФО, Чувашская, Чебоксары</v>
      </c>
      <c r="F48" s="335">
        <f>VLOOKUP(B48,'пр.взв'!B7:G86,5,FALSE)</f>
        <v>0</v>
      </c>
      <c r="G48" s="338" t="str">
        <f>VLOOKUP(B48,'пр.взв'!B7:G86,6,FALSE)</f>
        <v>Мальков ВФ</v>
      </c>
    </row>
    <row r="49" spans="1:7" ht="15" customHeight="1">
      <c r="A49" s="337"/>
      <c r="B49" s="341"/>
      <c r="C49" s="336"/>
      <c r="D49" s="339"/>
      <c r="E49" s="334"/>
      <c r="F49" s="335"/>
      <c r="G49" s="338"/>
    </row>
    <row r="50" spans="1:7" ht="15" customHeight="1">
      <c r="A50" s="337" t="s">
        <v>48</v>
      </c>
      <c r="B50" s="340">
        <v>3</v>
      </c>
      <c r="C50" s="336" t="str">
        <f>VLOOKUP(B50,'пр.взв'!B7:G86,2,FALSE)</f>
        <v>ЯКИМОВ Степан Юрьевич</v>
      </c>
      <c r="D50" s="339" t="str">
        <f>VLOOKUP(B50,'пр.взв'!B7:G86,3,FALSE)</f>
        <v>25.02.1996 1р</v>
      </c>
      <c r="E50" s="334" t="str">
        <f>VLOOKUP(B50,'пр.взв'!B7:G86,4,FALSE)</f>
        <v>Москва С-70</v>
      </c>
      <c r="F50" s="335">
        <f>VLOOKUP(B50,'пр.взв'!B7:G86,5,FALSE)</f>
        <v>0</v>
      </c>
      <c r="G50" s="338" t="str">
        <f>VLOOKUP(B50,'пр.взв'!B7:G86,6,FALSE)</f>
        <v>Бобров АА, Леонтьев АА</v>
      </c>
    </row>
    <row r="51" spans="1:7" ht="15" customHeight="1">
      <c r="A51" s="337"/>
      <c r="B51" s="341"/>
      <c r="C51" s="336"/>
      <c r="D51" s="339"/>
      <c r="E51" s="334"/>
      <c r="F51" s="335"/>
      <c r="G51" s="338"/>
    </row>
    <row r="52" spans="1:7" ht="15" customHeight="1">
      <c r="A52" s="337" t="s">
        <v>49</v>
      </c>
      <c r="B52" s="340">
        <v>29</v>
      </c>
      <c r="C52" s="336" t="str">
        <f>VLOOKUP(B52,'пр.взв'!B7:G86,2,FALSE)</f>
        <v>ТУТУЕВ Алан Алмагомедович</v>
      </c>
      <c r="D52" s="339" t="str">
        <f>VLOOKUP(B52,'пр.взв'!B7:G86,3,FALSE)</f>
        <v>05.09.1995 кмс</v>
      </c>
      <c r="E52" s="334" t="str">
        <f>VLOOKUP(B52,'пр.взв'!B7:G86,4,FALSE)</f>
        <v>СКФО, Алания, Владикавказ Д</v>
      </c>
      <c r="F52" s="335">
        <f>VLOOKUP(B52,'пр.взв'!B7:G86,5,FALSE)</f>
        <v>0</v>
      </c>
      <c r="G52" s="338" t="str">
        <f>VLOOKUP(B52,'пр.взв'!B7:G86,6,FALSE)</f>
        <v>Засеев А, Гасиев П</v>
      </c>
    </row>
    <row r="53" spans="1:7" ht="15" customHeight="1">
      <c r="A53" s="337"/>
      <c r="B53" s="341"/>
      <c r="C53" s="336"/>
      <c r="D53" s="339"/>
      <c r="E53" s="334"/>
      <c r="F53" s="335"/>
      <c r="G53" s="338"/>
    </row>
    <row r="54" spans="1:7" ht="15" customHeight="1">
      <c r="A54" s="337" t="s">
        <v>50</v>
      </c>
      <c r="B54" s="340">
        <v>28</v>
      </c>
      <c r="C54" s="336" t="str">
        <f>VLOOKUP(B54,'пр.взв'!B7:G86,2,FALSE)</f>
        <v>АБРАМОВ Константин Сергеевич</v>
      </c>
      <c r="D54" s="339" t="str">
        <f>VLOOKUP(B54,'пр.взв'!B7:G86,3,FALSE)</f>
        <v>27.02.1995 кмс</v>
      </c>
      <c r="E54" s="334" t="str">
        <f>VLOOKUP(B54,'пр.взв'!B7:G86,4,FALSE)</f>
        <v>Москва С-70</v>
      </c>
      <c r="F54" s="335">
        <f>VLOOKUP(B54,'пр.взв'!B7:G86,5,FALSE)</f>
        <v>0</v>
      </c>
      <c r="G54" s="338" t="str">
        <f>VLOOKUP(B54,'пр.взв'!B7:G86,6,FALSE)</f>
        <v>Караванов РС</v>
      </c>
    </row>
    <row r="55" spans="1:7" ht="15" customHeight="1">
      <c r="A55" s="337"/>
      <c r="B55" s="341"/>
      <c r="C55" s="336"/>
      <c r="D55" s="339"/>
      <c r="E55" s="334"/>
      <c r="F55" s="335"/>
      <c r="G55" s="338"/>
    </row>
    <row r="56" spans="1:7" ht="15" customHeight="1">
      <c r="A56" s="337" t="s">
        <v>51</v>
      </c>
      <c r="B56" s="340">
        <v>22</v>
      </c>
      <c r="C56" s="336" t="str">
        <f>VLOOKUP(B56,'пр.взв'!B7:G86,2,FALSE)</f>
        <v>АПРУНЦ Арутюн Меликович</v>
      </c>
      <c r="D56" s="339" t="str">
        <f>VLOOKUP(B56,'пр.взв'!B7:G86,3,FALSE)</f>
        <v>04.01.1997 1р</v>
      </c>
      <c r="E56" s="334" t="str">
        <f>VLOOKUP(B56,'пр.взв'!B7:G86,4,FALSE)</f>
        <v>УФО, Курганская</v>
      </c>
      <c r="F56" s="335">
        <f>VLOOKUP(B56,'пр.взв'!B7:G86,5,FALSE)</f>
        <v>0</v>
      </c>
      <c r="G56" s="338" t="str">
        <f>VLOOKUP(B56,'пр.взв'!B7:G86,6,FALSE)</f>
        <v>Амбарцумян БЭ, Сулейманов ЭФ</v>
      </c>
    </row>
    <row r="57" spans="1:7" ht="15" customHeight="1">
      <c r="A57" s="337"/>
      <c r="B57" s="341"/>
      <c r="C57" s="336"/>
      <c r="D57" s="339"/>
      <c r="E57" s="334"/>
      <c r="F57" s="335"/>
      <c r="G57" s="338"/>
    </row>
    <row r="58" spans="1:7" ht="15" customHeight="1">
      <c r="A58" s="337" t="s">
        <v>52</v>
      </c>
      <c r="B58" s="340">
        <v>10</v>
      </c>
      <c r="C58" s="336" t="str">
        <f>VLOOKUP(B58,'пр.взв'!B7:G86,2,FALSE)</f>
        <v>ОШХУНОВ Заур Баширович</v>
      </c>
      <c r="D58" s="339" t="str">
        <f>VLOOKUP(B58,'пр.взв'!B7:G86,3,FALSE)</f>
        <v>19.03.1995 1р</v>
      </c>
      <c r="E58" s="334" t="str">
        <f>VLOOKUP(B58,'пр.взв'!B7:G86,4,FALSE)</f>
        <v>ЮФО, Краснодарский, Армавир Д</v>
      </c>
      <c r="F58" s="335">
        <f>VLOOKUP(B58,'пр.взв'!B7:G86,5,FALSE)</f>
        <v>0</v>
      </c>
      <c r="G58" s="338" t="str">
        <f>VLOOKUP(B58,'пр.взв'!B7:G86,6,FALSE)</f>
        <v>Псеунов МА</v>
      </c>
    </row>
    <row r="59" spans="1:7" ht="15" customHeight="1">
      <c r="A59" s="337"/>
      <c r="B59" s="341"/>
      <c r="C59" s="336"/>
      <c r="D59" s="339"/>
      <c r="E59" s="334"/>
      <c r="F59" s="335"/>
      <c r="G59" s="338"/>
    </row>
    <row r="60" spans="1:7" ht="15" customHeight="1">
      <c r="A60" s="337" t="s">
        <v>53</v>
      </c>
      <c r="B60" s="340">
        <v>33</v>
      </c>
      <c r="C60" s="336" t="str">
        <f>VLOOKUP(B60,'пр.взв'!B7:G86,2,FALSE)</f>
        <v>АСМАРЯН Тигран Спартакович</v>
      </c>
      <c r="D60" s="339" t="str">
        <f>VLOOKUP(B60,'пр.взв'!B7:G86,3,FALSE)</f>
        <v>15.02.1995 кмс</v>
      </c>
      <c r="E60" s="334" t="str">
        <f>VLOOKUP(B60,'пр.взв'!B7:G86,4,FALSE)</f>
        <v>Санкт-Петербург ВС</v>
      </c>
      <c r="F60" s="335">
        <f>VLOOKUP(B60,'пр.взв'!B7:G86,5,FALSE)</f>
        <v>0</v>
      </c>
      <c r="G60" s="338" t="str">
        <f>VLOOKUP(B60,'пр.взв'!B7:G86,6,FALSE)</f>
        <v>Кусакин СИ</v>
      </c>
    </row>
    <row r="61" spans="1:7" ht="15" customHeight="1">
      <c r="A61" s="337"/>
      <c r="B61" s="341"/>
      <c r="C61" s="336"/>
      <c r="D61" s="339"/>
      <c r="E61" s="334"/>
      <c r="F61" s="335"/>
      <c r="G61" s="338"/>
    </row>
    <row r="62" spans="1:7" ht="15" customHeight="1">
      <c r="A62" s="337" t="s">
        <v>54</v>
      </c>
      <c r="B62" s="340">
        <v>44</v>
      </c>
      <c r="C62" s="336" t="str">
        <f>VLOOKUP(B62,'пр.взв'!B71:G94,2,FALSE)</f>
        <v>ХОРОВ Максим Юрьевич</v>
      </c>
      <c r="D62" s="342" t="str">
        <f>VLOOKUP(C62,'пр.взв'!C71:H94,2,FALSE)</f>
        <v>18.04.1996, 1р</v>
      </c>
      <c r="E62" s="336" t="str">
        <f>VLOOKUP(D62,'пр.взв'!D71:I94,2,FALSE)</f>
        <v>ЦФО, Рязанская Рязань ПР</v>
      </c>
      <c r="F62" s="377">
        <f>VLOOKUP(E62,'пр.взв'!E71:J94,2,FALSE)</f>
        <v>0</v>
      </c>
      <c r="G62" s="336" t="str">
        <f>VLOOKUP(F62,'пр.взв'!F71:K94,2,FALSE)</f>
        <v> Залеев РГ, Потапов АГ</v>
      </c>
    </row>
    <row r="63" spans="1:7" ht="15" customHeight="1">
      <c r="A63" s="337"/>
      <c r="B63" s="341"/>
      <c r="C63" s="336"/>
      <c r="D63" s="342"/>
      <c r="E63" s="336"/>
      <c r="F63" s="377"/>
      <c r="G63" s="336"/>
    </row>
    <row r="64" spans="1:7" ht="15" customHeight="1">
      <c r="A64" s="337" t="s">
        <v>55</v>
      </c>
      <c r="B64" s="340">
        <v>43</v>
      </c>
      <c r="C64" s="373" t="str">
        <f>VLOOKUP(B64,'пр.взв'!B73:G96,2,FALSE)</f>
        <v>ПЕТРОСЯН Артем Артакович</v>
      </c>
      <c r="D64" s="342" t="str">
        <f>VLOOKUP(C64,'пр.взв'!C73:H96,2,FALSE)</f>
        <v>01.04.1996 1р</v>
      </c>
      <c r="E64" s="193" t="str">
        <f>VLOOKUP(D64,'пр.взв'!D73:I96,2,FALSE)</f>
        <v>ЮФО, Краснодарский, Армавир Д</v>
      </c>
      <c r="F64" s="377">
        <f>VLOOKUP(E64,'пр.взв'!E73:J96,2,FALSE)</f>
        <v>0</v>
      </c>
      <c r="G64" s="336" t="str">
        <f>VLOOKUP(F64,'пр.взв'!F73:K96,2,FALSE)</f>
        <v> Залеев РГ, Потапов АГ</v>
      </c>
    </row>
    <row r="65" spans="1:7" ht="15" customHeight="1">
      <c r="A65" s="337"/>
      <c r="B65" s="341"/>
      <c r="C65" s="374"/>
      <c r="D65" s="342"/>
      <c r="E65" s="192"/>
      <c r="F65" s="377"/>
      <c r="G65" s="336"/>
    </row>
    <row r="66" spans="1:7" ht="15" customHeight="1">
      <c r="A66" s="337" t="s">
        <v>56</v>
      </c>
      <c r="B66" s="340">
        <v>39</v>
      </c>
      <c r="C66" s="373" t="str">
        <f>VLOOKUP(B66,'пр.взв'!B9:G88,2,FALSE)</f>
        <v>ОЗОВ Магомед Юрьевич</v>
      </c>
      <c r="D66" s="339" t="str">
        <f>VLOOKUP(B66,'пр.взв'!B9:G88,3,FALSE)</f>
        <v>13.08.1995 кмс</v>
      </c>
      <c r="E66" s="334" t="str">
        <f>VLOOKUP(B66,'пр.взв'!B9:G88,4,FALSE)</f>
        <v>СКФО, КЧР ВС</v>
      </c>
      <c r="F66" s="335">
        <f>VLOOKUP(B66,'пр.взв'!B9:G88,5,FALSE)</f>
        <v>0</v>
      </c>
      <c r="G66" s="338" t="str">
        <f>VLOOKUP(B66,'пр.взв'!B9:G88,6,FALSE)</f>
        <v>Пчелкин ВИ</v>
      </c>
    </row>
    <row r="67" spans="1:7" ht="15" customHeight="1">
      <c r="A67" s="337"/>
      <c r="B67" s="341"/>
      <c r="C67" s="374"/>
      <c r="D67" s="339"/>
      <c r="E67" s="334"/>
      <c r="F67" s="335"/>
      <c r="G67" s="338"/>
    </row>
    <row r="68" spans="1:7" ht="15" customHeight="1">
      <c r="A68" s="337" t="s">
        <v>57</v>
      </c>
      <c r="B68" s="340">
        <v>36</v>
      </c>
      <c r="C68" s="373" t="str">
        <f>VLOOKUP(B68,'пр.взв'!B11:G90,2,FALSE)</f>
        <v>МАТВЕЕВ Михаил Александрович</v>
      </c>
      <c r="D68" s="339" t="str">
        <f>VLOOKUP(B68,'пр.взв'!B11:G90,3,FALSE)</f>
        <v>19.04.1997, 1р</v>
      </c>
      <c r="E68" s="334" t="str">
        <f>VLOOKUP(B68,'пр.взв'!B11:G90,4,FALSE)</f>
        <v>СФО, Алтайский, Бийск, МО</v>
      </c>
      <c r="F68" s="335">
        <f>VLOOKUP(B68,'пр.взв'!B11:G90,5,FALSE)</f>
        <v>0</v>
      </c>
      <c r="G68" s="338" t="str">
        <f>VLOOKUP(B68,'пр.взв'!B11:G90,6,FALSE)</f>
        <v>Акулов В.Н.</v>
      </c>
    </row>
    <row r="69" spans="1:7" ht="15" customHeight="1">
      <c r="A69" s="337"/>
      <c r="B69" s="341"/>
      <c r="C69" s="374"/>
      <c r="D69" s="339"/>
      <c r="E69" s="334"/>
      <c r="F69" s="335"/>
      <c r="G69" s="338"/>
    </row>
    <row r="70" spans="1:7" ht="15" customHeight="1">
      <c r="A70" s="337" t="s">
        <v>58</v>
      </c>
      <c r="B70" s="340">
        <v>26</v>
      </c>
      <c r="C70" s="373" t="str">
        <f>VLOOKUP(B70,'пр.взв'!B13:G92,2,FALSE)</f>
        <v>БЕЛЯЕВ Алексей Владимирович</v>
      </c>
      <c r="D70" s="339" t="str">
        <f>VLOOKUP(B70,'пр.взв'!B13:G92,3,FALSE)</f>
        <v>16.03.1996 кмс</v>
      </c>
      <c r="E70" s="334" t="str">
        <f>VLOOKUP(B70,'пр.взв'!B13:G92,4,FALSE)</f>
        <v>ПФО, Саратовская, Ивантеевка Л</v>
      </c>
      <c r="F70" s="342" t="str">
        <f>VLOOKUP(B70,'пр.взв'!B13:G92,5,FALSE)</f>
        <v>018209</v>
      </c>
      <c r="G70" s="338" t="str">
        <f>VLOOKUP(B70,'пр.взв'!B13:G92,6,FALSE)</f>
        <v>Аржаткин ВВ</v>
      </c>
    </row>
    <row r="71" spans="1:7" ht="15" customHeight="1">
      <c r="A71" s="337"/>
      <c r="B71" s="341"/>
      <c r="C71" s="374"/>
      <c r="D71" s="339"/>
      <c r="E71" s="334"/>
      <c r="F71" s="342"/>
      <c r="G71" s="338"/>
    </row>
    <row r="72" spans="1:7" ht="15" customHeight="1">
      <c r="A72" s="337" t="s">
        <v>59</v>
      </c>
      <c r="B72" s="340">
        <v>20</v>
      </c>
      <c r="C72" s="373" t="str">
        <f>VLOOKUP(B72,'пр.взв'!B15:G94,2,FALSE)</f>
        <v>БУГУЛБАЕВ Рифат Кайрдыбекович</v>
      </c>
      <c r="D72" s="339" t="str">
        <f>VLOOKUP(B72,'пр.взв'!B15:G94,3,FALSE)</f>
        <v>26.01.1996, 1р</v>
      </c>
      <c r="E72" s="334" t="str">
        <f>VLOOKUP(B72,'пр.взв'!B15:G94,4,FALSE)</f>
        <v>СФО, Р.Алтай, Г-Алтайск</v>
      </c>
      <c r="F72" s="335">
        <f>VLOOKUP(B72,'пр.взв'!B15:G94,5,FALSE)</f>
        <v>0</v>
      </c>
      <c r="G72" s="338" t="str">
        <f>VLOOKUP(B72,'пр.взв'!B15:G94,6,FALSE)</f>
        <v>Акчалов С.А.</v>
      </c>
    </row>
    <row r="73" spans="1:7" ht="15" customHeight="1">
      <c r="A73" s="337"/>
      <c r="B73" s="341"/>
      <c r="C73" s="374"/>
      <c r="D73" s="339"/>
      <c r="E73" s="334"/>
      <c r="F73" s="335"/>
      <c r="G73" s="338"/>
    </row>
    <row r="74" spans="1:7" ht="15" customHeight="1">
      <c r="A74" s="337" t="s">
        <v>60</v>
      </c>
      <c r="B74" s="340">
        <v>17</v>
      </c>
      <c r="C74" s="373" t="str">
        <f>VLOOKUP(B74,'пр.взв'!B17:G96,2,FALSE)</f>
        <v>ДОДОНКИН Борис Олегович</v>
      </c>
      <c r="D74" s="339" t="str">
        <f>VLOOKUP(B74,'пр.взв'!B17:G96,3,FALSE)</f>
        <v>04.11.1995, 1р</v>
      </c>
      <c r="E74" s="334" t="str">
        <f>VLOOKUP(B74,'пр.взв'!B17:G96,4,FALSE)</f>
        <v>ЦФО, Рязанская Рязань ПР</v>
      </c>
      <c r="F74" s="335">
        <f>VLOOKUP(B74,'пр.взв'!B17:G96,5,FALSE)</f>
        <v>0</v>
      </c>
      <c r="G74" s="338" t="str">
        <f>VLOOKUP(B74,'пр.взв'!B17:G96,6,FALSE)</f>
        <v>Гаврюшин ЮА, Гришакин КВ</v>
      </c>
    </row>
    <row r="75" spans="1:7" ht="15" customHeight="1">
      <c r="A75" s="337"/>
      <c r="B75" s="341"/>
      <c r="C75" s="374"/>
      <c r="D75" s="339"/>
      <c r="E75" s="334"/>
      <c r="F75" s="335"/>
      <c r="G75" s="338"/>
    </row>
    <row r="76" spans="1:7" ht="15" customHeight="1">
      <c r="A76" s="337" t="s">
        <v>61</v>
      </c>
      <c r="B76" s="340">
        <v>15</v>
      </c>
      <c r="C76" s="373" t="str">
        <f>VLOOKUP(B76,'пр.взв'!B19:G98,2,FALSE)</f>
        <v>КОРОЛЕВ Сергей Анатольевич</v>
      </c>
      <c r="D76" s="339" t="str">
        <f>VLOOKUP(B76,'пр.взв'!B19:G98,3,FALSE)</f>
        <v>24.05.1996, 1р</v>
      </c>
      <c r="E76" s="334" t="str">
        <f>VLOOKUP(B76,'пр.взв'!B19:G98,4,FALSE)</f>
        <v>СЗФО, Псковская, МО</v>
      </c>
      <c r="F76" s="335">
        <f>VLOOKUP(B76,'пр.взв'!B19:G98,5,FALSE)</f>
        <v>0</v>
      </c>
      <c r="G76" s="338" t="str">
        <f>VLOOKUP(B76,'пр.взв'!B19:G98,6,FALSE)</f>
        <v>Симанов АО</v>
      </c>
    </row>
    <row r="77" spans="1:7" ht="15" customHeight="1">
      <c r="A77" s="337"/>
      <c r="B77" s="341"/>
      <c r="C77" s="374"/>
      <c r="D77" s="339"/>
      <c r="E77" s="334"/>
      <c r="F77" s="335"/>
      <c r="G77" s="338"/>
    </row>
    <row r="78" spans="1:7" ht="15" customHeight="1">
      <c r="A78" s="337" t="s">
        <v>62</v>
      </c>
      <c r="B78" s="340">
        <v>13</v>
      </c>
      <c r="C78" s="373" t="str">
        <f>VLOOKUP(B78,'пр.взв'!B21:G100,2,FALSE)</f>
        <v>ТИПА Штефан Андреевич</v>
      </c>
      <c r="D78" s="339" t="str">
        <f>VLOOKUP(B78,'пр.взв'!B21:G100,3,FALSE)</f>
        <v>17.05.1995 1р</v>
      </c>
      <c r="E78" s="334" t="str">
        <f>VLOOKUP(B78,'пр.взв'!B21:G100,4,FALSE)</f>
        <v>Москва</v>
      </c>
      <c r="F78" s="335">
        <f>VLOOKUP(B78,'пр.взв'!B21:G100,5,FALSE)</f>
        <v>0</v>
      </c>
      <c r="G78" s="338" t="str">
        <f>VLOOKUP(B78,'пр.взв'!B21:G100,6,FALSE)</f>
        <v>Шушвал АА</v>
      </c>
    </row>
    <row r="79" spans="1:7" ht="15" customHeight="1">
      <c r="A79" s="337"/>
      <c r="B79" s="341"/>
      <c r="C79" s="374"/>
      <c r="D79" s="339"/>
      <c r="E79" s="334"/>
      <c r="F79" s="335"/>
      <c r="G79" s="338"/>
    </row>
    <row r="80" spans="1:7" ht="15" customHeight="1">
      <c r="A80" s="337" t="s">
        <v>63</v>
      </c>
      <c r="B80" s="340">
        <v>9</v>
      </c>
      <c r="C80" s="373" t="str">
        <f>VLOOKUP(B80,'пр.взв'!B23:G102,2,FALSE)</f>
        <v>РАШИДОВ Фарух Яшнарович</v>
      </c>
      <c r="D80" s="339" t="str">
        <f>VLOOKUP(B80,'пр.взв'!B23:G102,3,FALSE)</f>
        <v>31.01.1995, кмс</v>
      </c>
      <c r="E80" s="334" t="str">
        <f>VLOOKUP(B80,'пр.взв'!B23:G102,4,FALSE)</f>
        <v>СЗФО, Ленинградская, Дружная Горка МО</v>
      </c>
      <c r="F80" s="335">
        <f>VLOOKUP(B80,'пр.взв'!B23:G102,5,FALSE)</f>
        <v>0</v>
      </c>
      <c r="G80" s="338" t="str">
        <f>VLOOKUP(B80,'пр.взв'!B23:G102,6,FALSE)</f>
        <v>Торновский СИ</v>
      </c>
    </row>
    <row r="81" spans="1:7" ht="15" customHeight="1">
      <c r="A81" s="337"/>
      <c r="B81" s="341"/>
      <c r="C81" s="374"/>
      <c r="D81" s="339"/>
      <c r="E81" s="334"/>
      <c r="F81" s="335"/>
      <c r="G81" s="338"/>
    </row>
    <row r="82" spans="1:7" ht="15" customHeight="1">
      <c r="A82" s="337" t="s">
        <v>64</v>
      </c>
      <c r="B82" s="340">
        <v>8</v>
      </c>
      <c r="C82" s="373" t="str">
        <f>VLOOKUP(B82,'пр.взв'!B21:G44,2,FALSE)</f>
        <v>СТЕПАНЯН Размик Робертович</v>
      </c>
      <c r="D82" s="207" t="str">
        <f>VLOOKUP(C82,'пр.взв'!C21:H44,2,FALSE)</f>
        <v>27.03.1995, кмс</v>
      </c>
      <c r="E82" s="373" t="str">
        <f>VLOOKUP(D82,'пр.взв'!D21:I44,2,FALSE)</f>
        <v>СФО, Красноярский, Ужур</v>
      </c>
      <c r="F82" s="379">
        <f>VLOOKUP(E82,'пр.взв'!E21:J44,2,FALSE)</f>
        <v>0</v>
      </c>
      <c r="G82" s="254" t="s">
        <v>148</v>
      </c>
    </row>
    <row r="83" spans="1:7" ht="15" customHeight="1">
      <c r="A83" s="337"/>
      <c r="B83" s="341"/>
      <c r="C83" s="374"/>
      <c r="D83" s="206"/>
      <c r="E83" s="374"/>
      <c r="F83" s="380"/>
      <c r="G83" s="255"/>
    </row>
    <row r="84" spans="1:7" ht="15" customHeight="1">
      <c r="A84" s="337" t="s">
        <v>65</v>
      </c>
      <c r="B84" s="340">
        <v>6</v>
      </c>
      <c r="C84" s="373" t="str">
        <f>VLOOKUP(B84,'пр.взв'!B17:G40,2,FALSE)</f>
        <v>АГАПОВ Дмитрий Александрович</v>
      </c>
      <c r="D84" s="207" t="str">
        <f>VLOOKUP(C84,'пр.взв'!C17:H40,2,FALSE)</f>
        <v>05.06.1995 1р</v>
      </c>
      <c r="E84" s="373" t="str">
        <f>VLOOKUP(D84,'пр.взв'!D17:I40,2,FALSE)</f>
        <v>ДВФО, Приморский, Владивосток МО</v>
      </c>
      <c r="F84" s="379">
        <f>VLOOKUP(E84,'пр.взв'!E17:J40,2,FALSE)</f>
        <v>0</v>
      </c>
      <c r="G84" s="254" t="s">
        <v>124</v>
      </c>
    </row>
    <row r="85" spans="1:7" ht="15" customHeight="1">
      <c r="A85" s="337"/>
      <c r="B85" s="341"/>
      <c r="C85" s="374"/>
      <c r="D85" s="206"/>
      <c r="E85" s="374"/>
      <c r="F85" s="380"/>
      <c r="G85" s="255"/>
    </row>
    <row r="86" spans="1:7" ht="15" customHeight="1">
      <c r="A86" s="337" t="s">
        <v>81</v>
      </c>
      <c r="B86" s="340">
        <v>7</v>
      </c>
      <c r="C86" s="373" t="str">
        <f>VLOOKUP(B86,'пр.взв'!B19:G42,2,FALSE)</f>
        <v>БУРДАЕВ Михаил Михайович</v>
      </c>
      <c r="D86" s="207" t="str">
        <f>VLOOKUP(C86,'пр.взв'!C19:H42,2,FALSE)</f>
        <v>14.02.1995, кмс</v>
      </c>
      <c r="E86" s="373" t="str">
        <f>VLOOKUP(D86,'пр.взв'!D19:I42,2,FALSE)</f>
        <v>ПФО, Пензенская, ВС</v>
      </c>
      <c r="F86" s="379">
        <f>VLOOKUP(E86,'пр.взв'!E19:J42,2,FALSE)</f>
        <v>0</v>
      </c>
      <c r="G86" s="254" t="s">
        <v>120</v>
      </c>
    </row>
    <row r="87" spans="1:7" ht="15" customHeight="1">
      <c r="A87" s="337"/>
      <c r="B87" s="341"/>
      <c r="C87" s="374"/>
      <c r="D87" s="206"/>
      <c r="E87" s="374"/>
      <c r="F87" s="380"/>
      <c r="G87" s="255"/>
    </row>
    <row r="88" spans="1:7" ht="15" customHeight="1">
      <c r="A88" s="337" t="s">
        <v>82</v>
      </c>
      <c r="B88" s="340">
        <v>1</v>
      </c>
      <c r="C88" s="373" t="str">
        <f>VLOOKUP(B88,'пр.взв'!B7:G30,2,FALSE)</f>
        <v>АКСЕНОВ Максим Юрьевич</v>
      </c>
      <c r="D88" s="207" t="str">
        <f>VLOOKUP(C88,'пр.взв'!C7:H30,2,FALSE)</f>
        <v>31.10.1995 кмс</v>
      </c>
      <c r="E88" s="373" t="str">
        <f>VLOOKUP(D88,'пр.взв'!D7:I30,2,FALSE)</f>
        <v>ПФО, Саратовская, Балашов, Д</v>
      </c>
      <c r="F88" s="373" t="str">
        <f>VLOOKUP(E88,'пр.взв'!E7:J30,2,FALSE)</f>
        <v>019899</v>
      </c>
      <c r="G88" s="373" t="str">
        <f>VLOOKUP(F88,'пр.взв'!F7:K30,2,FALSE)</f>
        <v>Разваляев СВ</v>
      </c>
    </row>
    <row r="89" spans="1:7" ht="15" customHeight="1">
      <c r="A89" s="337"/>
      <c r="B89" s="341"/>
      <c r="C89" s="374"/>
      <c r="D89" s="206"/>
      <c r="E89" s="374"/>
      <c r="F89" s="374"/>
      <c r="G89" s="374"/>
    </row>
    <row r="90" spans="1:7" ht="15" customHeight="1">
      <c r="A90" s="337" t="s">
        <v>83</v>
      </c>
      <c r="B90" s="340">
        <v>38</v>
      </c>
      <c r="C90" s="373" t="str">
        <f>VLOOKUP(B90,'пр.взв'!B33:G112,2,FALSE)</f>
        <v>ХАБИБУЛЛИН Азамат Флюрович</v>
      </c>
      <c r="D90" s="339" t="str">
        <f>VLOOKUP(B90,'пр.взв'!B33:G112,3,FALSE)</f>
        <v>19.12.1995 КМС</v>
      </c>
      <c r="E90" s="334" t="str">
        <f>VLOOKUP(B90,'пр.взв'!B33:G112,4,FALSE)</f>
        <v>ПФО, Башкортостан, Октябрский</v>
      </c>
      <c r="F90" s="335">
        <f>VLOOKUP(B90,'пр.взв'!B33:G112,5,FALSE)</f>
        <v>0</v>
      </c>
      <c r="G90" s="338" t="str">
        <f>VLOOKUP(B90,'пр.взв'!B33:G112,6,FALSE)</f>
        <v> Залеев РГ, Потапов АГ</v>
      </c>
    </row>
    <row r="91" spans="1:7" ht="15" customHeight="1">
      <c r="A91" s="337"/>
      <c r="B91" s="341"/>
      <c r="C91" s="374"/>
      <c r="D91" s="339"/>
      <c r="E91" s="334"/>
      <c r="F91" s="335"/>
      <c r="G91" s="338"/>
    </row>
    <row r="92" spans="1:7" ht="15" customHeight="1">
      <c r="A92" s="337" t="s">
        <v>84</v>
      </c>
      <c r="B92" s="340">
        <v>30</v>
      </c>
      <c r="C92" s="373" t="str">
        <f>VLOOKUP(B92,'пр.взв'!B35:G114,2,FALSE)</f>
        <v>МОСКВЕНКОВ Дмитрий Константинович</v>
      </c>
      <c r="D92" s="339" t="str">
        <f>VLOOKUP(B92,'пр.взв'!B35:G114,3,FALSE)</f>
        <v>21.05.1995, 1р</v>
      </c>
      <c r="E92" s="334" t="str">
        <f>VLOOKUP(B92,'пр.взв'!B35:G114,4,FALSE)</f>
        <v>СЗФО, Псковская, МО</v>
      </c>
      <c r="F92" s="335">
        <f>VLOOKUP(B92,'пр.взв'!B35:G114,5,FALSE)</f>
        <v>0</v>
      </c>
      <c r="G92" s="338" t="str">
        <f>VLOOKUP(B92,'пр.взв'!B35:G114,6,FALSE)</f>
        <v>Симанов АО</v>
      </c>
    </row>
    <row r="93" spans="1:7" ht="15" customHeight="1">
      <c r="A93" s="337"/>
      <c r="B93" s="341"/>
      <c r="C93" s="374"/>
      <c r="D93" s="339"/>
      <c r="E93" s="334"/>
      <c r="F93" s="335"/>
      <c r="G93" s="338"/>
    </row>
    <row r="94" spans="1:7" ht="15" customHeight="1">
      <c r="A94" s="337" t="s">
        <v>85</v>
      </c>
      <c r="B94" s="340">
        <v>21</v>
      </c>
      <c r="C94" s="373" t="str">
        <f>VLOOKUP(B94,'пр.взв'!B37:G116,2,FALSE)</f>
        <v>БОЕВ Тимур Заурович</v>
      </c>
      <c r="D94" s="339" t="str">
        <f>VLOOKUP(B94,'пр.взв'!B37:G116,3,FALSE)</f>
        <v>06.03.1997 кмс</v>
      </c>
      <c r="E94" s="334" t="str">
        <f>VLOOKUP(B94,'пр.взв'!B37:G116,4,FALSE)</f>
        <v>Москва С-70</v>
      </c>
      <c r="F94" s="335">
        <f>VLOOKUP(B94,'пр.взв'!B37:G116,5,FALSE)</f>
        <v>0</v>
      </c>
      <c r="G94" s="338" t="str">
        <f>VLOOKUP(B94,'пр.взв'!B37:G116,6,FALSE)</f>
        <v>Алямкин ВГ, Павлов ДА</v>
      </c>
    </row>
    <row r="95" spans="1:14" ht="15" customHeight="1" thickBot="1">
      <c r="A95" s="337"/>
      <c r="B95" s="341"/>
      <c r="C95" s="374"/>
      <c r="D95" s="339"/>
      <c r="E95" s="334"/>
      <c r="F95" s="335"/>
      <c r="G95" s="338"/>
      <c r="N95" s="78"/>
    </row>
    <row r="96" spans="1:7" ht="15" customHeight="1">
      <c r="A96" s="337" t="s">
        <v>86</v>
      </c>
      <c r="B96" s="340">
        <v>2</v>
      </c>
      <c r="C96" s="373" t="s">
        <v>234</v>
      </c>
      <c r="D96" s="207" t="s">
        <v>235</v>
      </c>
      <c r="E96" s="193" t="s">
        <v>236</v>
      </c>
      <c r="F96" s="381"/>
      <c r="G96" s="373" t="s">
        <v>237</v>
      </c>
    </row>
    <row r="97" spans="1:7" ht="15" customHeight="1">
      <c r="A97" s="337"/>
      <c r="B97" s="341"/>
      <c r="C97" s="374"/>
      <c r="D97" s="206"/>
      <c r="E97" s="192"/>
      <c r="F97" s="382"/>
      <c r="G97" s="374"/>
    </row>
    <row r="98" spans="1:7" ht="15" customHeight="1">
      <c r="A98" s="337" t="s">
        <v>87</v>
      </c>
      <c r="B98" s="340">
        <v>46</v>
      </c>
      <c r="C98" s="373" t="str">
        <f>VLOOKUP(B98,'пр.взв'!B41:G120,2,FALSE)</f>
        <v>СУЧКОВ Александр Андреевич</v>
      </c>
      <c r="D98" s="339" t="str">
        <f>VLOOKUP(B98,'пр.взв'!B41:G120,3,FALSE)</f>
        <v>08.07.1997 кмс</v>
      </c>
      <c r="E98" s="334" t="str">
        <f>VLOOKUP(B98,'пр.взв'!B41:G120,4,FALSE)</f>
        <v>Москва С-70</v>
      </c>
      <c r="F98" s="335">
        <f>VLOOKUP(B98,'пр.взв'!B41:G120,5,FALSE)</f>
        <v>0</v>
      </c>
      <c r="G98" s="338" t="str">
        <f>VLOOKUP(B98,'пр.взв'!B41:G120,6,FALSE)</f>
        <v>Алямкин ВГ, Павлов ДА</v>
      </c>
    </row>
    <row r="99" spans="1:7" ht="15" customHeight="1">
      <c r="A99" s="337"/>
      <c r="B99" s="341"/>
      <c r="C99" s="374"/>
      <c r="D99" s="339"/>
      <c r="E99" s="334"/>
      <c r="F99" s="335"/>
      <c r="G99" s="338"/>
    </row>
    <row r="100" spans="1:7" ht="15" customHeight="1">
      <c r="A100" s="337" t="s">
        <v>88</v>
      </c>
      <c r="B100" s="340">
        <v>41</v>
      </c>
      <c r="C100" s="373" t="str">
        <f>VLOOKUP(B100,'пр.взв'!B43:G122,2,FALSE)</f>
        <v>ЧИТАЕВ Эмильхан Саид-ахмедович</v>
      </c>
      <c r="D100" s="339" t="str">
        <f>VLOOKUP(B100,'пр.взв'!B43:G122,3,FALSE)</f>
        <v>10.06.1995, кмс</v>
      </c>
      <c r="E100" s="193" t="str">
        <f>VLOOKUP(B100,'пр.взв'!B43:G122,4,FALSE)</f>
        <v>СЗФО, Калининградская, Калининград МО</v>
      </c>
      <c r="F100" s="335">
        <f>VLOOKUP(B100,'пр.взв'!B43:G122,5,FALSE)</f>
        <v>0</v>
      </c>
      <c r="G100" s="338" t="str">
        <f>VLOOKUP(B100,'пр.взв'!B43:G122,6,FALSE)</f>
        <v>Мкртчян СР</v>
      </c>
    </row>
    <row r="101" spans="1:7" ht="15" customHeight="1" thickBot="1">
      <c r="A101" s="383"/>
      <c r="B101" s="384"/>
      <c r="C101" s="385"/>
      <c r="D101" s="132"/>
      <c r="E101" s="386"/>
      <c r="F101" s="387"/>
      <c r="G101" s="388"/>
    </row>
    <row r="102" spans="1:26" ht="42.75" customHeight="1">
      <c r="A102" s="36" t="str">
        <f>HYPERLINK('[1]реквизиты'!$A$6)</f>
        <v>Гл. судья, судья МК</v>
      </c>
      <c r="B102" s="40"/>
      <c r="C102" s="40"/>
      <c r="D102" s="41"/>
      <c r="E102" s="43" t="str">
        <f>HYPERLINK('[1]реквизиты'!$G$6)</f>
        <v>А.В. Горбунов</v>
      </c>
      <c r="G102" s="45" t="str">
        <f>HYPERLINK('[1]реквизиты'!$G$7)</f>
        <v>/Омск/</v>
      </c>
      <c r="H102" s="4"/>
      <c r="I102" s="4"/>
      <c r="J102" s="4"/>
      <c r="K102" s="4"/>
      <c r="L102" s="4"/>
      <c r="M102" s="4"/>
      <c r="N102" s="41"/>
      <c r="O102" s="41"/>
      <c r="P102" s="41"/>
      <c r="Q102" s="46"/>
      <c r="R102" s="44"/>
      <c r="S102" s="46"/>
      <c r="T102" s="44"/>
      <c r="U102" s="46"/>
      <c r="W102" s="46"/>
      <c r="X102" s="44"/>
      <c r="Y102" s="29"/>
      <c r="Z102" s="29"/>
    </row>
    <row r="103" spans="1:26" ht="39" customHeight="1">
      <c r="A103" s="47" t="str">
        <f>HYPERLINK('[1]реквизиты'!$A$8)</f>
        <v>Гл. секретарь, судья РК</v>
      </c>
      <c r="B103" s="40"/>
      <c r="C103" s="57"/>
      <c r="D103" s="48"/>
      <c r="E103" s="43" t="str">
        <f>HYPERLINK('[1]реквизиты'!$G$8)</f>
        <v>С.Г. Пчелов</v>
      </c>
      <c r="F103" s="4"/>
      <c r="G103" s="45" t="str">
        <f>HYPERLINK('[1]реквизиты'!$G$9)</f>
        <v>/Чебоксары/</v>
      </c>
      <c r="H103" s="4"/>
      <c r="I103" s="4"/>
      <c r="J103" s="4"/>
      <c r="K103" s="4"/>
      <c r="L103" s="4"/>
      <c r="M103" s="4"/>
      <c r="N103" s="41"/>
      <c r="O103" s="41"/>
      <c r="P103" s="41"/>
      <c r="Q103" s="46"/>
      <c r="R103" s="44"/>
      <c r="S103" s="46"/>
      <c r="T103" s="44"/>
      <c r="U103" s="46"/>
      <c r="W103" s="46"/>
      <c r="X103" s="44"/>
      <c r="Y103" s="29"/>
      <c r="Z103" s="29"/>
    </row>
    <row r="104" spans="1:13" ht="12.75">
      <c r="A104" s="378"/>
      <c r="B104" s="330"/>
      <c r="C104" s="328"/>
      <c r="D104" s="332"/>
      <c r="E104" s="375"/>
      <c r="F104" s="376"/>
      <c r="G104" s="328"/>
      <c r="H104" s="4"/>
      <c r="I104" s="4"/>
      <c r="J104" s="4"/>
      <c r="K104" s="4"/>
      <c r="L104" s="4"/>
      <c r="M104" s="4"/>
    </row>
    <row r="105" spans="1:13" ht="12.75">
      <c r="A105" s="378"/>
      <c r="B105" s="331"/>
      <c r="C105" s="328"/>
      <c r="D105" s="332"/>
      <c r="E105" s="375"/>
      <c r="F105" s="376"/>
      <c r="G105" s="328"/>
      <c r="H105" s="4"/>
      <c r="I105" s="4"/>
      <c r="J105" s="4"/>
      <c r="K105" s="4"/>
      <c r="L105" s="4"/>
      <c r="M105" s="4"/>
    </row>
    <row r="106" spans="1:10" ht="12.75">
      <c r="A106" s="378"/>
      <c r="B106" s="330"/>
      <c r="C106" s="328"/>
      <c r="D106" s="332"/>
      <c r="E106" s="375"/>
      <c r="F106" s="376"/>
      <c r="G106" s="328"/>
      <c r="H106" s="4"/>
      <c r="I106" s="4"/>
      <c r="J106" s="4"/>
    </row>
    <row r="107" spans="1:10" ht="12.75">
      <c r="A107" s="378"/>
      <c r="B107" s="331"/>
      <c r="C107" s="328"/>
      <c r="D107" s="332"/>
      <c r="E107" s="375"/>
      <c r="F107" s="376"/>
      <c r="G107" s="328"/>
      <c r="H107" s="4"/>
      <c r="I107" s="4"/>
      <c r="J107" s="4"/>
    </row>
    <row r="108" spans="1:10" ht="12.75">
      <c r="A108" s="378"/>
      <c r="B108" s="330"/>
      <c r="C108" s="328"/>
      <c r="D108" s="332"/>
      <c r="E108" s="375"/>
      <c r="F108" s="376"/>
      <c r="G108" s="328"/>
      <c r="H108" s="4"/>
      <c r="I108" s="4"/>
      <c r="J108" s="4"/>
    </row>
    <row r="109" spans="1:10" ht="12.75">
      <c r="A109" s="378"/>
      <c r="B109" s="331"/>
      <c r="C109" s="328"/>
      <c r="D109" s="332"/>
      <c r="E109" s="375"/>
      <c r="F109" s="376"/>
      <c r="G109" s="328"/>
      <c r="H109" s="4"/>
      <c r="I109" s="4"/>
      <c r="J109" s="4"/>
    </row>
    <row r="110" spans="1:10" ht="12.75">
      <c r="A110" s="378"/>
      <c r="B110" s="330"/>
      <c r="C110" s="328"/>
      <c r="D110" s="332"/>
      <c r="E110" s="375"/>
      <c r="F110" s="376"/>
      <c r="G110" s="328"/>
      <c r="H110" s="4"/>
      <c r="I110" s="4"/>
      <c r="J110" s="4"/>
    </row>
    <row r="111" spans="1:10" ht="12.75">
      <c r="A111" s="378"/>
      <c r="B111" s="331"/>
      <c r="C111" s="328"/>
      <c r="D111" s="332"/>
      <c r="E111" s="375"/>
      <c r="F111" s="376"/>
      <c r="G111" s="328"/>
      <c r="H111" s="4"/>
      <c r="I111" s="4"/>
      <c r="J111" s="4"/>
    </row>
    <row r="112" spans="1:10" ht="12.75">
      <c r="A112" s="378"/>
      <c r="B112" s="330"/>
      <c r="C112" s="328"/>
      <c r="D112" s="332"/>
      <c r="E112" s="375"/>
      <c r="F112" s="376"/>
      <c r="G112" s="328"/>
      <c r="H112" s="4"/>
      <c r="I112" s="4"/>
      <c r="J112" s="4"/>
    </row>
    <row r="113" spans="1:10" ht="12.75">
      <c r="A113" s="378"/>
      <c r="B113" s="331"/>
      <c r="C113" s="328"/>
      <c r="D113" s="332"/>
      <c r="E113" s="375"/>
      <c r="F113" s="376"/>
      <c r="G113" s="328"/>
      <c r="H113" s="4"/>
      <c r="I113" s="4"/>
      <c r="J113" s="4"/>
    </row>
    <row r="114" spans="1:10" ht="12.75">
      <c r="A114" s="378"/>
      <c r="B114" s="330"/>
      <c r="C114" s="328"/>
      <c r="D114" s="332"/>
      <c r="E114" s="375"/>
      <c r="F114" s="376"/>
      <c r="G114" s="328"/>
      <c r="H114" s="4"/>
      <c r="I114" s="4"/>
      <c r="J114" s="4"/>
    </row>
    <row r="115" spans="1:10" ht="12.75">
      <c r="A115" s="378"/>
      <c r="B115" s="331"/>
      <c r="C115" s="328"/>
      <c r="D115" s="332"/>
      <c r="E115" s="375"/>
      <c r="F115" s="376"/>
      <c r="G115" s="328"/>
      <c r="H115" s="4"/>
      <c r="I115" s="4"/>
      <c r="J115" s="4"/>
    </row>
    <row r="116" spans="1:10" ht="12.75">
      <c r="A116" s="378"/>
      <c r="B116" s="330"/>
      <c r="C116" s="328"/>
      <c r="D116" s="332"/>
      <c r="E116" s="375"/>
      <c r="F116" s="376"/>
      <c r="G116" s="328"/>
      <c r="H116" s="4"/>
      <c r="I116" s="4"/>
      <c r="J116" s="4"/>
    </row>
    <row r="117" spans="1:10" ht="12.75">
      <c r="A117" s="378"/>
      <c r="B117" s="331"/>
      <c r="C117" s="328"/>
      <c r="D117" s="332"/>
      <c r="E117" s="375"/>
      <c r="F117" s="376"/>
      <c r="G117" s="328"/>
      <c r="H117" s="4"/>
      <c r="I117" s="4"/>
      <c r="J117" s="4"/>
    </row>
    <row r="118" spans="1:10" ht="12.75">
      <c r="A118" s="378"/>
      <c r="B118" s="330"/>
      <c r="C118" s="328"/>
      <c r="D118" s="332"/>
      <c r="E118" s="375"/>
      <c r="F118" s="376"/>
      <c r="G118" s="328"/>
      <c r="H118" s="4"/>
      <c r="I118" s="4"/>
      <c r="J118" s="4"/>
    </row>
    <row r="119" spans="1:10" ht="12.75">
      <c r="A119" s="378"/>
      <c r="B119" s="331"/>
      <c r="C119" s="328"/>
      <c r="D119" s="332"/>
      <c r="E119" s="375"/>
      <c r="F119" s="376"/>
      <c r="G119" s="328"/>
      <c r="H119" s="4"/>
      <c r="I119" s="4"/>
      <c r="J119" s="4"/>
    </row>
    <row r="120" spans="1:10" ht="12.75">
      <c r="A120" s="378"/>
      <c r="B120" s="330"/>
      <c r="C120" s="328"/>
      <c r="D120" s="332"/>
      <c r="E120" s="375"/>
      <c r="F120" s="376"/>
      <c r="G120" s="328"/>
      <c r="H120" s="4"/>
      <c r="I120" s="4"/>
      <c r="J120" s="4"/>
    </row>
    <row r="121" spans="1:10" ht="12.75">
      <c r="A121" s="378"/>
      <c r="B121" s="331"/>
      <c r="C121" s="328"/>
      <c r="D121" s="332"/>
      <c r="E121" s="375"/>
      <c r="F121" s="376"/>
      <c r="G121" s="328"/>
      <c r="H121" s="4"/>
      <c r="I121" s="4"/>
      <c r="J121" s="4"/>
    </row>
    <row r="122" spans="1:10" ht="12.75">
      <c r="A122" s="378"/>
      <c r="B122" s="330"/>
      <c r="C122" s="328"/>
      <c r="D122" s="332"/>
      <c r="E122" s="375"/>
      <c r="F122" s="376"/>
      <c r="G122" s="328"/>
      <c r="H122" s="4"/>
      <c r="I122" s="4"/>
      <c r="J122" s="4"/>
    </row>
    <row r="123" spans="1:10" ht="12.75">
      <c r="A123" s="378"/>
      <c r="B123" s="331"/>
      <c r="C123" s="328"/>
      <c r="D123" s="332"/>
      <c r="E123" s="375"/>
      <c r="F123" s="376"/>
      <c r="G123" s="328"/>
      <c r="H123" s="4"/>
      <c r="I123" s="4"/>
      <c r="J123" s="4"/>
    </row>
    <row r="124" spans="1:10" ht="12.75">
      <c r="A124" s="378"/>
      <c r="B124" s="330"/>
      <c r="C124" s="328"/>
      <c r="D124" s="332"/>
      <c r="E124" s="375"/>
      <c r="F124" s="376"/>
      <c r="G124" s="328"/>
      <c r="H124" s="4"/>
      <c r="I124" s="4"/>
      <c r="J124" s="4"/>
    </row>
    <row r="125" spans="1:10" ht="12.75">
      <c r="A125" s="378"/>
      <c r="B125" s="331"/>
      <c r="C125" s="328"/>
      <c r="D125" s="332"/>
      <c r="E125" s="375"/>
      <c r="F125" s="376"/>
      <c r="G125" s="328"/>
      <c r="H125" s="4"/>
      <c r="I125" s="4"/>
      <c r="J125" s="4"/>
    </row>
    <row r="126" spans="1:10" ht="12.75">
      <c r="A126" s="378"/>
      <c r="B126" s="330"/>
      <c r="C126" s="328"/>
      <c r="D126" s="332"/>
      <c r="E126" s="375"/>
      <c r="F126" s="376"/>
      <c r="G126" s="328"/>
      <c r="H126" s="4"/>
      <c r="I126" s="4"/>
      <c r="J126" s="4"/>
    </row>
    <row r="127" spans="1:10" ht="12.75">
      <c r="A127" s="378"/>
      <c r="B127" s="331"/>
      <c r="C127" s="328"/>
      <c r="D127" s="332"/>
      <c r="E127" s="375"/>
      <c r="F127" s="376"/>
      <c r="G127" s="328"/>
      <c r="H127" s="4"/>
      <c r="I127" s="4"/>
      <c r="J127" s="4"/>
    </row>
    <row r="128" spans="1:10" ht="12.75">
      <c r="A128" s="378"/>
      <c r="B128" s="330"/>
      <c r="C128" s="328"/>
      <c r="D128" s="332"/>
      <c r="E128" s="375"/>
      <c r="F128" s="376"/>
      <c r="G128" s="328"/>
      <c r="H128" s="4"/>
      <c r="I128" s="4"/>
      <c r="J128" s="4"/>
    </row>
    <row r="129" spans="1:10" ht="12.75">
      <c r="A129" s="378"/>
      <c r="B129" s="331"/>
      <c r="C129" s="328"/>
      <c r="D129" s="332"/>
      <c r="E129" s="375"/>
      <c r="F129" s="376"/>
      <c r="G129" s="328"/>
      <c r="H129" s="4"/>
      <c r="I129" s="4"/>
      <c r="J129" s="4"/>
    </row>
    <row r="130" spans="1:10" ht="12.75">
      <c r="A130" s="378"/>
      <c r="B130" s="330"/>
      <c r="C130" s="328"/>
      <c r="D130" s="332"/>
      <c r="E130" s="375"/>
      <c r="F130" s="376"/>
      <c r="G130" s="328"/>
      <c r="H130" s="4"/>
      <c r="I130" s="4"/>
      <c r="J130" s="4"/>
    </row>
    <row r="131" spans="1:10" ht="12.75">
      <c r="A131" s="378"/>
      <c r="B131" s="331"/>
      <c r="C131" s="328"/>
      <c r="D131" s="332"/>
      <c r="E131" s="375"/>
      <c r="F131" s="376"/>
      <c r="G131" s="328"/>
      <c r="H131" s="4"/>
      <c r="I131" s="4"/>
      <c r="J131" s="4"/>
    </row>
    <row r="132" spans="1:10" ht="12.75">
      <c r="A132" s="378"/>
      <c r="B132" s="330"/>
      <c r="C132" s="328"/>
      <c r="D132" s="332"/>
      <c r="E132" s="375"/>
      <c r="F132" s="376"/>
      <c r="G132" s="328"/>
      <c r="H132" s="4"/>
      <c r="I132" s="4"/>
      <c r="J132" s="4"/>
    </row>
    <row r="133" spans="1:10" ht="12.75">
      <c r="A133" s="378"/>
      <c r="B133" s="331"/>
      <c r="C133" s="328"/>
      <c r="D133" s="332"/>
      <c r="E133" s="375"/>
      <c r="F133" s="376"/>
      <c r="G133" s="328"/>
      <c r="H133" s="4"/>
      <c r="I133" s="4"/>
      <c r="J133" s="4"/>
    </row>
    <row r="134" spans="1:10" ht="12.75">
      <c r="A134" s="378"/>
      <c r="B134" s="330"/>
      <c r="C134" s="328"/>
      <c r="D134" s="332"/>
      <c r="E134" s="375"/>
      <c r="F134" s="376"/>
      <c r="G134" s="328"/>
      <c r="H134" s="4"/>
      <c r="I134" s="4"/>
      <c r="J134" s="4"/>
    </row>
    <row r="135" spans="1:10" ht="12.75">
      <c r="A135" s="378"/>
      <c r="B135" s="331"/>
      <c r="C135" s="328"/>
      <c r="D135" s="332"/>
      <c r="E135" s="375"/>
      <c r="F135" s="376"/>
      <c r="G135" s="328"/>
      <c r="H135" s="4"/>
      <c r="I135" s="4"/>
      <c r="J135" s="4"/>
    </row>
    <row r="136" spans="1:10" ht="12.75">
      <c r="A136" s="378"/>
      <c r="B136" s="330"/>
      <c r="C136" s="328"/>
      <c r="D136" s="332"/>
      <c r="E136" s="375"/>
      <c r="F136" s="376"/>
      <c r="G136" s="328"/>
      <c r="H136" s="4"/>
      <c r="I136" s="4"/>
      <c r="J136" s="4"/>
    </row>
    <row r="137" spans="1:10" ht="12.75">
      <c r="A137" s="378"/>
      <c r="B137" s="331"/>
      <c r="C137" s="328"/>
      <c r="D137" s="332"/>
      <c r="E137" s="375"/>
      <c r="F137" s="376"/>
      <c r="G137" s="328"/>
      <c r="H137" s="4"/>
      <c r="I137" s="4"/>
      <c r="J137" s="4"/>
    </row>
    <row r="138" spans="1:10" ht="12.75">
      <c r="A138" s="378"/>
      <c r="B138" s="330"/>
      <c r="C138" s="328"/>
      <c r="D138" s="332"/>
      <c r="E138" s="375"/>
      <c r="F138" s="376"/>
      <c r="G138" s="328"/>
      <c r="H138" s="4"/>
      <c r="I138" s="4"/>
      <c r="J138" s="4"/>
    </row>
    <row r="139" spans="1:10" ht="12.75">
      <c r="A139" s="378"/>
      <c r="B139" s="331"/>
      <c r="C139" s="328"/>
      <c r="D139" s="332"/>
      <c r="E139" s="375"/>
      <c r="F139" s="376"/>
      <c r="G139" s="328"/>
      <c r="H139" s="4"/>
      <c r="I139" s="4"/>
      <c r="J139" s="4"/>
    </row>
    <row r="140" spans="1:10" ht="12.75">
      <c r="A140" s="378"/>
      <c r="B140" s="330"/>
      <c r="C140" s="328"/>
      <c r="D140" s="332"/>
      <c r="E140" s="375"/>
      <c r="F140" s="376"/>
      <c r="G140" s="328"/>
      <c r="H140" s="4"/>
      <c r="I140" s="4"/>
      <c r="J140" s="4"/>
    </row>
    <row r="141" spans="1:10" ht="12.75">
      <c r="A141" s="378"/>
      <c r="B141" s="331"/>
      <c r="C141" s="328"/>
      <c r="D141" s="332"/>
      <c r="E141" s="375"/>
      <c r="F141" s="376"/>
      <c r="G141" s="328"/>
      <c r="H141" s="4"/>
      <c r="I141" s="4"/>
      <c r="J141" s="4"/>
    </row>
    <row r="142" spans="1:10" ht="12.75">
      <c r="A142" s="53"/>
      <c r="B142" s="33"/>
      <c r="C142" s="23"/>
      <c r="D142" s="24"/>
      <c r="E142" s="26"/>
      <c r="F142" s="54"/>
      <c r="G142" s="23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</sheetData>
  <sheetProtection/>
  <mergeCells count="480"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B96:B97"/>
    <mergeCell ref="C96:C97"/>
    <mergeCell ref="D96:D97"/>
    <mergeCell ref="E96:E97"/>
    <mergeCell ref="C98:C99"/>
    <mergeCell ref="D98:D99"/>
    <mergeCell ref="E98:E99"/>
    <mergeCell ref="F98:F99"/>
    <mergeCell ref="F96:F97"/>
    <mergeCell ref="G96:G97"/>
    <mergeCell ref="A94:A95"/>
    <mergeCell ref="B94:B95"/>
    <mergeCell ref="C94:C95"/>
    <mergeCell ref="D94:D95"/>
    <mergeCell ref="E94:E95"/>
    <mergeCell ref="F94:F95"/>
    <mergeCell ref="G94:G95"/>
    <mergeCell ref="A96:A9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B88:B89"/>
    <mergeCell ref="C88:C89"/>
    <mergeCell ref="D88:D89"/>
    <mergeCell ref="E88:E89"/>
    <mergeCell ref="C90:C91"/>
    <mergeCell ref="D90:D91"/>
    <mergeCell ref="E90:E91"/>
    <mergeCell ref="F90:F91"/>
    <mergeCell ref="F88:F89"/>
    <mergeCell ref="G88:G89"/>
    <mergeCell ref="A86:A87"/>
    <mergeCell ref="B86:B87"/>
    <mergeCell ref="C86:C87"/>
    <mergeCell ref="D86:D87"/>
    <mergeCell ref="E86:E87"/>
    <mergeCell ref="F86:F87"/>
    <mergeCell ref="G86:G87"/>
    <mergeCell ref="A88:A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B80:B81"/>
    <mergeCell ref="C80:C81"/>
    <mergeCell ref="D80:D81"/>
    <mergeCell ref="E80:E81"/>
    <mergeCell ref="C82:C83"/>
    <mergeCell ref="D82:D83"/>
    <mergeCell ref="E82:E83"/>
    <mergeCell ref="F82:F83"/>
    <mergeCell ref="F80:F81"/>
    <mergeCell ref="G80:G81"/>
    <mergeCell ref="A78:A79"/>
    <mergeCell ref="B78:B79"/>
    <mergeCell ref="C78:C79"/>
    <mergeCell ref="D78:D79"/>
    <mergeCell ref="E78:E79"/>
    <mergeCell ref="F78:F79"/>
    <mergeCell ref="G78:G79"/>
    <mergeCell ref="A80:A81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0:G71"/>
    <mergeCell ref="A72:A73"/>
    <mergeCell ref="B72:B73"/>
    <mergeCell ref="C72:C73"/>
    <mergeCell ref="D72:D73"/>
    <mergeCell ref="E72:E73"/>
    <mergeCell ref="C74:C75"/>
    <mergeCell ref="D74:D75"/>
    <mergeCell ref="E74:E75"/>
    <mergeCell ref="F74:F75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G138:G139"/>
    <mergeCell ref="G134:G135"/>
    <mergeCell ref="G136:G137"/>
    <mergeCell ref="G130:G131"/>
    <mergeCell ref="G132:G133"/>
    <mergeCell ref="D140:D141"/>
    <mergeCell ref="E140:E141"/>
    <mergeCell ref="F140:F141"/>
    <mergeCell ref="C66:C67"/>
    <mergeCell ref="D66:D67"/>
    <mergeCell ref="E66:E67"/>
    <mergeCell ref="F66:F67"/>
    <mergeCell ref="E68:E69"/>
    <mergeCell ref="F68:F69"/>
    <mergeCell ref="F70:F71"/>
    <mergeCell ref="G140:G141"/>
    <mergeCell ref="A138:A139"/>
    <mergeCell ref="B138:B139"/>
    <mergeCell ref="C138:C139"/>
    <mergeCell ref="D138:D139"/>
    <mergeCell ref="E138:E139"/>
    <mergeCell ref="F138:F139"/>
    <mergeCell ref="A140:A141"/>
    <mergeCell ref="B140:B141"/>
    <mergeCell ref="C140:C141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A134:A135"/>
    <mergeCell ref="B134:B135"/>
    <mergeCell ref="C134:C135"/>
    <mergeCell ref="D134:D135"/>
    <mergeCell ref="E130:E131"/>
    <mergeCell ref="F130:F131"/>
    <mergeCell ref="A132:A133"/>
    <mergeCell ref="B132:B133"/>
    <mergeCell ref="C132:C133"/>
    <mergeCell ref="D132:D133"/>
    <mergeCell ref="E132:E133"/>
    <mergeCell ref="F132:F133"/>
    <mergeCell ref="A130:A131"/>
    <mergeCell ref="B130:B131"/>
    <mergeCell ref="C130:C131"/>
    <mergeCell ref="D130:D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B124:B125"/>
    <mergeCell ref="C124:C125"/>
    <mergeCell ref="D124:D125"/>
    <mergeCell ref="E124:E125"/>
    <mergeCell ref="C126:C127"/>
    <mergeCell ref="D126:D127"/>
    <mergeCell ref="E126:E127"/>
    <mergeCell ref="F126:F127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B116:B117"/>
    <mergeCell ref="C116:C117"/>
    <mergeCell ref="D116:D117"/>
    <mergeCell ref="E116:E117"/>
    <mergeCell ref="C118:C119"/>
    <mergeCell ref="D118:D119"/>
    <mergeCell ref="E118:E119"/>
    <mergeCell ref="F118:F119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E106:E107"/>
    <mergeCell ref="F106:F107"/>
    <mergeCell ref="A106:A107"/>
    <mergeCell ref="B106:B107"/>
    <mergeCell ref="C106:C107"/>
    <mergeCell ref="D106:D107"/>
    <mergeCell ref="A104:A105"/>
    <mergeCell ref="B104:B105"/>
    <mergeCell ref="C104:C105"/>
    <mergeCell ref="D104:D105"/>
    <mergeCell ref="E104:E105"/>
    <mergeCell ref="F104:F105"/>
    <mergeCell ref="G104:G105"/>
    <mergeCell ref="E62:E63"/>
    <mergeCell ref="F62:F63"/>
    <mergeCell ref="G62:G63"/>
    <mergeCell ref="E64:E65"/>
    <mergeCell ref="F64:F65"/>
    <mergeCell ref="G64:G65"/>
    <mergeCell ref="G66:G67"/>
    <mergeCell ref="A64:A65"/>
    <mergeCell ref="B64:B65"/>
    <mergeCell ref="C64:C65"/>
    <mergeCell ref="D64:D65"/>
    <mergeCell ref="G56:G57"/>
    <mergeCell ref="G58:G59"/>
    <mergeCell ref="G60:G61"/>
    <mergeCell ref="A62:A63"/>
    <mergeCell ref="B62:B63"/>
    <mergeCell ref="C62:C63"/>
    <mergeCell ref="D62:D63"/>
    <mergeCell ref="A60:A61"/>
    <mergeCell ref="E58:E59"/>
    <mergeCell ref="F58:F59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F54:F55"/>
    <mergeCell ref="A50:A51"/>
    <mergeCell ref="B50:B51"/>
    <mergeCell ref="C50:C51"/>
    <mergeCell ref="D50:D51"/>
    <mergeCell ref="E50:E51"/>
    <mergeCell ref="B54:B55"/>
    <mergeCell ref="C54:C55"/>
    <mergeCell ref="D54:D55"/>
    <mergeCell ref="E54:E55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E48:E49"/>
    <mergeCell ref="G44:G45"/>
    <mergeCell ref="A46:A47"/>
    <mergeCell ref="B46:B47"/>
    <mergeCell ref="C46:C47"/>
    <mergeCell ref="D46:D47"/>
    <mergeCell ref="A48:A49"/>
    <mergeCell ref="B48:B49"/>
    <mergeCell ref="C48:C49"/>
    <mergeCell ref="D48:D49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G32:G33"/>
    <mergeCell ref="G34:G35"/>
    <mergeCell ref="G36:G37"/>
    <mergeCell ref="G38:G39"/>
    <mergeCell ref="E38:E39"/>
    <mergeCell ref="F38:F39"/>
    <mergeCell ref="C40:C41"/>
    <mergeCell ref="D40:D41"/>
    <mergeCell ref="E40:E41"/>
    <mergeCell ref="F40:F41"/>
    <mergeCell ref="A38:A39"/>
    <mergeCell ref="B38:B39"/>
    <mergeCell ref="C38:C39"/>
    <mergeCell ref="D38:D39"/>
    <mergeCell ref="F36:F37"/>
    <mergeCell ref="F32:F33"/>
    <mergeCell ref="A36:A37"/>
    <mergeCell ref="B36:B37"/>
    <mergeCell ref="A34:A35"/>
    <mergeCell ref="A6:A7"/>
    <mergeCell ref="C36:C37"/>
    <mergeCell ref="D36:D37"/>
    <mergeCell ref="E36:E37"/>
    <mergeCell ref="F34:F35"/>
    <mergeCell ref="B6:B7"/>
    <mergeCell ref="C6:C7"/>
    <mergeCell ref="E30:E31"/>
    <mergeCell ref="D6:D7"/>
    <mergeCell ref="E6:E7"/>
    <mergeCell ref="F30:F31"/>
    <mergeCell ref="B34:B35"/>
    <mergeCell ref="C34:C35"/>
    <mergeCell ref="D34:D35"/>
    <mergeCell ref="E34:E3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F6:F7"/>
    <mergeCell ref="G6:G7"/>
    <mergeCell ref="G14:G15"/>
    <mergeCell ref="A12:A13"/>
    <mergeCell ref="G10:G11"/>
    <mergeCell ref="A14:A15"/>
    <mergeCell ref="B14:B15"/>
    <mergeCell ref="E12:E13"/>
    <mergeCell ref="F10:F11"/>
    <mergeCell ref="E8:E9"/>
    <mergeCell ref="F8:F9"/>
    <mergeCell ref="C8:C9"/>
    <mergeCell ref="A10:A11"/>
    <mergeCell ref="B10:B11"/>
    <mergeCell ref="C10:C11"/>
    <mergeCell ref="D10:D11"/>
    <mergeCell ref="E10:E11"/>
    <mergeCell ref="D8:D9"/>
    <mergeCell ref="A8:A9"/>
    <mergeCell ref="B8:B9"/>
    <mergeCell ref="C12:C13"/>
    <mergeCell ref="D12:D13"/>
    <mergeCell ref="B12:B13"/>
    <mergeCell ref="C18:C19"/>
    <mergeCell ref="D18:D19"/>
    <mergeCell ref="E18:E19"/>
    <mergeCell ref="F12:F13"/>
    <mergeCell ref="G12:G13"/>
    <mergeCell ref="A16:A17"/>
    <mergeCell ref="B16:B17"/>
    <mergeCell ref="C16:C17"/>
    <mergeCell ref="D16:D17"/>
    <mergeCell ref="C14:C15"/>
    <mergeCell ref="D14:D15"/>
    <mergeCell ref="E14:E15"/>
    <mergeCell ref="F14:F15"/>
    <mergeCell ref="E16:E17"/>
    <mergeCell ref="F20:F21"/>
    <mergeCell ref="G20:G21"/>
    <mergeCell ref="A22:A23"/>
    <mergeCell ref="B22:B23"/>
    <mergeCell ref="G18:G19"/>
    <mergeCell ref="F16:F17"/>
    <mergeCell ref="G16:G17"/>
    <mergeCell ref="F18:F19"/>
    <mergeCell ref="G22:G23"/>
    <mergeCell ref="A20:A21"/>
    <mergeCell ref="B20:B21"/>
    <mergeCell ref="C20:C21"/>
    <mergeCell ref="D20:D21"/>
    <mergeCell ref="A18:A19"/>
    <mergeCell ref="B18:B19"/>
    <mergeCell ref="B24:B25"/>
    <mergeCell ref="D24:D25"/>
    <mergeCell ref="C22:C23"/>
    <mergeCell ref="D22:D23"/>
    <mergeCell ref="A26:A27"/>
    <mergeCell ref="B26:B27"/>
    <mergeCell ref="A28:A29"/>
    <mergeCell ref="B28:B29"/>
    <mergeCell ref="C28:C29"/>
    <mergeCell ref="D28:D29"/>
    <mergeCell ref="E20:E21"/>
    <mergeCell ref="E24:E25"/>
    <mergeCell ref="F24:F25"/>
    <mergeCell ref="E22:E23"/>
    <mergeCell ref="F22:F23"/>
    <mergeCell ref="G24:G25"/>
    <mergeCell ref="E28:E29"/>
    <mergeCell ref="F28:F29"/>
    <mergeCell ref="D26:D27"/>
    <mergeCell ref="G28:G29"/>
    <mergeCell ref="G26:G27"/>
    <mergeCell ref="E26:E27"/>
    <mergeCell ref="F26:F27"/>
    <mergeCell ref="C26:C27"/>
    <mergeCell ref="A24:A25"/>
    <mergeCell ref="C24:C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7">
      <selection activeCell="B18" sqref="B18:B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60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82" t="s">
        <v>32</v>
      </c>
      <c r="B4" s="282" t="s">
        <v>5</v>
      </c>
      <c r="C4" s="394" t="s">
        <v>2</v>
      </c>
      <c r="D4" s="282" t="s">
        <v>24</v>
      </c>
      <c r="E4" s="282" t="s">
        <v>25</v>
      </c>
      <c r="F4" s="282" t="s">
        <v>26</v>
      </c>
      <c r="G4" s="282" t="s">
        <v>27</v>
      </c>
      <c r="H4" s="282" t="s">
        <v>28</v>
      </c>
      <c r="I4" s="282" t="s">
        <v>29</v>
      </c>
    </row>
    <row r="5" spans="1:9" ht="12.75">
      <c r="A5" s="364"/>
      <c r="B5" s="364"/>
      <c r="C5" s="364"/>
      <c r="D5" s="364"/>
      <c r="E5" s="364"/>
      <c r="F5" s="364"/>
      <c r="G5" s="364"/>
      <c r="H5" s="364"/>
      <c r="I5" s="364"/>
    </row>
    <row r="6" spans="1:9" ht="12.75">
      <c r="A6" s="392"/>
      <c r="B6" s="395"/>
      <c r="C6" s="389" t="e">
        <f>VLOOKUP(B6,'пр.взв'!B1:E90,2,FALSE)</f>
        <v>#N/A</v>
      </c>
      <c r="D6" s="389" t="e">
        <f>VLOOKUP(C6,'пр.взв'!C1:F90,2,FALSE)</f>
        <v>#N/A</v>
      </c>
      <c r="E6" s="389" t="e">
        <f>VLOOKUP(D6,'пр.взв'!D1:G90,2,FALSE)</f>
        <v>#N/A</v>
      </c>
      <c r="F6" s="390"/>
      <c r="G6" s="393"/>
      <c r="H6" s="269"/>
      <c r="I6" s="282"/>
    </row>
    <row r="7" spans="1:9" ht="12.75">
      <c r="A7" s="392"/>
      <c r="B7" s="282"/>
      <c r="C7" s="389"/>
      <c r="D7" s="389"/>
      <c r="E7" s="389"/>
      <c r="F7" s="390"/>
      <c r="G7" s="390"/>
      <c r="H7" s="269"/>
      <c r="I7" s="282"/>
    </row>
    <row r="8" spans="1:9" ht="12.75">
      <c r="A8" s="391"/>
      <c r="B8" s="395"/>
      <c r="C8" s="389" t="e">
        <f>VLOOKUP(B8,'пр.взв'!B1:E90,2,FALSE)</f>
        <v>#N/A</v>
      </c>
      <c r="D8" s="389" t="e">
        <f>VLOOKUP(C8,'пр.взв'!C1:F90,2,FALSE)</f>
        <v>#N/A</v>
      </c>
      <c r="E8" s="389" t="e">
        <f>VLOOKUP(D8,'пр.взв'!D1:G90,2,FALSE)</f>
        <v>#N/A</v>
      </c>
      <c r="F8" s="390"/>
      <c r="G8" s="390"/>
      <c r="H8" s="282"/>
      <c r="I8" s="282"/>
    </row>
    <row r="9" spans="1:9" ht="12.75">
      <c r="A9" s="391"/>
      <c r="B9" s="282"/>
      <c r="C9" s="389"/>
      <c r="D9" s="389"/>
      <c r="E9" s="389"/>
      <c r="F9" s="390"/>
      <c r="G9" s="390"/>
      <c r="H9" s="282"/>
      <c r="I9" s="28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60   кг.</v>
      </c>
    </row>
    <row r="16" spans="1:9" ht="12.75">
      <c r="A16" s="282" t="s">
        <v>32</v>
      </c>
      <c r="B16" s="282" t="s">
        <v>5</v>
      </c>
      <c r="C16" s="394" t="s">
        <v>2</v>
      </c>
      <c r="D16" s="282" t="s">
        <v>24</v>
      </c>
      <c r="E16" s="282" t="s">
        <v>25</v>
      </c>
      <c r="F16" s="282" t="s">
        <v>26</v>
      </c>
      <c r="G16" s="282" t="s">
        <v>27</v>
      </c>
      <c r="H16" s="282" t="s">
        <v>28</v>
      </c>
      <c r="I16" s="282" t="s">
        <v>29</v>
      </c>
    </row>
    <row r="17" spans="1:9" ht="12.75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ht="12.75">
      <c r="A18" s="392"/>
      <c r="B18" s="395"/>
      <c r="C18" s="389" t="e">
        <f>VLOOKUP(B18,'пр.взв'!B1:E90,2,FALSE)</f>
        <v>#N/A</v>
      </c>
      <c r="D18" s="389" t="e">
        <f>VLOOKUP(C18,'пр.взв'!C1:F90,2,FALSE)</f>
        <v>#N/A</v>
      </c>
      <c r="E18" s="389" t="e">
        <f>VLOOKUP(D18,'пр.взв'!D1:G90,2,FALSE)</f>
        <v>#N/A</v>
      </c>
      <c r="F18" s="390"/>
      <c r="G18" s="393"/>
      <c r="H18" s="269"/>
      <c r="I18" s="282"/>
    </row>
    <row r="19" spans="1:9" ht="12.75">
      <c r="A19" s="392"/>
      <c r="B19" s="282"/>
      <c r="C19" s="389"/>
      <c r="D19" s="389"/>
      <c r="E19" s="389"/>
      <c r="F19" s="390"/>
      <c r="G19" s="390"/>
      <c r="H19" s="269"/>
      <c r="I19" s="282"/>
    </row>
    <row r="20" spans="1:9" ht="12.75">
      <c r="A20" s="391"/>
      <c r="B20" s="395"/>
      <c r="C20" s="389" t="e">
        <f>VLOOKUP(B20,'пр.взв'!B1:E92,2,FALSE)</f>
        <v>#N/A</v>
      </c>
      <c r="D20" s="389" t="e">
        <f>VLOOKUP(C20,'пр.взв'!C1:F92,2,FALSE)</f>
        <v>#N/A</v>
      </c>
      <c r="E20" s="389" t="e">
        <f>VLOOKUP(D20,'пр.взв'!D1:G92,2,FALSE)</f>
        <v>#N/A</v>
      </c>
      <c r="F20" s="390"/>
      <c r="G20" s="390"/>
      <c r="H20" s="282"/>
      <c r="I20" s="282"/>
    </row>
    <row r="21" spans="1:9" ht="12.75">
      <c r="A21" s="391"/>
      <c r="B21" s="282"/>
      <c r="C21" s="389"/>
      <c r="D21" s="389"/>
      <c r="E21" s="389"/>
      <c r="F21" s="390"/>
      <c r="G21" s="390"/>
      <c r="H21" s="282"/>
      <c r="I21" s="28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60   кг.</v>
      </c>
    </row>
    <row r="29" spans="1:9" ht="12.75">
      <c r="A29" s="282" t="s">
        <v>32</v>
      </c>
      <c r="B29" s="282" t="s">
        <v>5</v>
      </c>
      <c r="C29" s="394" t="s">
        <v>2</v>
      </c>
      <c r="D29" s="282" t="s">
        <v>24</v>
      </c>
      <c r="E29" s="282" t="s">
        <v>25</v>
      </c>
      <c r="F29" s="282" t="s">
        <v>26</v>
      </c>
      <c r="G29" s="282" t="s">
        <v>27</v>
      </c>
      <c r="H29" s="282" t="s">
        <v>28</v>
      </c>
      <c r="I29" s="282" t="s">
        <v>29</v>
      </c>
    </row>
    <row r="30" spans="1:9" ht="12.75">
      <c r="A30" s="364"/>
      <c r="B30" s="364"/>
      <c r="C30" s="364"/>
      <c r="D30" s="364"/>
      <c r="E30" s="364"/>
      <c r="F30" s="364"/>
      <c r="G30" s="364"/>
      <c r="H30" s="364"/>
      <c r="I30" s="364"/>
    </row>
    <row r="31" spans="1:9" ht="12.75">
      <c r="A31" s="392"/>
      <c r="B31" s="282"/>
      <c r="C31" s="389" t="e">
        <f>VLOOKUP(B31,'пр.взв'!B1:D90,2,FALSE)</f>
        <v>#N/A</v>
      </c>
      <c r="D31" s="389" t="e">
        <f>VLOOKUP(C31,'пр.взв'!C1:E130,2,FALSE)</f>
        <v>#N/A</v>
      </c>
      <c r="E31" s="389" t="e">
        <f>VLOOKUP(D31,'пр.взв'!D1:F130,2,FALSE)</f>
        <v>#N/A</v>
      </c>
      <c r="F31" s="390"/>
      <c r="G31" s="393"/>
      <c r="H31" s="269"/>
      <c r="I31" s="282"/>
    </row>
    <row r="32" spans="1:9" ht="12.75">
      <c r="A32" s="392"/>
      <c r="B32" s="282"/>
      <c r="C32" s="389"/>
      <c r="D32" s="389"/>
      <c r="E32" s="389"/>
      <c r="F32" s="390"/>
      <c r="G32" s="390"/>
      <c r="H32" s="269"/>
      <c r="I32" s="282"/>
    </row>
    <row r="33" spans="1:9" ht="12.75">
      <c r="A33" s="391"/>
      <c r="B33" s="282"/>
      <c r="C33" s="389" t="e">
        <f>VLOOKUP(B33,'пр.взв'!B1:D92,2,FALSE)</f>
        <v>#N/A</v>
      </c>
      <c r="D33" s="389" t="e">
        <f>VLOOKUP(C33,'пр.взв'!C1:E132,2,FALSE)</f>
        <v>#N/A</v>
      </c>
      <c r="E33" s="389" t="e">
        <f>VLOOKUP(D33,'пр.взв'!D1:F132,2,FALSE)</f>
        <v>#N/A</v>
      </c>
      <c r="F33" s="390"/>
      <c r="G33" s="390"/>
      <c r="H33" s="282"/>
      <c r="I33" s="282"/>
    </row>
    <row r="34" spans="1:9" ht="12.75">
      <c r="A34" s="391"/>
      <c r="B34" s="282"/>
      <c r="C34" s="389"/>
      <c r="D34" s="389"/>
      <c r="E34" s="389"/>
      <c r="F34" s="390"/>
      <c r="G34" s="390"/>
      <c r="H34" s="282"/>
      <c r="I34" s="28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2013-02-05T15:56:44Z</cp:lastPrinted>
  <dcterms:created xsi:type="dcterms:W3CDTF">1996-10-08T23:32:33Z</dcterms:created>
  <dcterms:modified xsi:type="dcterms:W3CDTF">2013-02-06T08:04:18Z</dcterms:modified>
  <cp:category/>
  <cp:version/>
  <cp:contentType/>
  <cp:contentStatus/>
</cp:coreProperties>
</file>