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<sst xmlns="http://schemas.openxmlformats.org/spreadsheetml/2006/main" count="455" uniqueCount="204">
  <si>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</si>
  <si>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</si>
  <si>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</si>
  <si>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</si>
  <si>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</si>
  <si>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</si>
  <si>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</si>
  <si>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</si>
  <si>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</si>
  <si>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</si>
  <si>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</si>
  <si>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</si>
  <si>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</si>
  <si>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</si>
  <si>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</si>
  <si>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</si>
  <si>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</si>
  <si>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</si>
  <si>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</si>
  <si>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</si>
  <si>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</si>
  <si>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</si>
  <si>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</si>
  <si>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</si>
  <si>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</si>
  <si>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</si>
  <si>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</si>
  <si>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</si>
  <si>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</si>
  <si>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</si>
  <si>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</si>
  <si>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</si>
  <si>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</si>
  <si>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</si>
  <si>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</si>
  <si>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</si>
  <si>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</si>
  <si>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</si>
  <si>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</si>
  <si>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</si>
  <si>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</si>
  <si>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</si>
  <si>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</si>
  <si>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</si>
  <si>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</si>
  <si>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</si>
  <si>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</si>
  <si>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</si>
  <si>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</si>
  <si>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</si>
  <si>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</si>
  <si>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</si>
  <si>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</si>
  <si>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</si>
  <si>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</si>
  <si>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</si>
  <si>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</si>
  <si>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</si>
  <si>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</si>
  <si>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 xml:space="preserve"> </t>
  </si>
  <si>
    <t>РЯБУШКА Константин Юрьевич</t>
  </si>
  <si>
    <t>08.04.1996, 1р</t>
  </si>
  <si>
    <t>ЮФО, Ростовская, Гуково, МО</t>
  </si>
  <si>
    <t>Цикуниб Ю, Овчаренко А</t>
  </si>
  <si>
    <t>ФЕРАПОНТОВ Александр Дмитриевич</t>
  </si>
  <si>
    <t>13.06.1995 1р</t>
  </si>
  <si>
    <t>ПФО, Пензенская, Пенза ВС</t>
  </si>
  <si>
    <t>Надькин ВА, Ивентьев АВ</t>
  </si>
  <si>
    <t>ЧЕРНОВ Данила Александрович</t>
  </si>
  <si>
    <t>27.05.1995, кмс</t>
  </si>
  <si>
    <t>017420058</t>
  </si>
  <si>
    <t>Надькин ВА, Ивантьев АВ</t>
  </si>
  <si>
    <t>СТЕННИКОВ Вячеслав Иванович</t>
  </si>
  <si>
    <t>25.03.1997, 1р</t>
  </si>
  <si>
    <t>СФО Красноярский Ужур</t>
  </si>
  <si>
    <t>Воробьев АА, Саградян ВО</t>
  </si>
  <si>
    <t>ШАТРОВИЧ Василий Сергеевич</t>
  </si>
  <si>
    <t>26.12.1995, 1р</t>
  </si>
  <si>
    <t>УФО, Челябинская, Увелка</t>
  </si>
  <si>
    <t>Абдурахманов ИА, Симонов ВС</t>
  </si>
  <si>
    <t>ГЕРЕКОВ Рустам Магамедрасулович</t>
  </si>
  <si>
    <t>25.07.1995, 1р</t>
  </si>
  <si>
    <t>CКФО, КБР</t>
  </si>
  <si>
    <t>Хупов Ж., Мирзов Т.</t>
  </si>
  <si>
    <t>МЕДХИЕВ Орхан Гадир Оглы</t>
  </si>
  <si>
    <t>30.08.1995 кмс</t>
  </si>
  <si>
    <t>ДВФО, Приморский, Владивосток МО</t>
  </si>
  <si>
    <t>Мартынов БВ, Денисоы ВЛ</t>
  </si>
  <si>
    <t>КАЮМОВ Эмиль Камилевич</t>
  </si>
  <si>
    <t>03.07.1995, 1р</t>
  </si>
  <si>
    <t>ПФО, Татарстан, Казань, ПС</t>
  </si>
  <si>
    <t>Антонова ЕП</t>
  </si>
  <si>
    <t>ЖУРАВЛЕВ Александр Игоревич</t>
  </si>
  <si>
    <t>26.01.1995 1р</t>
  </si>
  <si>
    <t>ПФО, Самарская, Тольятти</t>
  </si>
  <si>
    <t>Маховский ГН</t>
  </si>
  <si>
    <t xml:space="preserve">ИВАШНЕВ Никита Михайлович </t>
  </si>
  <si>
    <t>11.07.1995, 1р</t>
  </si>
  <si>
    <t>СЗФО, Карелия, Петрозаводск ПР</t>
  </si>
  <si>
    <t>Шегельман ИР</t>
  </si>
  <si>
    <t>ИВКИН Никита Олегович</t>
  </si>
  <si>
    <t>19.07.1995, КМС</t>
  </si>
  <si>
    <t>СФО, Забайкальский край, Чита, МО</t>
  </si>
  <si>
    <t>Малышев ЭГ, Калдыбаев КМ</t>
  </si>
  <si>
    <t>ПОЗДЕЕВ Дмитрий Андреевич</t>
  </si>
  <si>
    <t>06.05.1995, кмс</t>
  </si>
  <si>
    <t>УФО, Свердловская, В.Пышма, Пр</t>
  </si>
  <si>
    <t xml:space="preserve">Пляшкун НВ, Мельников АН, </t>
  </si>
  <si>
    <t>ФРОЛОВ Михаил Дмитриевич</t>
  </si>
  <si>
    <t>26.05.1995, кмс</t>
  </si>
  <si>
    <t>УФО, ХМАО, Радужный</t>
  </si>
  <si>
    <t>Шмелев АВ, Сакисян АА</t>
  </si>
  <si>
    <t>КУРНАЧЕНКОВ Алексей</t>
  </si>
  <si>
    <t>18.08.1995 кмс</t>
  </si>
  <si>
    <t>ЦФО, Тверская Тверь МО</t>
  </si>
  <si>
    <t>Каверзин ПИ</t>
  </si>
  <si>
    <t>АДЖАМОВ Азиз Джемолоевич</t>
  </si>
  <si>
    <t>09.02.1995 кмс</t>
  </si>
  <si>
    <t>ЦФО, Тамбовская, Тамбов Л</t>
  </si>
  <si>
    <t>Кувалдин СН</t>
  </si>
  <si>
    <t>АБДУЛКАДИРОВ Ильман Алманович</t>
  </si>
  <si>
    <t>08.02.1996 кмс</t>
  </si>
  <si>
    <t>СКФО, Чеченская, МО</t>
  </si>
  <si>
    <t>Эскаев Ш, Чапаев В</t>
  </si>
  <si>
    <t>ВАСИЛЬКОВ Филипп Викторович</t>
  </si>
  <si>
    <t>Санкт-Петербург ПР</t>
  </si>
  <si>
    <t>Борок ГМ</t>
  </si>
  <si>
    <t>СЕРГЕЕВ Родион Анатольевич</t>
  </si>
  <si>
    <t>17.01.1995 1р</t>
  </si>
  <si>
    <t>Санкт-Петербург МО</t>
  </si>
  <si>
    <t>Зверев СА</t>
  </si>
  <si>
    <t>ДАГАМУК Азир Айдамирович</t>
  </si>
  <si>
    <t>12.10.1995 кмс</t>
  </si>
  <si>
    <t>ЮФО, Адыгея, Майкоп</t>
  </si>
  <si>
    <t>Хот Ю, Гуатыж Х</t>
  </si>
  <si>
    <t>ГРИГОРЬЯН Арут Меркунович</t>
  </si>
  <si>
    <t>08.08.1995 кмс</t>
  </si>
  <si>
    <t>ЮФО, Краснодарский, Армавир Д</t>
  </si>
  <si>
    <t>Бородин ВГ, Елиазян СК</t>
  </si>
  <si>
    <t>БАБОЕВ Роман Борисович</t>
  </si>
  <si>
    <t>29.01.1996 1р</t>
  </si>
  <si>
    <t>ЮФО, Краснодарский, Тихорецкий ФК</t>
  </si>
  <si>
    <t>Джакелли ЛР</t>
  </si>
  <si>
    <t>ШИШКОВ Сергей Николаевич</t>
  </si>
  <si>
    <t>13.06.1995 кмс</t>
  </si>
  <si>
    <t>Москва С-70</t>
  </si>
  <si>
    <t>Бобров АА, Леонтьев АА</t>
  </si>
  <si>
    <t>АБДУЛМЕДЖИДОВ Руслан Ибрагимович</t>
  </si>
  <si>
    <t>27.06.1996 1р</t>
  </si>
  <si>
    <t>Чернушевич ОВ, Филимонов СН</t>
  </si>
  <si>
    <t>ЯКОВЛЕВ Вадим Игоревич</t>
  </si>
  <si>
    <t>01.11.1995 кмс</t>
  </si>
  <si>
    <t>ЗАИРБЕКОВ Тимур Мурадович</t>
  </si>
  <si>
    <t>09.02.1996 кмс</t>
  </si>
  <si>
    <t>НИКОЛАЕВ Кирилл Андреевич</t>
  </si>
  <si>
    <t>18.02.1995 кмс</t>
  </si>
  <si>
    <t>Фунтиков ПВ, Чернушевич ОВ</t>
  </si>
  <si>
    <t>АКОПОВ Виталий Александрович</t>
  </si>
  <si>
    <t>09.06.1996 1р</t>
  </si>
  <si>
    <t>Кузнецов СВ, Вашурин ВВ</t>
  </si>
  <si>
    <t>МАНАСЕРЯН Григор Тигранович</t>
  </si>
  <si>
    <t>06.04.1995, кмс</t>
  </si>
  <si>
    <t>ПФО, Удмуртская, Ижевск</t>
  </si>
  <si>
    <t>Штайн ИВ</t>
  </si>
  <si>
    <t>РИЗВАНОВ Магомед Джабраилович</t>
  </si>
  <si>
    <t>23.08.1995, кмс</t>
  </si>
  <si>
    <t>CКФО, Дагестан, Махачкала ПР</t>
  </si>
  <si>
    <t>Гасанханов ЗМ</t>
  </si>
  <si>
    <t>МИРОНОВ Никита Геннадьевич</t>
  </si>
  <si>
    <t>20.10.1996, 1р</t>
  </si>
  <si>
    <t>ЦФО, Калужская, Обнинск ЮР</t>
  </si>
  <si>
    <t>Журавлев МВ</t>
  </si>
  <si>
    <t>ХОМЯЧКОВ Алексей Михайлович</t>
  </si>
  <si>
    <t>26.09.1995 1р</t>
  </si>
  <si>
    <t>ЦФО, Владимирская, Юрьев-Польский</t>
  </si>
  <si>
    <t>Сенюков ЮА</t>
  </si>
  <si>
    <t>БЛИННИКОВ Артем Игоревич</t>
  </si>
  <si>
    <t>20.04.1995, кмс</t>
  </si>
  <si>
    <t>ЦФО, Брянская, ЮР</t>
  </si>
  <si>
    <t>Великогло НА</t>
  </si>
  <si>
    <t>В.к.   81   кг.</t>
  </si>
  <si>
    <t>подгруппа Б</t>
  </si>
  <si>
    <t>подгруппа А</t>
  </si>
  <si>
    <t>3,18</t>
  </si>
  <si>
    <t>3,32</t>
  </si>
  <si>
    <t>3,06</t>
  </si>
  <si>
    <t>3,45</t>
  </si>
  <si>
    <t>х</t>
  </si>
  <si>
    <t>снят врачом</t>
  </si>
  <si>
    <t>3,28</t>
  </si>
  <si>
    <t>2,20</t>
  </si>
  <si>
    <t>3,33</t>
  </si>
  <si>
    <t>св</t>
  </si>
  <si>
    <t>2,24</t>
  </si>
  <si>
    <t>2,5</t>
  </si>
  <si>
    <t>2,56</t>
  </si>
  <si>
    <t>7,5</t>
  </si>
  <si>
    <t>2,27</t>
  </si>
  <si>
    <t>9,5</t>
  </si>
  <si>
    <t>Б1</t>
  </si>
  <si>
    <t>Б2</t>
  </si>
  <si>
    <t>А2</t>
  </si>
  <si>
    <t>А1</t>
  </si>
  <si>
    <t>3,59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</si>
</sst>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.5"/>
      <name val="M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49" fontId="26" fillId="0" borderId="2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3" xfId="42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5" fillId="2" borderId="23" xfId="42" applyNumberFormat="1" applyFont="1" applyFill="1" applyBorder="1" applyAlignment="1" applyProtection="1">
      <alignment horizontal="center" vertical="center" wrapText="1"/>
      <protection/>
    </xf>
    <xf numFmtId="0" fontId="20" fillId="2" borderId="41" xfId="42" applyNumberFormat="1" applyFont="1" applyFill="1" applyBorder="1" applyAlignment="1" applyProtection="1">
      <alignment horizontal="center" vertical="center" wrapText="1"/>
      <protection/>
    </xf>
    <xf numFmtId="0" fontId="20" fillId="2" borderId="42" xfId="42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29" fillId="0" borderId="22" xfId="0" applyFont="1" applyBorder="1" applyAlignment="1">
      <alignment horizontal="center" vertical="center"/>
    </xf>
    <xf numFmtId="0" fontId="13" fillId="24" borderId="46" xfId="0" applyFont="1" applyFill="1" applyBorder="1" applyAlignment="1">
      <alignment horizontal="center" vertical="center" wrapText="1"/>
    </xf>
    <xf numFmtId="0" fontId="13" fillId="24" borderId="4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24" borderId="49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3" fillId="24" borderId="50" xfId="0" applyFont="1" applyFill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left" vertical="center" wrapText="1"/>
    </xf>
    <xf numFmtId="0" fontId="24" fillId="17" borderId="26" xfId="0" applyFont="1" applyFill="1" applyBorder="1" applyAlignment="1">
      <alignment horizontal="center" vertical="center" textRotation="90" wrapText="1"/>
    </xf>
    <xf numFmtId="0" fontId="24" fillId="17" borderId="4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49" fontId="0" fillId="0" borderId="62" xfId="0" applyNumberForma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0" fillId="0" borderId="64" xfId="0" applyBorder="1" applyAlignment="1">
      <alignment/>
    </xf>
    <xf numFmtId="0" fontId="3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14" fontId="0" fillId="0" borderId="63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30" fillId="0" borderId="64" xfId="0" applyFont="1" applyBorder="1" applyAlignment="1">
      <alignment horizontal="left" vertical="center" wrapText="1"/>
    </xf>
    <xf numFmtId="49" fontId="0" fillId="0" borderId="63" xfId="0" applyNumberFormat="1" applyFont="1" applyBorder="1" applyAlignment="1">
      <alignment horizontal="center" vertical="center" wrapText="1"/>
    </xf>
    <xf numFmtId="49" fontId="0" fillId="0" borderId="64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49" fontId="30" fillId="0" borderId="64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0" fillId="0" borderId="63" xfId="0" applyNumberFormat="1" applyFont="1" applyBorder="1" applyAlignment="1">
      <alignment vertical="center" wrapText="1"/>
    </xf>
    <xf numFmtId="49" fontId="30" fillId="0" borderId="64" xfId="0" applyNumberFormat="1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30" fillId="0" borderId="64" xfId="0" applyFont="1" applyBorder="1" applyAlignment="1">
      <alignment vertical="center" wrapText="1"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49" fontId="49" fillId="0" borderId="64" xfId="0" applyNumberFormat="1" applyFont="1" applyBorder="1" applyAlignment="1">
      <alignment horizontal="center" vertical="center" wrapText="1"/>
    </xf>
    <xf numFmtId="14" fontId="30" fillId="0" borderId="64" xfId="0" applyNumberFormat="1" applyFont="1" applyBorder="1" applyAlignment="1">
      <alignment horizontal="center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6" fillId="3" borderId="74" xfId="0" applyNumberFormat="1" applyFont="1" applyFill="1" applyBorder="1" applyAlignment="1">
      <alignment horizontal="center" vertical="center" wrapText="1"/>
    </xf>
    <xf numFmtId="49" fontId="6" fillId="3" borderId="65" xfId="0" applyNumberFormat="1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69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2" borderId="41" xfId="42" applyNumberFormat="1" applyFont="1" applyFill="1" applyBorder="1" applyAlignment="1" applyProtection="1">
      <alignment horizontal="center" vertical="center" wrapText="1"/>
      <protection/>
    </xf>
    <xf numFmtId="0" fontId="5" fillId="2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50" fillId="2" borderId="69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50" fillId="2" borderId="5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25" borderId="65" xfId="0" applyNumberFormat="1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49" fontId="6" fillId="8" borderId="6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9525</xdr:rowOff>
    </xdr:from>
    <xdr:to>
      <xdr:col>2</xdr:col>
      <xdr:colOff>742950</xdr:colOff>
      <xdr:row>0</xdr:row>
      <xdr:rowOff>247650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5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66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81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5;&#1077;&#1081;\&#1056;&#1072;&#1073;&#1086;&#1095;&#1080;&#1081;%20&#1089;&#1090;&#1086;&#1083;\&#1056;&#1103;&#1079;&#1072;&#1085;&#1100;%202013&#1075;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5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421875" style="0" customWidth="1"/>
    <col min="4" max="4" width="8.7109375" style="0" customWidth="1"/>
    <col min="5" max="5" width="9.8515625" style="0" customWidth="1"/>
    <col min="6" max="18" width="2.57421875" style="0" customWidth="1"/>
    <col min="19" max="20" width="2.140625" style="0" customWidth="1"/>
    <col min="21" max="21" width="1.57421875" style="0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 customHeight="1" thickBo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5" customHeight="1" thickBot="1">
      <c r="A2" s="10"/>
      <c r="B2" s="104" t="s">
        <v>52</v>
      </c>
      <c r="C2" s="105"/>
      <c r="D2" s="105"/>
      <c r="E2" s="105"/>
      <c r="F2" s="105"/>
      <c r="G2" s="105"/>
      <c r="H2" s="105"/>
      <c r="I2" s="105"/>
      <c r="J2" s="106"/>
      <c r="K2" s="94" t="str">
        <f>HYPERLINK('[1]реквизиты'!$A$2)</f>
        <v>Первенство России по самбо, среди юношей 1995-1996гг.р.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</row>
    <row r="3" spans="1:30" ht="15" customHeight="1" thickBot="1">
      <c r="A3" s="11"/>
      <c r="B3" s="92" t="str">
        <f>HYPERLINK('[1]реквизиты'!$A$3)</f>
        <v>04-08 февраля 2013г., г.Рязань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66" t="str">
        <f>HYPERLINK('пр.взв'!D4)</f>
        <v>В.к.   81   кг.</v>
      </c>
      <c r="Y3" s="90"/>
      <c r="Z3" s="90"/>
      <c r="AA3" s="90"/>
      <c r="AB3" s="91"/>
      <c r="AC3" s="8"/>
      <c r="AD3" s="8"/>
    </row>
    <row r="4" spans="1:34" ht="12.75" customHeight="1" thickBot="1">
      <c r="A4" s="132"/>
      <c r="B4" s="119" t="s">
        <v>4</v>
      </c>
      <c r="C4" s="121" t="s">
        <v>1</v>
      </c>
      <c r="D4" s="107" t="s">
        <v>2</v>
      </c>
      <c r="E4" s="109" t="s">
        <v>53</v>
      </c>
      <c r="F4" s="112" t="s">
        <v>5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5"/>
      <c r="Z4" s="97" t="s">
        <v>6</v>
      </c>
      <c r="AA4" s="99" t="s">
        <v>56</v>
      </c>
      <c r="AB4" s="128" t="s">
        <v>21</v>
      </c>
      <c r="AC4" s="8"/>
      <c r="AD4" s="8"/>
      <c r="AH4" s="12"/>
    </row>
    <row r="5" spans="1:33" ht="12.75" customHeight="1" thickBot="1">
      <c r="A5" s="132"/>
      <c r="B5" s="120"/>
      <c r="C5" s="122"/>
      <c r="D5" s="108"/>
      <c r="E5" s="110"/>
      <c r="F5" s="102">
        <v>1</v>
      </c>
      <c r="G5" s="111"/>
      <c r="H5" s="102">
        <v>2</v>
      </c>
      <c r="I5" s="103"/>
      <c r="J5" s="116">
        <v>3</v>
      </c>
      <c r="K5" s="111"/>
      <c r="L5" s="102">
        <v>4</v>
      </c>
      <c r="M5" s="103"/>
      <c r="N5" s="116">
        <v>5</v>
      </c>
      <c r="O5" s="111"/>
      <c r="P5" s="102">
        <v>6</v>
      </c>
      <c r="Q5" s="103"/>
      <c r="R5" s="116">
        <v>7</v>
      </c>
      <c r="S5" s="111"/>
      <c r="T5" s="102">
        <v>8</v>
      </c>
      <c r="U5" s="103"/>
      <c r="V5" s="102" t="s">
        <v>57</v>
      </c>
      <c r="W5" s="103"/>
      <c r="X5" s="102" t="s">
        <v>58</v>
      </c>
      <c r="Y5" s="103"/>
      <c r="Z5" s="98"/>
      <c r="AA5" s="100"/>
      <c r="AB5" s="129"/>
      <c r="AC5" s="23"/>
      <c r="AD5" s="23"/>
      <c r="AE5" s="14"/>
      <c r="AF5" s="14"/>
      <c r="AG5" s="2"/>
    </row>
    <row r="6" spans="1:33" ht="14.25" thickBot="1">
      <c r="A6" s="9"/>
      <c r="B6" s="141" t="s">
        <v>182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23"/>
      <c r="AD6" s="23"/>
      <c r="AE6" s="14"/>
      <c r="AF6" s="14"/>
      <c r="AG6" s="2"/>
    </row>
    <row r="7" spans="1:34" ht="10.5" customHeight="1" thickTop="1">
      <c r="A7" s="130"/>
      <c r="B7" s="125">
        <v>1</v>
      </c>
      <c r="C7" s="126" t="str">
        <f>VLOOKUP(B7,'пр.взв'!B7:E30,2,FALSE)</f>
        <v>АКОПОВ Виталий Александрович</v>
      </c>
      <c r="D7" s="123" t="str">
        <f>VLOOKUP(B7,'пр.взв'!B7:F86,3,FALSE)</f>
        <v>09.06.1996 1р</v>
      </c>
      <c r="E7" s="123" t="str">
        <f>VLOOKUP(B7,'пр.взв'!B7:G86,4,FALSE)</f>
        <v>Москва С-70</v>
      </c>
      <c r="F7" s="88">
        <v>2</v>
      </c>
      <c r="G7" s="49">
        <v>2</v>
      </c>
      <c r="H7" s="88">
        <v>3</v>
      </c>
      <c r="I7" s="49">
        <v>1</v>
      </c>
      <c r="J7" s="88">
        <v>4</v>
      </c>
      <c r="K7" s="49">
        <v>3</v>
      </c>
      <c r="L7" s="73" t="s">
        <v>187</v>
      </c>
      <c r="M7" s="50"/>
      <c r="N7" s="73" t="s">
        <v>187</v>
      </c>
      <c r="O7" s="50"/>
      <c r="P7" s="73" t="s">
        <v>187</v>
      </c>
      <c r="Q7" s="50"/>
      <c r="R7" s="73" t="s">
        <v>187</v>
      </c>
      <c r="S7" s="50"/>
      <c r="T7" s="73" t="s">
        <v>187</v>
      </c>
      <c r="U7" s="50"/>
      <c r="V7" s="73" t="s">
        <v>187</v>
      </c>
      <c r="W7" s="50"/>
      <c r="X7" s="73" t="s">
        <v>187</v>
      </c>
      <c r="Y7" s="50"/>
      <c r="Z7" s="89">
        <v>3</v>
      </c>
      <c r="AA7" s="64">
        <f>SUM(G7+I7+K7+M7+O7+Q7+S7+U7+W7+Y7)</f>
        <v>6</v>
      </c>
      <c r="AB7" s="101">
        <v>13</v>
      </c>
      <c r="AC7" s="21"/>
      <c r="AD7" s="21"/>
      <c r="AE7" s="21"/>
      <c r="AF7" s="21"/>
      <c r="AG7" s="21"/>
      <c r="AH7" s="21"/>
    </row>
    <row r="8" spans="1:34" ht="10.5" customHeight="1" thickBot="1">
      <c r="A8" s="131"/>
      <c r="B8" s="87"/>
      <c r="C8" s="127"/>
      <c r="D8" s="124"/>
      <c r="E8" s="124"/>
      <c r="F8" s="76"/>
      <c r="G8" s="48"/>
      <c r="H8" s="76"/>
      <c r="I8" s="48"/>
      <c r="J8" s="76"/>
      <c r="K8" s="48"/>
      <c r="L8" s="76"/>
      <c r="M8" s="48"/>
      <c r="N8" s="76"/>
      <c r="O8" s="48"/>
      <c r="P8" s="76"/>
      <c r="Q8" s="48"/>
      <c r="R8" s="76"/>
      <c r="S8" s="48"/>
      <c r="T8" s="76"/>
      <c r="U8" s="48"/>
      <c r="V8" s="76"/>
      <c r="W8" s="48"/>
      <c r="X8" s="76"/>
      <c r="Y8" s="48"/>
      <c r="Z8" s="68"/>
      <c r="AA8" s="70"/>
      <c r="AB8" s="72"/>
      <c r="AC8" s="21"/>
      <c r="AD8" s="21"/>
      <c r="AE8" s="21"/>
      <c r="AF8" s="21"/>
      <c r="AG8" s="21"/>
      <c r="AH8" s="21"/>
    </row>
    <row r="9" spans="1:34" ht="10.5" customHeight="1" thickTop="1">
      <c r="A9" s="130"/>
      <c r="B9" s="79">
        <v>2</v>
      </c>
      <c r="C9" s="81" t="str">
        <f>VLOOKUP(B9,'пр.взв'!B9:E32,2,FALSE)</f>
        <v>АДЖАМОВ Азиз Джемолоевич</v>
      </c>
      <c r="D9" s="85" t="str">
        <f>VLOOKUP(B9,'пр.взв'!B9:F88,3,FALSE)</f>
        <v>09.02.1995 кмс</v>
      </c>
      <c r="E9" s="85" t="str">
        <f>VLOOKUP(B9,'пр.взв'!B9:G88,4,FALSE)</f>
        <v>ЦФО, Тамбовская, Тамбов Л</v>
      </c>
      <c r="F9" s="73">
        <v>1</v>
      </c>
      <c r="G9" s="50">
        <v>3</v>
      </c>
      <c r="H9" s="73">
        <v>4</v>
      </c>
      <c r="I9" s="50">
        <v>3</v>
      </c>
      <c r="J9" s="73" t="s">
        <v>187</v>
      </c>
      <c r="K9" s="50"/>
      <c r="L9" s="73" t="s">
        <v>187</v>
      </c>
      <c r="M9" s="50"/>
      <c r="N9" s="73" t="s">
        <v>187</v>
      </c>
      <c r="O9" s="50"/>
      <c r="P9" s="73" t="s">
        <v>187</v>
      </c>
      <c r="Q9" s="50"/>
      <c r="R9" s="73" t="s">
        <v>187</v>
      </c>
      <c r="S9" s="50"/>
      <c r="T9" s="73" t="s">
        <v>187</v>
      </c>
      <c r="U9" s="50"/>
      <c r="V9" s="73" t="s">
        <v>187</v>
      </c>
      <c r="W9" s="50"/>
      <c r="X9" s="73" t="s">
        <v>187</v>
      </c>
      <c r="Y9" s="50"/>
      <c r="Z9" s="67">
        <v>2</v>
      </c>
      <c r="AA9" s="69">
        <f>SUM(G9+I9+K9+M9+O9+Q9+S9+U9+W9+Y9)</f>
        <v>6</v>
      </c>
      <c r="AB9" s="71">
        <v>27</v>
      </c>
      <c r="AC9" s="21"/>
      <c r="AD9" s="21"/>
      <c r="AE9" s="21"/>
      <c r="AF9" s="21"/>
      <c r="AG9" s="21"/>
      <c r="AH9" s="21"/>
    </row>
    <row r="10" spans="1:34" ht="10.5" customHeight="1" thickBot="1">
      <c r="A10" s="133"/>
      <c r="B10" s="80"/>
      <c r="C10" s="82"/>
      <c r="D10" s="86"/>
      <c r="E10" s="86"/>
      <c r="F10" s="76"/>
      <c r="G10" s="48"/>
      <c r="H10" s="76"/>
      <c r="I10" s="48"/>
      <c r="J10" s="76"/>
      <c r="K10" s="48"/>
      <c r="L10" s="76"/>
      <c r="M10" s="48"/>
      <c r="N10" s="76"/>
      <c r="O10" s="48"/>
      <c r="P10" s="76"/>
      <c r="Q10" s="48"/>
      <c r="R10" s="76"/>
      <c r="S10" s="48"/>
      <c r="T10" s="76"/>
      <c r="U10" s="48"/>
      <c r="V10" s="76"/>
      <c r="W10" s="48"/>
      <c r="X10" s="76"/>
      <c r="Y10" s="48"/>
      <c r="Z10" s="68"/>
      <c r="AA10" s="70"/>
      <c r="AB10" s="72"/>
      <c r="AC10" s="21"/>
      <c r="AD10" s="21"/>
      <c r="AE10" s="21"/>
      <c r="AF10" s="21"/>
      <c r="AG10" s="21"/>
      <c r="AH10" s="21"/>
    </row>
    <row r="11" spans="1:34" ht="10.5" customHeight="1" thickTop="1">
      <c r="A11" s="9"/>
      <c r="B11" s="125">
        <v>3</v>
      </c>
      <c r="C11" s="81" t="str">
        <f>VLOOKUP(B11,'пр.взв'!B11:E34,2,FALSE)</f>
        <v>ЖУРАВЛЕВ Александр Игоревич</v>
      </c>
      <c r="D11" s="83" t="str">
        <f>VLOOKUP(B11,'пр.взв'!B11:F90,3,FALSE)</f>
        <v>26.01.1995 1р</v>
      </c>
      <c r="E11" s="83" t="str">
        <f>VLOOKUP(B11,'пр.взв'!B11:G90,4,FALSE)</f>
        <v>ПФО, Самарская, Тольятти</v>
      </c>
      <c r="F11" s="73">
        <v>4</v>
      </c>
      <c r="G11" s="50">
        <v>3</v>
      </c>
      <c r="H11" s="73">
        <v>1</v>
      </c>
      <c r="I11" s="50">
        <v>3</v>
      </c>
      <c r="J11" s="73" t="s">
        <v>187</v>
      </c>
      <c r="K11" s="50"/>
      <c r="L11" s="73" t="s">
        <v>187</v>
      </c>
      <c r="M11" s="50"/>
      <c r="N11" s="73" t="s">
        <v>187</v>
      </c>
      <c r="O11" s="50"/>
      <c r="P11" s="73" t="s">
        <v>187</v>
      </c>
      <c r="Q11" s="50"/>
      <c r="R11" s="73" t="s">
        <v>187</v>
      </c>
      <c r="S11" s="50"/>
      <c r="T11" s="73" t="s">
        <v>187</v>
      </c>
      <c r="U11" s="50"/>
      <c r="V11" s="73" t="s">
        <v>187</v>
      </c>
      <c r="W11" s="50"/>
      <c r="X11" s="73" t="s">
        <v>187</v>
      </c>
      <c r="Y11" s="50"/>
      <c r="Z11" s="67">
        <v>2</v>
      </c>
      <c r="AA11" s="69">
        <f>SUM(G11+I11+K11+M11+O11+Q11+S11+U11+W11+Y11)</f>
        <v>6</v>
      </c>
      <c r="AB11" s="71">
        <v>26</v>
      </c>
      <c r="AC11" s="21"/>
      <c r="AD11" s="21"/>
      <c r="AE11" s="21"/>
      <c r="AF11" s="21"/>
      <c r="AG11" s="21"/>
      <c r="AH11" s="21"/>
    </row>
    <row r="12" spans="1:34" ht="10.5" customHeight="1" thickBot="1">
      <c r="A12" s="9"/>
      <c r="B12" s="87"/>
      <c r="C12" s="82"/>
      <c r="D12" s="84"/>
      <c r="E12" s="84"/>
      <c r="F12" s="76"/>
      <c r="G12" s="48"/>
      <c r="H12" s="76"/>
      <c r="I12" s="48"/>
      <c r="J12" s="76"/>
      <c r="K12" s="48"/>
      <c r="L12" s="76"/>
      <c r="M12" s="48"/>
      <c r="N12" s="76"/>
      <c r="O12" s="48"/>
      <c r="P12" s="76"/>
      <c r="Q12" s="48"/>
      <c r="R12" s="76"/>
      <c r="S12" s="48"/>
      <c r="T12" s="76"/>
      <c r="U12" s="48"/>
      <c r="V12" s="76"/>
      <c r="W12" s="48"/>
      <c r="X12" s="76"/>
      <c r="Y12" s="48"/>
      <c r="Z12" s="68"/>
      <c r="AA12" s="70"/>
      <c r="AB12" s="72"/>
      <c r="AC12" s="21"/>
      <c r="AD12" s="21"/>
      <c r="AE12" s="21"/>
      <c r="AF12" s="21"/>
      <c r="AG12" s="21"/>
      <c r="AH12" s="21"/>
    </row>
    <row r="13" spans="1:34" ht="10.5" customHeight="1" thickTop="1">
      <c r="A13" s="9"/>
      <c r="B13" s="79">
        <v>4</v>
      </c>
      <c r="C13" s="81" t="str">
        <f>VLOOKUP(B13,'пр.взв'!B13:E36,2,FALSE)</f>
        <v>МЕДХИЕВ Орхан Гадир Оглы</v>
      </c>
      <c r="D13" s="83" t="str">
        <f>VLOOKUP(B13,'пр.взв'!B13:F92,3,FALSE)</f>
        <v>30.08.1995 кмс</v>
      </c>
      <c r="E13" s="85" t="str">
        <f>VLOOKUP(B13,'пр.взв'!B13:G92,4,FALSE)</f>
        <v>ДВФО, Приморский, Владивосток МО</v>
      </c>
      <c r="F13" s="73">
        <v>3</v>
      </c>
      <c r="G13" s="50">
        <v>2</v>
      </c>
      <c r="H13" s="73">
        <v>2</v>
      </c>
      <c r="I13" s="50">
        <v>2</v>
      </c>
      <c r="J13" s="73">
        <v>1</v>
      </c>
      <c r="K13" s="50">
        <v>1</v>
      </c>
      <c r="L13" s="73">
        <v>7</v>
      </c>
      <c r="M13" s="50">
        <v>3</v>
      </c>
      <c r="N13" s="73" t="s">
        <v>187</v>
      </c>
      <c r="O13" s="50"/>
      <c r="P13" s="73" t="s">
        <v>187</v>
      </c>
      <c r="Q13" s="50"/>
      <c r="R13" s="73" t="s">
        <v>187</v>
      </c>
      <c r="S13" s="50"/>
      <c r="T13" s="73" t="s">
        <v>187</v>
      </c>
      <c r="U13" s="50"/>
      <c r="V13" s="73" t="s">
        <v>187</v>
      </c>
      <c r="W13" s="50"/>
      <c r="X13" s="73" t="s">
        <v>187</v>
      </c>
      <c r="Y13" s="50"/>
      <c r="Z13" s="67">
        <v>4</v>
      </c>
      <c r="AA13" s="69">
        <f>SUM(G13+I13+K13+M13+O13+Q13+S13+U13+W13+Y13)</f>
        <v>8</v>
      </c>
      <c r="AB13" s="71">
        <v>8</v>
      </c>
      <c r="AC13" s="21"/>
      <c r="AD13" s="21"/>
      <c r="AE13" s="21"/>
      <c r="AF13" s="21"/>
      <c r="AG13" s="21"/>
      <c r="AH13" s="21"/>
    </row>
    <row r="14" spans="1:34" ht="10.5" customHeight="1" thickBot="1">
      <c r="A14" s="9"/>
      <c r="B14" s="80"/>
      <c r="C14" s="82"/>
      <c r="D14" s="84"/>
      <c r="E14" s="86"/>
      <c r="F14" s="76"/>
      <c r="G14" s="48"/>
      <c r="H14" s="76"/>
      <c r="I14" s="48"/>
      <c r="J14" s="76"/>
      <c r="K14" s="48"/>
      <c r="L14" s="76"/>
      <c r="M14" s="48"/>
      <c r="N14" s="76"/>
      <c r="O14" s="48"/>
      <c r="P14" s="76"/>
      <c r="Q14" s="48"/>
      <c r="R14" s="76"/>
      <c r="S14" s="48"/>
      <c r="T14" s="76"/>
      <c r="U14" s="48"/>
      <c r="V14" s="76"/>
      <c r="W14" s="48"/>
      <c r="X14" s="76"/>
      <c r="Y14" s="48"/>
      <c r="Z14" s="68"/>
      <c r="AA14" s="70"/>
      <c r="AB14" s="72"/>
      <c r="AC14" s="21"/>
      <c r="AD14" s="21"/>
      <c r="AE14" s="21"/>
      <c r="AF14" s="21"/>
      <c r="AG14" s="21"/>
      <c r="AH14" s="21"/>
    </row>
    <row r="15" spans="1:34" ht="10.5" customHeight="1" thickTop="1">
      <c r="A15" s="9"/>
      <c r="B15" s="125">
        <v>5</v>
      </c>
      <c r="C15" s="81" t="str">
        <f>VLOOKUP(B15,'пр.взв'!B15:E38,2,FALSE)</f>
        <v>ГРИГОРЬЯН Арут Меркунович</v>
      </c>
      <c r="D15" s="83" t="str">
        <f>VLOOKUP(B15,'пр.взв'!B15:F94,3,FALSE)</f>
        <v>08.08.1995 кмс</v>
      </c>
      <c r="E15" s="83" t="str">
        <f>VLOOKUP(B15,'пр.взв'!B15:G94,4,FALSE)</f>
        <v>ЮФО, Краснодарский, Армавир Д</v>
      </c>
      <c r="F15" s="73">
        <v>6</v>
      </c>
      <c r="G15" s="50">
        <v>1</v>
      </c>
      <c r="H15" s="73">
        <v>7</v>
      </c>
      <c r="I15" s="50">
        <v>4</v>
      </c>
      <c r="J15" s="73" t="s">
        <v>188</v>
      </c>
      <c r="K15" s="74"/>
      <c r="L15" s="74"/>
      <c r="M15" s="74"/>
      <c r="N15" s="74"/>
      <c r="O15" s="74"/>
      <c r="P15" s="74"/>
      <c r="Q15" s="75"/>
      <c r="R15" s="73" t="s">
        <v>187</v>
      </c>
      <c r="S15" s="50"/>
      <c r="T15" s="73" t="s">
        <v>187</v>
      </c>
      <c r="U15" s="50"/>
      <c r="V15" s="73" t="s">
        <v>187</v>
      </c>
      <c r="W15" s="50"/>
      <c r="X15" s="73" t="s">
        <v>187</v>
      </c>
      <c r="Y15" s="50"/>
      <c r="Z15" s="67">
        <v>2</v>
      </c>
      <c r="AA15" s="69">
        <f>SUM(G15+I15+K15+M15+O15+Q15+S15+U15+W15+Y15)</f>
        <v>5</v>
      </c>
      <c r="AB15" s="71">
        <v>22</v>
      </c>
      <c r="AC15" s="21"/>
      <c r="AD15" s="21"/>
      <c r="AE15" s="21"/>
      <c r="AF15" s="21"/>
      <c r="AG15" s="21"/>
      <c r="AH15" s="21"/>
    </row>
    <row r="16" spans="1:34" ht="10.5" customHeight="1" thickBot="1">
      <c r="A16" s="9"/>
      <c r="B16" s="87"/>
      <c r="C16" s="82"/>
      <c r="D16" s="84"/>
      <c r="E16" s="84"/>
      <c r="F16" s="76"/>
      <c r="G16" s="48"/>
      <c r="H16" s="76"/>
      <c r="I16" s="48"/>
      <c r="J16" s="76"/>
      <c r="K16" s="77"/>
      <c r="L16" s="77"/>
      <c r="M16" s="77"/>
      <c r="N16" s="77"/>
      <c r="O16" s="77"/>
      <c r="P16" s="77"/>
      <c r="Q16" s="78"/>
      <c r="R16" s="76"/>
      <c r="S16" s="48"/>
      <c r="T16" s="76"/>
      <c r="U16" s="48"/>
      <c r="V16" s="76"/>
      <c r="W16" s="48"/>
      <c r="X16" s="76"/>
      <c r="Y16" s="48"/>
      <c r="Z16" s="68"/>
      <c r="AA16" s="70"/>
      <c r="AB16" s="72"/>
      <c r="AC16" s="21"/>
      <c r="AD16" s="21"/>
      <c r="AE16" s="21"/>
      <c r="AF16" s="21"/>
      <c r="AG16" s="21"/>
      <c r="AH16" s="21"/>
    </row>
    <row r="17" spans="1:34" ht="10.5" customHeight="1" thickTop="1">
      <c r="A17" s="9"/>
      <c r="B17" s="79">
        <v>6</v>
      </c>
      <c r="C17" s="81" t="str">
        <f>VLOOKUP(B17,'пр.взв'!B17:E40,2,FALSE)</f>
        <v>ФРОЛОВ Михаил Дмитриевич</v>
      </c>
      <c r="D17" s="83" t="str">
        <f>VLOOKUP(B17,'пр.взв'!B17:F96,3,FALSE)</f>
        <v>26.05.1995, кмс</v>
      </c>
      <c r="E17" s="85" t="str">
        <f>VLOOKUP(B17,'пр.взв'!B17:G96,4,FALSE)</f>
        <v>УФО, ХМАО, Радужный</v>
      </c>
      <c r="F17" s="73">
        <v>5</v>
      </c>
      <c r="G17" s="50">
        <v>3</v>
      </c>
      <c r="H17" s="73">
        <v>8</v>
      </c>
      <c r="I17" s="50">
        <v>2</v>
      </c>
      <c r="J17" s="73">
        <v>7</v>
      </c>
      <c r="K17" s="57" t="s">
        <v>194</v>
      </c>
      <c r="L17" s="73" t="s">
        <v>187</v>
      </c>
      <c r="M17" s="50"/>
      <c r="N17" s="73" t="s">
        <v>187</v>
      </c>
      <c r="O17" s="50"/>
      <c r="P17" s="73" t="s">
        <v>187</v>
      </c>
      <c r="Q17" s="50"/>
      <c r="R17" s="73" t="s">
        <v>187</v>
      </c>
      <c r="S17" s="50"/>
      <c r="T17" s="73" t="s">
        <v>187</v>
      </c>
      <c r="U17" s="50"/>
      <c r="V17" s="73" t="s">
        <v>187</v>
      </c>
      <c r="W17" s="50"/>
      <c r="X17" s="73" t="s">
        <v>187</v>
      </c>
      <c r="Y17" s="50"/>
      <c r="Z17" s="67">
        <v>3</v>
      </c>
      <c r="AA17" s="117" t="s">
        <v>196</v>
      </c>
      <c r="AB17" s="71">
        <v>19</v>
      </c>
      <c r="AC17" s="21"/>
      <c r="AD17" s="21"/>
      <c r="AE17" s="21"/>
      <c r="AF17" s="21"/>
      <c r="AG17" s="21"/>
      <c r="AH17" s="21"/>
    </row>
    <row r="18" spans="1:34" ht="10.5" customHeight="1" thickBot="1">
      <c r="A18" s="9"/>
      <c r="B18" s="80"/>
      <c r="C18" s="82"/>
      <c r="D18" s="84"/>
      <c r="E18" s="86"/>
      <c r="F18" s="76"/>
      <c r="G18" s="48"/>
      <c r="H18" s="76"/>
      <c r="I18" s="48"/>
      <c r="J18" s="76"/>
      <c r="K18" s="48"/>
      <c r="L18" s="76"/>
      <c r="M18" s="48"/>
      <c r="N18" s="76"/>
      <c r="O18" s="48"/>
      <c r="P18" s="76"/>
      <c r="Q18" s="48"/>
      <c r="R18" s="76"/>
      <c r="S18" s="48"/>
      <c r="T18" s="76"/>
      <c r="U18" s="48"/>
      <c r="V18" s="76"/>
      <c r="W18" s="48"/>
      <c r="X18" s="76"/>
      <c r="Y18" s="48"/>
      <c r="Z18" s="68"/>
      <c r="AA18" s="118"/>
      <c r="AB18" s="72"/>
      <c r="AC18" s="21"/>
      <c r="AD18" s="21"/>
      <c r="AE18" s="21"/>
      <c r="AF18" s="21"/>
      <c r="AG18" s="21"/>
      <c r="AH18" s="21"/>
    </row>
    <row r="19" spans="1:34" ht="10.5" customHeight="1" thickTop="1">
      <c r="A19" s="9"/>
      <c r="B19" s="79">
        <v>7</v>
      </c>
      <c r="C19" s="81" t="str">
        <f>VLOOKUP(B19,'пр.взв'!B19:E42,2,FALSE)</f>
        <v>АБДУЛМЕДЖИДОВ Руслан Ибрагимович</v>
      </c>
      <c r="D19" s="83" t="str">
        <f>VLOOKUP(B19,'пр.взв'!B19:F98,3,FALSE)</f>
        <v>27.06.1996 1р</v>
      </c>
      <c r="E19" s="83" t="str">
        <f>VLOOKUP(B19,'пр.взв'!B19:G98,4,FALSE)</f>
        <v>Москва С-70</v>
      </c>
      <c r="F19" s="73">
        <v>8</v>
      </c>
      <c r="G19" s="50">
        <v>0</v>
      </c>
      <c r="H19" s="73">
        <v>5</v>
      </c>
      <c r="I19" s="50">
        <v>0</v>
      </c>
      <c r="J19" s="73">
        <v>6</v>
      </c>
      <c r="K19" s="50">
        <v>3</v>
      </c>
      <c r="L19" s="73">
        <v>4</v>
      </c>
      <c r="M19" s="50">
        <v>1</v>
      </c>
      <c r="N19" s="73" t="s">
        <v>192</v>
      </c>
      <c r="O19" s="50"/>
      <c r="P19" s="73">
        <v>14</v>
      </c>
      <c r="Q19" s="50">
        <v>3</v>
      </c>
      <c r="R19" s="73" t="s">
        <v>187</v>
      </c>
      <c r="S19" s="50"/>
      <c r="T19" s="73" t="s">
        <v>187</v>
      </c>
      <c r="U19" s="50"/>
      <c r="V19" s="73" t="s">
        <v>187</v>
      </c>
      <c r="W19" s="50"/>
      <c r="X19" s="73" t="s">
        <v>187</v>
      </c>
      <c r="Y19" s="50"/>
      <c r="Z19" s="67">
        <v>6</v>
      </c>
      <c r="AA19" s="69">
        <f>SUM(G19+I19+K19+M19+O19+Q19+S19+U19+W19+Y19)</f>
        <v>7</v>
      </c>
      <c r="AB19" s="71">
        <v>5</v>
      </c>
      <c r="AC19" s="21"/>
      <c r="AD19" s="21"/>
      <c r="AE19" s="21"/>
      <c r="AF19" s="21"/>
      <c r="AG19" s="21"/>
      <c r="AH19" s="21"/>
    </row>
    <row r="20" spans="1:34" ht="10.5" customHeight="1" thickBot="1">
      <c r="A20" s="9"/>
      <c r="B20" s="80"/>
      <c r="C20" s="82"/>
      <c r="D20" s="84"/>
      <c r="E20" s="84"/>
      <c r="F20" s="76"/>
      <c r="G20" s="48" t="s">
        <v>183</v>
      </c>
      <c r="H20" s="76"/>
      <c r="I20" s="48" t="s">
        <v>189</v>
      </c>
      <c r="J20" s="76"/>
      <c r="K20" s="48"/>
      <c r="L20" s="76"/>
      <c r="M20" s="48"/>
      <c r="N20" s="76"/>
      <c r="O20" s="48"/>
      <c r="P20" s="76"/>
      <c r="Q20" s="48"/>
      <c r="R20" s="76"/>
      <c r="S20" s="48"/>
      <c r="T20" s="76"/>
      <c r="U20" s="48"/>
      <c r="V20" s="76"/>
      <c r="W20" s="48"/>
      <c r="X20" s="76"/>
      <c r="Y20" s="48"/>
      <c r="Z20" s="68"/>
      <c r="AA20" s="70"/>
      <c r="AB20" s="72"/>
      <c r="AC20" s="21"/>
      <c r="AD20" s="21"/>
      <c r="AE20" s="21"/>
      <c r="AF20" s="21"/>
      <c r="AG20" s="21"/>
      <c r="AH20" s="21"/>
    </row>
    <row r="21" spans="1:34" ht="10.5" customHeight="1" thickTop="1">
      <c r="A21" s="9"/>
      <c r="B21" s="79">
        <v>8</v>
      </c>
      <c r="C21" s="81" t="str">
        <f>VLOOKUP(B21,'пр.взв'!B21:E44,2,FALSE)</f>
        <v>ВАСИЛЬКОВ Филипп Викторович</v>
      </c>
      <c r="D21" s="83" t="str">
        <f>VLOOKUP(B21,'пр.взв'!B21:F100,3,FALSE)</f>
        <v>13.06.1995 1р</v>
      </c>
      <c r="E21" s="85" t="str">
        <f>VLOOKUP(B21,'пр.взв'!B21:G100,4,FALSE)</f>
        <v>Санкт-Петербург ПР</v>
      </c>
      <c r="F21" s="73">
        <v>7</v>
      </c>
      <c r="G21" s="50">
        <v>4</v>
      </c>
      <c r="H21" s="73">
        <v>6</v>
      </c>
      <c r="I21" s="50"/>
      <c r="J21" s="73" t="s">
        <v>187</v>
      </c>
      <c r="K21" s="50"/>
      <c r="L21" s="73" t="s">
        <v>187</v>
      </c>
      <c r="M21" s="50"/>
      <c r="N21" s="73" t="s">
        <v>187</v>
      </c>
      <c r="O21" s="50"/>
      <c r="P21" s="73" t="s">
        <v>187</v>
      </c>
      <c r="Q21" s="50"/>
      <c r="R21" s="73" t="s">
        <v>187</v>
      </c>
      <c r="S21" s="50"/>
      <c r="T21" s="73" t="s">
        <v>187</v>
      </c>
      <c r="U21" s="50"/>
      <c r="V21" s="73" t="s">
        <v>187</v>
      </c>
      <c r="W21" s="50"/>
      <c r="X21" s="73" t="s">
        <v>187</v>
      </c>
      <c r="Y21" s="50"/>
      <c r="Z21" s="67">
        <v>2</v>
      </c>
      <c r="AA21" s="69">
        <f>SUM(G21+I21+K21+M21+O21+Q21+S21+U21+W21+Y21)</f>
        <v>4</v>
      </c>
      <c r="AB21" s="71">
        <v>30</v>
      </c>
      <c r="AC21" s="21"/>
      <c r="AD21" s="21"/>
      <c r="AE21" s="21"/>
      <c r="AF21" s="21"/>
      <c r="AG21" s="21"/>
      <c r="AH21" s="21"/>
    </row>
    <row r="22" spans="1:34" ht="10.5" customHeight="1" thickBot="1">
      <c r="A22" s="9"/>
      <c r="B22" s="80"/>
      <c r="C22" s="82"/>
      <c r="D22" s="84"/>
      <c r="E22" s="86"/>
      <c r="F22" s="76"/>
      <c r="G22" s="48"/>
      <c r="H22" s="76"/>
      <c r="I22" s="48"/>
      <c r="J22" s="76"/>
      <c r="K22" s="48"/>
      <c r="L22" s="76"/>
      <c r="M22" s="48"/>
      <c r="N22" s="76"/>
      <c r="O22" s="48"/>
      <c r="P22" s="76"/>
      <c r="Q22" s="48"/>
      <c r="R22" s="76"/>
      <c r="S22" s="48"/>
      <c r="T22" s="76"/>
      <c r="U22" s="48"/>
      <c r="V22" s="76"/>
      <c r="W22" s="48"/>
      <c r="X22" s="76"/>
      <c r="Y22" s="48"/>
      <c r="Z22" s="68"/>
      <c r="AA22" s="70"/>
      <c r="AB22" s="72"/>
      <c r="AC22" s="21"/>
      <c r="AD22" s="21"/>
      <c r="AE22" s="21"/>
      <c r="AF22" s="21"/>
      <c r="AG22" s="21"/>
      <c r="AH22" s="21"/>
    </row>
    <row r="23" spans="1:34" ht="10.5" customHeight="1" thickTop="1">
      <c r="A23" s="9"/>
      <c r="B23" s="79">
        <v>9</v>
      </c>
      <c r="C23" s="81" t="str">
        <f>VLOOKUP(B23,'пр.взв'!B23:E46,2,FALSE)</f>
        <v>МАНАСЕРЯН Григор Тигранович</v>
      </c>
      <c r="D23" s="83" t="str">
        <f>VLOOKUP(B23,'пр.взв'!B23:F102,3,FALSE)</f>
        <v>06.04.1995, кмс</v>
      </c>
      <c r="E23" s="83" t="str">
        <f>VLOOKUP(B23,'пр.взв'!B23:G102,4,FALSE)</f>
        <v>ПФО, Удмуртская, Ижевск</v>
      </c>
      <c r="F23" s="73">
        <v>10</v>
      </c>
      <c r="G23" s="50">
        <v>2</v>
      </c>
      <c r="H23" s="73">
        <v>11</v>
      </c>
      <c r="I23" s="50">
        <v>1</v>
      </c>
      <c r="J23" s="73">
        <v>14</v>
      </c>
      <c r="K23" s="50">
        <v>4</v>
      </c>
      <c r="L23" s="73" t="s">
        <v>187</v>
      </c>
      <c r="M23" s="50"/>
      <c r="N23" s="73" t="s">
        <v>187</v>
      </c>
      <c r="O23" s="50"/>
      <c r="P23" s="73" t="s">
        <v>187</v>
      </c>
      <c r="Q23" s="50"/>
      <c r="R23" s="73" t="s">
        <v>187</v>
      </c>
      <c r="S23" s="50"/>
      <c r="T23" s="73" t="s">
        <v>187</v>
      </c>
      <c r="U23" s="50"/>
      <c r="V23" s="73" t="s">
        <v>187</v>
      </c>
      <c r="W23" s="50"/>
      <c r="X23" s="73" t="s">
        <v>187</v>
      </c>
      <c r="Y23" s="50"/>
      <c r="Z23" s="67">
        <v>3</v>
      </c>
      <c r="AA23" s="69">
        <f>SUM(G23+I23+K23+M23+O23+Q23+S23+U23+W23+Y23)</f>
        <v>7</v>
      </c>
      <c r="AB23" s="71">
        <v>14</v>
      </c>
      <c r="AC23" s="21"/>
      <c r="AD23" s="21"/>
      <c r="AE23" s="21"/>
      <c r="AF23" s="21"/>
      <c r="AG23" s="21"/>
      <c r="AH23" s="21"/>
    </row>
    <row r="24" spans="1:34" ht="10.5" customHeight="1" thickBot="1">
      <c r="A24" s="9"/>
      <c r="B24" s="80"/>
      <c r="C24" s="82"/>
      <c r="D24" s="84"/>
      <c r="E24" s="84"/>
      <c r="F24" s="76"/>
      <c r="G24" s="48"/>
      <c r="H24" s="76"/>
      <c r="I24" s="48"/>
      <c r="J24" s="76"/>
      <c r="K24" s="48"/>
      <c r="L24" s="76"/>
      <c r="M24" s="48"/>
      <c r="N24" s="76"/>
      <c r="O24" s="48"/>
      <c r="P24" s="76"/>
      <c r="Q24" s="48"/>
      <c r="R24" s="76"/>
      <c r="S24" s="48"/>
      <c r="T24" s="76"/>
      <c r="U24" s="48"/>
      <c r="V24" s="76"/>
      <c r="W24" s="48"/>
      <c r="X24" s="76"/>
      <c r="Y24" s="48"/>
      <c r="Z24" s="68"/>
      <c r="AA24" s="70"/>
      <c r="AB24" s="72"/>
      <c r="AC24" s="21"/>
      <c r="AD24" s="21"/>
      <c r="AE24" s="21"/>
      <c r="AF24" s="21"/>
      <c r="AG24" s="21"/>
      <c r="AH24" s="21"/>
    </row>
    <row r="25" spans="1:34" ht="10.5" customHeight="1" thickTop="1">
      <c r="A25" s="9"/>
      <c r="B25" s="79">
        <v>10</v>
      </c>
      <c r="C25" s="81" t="str">
        <f>VLOOKUP(B25,'пр.взв'!B25:E48,2,FALSE)</f>
        <v>ШАТРОВИЧ Василий Сергеевич</v>
      </c>
      <c r="D25" s="83" t="str">
        <f>VLOOKUP(B25,'пр.взв'!B25:F104,3,FALSE)</f>
        <v>26.12.1995, 1р</v>
      </c>
      <c r="E25" s="85" t="str">
        <f>VLOOKUP(B25,'пр.взв'!B25:G104,4,FALSE)</f>
        <v>УФО, Челябинская, Увелка</v>
      </c>
      <c r="F25" s="73">
        <v>9</v>
      </c>
      <c r="G25" s="50">
        <v>3</v>
      </c>
      <c r="H25" s="73">
        <v>12</v>
      </c>
      <c r="I25" s="50">
        <v>1</v>
      </c>
      <c r="J25" s="73">
        <v>11</v>
      </c>
      <c r="K25" s="50">
        <v>3</v>
      </c>
      <c r="L25" s="73" t="s">
        <v>187</v>
      </c>
      <c r="M25" s="50"/>
      <c r="N25" s="73" t="s">
        <v>187</v>
      </c>
      <c r="O25" s="50"/>
      <c r="P25" s="73" t="s">
        <v>187</v>
      </c>
      <c r="Q25" s="50"/>
      <c r="R25" s="73" t="s">
        <v>187</v>
      </c>
      <c r="S25" s="50"/>
      <c r="T25" s="73" t="s">
        <v>187</v>
      </c>
      <c r="U25" s="50"/>
      <c r="V25" s="73" t="s">
        <v>187</v>
      </c>
      <c r="W25" s="50"/>
      <c r="X25" s="73" t="s">
        <v>187</v>
      </c>
      <c r="Y25" s="50"/>
      <c r="Z25" s="67">
        <v>3</v>
      </c>
      <c r="AA25" s="69">
        <f>SUM(G25+I25+K25+M25+O25+Q25+S25+U25+W25+Y25)</f>
        <v>7</v>
      </c>
      <c r="AB25" s="71">
        <v>15</v>
      </c>
      <c r="AC25" s="21"/>
      <c r="AD25" s="21"/>
      <c r="AE25" s="21"/>
      <c r="AF25" s="21"/>
      <c r="AG25" s="21"/>
      <c r="AH25" s="21"/>
    </row>
    <row r="26" spans="1:34" ht="10.5" customHeight="1" thickBot="1">
      <c r="A26" s="9"/>
      <c r="B26" s="80"/>
      <c r="C26" s="82"/>
      <c r="D26" s="84"/>
      <c r="E26" s="86"/>
      <c r="F26" s="76"/>
      <c r="G26" s="48"/>
      <c r="H26" s="76"/>
      <c r="I26" s="48"/>
      <c r="J26" s="76"/>
      <c r="K26" s="48"/>
      <c r="L26" s="76"/>
      <c r="M26" s="48"/>
      <c r="N26" s="76"/>
      <c r="O26" s="48"/>
      <c r="P26" s="76"/>
      <c r="Q26" s="48"/>
      <c r="R26" s="76"/>
      <c r="S26" s="48"/>
      <c r="T26" s="76"/>
      <c r="U26" s="48"/>
      <c r="V26" s="76"/>
      <c r="W26" s="48"/>
      <c r="X26" s="76"/>
      <c r="Y26" s="48"/>
      <c r="Z26" s="68"/>
      <c r="AA26" s="70"/>
      <c r="AB26" s="72"/>
      <c r="AC26" s="21"/>
      <c r="AD26" s="21"/>
      <c r="AE26" s="21"/>
      <c r="AF26" s="21"/>
      <c r="AG26" s="21"/>
      <c r="AH26" s="21"/>
    </row>
    <row r="27" spans="1:34" ht="10.5" customHeight="1" thickTop="1">
      <c r="A27" s="9"/>
      <c r="B27" s="79">
        <v>11</v>
      </c>
      <c r="C27" s="81" t="str">
        <f>VLOOKUP(B27,'пр.взв'!B27:E50,2,FALSE)</f>
        <v>ИВКИН Никита Олегович</v>
      </c>
      <c r="D27" s="83" t="str">
        <f>VLOOKUP(B27,'пр.взв'!B27:F106,3,FALSE)</f>
        <v>19.07.1995, КМС</v>
      </c>
      <c r="E27" s="83" t="str">
        <f>VLOOKUP(B27,'пр.взв'!B27:G106,4,FALSE)</f>
        <v>СФО, Забайкальский край, Чита, МО</v>
      </c>
      <c r="F27" s="73">
        <v>12</v>
      </c>
      <c r="G27" s="50">
        <v>1</v>
      </c>
      <c r="H27" s="73">
        <v>9</v>
      </c>
      <c r="I27" s="50">
        <v>3</v>
      </c>
      <c r="J27" s="73">
        <v>10</v>
      </c>
      <c r="K27" s="50">
        <v>2</v>
      </c>
      <c r="L27" s="73">
        <v>15</v>
      </c>
      <c r="M27" s="50">
        <v>4</v>
      </c>
      <c r="N27" s="73" t="s">
        <v>187</v>
      </c>
      <c r="O27" s="50"/>
      <c r="P27" s="73" t="s">
        <v>187</v>
      </c>
      <c r="Q27" s="50"/>
      <c r="R27" s="73" t="s">
        <v>187</v>
      </c>
      <c r="S27" s="50"/>
      <c r="T27" s="73" t="s">
        <v>187</v>
      </c>
      <c r="U27" s="50"/>
      <c r="V27" s="73" t="s">
        <v>187</v>
      </c>
      <c r="W27" s="50"/>
      <c r="X27" s="73" t="s">
        <v>187</v>
      </c>
      <c r="Y27" s="50"/>
      <c r="Z27" s="67">
        <v>4</v>
      </c>
      <c r="AA27" s="69">
        <f>SUM(G27+I27+K27+M27+O27+Q27+S27+U27+W27+Y27)</f>
        <v>10</v>
      </c>
      <c r="AB27" s="71">
        <v>12</v>
      </c>
      <c r="AC27" s="21"/>
      <c r="AD27" s="21"/>
      <c r="AE27" s="21"/>
      <c r="AF27" s="21"/>
      <c r="AG27" s="21"/>
      <c r="AH27" s="21"/>
    </row>
    <row r="28" spans="1:34" ht="10.5" customHeight="1" thickBot="1">
      <c r="A28" s="9"/>
      <c r="B28" s="80"/>
      <c r="C28" s="82"/>
      <c r="D28" s="84"/>
      <c r="E28" s="84"/>
      <c r="F28" s="76"/>
      <c r="G28" s="48"/>
      <c r="H28" s="76"/>
      <c r="I28" s="48"/>
      <c r="J28" s="76"/>
      <c r="K28" s="48"/>
      <c r="L28" s="76"/>
      <c r="M28" s="48"/>
      <c r="N28" s="76"/>
      <c r="O28" s="48"/>
      <c r="P28" s="76"/>
      <c r="Q28" s="48"/>
      <c r="R28" s="76"/>
      <c r="S28" s="48"/>
      <c r="T28" s="76"/>
      <c r="U28" s="48"/>
      <c r="V28" s="76"/>
      <c r="W28" s="48"/>
      <c r="X28" s="76"/>
      <c r="Y28" s="48"/>
      <c r="Z28" s="68"/>
      <c r="AA28" s="70"/>
      <c r="AB28" s="72"/>
      <c r="AC28" s="21"/>
      <c r="AD28" s="21"/>
      <c r="AE28" s="21"/>
      <c r="AF28" s="21"/>
      <c r="AG28" s="21"/>
      <c r="AH28" s="21"/>
    </row>
    <row r="29" spans="1:34" ht="10.5" customHeight="1" thickTop="1">
      <c r="A29" s="9"/>
      <c r="B29" s="79">
        <v>12</v>
      </c>
      <c r="C29" s="81" t="str">
        <f>VLOOKUP(B29,'пр.взв'!B29:E52,2,FALSE)</f>
        <v>ДАГАМУК Азир Айдамирович</v>
      </c>
      <c r="D29" s="83" t="str">
        <f>VLOOKUP(B29,'пр.взв'!B29:F108,3,FALSE)</f>
        <v>12.10.1995 кмс</v>
      </c>
      <c r="E29" s="85" t="str">
        <f>VLOOKUP(B29,'пр.взв'!B29:G108,4,FALSE)</f>
        <v>ЮФО, Адыгея, Майкоп</v>
      </c>
      <c r="F29" s="73">
        <v>11</v>
      </c>
      <c r="G29" s="50">
        <v>3</v>
      </c>
      <c r="H29" s="73">
        <v>10</v>
      </c>
      <c r="I29" s="50">
        <v>3</v>
      </c>
      <c r="J29" s="73" t="s">
        <v>187</v>
      </c>
      <c r="K29" s="50"/>
      <c r="L29" s="73" t="s">
        <v>187</v>
      </c>
      <c r="M29" s="50"/>
      <c r="N29" s="73" t="s">
        <v>187</v>
      </c>
      <c r="O29" s="50"/>
      <c r="P29" s="73" t="s">
        <v>187</v>
      </c>
      <c r="Q29" s="50"/>
      <c r="R29" s="73" t="s">
        <v>187</v>
      </c>
      <c r="S29" s="50"/>
      <c r="T29" s="73" t="s">
        <v>187</v>
      </c>
      <c r="U29" s="50"/>
      <c r="V29" s="73" t="s">
        <v>187</v>
      </c>
      <c r="W29" s="50"/>
      <c r="X29" s="73" t="s">
        <v>187</v>
      </c>
      <c r="Y29" s="50"/>
      <c r="Z29" s="67">
        <v>2</v>
      </c>
      <c r="AA29" s="69">
        <f>SUM(G29+I29+K29+M29+O29+Q29+S29+U29+W29+Y29)</f>
        <v>6</v>
      </c>
      <c r="AB29" s="71">
        <v>25</v>
      </c>
      <c r="AC29" s="21"/>
      <c r="AD29" s="21"/>
      <c r="AE29" s="21"/>
      <c r="AF29" s="21"/>
      <c r="AG29" s="21"/>
      <c r="AH29" s="21"/>
    </row>
    <row r="30" spans="1:34" ht="10.5" customHeight="1" thickBot="1">
      <c r="A30" s="9"/>
      <c r="B30" s="80"/>
      <c r="C30" s="82"/>
      <c r="D30" s="84"/>
      <c r="E30" s="86"/>
      <c r="F30" s="76"/>
      <c r="G30" s="48"/>
      <c r="H30" s="76"/>
      <c r="I30" s="48"/>
      <c r="J30" s="76"/>
      <c r="K30" s="48"/>
      <c r="L30" s="76"/>
      <c r="M30" s="48"/>
      <c r="N30" s="76"/>
      <c r="O30" s="48"/>
      <c r="P30" s="76"/>
      <c r="Q30" s="48"/>
      <c r="R30" s="76"/>
      <c r="S30" s="48"/>
      <c r="T30" s="76"/>
      <c r="U30" s="48"/>
      <c r="V30" s="76"/>
      <c r="W30" s="48"/>
      <c r="X30" s="76"/>
      <c r="Y30" s="48"/>
      <c r="Z30" s="68"/>
      <c r="AA30" s="70"/>
      <c r="AB30" s="72"/>
      <c r="AC30" s="21"/>
      <c r="AD30" s="21"/>
      <c r="AE30" s="21"/>
      <c r="AF30" s="21"/>
      <c r="AG30" s="21"/>
      <c r="AH30" s="21"/>
    </row>
    <row r="31" spans="1:34" ht="10.5" customHeight="1" thickTop="1">
      <c r="A31" s="1"/>
      <c r="B31" s="79">
        <v>13</v>
      </c>
      <c r="C31" s="81" t="str">
        <f>VLOOKUP(B31,'пр.взв'!B31:E54,2,FALSE)</f>
        <v>МИРОНОВ Никита Геннадьевич</v>
      </c>
      <c r="D31" s="83" t="str">
        <f>VLOOKUP(B31,'пр.взв'!B31:F110,3,FALSE)</f>
        <v>20.10.1996, 1р</v>
      </c>
      <c r="E31" s="83" t="str">
        <f>VLOOKUP(B31,'пр.взв'!B31:G110,4,FALSE)</f>
        <v>ЦФО, Калужская, Обнинск ЮР</v>
      </c>
      <c r="F31" s="73">
        <v>14</v>
      </c>
      <c r="G31" s="50">
        <v>4</v>
      </c>
      <c r="H31" s="73">
        <v>15</v>
      </c>
      <c r="I31" s="50">
        <v>4</v>
      </c>
      <c r="J31" s="73" t="s">
        <v>187</v>
      </c>
      <c r="K31" s="50"/>
      <c r="L31" s="73" t="s">
        <v>187</v>
      </c>
      <c r="M31" s="50"/>
      <c r="N31" s="73" t="s">
        <v>187</v>
      </c>
      <c r="O31" s="50"/>
      <c r="P31" s="73" t="s">
        <v>187</v>
      </c>
      <c r="Q31" s="50"/>
      <c r="R31" s="73" t="s">
        <v>187</v>
      </c>
      <c r="S31" s="50"/>
      <c r="T31" s="73" t="s">
        <v>187</v>
      </c>
      <c r="U31" s="50"/>
      <c r="V31" s="73" t="s">
        <v>187</v>
      </c>
      <c r="W31" s="50"/>
      <c r="X31" s="73" t="s">
        <v>187</v>
      </c>
      <c r="Y31" s="50"/>
      <c r="Z31" s="67">
        <v>2</v>
      </c>
      <c r="AA31" s="69">
        <f>SUM(G31+I31+K31+M31+O31+Q31+S31+U31+W31+Y31)</f>
        <v>8</v>
      </c>
      <c r="AB31" s="71">
        <v>32</v>
      </c>
      <c r="AC31" s="21"/>
      <c r="AD31" s="21"/>
      <c r="AE31" s="21"/>
      <c r="AF31" s="21"/>
      <c r="AG31" s="21"/>
      <c r="AH31" s="21"/>
    </row>
    <row r="32" spans="1:34" ht="10.5" customHeight="1" thickBot="1">
      <c r="A32" s="1"/>
      <c r="B32" s="80"/>
      <c r="C32" s="82"/>
      <c r="D32" s="84"/>
      <c r="E32" s="84"/>
      <c r="F32" s="76"/>
      <c r="G32" s="48"/>
      <c r="H32" s="76"/>
      <c r="I32" s="48"/>
      <c r="J32" s="76"/>
      <c r="K32" s="48"/>
      <c r="L32" s="76"/>
      <c r="M32" s="48"/>
      <c r="N32" s="76"/>
      <c r="O32" s="48"/>
      <c r="P32" s="76"/>
      <c r="Q32" s="48"/>
      <c r="R32" s="76"/>
      <c r="S32" s="48"/>
      <c r="T32" s="76"/>
      <c r="U32" s="48"/>
      <c r="V32" s="76"/>
      <c r="W32" s="48"/>
      <c r="X32" s="76"/>
      <c r="Y32" s="48"/>
      <c r="Z32" s="68"/>
      <c r="AA32" s="70"/>
      <c r="AB32" s="72"/>
      <c r="AC32" s="21"/>
      <c r="AD32" s="21"/>
      <c r="AE32" s="21"/>
      <c r="AF32" s="21"/>
      <c r="AG32" s="21"/>
      <c r="AH32" s="21"/>
    </row>
    <row r="33" spans="2:34" ht="10.5" customHeight="1" thickTop="1">
      <c r="B33" s="79">
        <v>14</v>
      </c>
      <c r="C33" s="81" t="str">
        <f>VLOOKUP(B33,'пр.взв'!B33:E56,2,FALSE)</f>
        <v>ШИШКОВ Сергей Николаевич</v>
      </c>
      <c r="D33" s="83" t="str">
        <f>VLOOKUP(B33,'пр.взв'!B33:F112,3,FALSE)</f>
        <v>13.06.1995 кмс</v>
      </c>
      <c r="E33" s="85" t="str">
        <f>VLOOKUP(B33,'пр.взв'!B33:G112,4,FALSE)</f>
        <v>Москва С-70</v>
      </c>
      <c r="F33" s="73">
        <v>13</v>
      </c>
      <c r="G33" s="50">
        <v>0</v>
      </c>
      <c r="H33" s="73">
        <v>16</v>
      </c>
      <c r="I33" s="50">
        <v>0</v>
      </c>
      <c r="J33" s="73">
        <v>9</v>
      </c>
      <c r="K33" s="50">
        <v>0</v>
      </c>
      <c r="L33" s="73" t="s">
        <v>192</v>
      </c>
      <c r="M33" s="50"/>
      <c r="N33" s="73">
        <v>15</v>
      </c>
      <c r="O33" s="50">
        <v>3</v>
      </c>
      <c r="P33" s="73">
        <v>7</v>
      </c>
      <c r="Q33" s="50">
        <v>1</v>
      </c>
      <c r="R33" s="73"/>
      <c r="S33" s="50"/>
      <c r="T33" s="73"/>
      <c r="U33" s="50"/>
      <c r="V33" s="73">
        <v>21</v>
      </c>
      <c r="W33" s="50">
        <v>2</v>
      </c>
      <c r="X33" s="73">
        <v>15</v>
      </c>
      <c r="Y33" s="50">
        <v>4</v>
      </c>
      <c r="Z33" s="67" t="s">
        <v>201</v>
      </c>
      <c r="AA33" s="69"/>
      <c r="AB33" s="71">
        <v>2</v>
      </c>
      <c r="AC33" s="21"/>
      <c r="AD33" s="21"/>
      <c r="AE33" s="21"/>
      <c r="AF33" s="21"/>
      <c r="AG33" s="21"/>
      <c r="AH33" s="21"/>
    </row>
    <row r="34" spans="2:34" ht="10.5" customHeight="1" thickBot="1">
      <c r="B34" s="80"/>
      <c r="C34" s="82"/>
      <c r="D34" s="84"/>
      <c r="E34" s="86"/>
      <c r="F34" s="76"/>
      <c r="G34" s="48" t="s">
        <v>184</v>
      </c>
      <c r="H34" s="76"/>
      <c r="I34" s="48" t="s">
        <v>190</v>
      </c>
      <c r="J34" s="76"/>
      <c r="K34" s="48" t="s">
        <v>197</v>
      </c>
      <c r="L34" s="76"/>
      <c r="M34" s="48"/>
      <c r="N34" s="76"/>
      <c r="O34" s="48"/>
      <c r="P34" s="76"/>
      <c r="Q34" s="48"/>
      <c r="R34" s="76"/>
      <c r="S34" s="48"/>
      <c r="T34" s="76"/>
      <c r="U34" s="48"/>
      <c r="V34" s="76"/>
      <c r="W34" s="48"/>
      <c r="X34" s="76"/>
      <c r="Y34" s="48"/>
      <c r="Z34" s="68"/>
      <c r="AA34" s="70"/>
      <c r="AB34" s="72"/>
      <c r="AC34" s="21"/>
      <c r="AD34" s="21"/>
      <c r="AE34" s="21"/>
      <c r="AF34" s="21"/>
      <c r="AG34" s="21"/>
      <c r="AH34" s="21"/>
    </row>
    <row r="35" spans="2:34" ht="10.5" customHeight="1" thickTop="1">
      <c r="B35" s="79">
        <v>15</v>
      </c>
      <c r="C35" s="81" t="str">
        <f>VLOOKUP(B35,'пр.взв'!B35:E58,2,FALSE)</f>
        <v>ГЕРЕКОВ Рустам Магамедрасулович</v>
      </c>
      <c r="D35" s="83" t="str">
        <f>VLOOKUP(B35,'пр.взв'!B35:F114,3,FALSE)</f>
        <v>25.07.1995, 1р</v>
      </c>
      <c r="E35" s="83" t="str">
        <f>VLOOKUP(B35,'пр.взв'!B35:G114,4,FALSE)</f>
        <v>CКФО, КБР</v>
      </c>
      <c r="F35" s="73">
        <v>16</v>
      </c>
      <c r="G35" s="50">
        <v>0</v>
      </c>
      <c r="H35" s="73">
        <v>13</v>
      </c>
      <c r="I35" s="50">
        <v>0</v>
      </c>
      <c r="J35" s="73" t="s">
        <v>192</v>
      </c>
      <c r="K35" s="50"/>
      <c r="L35" s="73">
        <v>11</v>
      </c>
      <c r="M35" s="50">
        <v>0</v>
      </c>
      <c r="N35" s="73">
        <v>14</v>
      </c>
      <c r="O35" s="50">
        <v>2</v>
      </c>
      <c r="P35" s="73" t="s">
        <v>192</v>
      </c>
      <c r="Q35" s="50"/>
      <c r="R35" s="73"/>
      <c r="S35" s="50"/>
      <c r="T35" s="73"/>
      <c r="U35" s="50"/>
      <c r="V35" s="73">
        <v>27</v>
      </c>
      <c r="W35" s="50">
        <v>2</v>
      </c>
      <c r="X35" s="73">
        <v>14</v>
      </c>
      <c r="Y35" s="50">
        <v>0</v>
      </c>
      <c r="Z35" s="67" t="s">
        <v>202</v>
      </c>
      <c r="AA35" s="69"/>
      <c r="AB35" s="71">
        <v>1</v>
      </c>
      <c r="AC35" s="21"/>
      <c r="AD35" s="21"/>
      <c r="AE35" s="21"/>
      <c r="AF35" s="21"/>
      <c r="AG35" s="21"/>
      <c r="AH35" s="21"/>
    </row>
    <row r="36" spans="2:34" ht="10.5" customHeight="1" thickBot="1">
      <c r="B36" s="87"/>
      <c r="C36" s="62"/>
      <c r="D36" s="63"/>
      <c r="E36" s="63"/>
      <c r="F36" s="88"/>
      <c r="G36" s="48" t="s">
        <v>185</v>
      </c>
      <c r="H36" s="88"/>
      <c r="I36" s="48" t="s">
        <v>191</v>
      </c>
      <c r="J36" s="88"/>
      <c r="K36" s="48"/>
      <c r="L36" s="88"/>
      <c r="M36" s="48" t="s">
        <v>193</v>
      </c>
      <c r="N36" s="88"/>
      <c r="O36" s="48"/>
      <c r="P36" s="88"/>
      <c r="Q36" s="48"/>
      <c r="R36" s="88"/>
      <c r="S36" s="48"/>
      <c r="T36" s="88"/>
      <c r="U36" s="48"/>
      <c r="V36" s="88"/>
      <c r="W36" s="48"/>
      <c r="X36" s="88"/>
      <c r="Y36" s="48" t="s">
        <v>203</v>
      </c>
      <c r="Z36" s="89"/>
      <c r="AA36" s="64"/>
      <c r="AB36" s="101"/>
      <c r="AC36" s="21"/>
      <c r="AD36" s="21"/>
      <c r="AE36" s="21"/>
      <c r="AF36" s="21"/>
      <c r="AG36" s="21"/>
      <c r="AH36" s="21"/>
    </row>
    <row r="37" spans="2:34" ht="10.5" customHeight="1" thickTop="1">
      <c r="B37" s="79">
        <v>16</v>
      </c>
      <c r="C37" s="81" t="str">
        <f>VLOOKUP(B37,'пр.взв'!B37:E60,2,FALSE)</f>
        <v>ФЕРАПОНТОВ Александр Дмитриевич</v>
      </c>
      <c r="D37" s="83" t="str">
        <f>VLOOKUP(B37,'пр.взв'!B37:F116,3,FALSE)</f>
        <v>13.06.1995 1р</v>
      </c>
      <c r="E37" s="85" t="str">
        <f>VLOOKUP(B37,'пр.взв'!B37:G116,4,FALSE)</f>
        <v>ПФО, Пензенская, Пенза ВС</v>
      </c>
      <c r="F37" s="73">
        <v>15</v>
      </c>
      <c r="G37" s="50">
        <v>4</v>
      </c>
      <c r="H37" s="73">
        <v>14</v>
      </c>
      <c r="I37" s="50"/>
      <c r="J37" s="73" t="s">
        <v>187</v>
      </c>
      <c r="K37" s="50"/>
      <c r="L37" s="73" t="s">
        <v>187</v>
      </c>
      <c r="M37" s="50"/>
      <c r="N37" s="73" t="s">
        <v>187</v>
      </c>
      <c r="O37" s="50"/>
      <c r="P37" s="73" t="s">
        <v>187</v>
      </c>
      <c r="Q37" s="50"/>
      <c r="R37" s="73" t="s">
        <v>187</v>
      </c>
      <c r="S37" s="50"/>
      <c r="T37" s="73" t="s">
        <v>187</v>
      </c>
      <c r="U37" s="50"/>
      <c r="V37" s="73" t="s">
        <v>187</v>
      </c>
      <c r="W37" s="50"/>
      <c r="X37" s="73" t="s">
        <v>187</v>
      </c>
      <c r="Y37" s="50"/>
      <c r="Z37" s="67">
        <v>2</v>
      </c>
      <c r="AA37" s="69">
        <f>SUM(G37+I37+K37+M37+O37+Q37+S37+U37+W37+Y37)</f>
        <v>4</v>
      </c>
      <c r="AB37" s="71">
        <v>31</v>
      </c>
      <c r="AC37" s="21"/>
      <c r="AD37" s="21"/>
      <c r="AE37" s="21"/>
      <c r="AF37" s="21"/>
      <c r="AG37" s="21"/>
      <c r="AH37" s="21"/>
    </row>
    <row r="38" spans="2:34" ht="10.5" customHeight="1" thickBot="1">
      <c r="B38" s="80"/>
      <c r="C38" s="82"/>
      <c r="D38" s="84"/>
      <c r="E38" s="86"/>
      <c r="F38" s="76"/>
      <c r="G38" s="51"/>
      <c r="H38" s="76"/>
      <c r="I38" s="51"/>
      <c r="J38" s="76"/>
      <c r="K38" s="51"/>
      <c r="L38" s="76"/>
      <c r="M38" s="51"/>
      <c r="N38" s="76"/>
      <c r="O38" s="51"/>
      <c r="P38" s="76"/>
      <c r="Q38" s="51"/>
      <c r="R38" s="76"/>
      <c r="S38" s="51"/>
      <c r="T38" s="76"/>
      <c r="U38" s="51"/>
      <c r="V38" s="76"/>
      <c r="W38" s="51"/>
      <c r="X38" s="76"/>
      <c r="Y38" s="51"/>
      <c r="Z38" s="68"/>
      <c r="AA38" s="70"/>
      <c r="AB38" s="72"/>
      <c r="AC38" s="21"/>
      <c r="AD38" s="21"/>
      <c r="AE38" s="21"/>
      <c r="AF38" s="21"/>
      <c r="AG38" s="21"/>
      <c r="AH38" s="21"/>
    </row>
    <row r="39" spans="2:35" ht="13.5" customHeight="1" thickBot="1" thickTop="1">
      <c r="B39" s="138" t="s">
        <v>181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0"/>
      <c r="AC39" s="21"/>
      <c r="AD39" s="21"/>
      <c r="AE39" s="21"/>
      <c r="AF39" s="21"/>
      <c r="AG39" s="21"/>
      <c r="AH39" s="21"/>
      <c r="AI39" s="55"/>
    </row>
    <row r="40" spans="2:34" ht="10.5" customHeight="1" thickTop="1">
      <c r="B40" s="79">
        <v>17</v>
      </c>
      <c r="C40" s="81" t="str">
        <f>VLOOKUP(B40,'пр.взв'!B39:E62,2,FALSE)</f>
        <v>РИЗВАНОВ Магомед Джабраилович</v>
      </c>
      <c r="D40" s="83" t="str">
        <f>VLOOKUP(B40,'пр.взв'!B39:F118,3,FALSE)</f>
        <v>23.08.1995, кмс</v>
      </c>
      <c r="E40" s="83" t="str">
        <f>VLOOKUP(B40,'пр.взв'!B39:G118,4,FALSE)</f>
        <v>CКФО, Дагестан, Махачкала ПР</v>
      </c>
      <c r="F40" s="73">
        <v>18</v>
      </c>
      <c r="G40" s="50">
        <v>3</v>
      </c>
      <c r="H40" s="73">
        <v>19</v>
      </c>
      <c r="I40" s="50">
        <v>0</v>
      </c>
      <c r="J40" s="73">
        <v>20</v>
      </c>
      <c r="K40" s="50">
        <v>1</v>
      </c>
      <c r="L40" s="73">
        <v>21</v>
      </c>
      <c r="M40" s="50">
        <v>3</v>
      </c>
      <c r="N40" s="73" t="s">
        <v>187</v>
      </c>
      <c r="O40" s="50"/>
      <c r="P40" s="73" t="s">
        <v>187</v>
      </c>
      <c r="Q40" s="50"/>
      <c r="R40" s="73" t="s">
        <v>187</v>
      </c>
      <c r="S40" s="50"/>
      <c r="T40" s="73" t="s">
        <v>187</v>
      </c>
      <c r="U40" s="50"/>
      <c r="V40" s="73" t="s">
        <v>187</v>
      </c>
      <c r="W40" s="50"/>
      <c r="X40" s="73" t="s">
        <v>187</v>
      </c>
      <c r="Y40" s="50"/>
      <c r="Z40" s="67">
        <v>4</v>
      </c>
      <c r="AA40" s="69">
        <f>SUM(G40+I40+K40+M40+O40+Q40+S40+U40+W40+Y40)</f>
        <v>7</v>
      </c>
      <c r="AB40" s="71">
        <v>7</v>
      </c>
      <c r="AC40" s="21"/>
      <c r="AD40" s="21"/>
      <c r="AE40" s="21"/>
      <c r="AF40" s="21"/>
      <c r="AG40" s="21"/>
      <c r="AH40" s="21"/>
    </row>
    <row r="41" spans="2:34" ht="10.5" customHeight="1" thickBot="1">
      <c r="B41" s="80"/>
      <c r="C41" s="82"/>
      <c r="D41" s="84"/>
      <c r="E41" s="84"/>
      <c r="F41" s="76"/>
      <c r="G41" s="48"/>
      <c r="H41" s="76"/>
      <c r="I41" s="48" t="s">
        <v>193</v>
      </c>
      <c r="J41" s="76"/>
      <c r="K41" s="48"/>
      <c r="L41" s="76"/>
      <c r="M41" s="48"/>
      <c r="N41" s="76"/>
      <c r="O41" s="48"/>
      <c r="P41" s="76"/>
      <c r="Q41" s="48"/>
      <c r="R41" s="76"/>
      <c r="S41" s="48"/>
      <c r="T41" s="76"/>
      <c r="U41" s="48"/>
      <c r="V41" s="76"/>
      <c r="W41" s="48"/>
      <c r="X41" s="76"/>
      <c r="Y41" s="48"/>
      <c r="Z41" s="68"/>
      <c r="AA41" s="70"/>
      <c r="AB41" s="72"/>
      <c r="AC41" s="21"/>
      <c r="AD41" s="21"/>
      <c r="AE41" s="21"/>
      <c r="AF41" s="21"/>
      <c r="AG41" s="21"/>
      <c r="AH41" s="21"/>
    </row>
    <row r="42" spans="2:34" ht="10.5" customHeight="1" thickTop="1">
      <c r="B42" s="79">
        <v>18</v>
      </c>
      <c r="C42" s="81" t="str">
        <f>VLOOKUP(B42,'пр.взв'!B41:E64,2,FALSE)</f>
        <v>КУРНАЧЕНКОВ Алексей</v>
      </c>
      <c r="D42" s="83" t="str">
        <f>VLOOKUP(B42,'пр.взв'!B41:F120,3,FALSE)</f>
        <v>18.08.1995 кмс</v>
      </c>
      <c r="E42" s="85" t="str">
        <f>VLOOKUP(B42,'пр.взв'!B41:G120,4,FALSE)</f>
        <v>ЦФО, Тверская Тверь МО</v>
      </c>
      <c r="F42" s="73">
        <v>17</v>
      </c>
      <c r="G42" s="50">
        <v>2</v>
      </c>
      <c r="H42" s="73">
        <v>20</v>
      </c>
      <c r="I42" s="50">
        <v>3</v>
      </c>
      <c r="J42" s="73">
        <v>21</v>
      </c>
      <c r="K42" s="50">
        <v>2</v>
      </c>
      <c r="L42" s="73">
        <v>25</v>
      </c>
      <c r="M42" s="57" t="s">
        <v>194</v>
      </c>
      <c r="N42" s="73" t="s">
        <v>187</v>
      </c>
      <c r="O42" s="50"/>
      <c r="P42" s="73" t="s">
        <v>187</v>
      </c>
      <c r="Q42" s="50"/>
      <c r="R42" s="73" t="s">
        <v>187</v>
      </c>
      <c r="S42" s="50"/>
      <c r="T42" s="73" t="s">
        <v>187</v>
      </c>
      <c r="U42" s="50"/>
      <c r="V42" s="73" t="s">
        <v>187</v>
      </c>
      <c r="W42" s="50"/>
      <c r="X42" s="73" t="s">
        <v>187</v>
      </c>
      <c r="Y42" s="50"/>
      <c r="Z42" s="67">
        <v>4</v>
      </c>
      <c r="AA42" s="117" t="s">
        <v>198</v>
      </c>
      <c r="AB42" s="71">
        <v>11</v>
      </c>
      <c r="AC42" s="21"/>
      <c r="AD42" s="21"/>
      <c r="AE42" s="21"/>
      <c r="AF42" s="21"/>
      <c r="AG42" s="21"/>
      <c r="AH42" s="21"/>
    </row>
    <row r="43" spans="2:34" ht="10.5" customHeight="1" thickBot="1">
      <c r="B43" s="80"/>
      <c r="C43" s="82"/>
      <c r="D43" s="84"/>
      <c r="E43" s="86"/>
      <c r="F43" s="76"/>
      <c r="G43" s="48"/>
      <c r="H43" s="76"/>
      <c r="I43" s="48"/>
      <c r="J43" s="76"/>
      <c r="K43" s="48"/>
      <c r="L43" s="76"/>
      <c r="M43" s="48"/>
      <c r="N43" s="76"/>
      <c r="O43" s="48"/>
      <c r="P43" s="76"/>
      <c r="Q43" s="48"/>
      <c r="R43" s="76"/>
      <c r="S43" s="48"/>
      <c r="T43" s="76"/>
      <c r="U43" s="48"/>
      <c r="V43" s="76"/>
      <c r="W43" s="48"/>
      <c r="X43" s="76"/>
      <c r="Y43" s="48"/>
      <c r="Z43" s="68"/>
      <c r="AA43" s="118"/>
      <c r="AB43" s="72"/>
      <c r="AC43" s="21"/>
      <c r="AD43" s="21"/>
      <c r="AE43" s="21"/>
      <c r="AF43" s="21"/>
      <c r="AG43" s="21"/>
      <c r="AH43" s="21"/>
    </row>
    <row r="44" spans="2:34" ht="10.5" customHeight="1" thickTop="1">
      <c r="B44" s="79">
        <v>19</v>
      </c>
      <c r="C44" s="81" t="str">
        <f>VLOOKUP(B44,'пр.взв'!B43:E66,2,FALSE)</f>
        <v>ЧЕРНОВ Данила Александрович</v>
      </c>
      <c r="D44" s="83" t="str">
        <f>VLOOKUP(B44,'пр.взв'!B43:F122,3,FALSE)</f>
        <v>27.05.1995, кмс</v>
      </c>
      <c r="E44" s="83" t="str">
        <f>VLOOKUP(B44,'пр.взв'!B43:G122,4,FALSE)</f>
        <v>ПФО, Пензенская, Пенза ВС</v>
      </c>
      <c r="F44" s="73">
        <v>20</v>
      </c>
      <c r="G44" s="50">
        <v>3</v>
      </c>
      <c r="H44" s="73">
        <v>17</v>
      </c>
      <c r="I44" s="50">
        <v>4</v>
      </c>
      <c r="J44" s="73" t="s">
        <v>187</v>
      </c>
      <c r="K44" s="50"/>
      <c r="L44" s="73" t="s">
        <v>187</v>
      </c>
      <c r="M44" s="50"/>
      <c r="N44" s="73" t="s">
        <v>187</v>
      </c>
      <c r="O44" s="50"/>
      <c r="P44" s="73" t="s">
        <v>187</v>
      </c>
      <c r="Q44" s="50"/>
      <c r="R44" s="73" t="s">
        <v>187</v>
      </c>
      <c r="S44" s="50"/>
      <c r="T44" s="73" t="s">
        <v>187</v>
      </c>
      <c r="U44" s="50"/>
      <c r="V44" s="73" t="s">
        <v>187</v>
      </c>
      <c r="W44" s="50"/>
      <c r="X44" s="73" t="s">
        <v>187</v>
      </c>
      <c r="Y44" s="50"/>
      <c r="Z44" s="67">
        <v>2</v>
      </c>
      <c r="AA44" s="69">
        <f>SUM(G44+I44+K44+M44+O44+Q44+S44+U44+W44+Y44)</f>
        <v>7</v>
      </c>
      <c r="AB44" s="71">
        <v>29</v>
      </c>
      <c r="AC44" s="21"/>
      <c r="AD44" s="21"/>
      <c r="AE44" s="21"/>
      <c r="AF44" s="21"/>
      <c r="AG44" s="21"/>
      <c r="AH44" s="21"/>
    </row>
    <row r="45" spans="2:34" ht="10.5" customHeight="1" thickBot="1">
      <c r="B45" s="87"/>
      <c r="C45" s="82"/>
      <c r="D45" s="84"/>
      <c r="E45" s="84"/>
      <c r="F45" s="76"/>
      <c r="G45" s="48"/>
      <c r="H45" s="76"/>
      <c r="I45" s="48"/>
      <c r="J45" s="76"/>
      <c r="K45" s="48"/>
      <c r="L45" s="76"/>
      <c r="M45" s="48"/>
      <c r="N45" s="76"/>
      <c r="O45" s="48"/>
      <c r="P45" s="76"/>
      <c r="Q45" s="48"/>
      <c r="R45" s="76"/>
      <c r="S45" s="48"/>
      <c r="T45" s="76"/>
      <c r="U45" s="48"/>
      <c r="V45" s="76"/>
      <c r="W45" s="48"/>
      <c r="X45" s="76"/>
      <c r="Y45" s="48"/>
      <c r="Z45" s="68"/>
      <c r="AA45" s="70"/>
      <c r="AB45" s="72"/>
      <c r="AC45" s="21"/>
      <c r="AD45" s="21"/>
      <c r="AE45" s="21"/>
      <c r="AF45" s="21"/>
      <c r="AG45" s="21"/>
      <c r="AH45" s="21"/>
    </row>
    <row r="46" spans="2:34" ht="10.5" customHeight="1" thickTop="1">
      <c r="B46" s="79">
        <v>20</v>
      </c>
      <c r="C46" s="81" t="str">
        <f>VLOOKUP(B46,'пр.взв'!B45:E68,2,FALSE)</f>
        <v>ЗАИРБЕКОВ Тимур Мурадович</v>
      </c>
      <c r="D46" s="83" t="str">
        <f>VLOOKUP(B46,'пр.взв'!B45:F124,3,FALSE)</f>
        <v>09.02.1996 кмс</v>
      </c>
      <c r="E46" s="85" t="str">
        <f>VLOOKUP(B46,'пр.взв'!B45:G124,4,FALSE)</f>
        <v>Москва С-70</v>
      </c>
      <c r="F46" s="73">
        <v>19</v>
      </c>
      <c r="G46" s="50">
        <v>2</v>
      </c>
      <c r="H46" s="73">
        <v>18</v>
      </c>
      <c r="I46" s="57" t="s">
        <v>194</v>
      </c>
      <c r="J46" s="73">
        <v>17</v>
      </c>
      <c r="K46" s="50">
        <v>3</v>
      </c>
      <c r="L46" s="73" t="s">
        <v>187</v>
      </c>
      <c r="M46" s="50"/>
      <c r="N46" s="73" t="s">
        <v>187</v>
      </c>
      <c r="O46" s="50"/>
      <c r="P46" s="73" t="s">
        <v>187</v>
      </c>
      <c r="Q46" s="50"/>
      <c r="R46" s="73" t="s">
        <v>187</v>
      </c>
      <c r="S46" s="50"/>
      <c r="T46" s="73" t="s">
        <v>187</v>
      </c>
      <c r="U46" s="50"/>
      <c r="V46" s="73" t="s">
        <v>187</v>
      </c>
      <c r="W46" s="50"/>
      <c r="X46" s="73" t="s">
        <v>187</v>
      </c>
      <c r="Y46" s="50"/>
      <c r="Z46" s="67">
        <v>3</v>
      </c>
      <c r="AA46" s="117" t="s">
        <v>196</v>
      </c>
      <c r="AB46" s="71">
        <v>20</v>
      </c>
      <c r="AC46" s="21"/>
      <c r="AD46" s="21"/>
      <c r="AE46" s="21"/>
      <c r="AF46" s="21"/>
      <c r="AG46" s="21"/>
      <c r="AH46" s="21"/>
    </row>
    <row r="47" spans="2:34" ht="10.5" customHeight="1" thickBot="1">
      <c r="B47" s="80"/>
      <c r="C47" s="82"/>
      <c r="D47" s="84"/>
      <c r="E47" s="86"/>
      <c r="F47" s="76"/>
      <c r="G47" s="48"/>
      <c r="H47" s="76"/>
      <c r="I47" s="48"/>
      <c r="J47" s="76"/>
      <c r="K47" s="48"/>
      <c r="L47" s="76"/>
      <c r="M47" s="48"/>
      <c r="N47" s="76"/>
      <c r="O47" s="48"/>
      <c r="P47" s="76"/>
      <c r="Q47" s="48"/>
      <c r="R47" s="76"/>
      <c r="S47" s="48"/>
      <c r="T47" s="76"/>
      <c r="U47" s="48"/>
      <c r="V47" s="76"/>
      <c r="W47" s="48"/>
      <c r="X47" s="76"/>
      <c r="Y47" s="48"/>
      <c r="Z47" s="68"/>
      <c r="AA47" s="118"/>
      <c r="AB47" s="72"/>
      <c r="AC47" s="21"/>
      <c r="AD47" s="21"/>
      <c r="AE47" s="21"/>
      <c r="AF47" s="21"/>
      <c r="AG47" s="21"/>
      <c r="AH47" s="21"/>
    </row>
    <row r="48" spans="2:34" ht="10.5" customHeight="1" thickTop="1">
      <c r="B48" s="79">
        <v>21</v>
      </c>
      <c r="C48" s="81" t="str">
        <f>VLOOKUP(B48,'пр.взв'!B47:E70,2,FALSE)</f>
        <v>ПОЗДЕЕВ Дмитрий Андреевич</v>
      </c>
      <c r="D48" s="83" t="str">
        <f>VLOOKUP(B48,'пр.взв'!B47:F126,3,FALSE)</f>
        <v>06.05.1995, кмс</v>
      </c>
      <c r="E48" s="83" t="str">
        <f>VLOOKUP(B48,'пр.взв'!B47:G126,4,FALSE)</f>
        <v>УФО, Свердловская, В.Пышма, Пр</v>
      </c>
      <c r="F48" s="73">
        <v>22</v>
      </c>
      <c r="G48" s="50">
        <v>0</v>
      </c>
      <c r="H48" s="73">
        <v>23</v>
      </c>
      <c r="I48" s="50">
        <v>2</v>
      </c>
      <c r="J48" s="73">
        <v>18</v>
      </c>
      <c r="K48" s="50">
        <v>3</v>
      </c>
      <c r="L48" s="73">
        <v>17</v>
      </c>
      <c r="M48" s="50">
        <v>2</v>
      </c>
      <c r="N48" s="73">
        <v>31</v>
      </c>
      <c r="O48" s="50">
        <v>2</v>
      </c>
      <c r="P48" s="73">
        <v>27</v>
      </c>
      <c r="Q48" s="50">
        <v>2</v>
      </c>
      <c r="R48" s="73"/>
      <c r="S48" s="50"/>
      <c r="T48" s="73"/>
      <c r="U48" s="50"/>
      <c r="V48" s="73">
        <v>14</v>
      </c>
      <c r="W48" s="50">
        <v>3</v>
      </c>
      <c r="X48" s="73"/>
      <c r="Y48" s="50"/>
      <c r="Z48" s="67" t="s">
        <v>199</v>
      </c>
      <c r="AA48" s="69"/>
      <c r="AB48" s="71">
        <v>3</v>
      </c>
      <c r="AC48" s="21"/>
      <c r="AD48" s="21"/>
      <c r="AE48" s="21"/>
      <c r="AF48" s="21"/>
      <c r="AG48" s="21"/>
      <c r="AH48" s="21"/>
    </row>
    <row r="49" spans="2:34" ht="10.5" customHeight="1" thickBot="1">
      <c r="B49" s="80"/>
      <c r="C49" s="82"/>
      <c r="D49" s="84"/>
      <c r="E49" s="84"/>
      <c r="F49" s="76"/>
      <c r="G49" s="48" t="s">
        <v>186</v>
      </c>
      <c r="H49" s="76"/>
      <c r="I49" s="48"/>
      <c r="J49" s="76"/>
      <c r="K49" s="48"/>
      <c r="L49" s="76"/>
      <c r="M49" s="48"/>
      <c r="N49" s="76"/>
      <c r="O49" s="48"/>
      <c r="P49" s="76"/>
      <c r="Q49" s="48"/>
      <c r="R49" s="76"/>
      <c r="S49" s="48"/>
      <c r="T49" s="76"/>
      <c r="U49" s="48"/>
      <c r="V49" s="76"/>
      <c r="W49" s="48"/>
      <c r="X49" s="76"/>
      <c r="Y49" s="48"/>
      <c r="Z49" s="68"/>
      <c r="AA49" s="70"/>
      <c r="AB49" s="72"/>
      <c r="AC49" s="21"/>
      <c r="AD49" s="21"/>
      <c r="AE49" s="21"/>
      <c r="AF49" s="21"/>
      <c r="AG49" s="21"/>
      <c r="AH49" s="21"/>
    </row>
    <row r="50" spans="2:34" ht="10.5" customHeight="1" thickTop="1">
      <c r="B50" s="79">
        <v>22</v>
      </c>
      <c r="C50" s="81" t="str">
        <f>VLOOKUP(B50,'пр.взв'!B49:E72,2,FALSE)</f>
        <v>СЕРГЕЕВ Родион Анатольевич</v>
      </c>
      <c r="D50" s="83" t="str">
        <f>VLOOKUP(B50,'пр.взв'!B49:F128,3,FALSE)</f>
        <v>17.01.1995 1р</v>
      </c>
      <c r="E50" s="85" t="str">
        <f>VLOOKUP(B50,'пр.взв'!B49:G128,4,FALSE)</f>
        <v>Санкт-Петербург МО</v>
      </c>
      <c r="F50" s="73">
        <v>21</v>
      </c>
      <c r="G50" s="50">
        <v>4</v>
      </c>
      <c r="H50" s="73">
        <v>24</v>
      </c>
      <c r="I50" s="50">
        <v>0</v>
      </c>
      <c r="J50" s="73">
        <v>23</v>
      </c>
      <c r="K50" s="50">
        <v>3</v>
      </c>
      <c r="L50" s="73" t="s">
        <v>187</v>
      </c>
      <c r="M50" s="50"/>
      <c r="N50" s="73" t="s">
        <v>187</v>
      </c>
      <c r="O50" s="50"/>
      <c r="P50" s="73" t="s">
        <v>187</v>
      </c>
      <c r="Q50" s="50"/>
      <c r="R50" s="73" t="s">
        <v>187</v>
      </c>
      <c r="S50" s="50"/>
      <c r="T50" s="73" t="s">
        <v>187</v>
      </c>
      <c r="U50" s="50"/>
      <c r="V50" s="73" t="s">
        <v>187</v>
      </c>
      <c r="W50" s="50"/>
      <c r="X50" s="73" t="s">
        <v>187</v>
      </c>
      <c r="Y50" s="50"/>
      <c r="Z50" s="67">
        <v>3</v>
      </c>
      <c r="AA50" s="69">
        <f>SUM(G50+I50+K50+M50+O50+Q50+S50+U50+W50+Y50)</f>
        <v>7</v>
      </c>
      <c r="AB50" s="71">
        <v>18</v>
      </c>
      <c r="AC50" s="21"/>
      <c r="AD50" s="21"/>
      <c r="AE50" s="21"/>
      <c r="AF50" s="21"/>
      <c r="AG50" s="21"/>
      <c r="AH50" s="21"/>
    </row>
    <row r="51" spans="2:34" ht="10.5" customHeight="1" thickBot="1">
      <c r="B51" s="80"/>
      <c r="C51" s="82"/>
      <c r="D51" s="84"/>
      <c r="E51" s="86"/>
      <c r="F51" s="76"/>
      <c r="G51" s="48"/>
      <c r="H51" s="76"/>
      <c r="I51" s="48" t="s">
        <v>195</v>
      </c>
      <c r="J51" s="76"/>
      <c r="K51" s="48"/>
      <c r="L51" s="76"/>
      <c r="M51" s="48"/>
      <c r="N51" s="76"/>
      <c r="O51" s="48"/>
      <c r="P51" s="76"/>
      <c r="Q51" s="48"/>
      <c r="R51" s="76"/>
      <c r="S51" s="48"/>
      <c r="T51" s="76"/>
      <c r="U51" s="48"/>
      <c r="V51" s="76"/>
      <c r="W51" s="48"/>
      <c r="X51" s="76"/>
      <c r="Y51" s="48"/>
      <c r="Z51" s="68"/>
      <c r="AA51" s="70"/>
      <c r="AB51" s="72"/>
      <c r="AC51" s="21"/>
      <c r="AD51" s="21"/>
      <c r="AE51" s="21"/>
      <c r="AF51" s="21"/>
      <c r="AG51" s="21"/>
      <c r="AH51" s="21"/>
    </row>
    <row r="52" spans="2:34" ht="10.5" customHeight="1" thickTop="1">
      <c r="B52" s="79">
        <v>23</v>
      </c>
      <c r="C52" s="81" t="str">
        <f>VLOOKUP(B52,'пр.взв'!B51:E74,2,FALSE)</f>
        <v>РЯБУШКА Константин Юрьевич</v>
      </c>
      <c r="D52" s="83" t="str">
        <f>VLOOKUP(B52,'пр.взв'!B51:F130,3,FALSE)</f>
        <v>08.04.1996, 1р</v>
      </c>
      <c r="E52" s="83" t="str">
        <f>VLOOKUP(B52,'пр.взв'!B51:G130,4,FALSE)</f>
        <v>ЮФО, Ростовская, Гуково, МО</v>
      </c>
      <c r="F52" s="73">
        <v>24</v>
      </c>
      <c r="G52" s="50">
        <v>1</v>
      </c>
      <c r="H52" s="73">
        <v>21</v>
      </c>
      <c r="I52" s="50">
        <v>3</v>
      </c>
      <c r="J52" s="73">
        <v>22</v>
      </c>
      <c r="K52" s="50">
        <v>2</v>
      </c>
      <c r="L52" s="73">
        <v>27</v>
      </c>
      <c r="M52" s="50">
        <v>3</v>
      </c>
      <c r="N52" s="73" t="s">
        <v>187</v>
      </c>
      <c r="O52" s="50"/>
      <c r="P52" s="73" t="s">
        <v>187</v>
      </c>
      <c r="Q52" s="50"/>
      <c r="R52" s="73" t="s">
        <v>187</v>
      </c>
      <c r="S52" s="50"/>
      <c r="T52" s="73" t="s">
        <v>187</v>
      </c>
      <c r="U52" s="50"/>
      <c r="V52" s="73" t="s">
        <v>187</v>
      </c>
      <c r="W52" s="50"/>
      <c r="X52" s="73" t="s">
        <v>187</v>
      </c>
      <c r="Y52" s="50"/>
      <c r="Z52" s="67">
        <v>4</v>
      </c>
      <c r="AA52" s="69">
        <f>SUM(G52+I52+K52+M52+O52+Q52+S52+U52+W52+Y52)</f>
        <v>9</v>
      </c>
      <c r="AB52" s="71">
        <v>10</v>
      </c>
      <c r="AC52" s="21"/>
      <c r="AD52" s="21"/>
      <c r="AE52" s="21"/>
      <c r="AF52" s="21"/>
      <c r="AG52" s="21"/>
      <c r="AH52" s="21"/>
    </row>
    <row r="53" spans="2:34" ht="10.5" customHeight="1" thickBot="1">
      <c r="B53" s="87"/>
      <c r="C53" s="82"/>
      <c r="D53" s="84"/>
      <c r="E53" s="84"/>
      <c r="F53" s="76"/>
      <c r="G53" s="48"/>
      <c r="H53" s="76"/>
      <c r="I53" s="48"/>
      <c r="J53" s="76"/>
      <c r="K53" s="48"/>
      <c r="L53" s="76"/>
      <c r="M53" s="48"/>
      <c r="N53" s="76"/>
      <c r="O53" s="48"/>
      <c r="P53" s="76"/>
      <c r="Q53" s="48"/>
      <c r="R53" s="76"/>
      <c r="S53" s="48"/>
      <c r="T53" s="76"/>
      <c r="U53" s="48"/>
      <c r="V53" s="76"/>
      <c r="W53" s="48"/>
      <c r="X53" s="76"/>
      <c r="Y53" s="48"/>
      <c r="Z53" s="68"/>
      <c r="AA53" s="70"/>
      <c r="AB53" s="72"/>
      <c r="AC53" s="21"/>
      <c r="AD53" s="21"/>
      <c r="AE53" s="21"/>
      <c r="AF53" s="21"/>
      <c r="AG53" s="21"/>
      <c r="AH53" s="21"/>
    </row>
    <row r="54" spans="2:34" ht="10.5" customHeight="1" thickTop="1">
      <c r="B54" s="79">
        <v>24</v>
      </c>
      <c r="C54" s="81" t="str">
        <f>VLOOKUP(B54,'пр.взв'!B53:E76,2,FALSE)</f>
        <v>ХОМЯЧКОВ Алексей Михайлович</v>
      </c>
      <c r="D54" s="83" t="str">
        <f>VLOOKUP(B54,'пр.взв'!B53:F132,3,FALSE)</f>
        <v>26.09.1995 1р</v>
      </c>
      <c r="E54" s="85" t="str">
        <f>VLOOKUP(B54,'пр.взв'!B53:G132,4,FALSE)</f>
        <v>ЦФО, Владимирская, Юрьев-Польский</v>
      </c>
      <c r="F54" s="73">
        <v>23</v>
      </c>
      <c r="G54" s="50">
        <v>3</v>
      </c>
      <c r="H54" s="73">
        <v>22</v>
      </c>
      <c r="I54" s="50">
        <v>4</v>
      </c>
      <c r="J54" s="73" t="s">
        <v>187</v>
      </c>
      <c r="K54" s="50"/>
      <c r="L54" s="73" t="s">
        <v>187</v>
      </c>
      <c r="M54" s="50"/>
      <c r="N54" s="73" t="s">
        <v>187</v>
      </c>
      <c r="O54" s="50"/>
      <c r="P54" s="73" t="s">
        <v>187</v>
      </c>
      <c r="Q54" s="50"/>
      <c r="R54" s="73" t="s">
        <v>187</v>
      </c>
      <c r="S54" s="50"/>
      <c r="T54" s="73" t="s">
        <v>187</v>
      </c>
      <c r="U54" s="50"/>
      <c r="V54" s="73" t="s">
        <v>187</v>
      </c>
      <c r="W54" s="50"/>
      <c r="X54" s="73" t="s">
        <v>187</v>
      </c>
      <c r="Y54" s="50"/>
      <c r="Z54" s="67">
        <v>2</v>
      </c>
      <c r="AA54" s="69">
        <f>SUM(G54+I54+K54+M54+O54+Q54+S54+U54+W54+Y54)</f>
        <v>7</v>
      </c>
      <c r="AB54" s="71">
        <v>28</v>
      </c>
      <c r="AC54" s="21"/>
      <c r="AD54" s="21"/>
      <c r="AE54" s="21"/>
      <c r="AF54" s="21"/>
      <c r="AG54" s="21"/>
      <c r="AH54" s="21"/>
    </row>
    <row r="55" spans="2:34" ht="10.5" customHeight="1" thickBot="1">
      <c r="B55" s="80"/>
      <c r="C55" s="82"/>
      <c r="D55" s="84"/>
      <c r="E55" s="86"/>
      <c r="F55" s="76"/>
      <c r="G55" s="48"/>
      <c r="H55" s="76"/>
      <c r="I55" s="48"/>
      <c r="J55" s="76"/>
      <c r="K55" s="48"/>
      <c r="L55" s="76"/>
      <c r="M55" s="48"/>
      <c r="N55" s="76"/>
      <c r="O55" s="48"/>
      <c r="P55" s="76"/>
      <c r="Q55" s="48"/>
      <c r="R55" s="76"/>
      <c r="S55" s="48"/>
      <c r="T55" s="76"/>
      <c r="U55" s="48"/>
      <c r="V55" s="76"/>
      <c r="W55" s="48"/>
      <c r="X55" s="76"/>
      <c r="Y55" s="48"/>
      <c r="Z55" s="68"/>
      <c r="AA55" s="70"/>
      <c r="AB55" s="72"/>
      <c r="AC55" s="21"/>
      <c r="AD55" s="21"/>
      <c r="AE55" s="21"/>
      <c r="AF55" s="21"/>
      <c r="AG55" s="21"/>
      <c r="AH55" s="21"/>
    </row>
    <row r="56" spans="2:34" ht="10.5" customHeight="1" thickTop="1">
      <c r="B56" s="79">
        <v>25</v>
      </c>
      <c r="C56" s="81" t="str">
        <f>VLOOKUP(B56,'пр.взв'!B55:E78,2,FALSE)</f>
        <v>ЯКОВЛЕВ Вадим Игоревич</v>
      </c>
      <c r="D56" s="83" t="str">
        <f>VLOOKUP(B56,'пр.взв'!B55:F134,3,FALSE)</f>
        <v>01.11.1995 кмс</v>
      </c>
      <c r="E56" s="83" t="str">
        <f>VLOOKUP(B56,'пр.взв'!B55:G134,4,FALSE)</f>
        <v>Москва С-70</v>
      </c>
      <c r="F56" s="73">
        <v>26</v>
      </c>
      <c r="G56" s="50">
        <v>1</v>
      </c>
      <c r="H56" s="73">
        <v>27</v>
      </c>
      <c r="I56" s="50">
        <v>3</v>
      </c>
      <c r="J56" s="73">
        <v>30</v>
      </c>
      <c r="K56" s="50">
        <v>1</v>
      </c>
      <c r="L56" s="73">
        <v>18</v>
      </c>
      <c r="M56" s="50">
        <v>3</v>
      </c>
      <c r="N56" s="73" t="s">
        <v>187</v>
      </c>
      <c r="O56" s="50"/>
      <c r="P56" s="73" t="s">
        <v>187</v>
      </c>
      <c r="Q56" s="50"/>
      <c r="R56" s="73" t="s">
        <v>187</v>
      </c>
      <c r="S56" s="50"/>
      <c r="T56" s="73" t="s">
        <v>187</v>
      </c>
      <c r="U56" s="50"/>
      <c r="V56" s="73" t="s">
        <v>187</v>
      </c>
      <c r="W56" s="50"/>
      <c r="X56" s="73" t="s">
        <v>187</v>
      </c>
      <c r="Y56" s="50"/>
      <c r="Z56" s="67">
        <v>4</v>
      </c>
      <c r="AA56" s="69">
        <f>SUM(G56+I56+K56+M56+O56+Q56+S56+U56+W56+Y56)</f>
        <v>8</v>
      </c>
      <c r="AB56" s="71">
        <v>9</v>
      </c>
      <c r="AC56" s="21"/>
      <c r="AD56" s="21"/>
      <c r="AE56" s="21"/>
      <c r="AF56" s="21"/>
      <c r="AG56" s="21"/>
      <c r="AH56" s="21"/>
    </row>
    <row r="57" spans="2:34" ht="10.5" customHeight="1" thickBot="1">
      <c r="B57" s="80"/>
      <c r="C57" s="82"/>
      <c r="D57" s="84"/>
      <c r="E57" s="84"/>
      <c r="F57" s="76"/>
      <c r="G57" s="48"/>
      <c r="H57" s="76"/>
      <c r="I57" s="48"/>
      <c r="J57" s="76"/>
      <c r="K57" s="48"/>
      <c r="L57" s="76"/>
      <c r="M57" s="48"/>
      <c r="N57" s="76"/>
      <c r="O57" s="48"/>
      <c r="P57" s="76"/>
      <c r="Q57" s="48"/>
      <c r="R57" s="76"/>
      <c r="S57" s="48"/>
      <c r="T57" s="76"/>
      <c r="U57" s="48"/>
      <c r="V57" s="76"/>
      <c r="W57" s="48"/>
      <c r="X57" s="76"/>
      <c r="Y57" s="48"/>
      <c r="Z57" s="68"/>
      <c r="AA57" s="70"/>
      <c r="AB57" s="72"/>
      <c r="AC57" s="21"/>
      <c r="AD57" s="21"/>
      <c r="AE57" s="21"/>
      <c r="AF57" s="21"/>
      <c r="AG57" s="21"/>
      <c r="AH57" s="21"/>
    </row>
    <row r="58" spans="2:39" ht="10.5" customHeight="1" thickBot="1" thickTop="1">
      <c r="B58" s="79">
        <v>26</v>
      </c>
      <c r="C58" s="81" t="str">
        <f>VLOOKUP(B58,'пр.взв'!B57:E80,2,FALSE)</f>
        <v>ИВАШНЕВ Никита Михайлович </v>
      </c>
      <c r="D58" s="83" t="str">
        <f>VLOOKUP(B58,'пр.взв'!B57:F136,3,FALSE)</f>
        <v>11.07.1995, 1р</v>
      </c>
      <c r="E58" s="85" t="str">
        <f>VLOOKUP(B58,'пр.взв'!B57:G136,4,FALSE)</f>
        <v>СЗФО, Карелия, Петрозаводск ПР</v>
      </c>
      <c r="F58" s="73">
        <v>25</v>
      </c>
      <c r="G58" s="50">
        <v>3</v>
      </c>
      <c r="H58" s="73">
        <v>28</v>
      </c>
      <c r="I58" s="50">
        <v>1</v>
      </c>
      <c r="J58" s="73">
        <v>31</v>
      </c>
      <c r="K58" s="50">
        <v>3</v>
      </c>
      <c r="L58" s="73" t="s">
        <v>187</v>
      </c>
      <c r="M58" s="50"/>
      <c r="N58" s="73" t="s">
        <v>187</v>
      </c>
      <c r="O58" s="50"/>
      <c r="P58" s="73" t="s">
        <v>187</v>
      </c>
      <c r="Q58" s="50"/>
      <c r="R58" s="73" t="s">
        <v>187</v>
      </c>
      <c r="S58" s="50"/>
      <c r="T58" s="73" t="s">
        <v>187</v>
      </c>
      <c r="U58" s="50"/>
      <c r="V58" s="73" t="s">
        <v>187</v>
      </c>
      <c r="W58" s="50"/>
      <c r="X58" s="73" t="s">
        <v>187</v>
      </c>
      <c r="Y58" s="50"/>
      <c r="Z58" s="67">
        <v>3</v>
      </c>
      <c r="AA58" s="69">
        <f>SUM(G58+I58+K58+M58+O58+Q58+S58+U58+W58+Y58)</f>
        <v>7</v>
      </c>
      <c r="AB58" s="71">
        <v>17</v>
      </c>
      <c r="AC58" s="21"/>
      <c r="AD58" s="21"/>
      <c r="AE58" s="21"/>
      <c r="AF58" s="21"/>
      <c r="AG58" s="21"/>
      <c r="AH58" s="21"/>
      <c r="AM58" s="55"/>
    </row>
    <row r="59" spans="2:39" ht="10.5" customHeight="1" thickBot="1" thickTop="1">
      <c r="B59" s="80"/>
      <c r="C59" s="82"/>
      <c r="D59" s="84"/>
      <c r="E59" s="86"/>
      <c r="F59" s="76"/>
      <c r="G59" s="48"/>
      <c r="H59" s="76"/>
      <c r="I59" s="48"/>
      <c r="J59" s="76"/>
      <c r="K59" s="48"/>
      <c r="L59" s="76"/>
      <c r="M59" s="48"/>
      <c r="N59" s="76"/>
      <c r="O59" s="48"/>
      <c r="P59" s="76"/>
      <c r="Q59" s="48"/>
      <c r="R59" s="76"/>
      <c r="S59" s="48"/>
      <c r="T59" s="76"/>
      <c r="U59" s="48"/>
      <c r="V59" s="76"/>
      <c r="W59" s="48"/>
      <c r="X59" s="76"/>
      <c r="Y59" s="48"/>
      <c r="Z59" s="68"/>
      <c r="AA59" s="70"/>
      <c r="AB59" s="72"/>
      <c r="AC59" s="21"/>
      <c r="AD59" s="21"/>
      <c r="AE59" s="21"/>
      <c r="AF59" s="21"/>
      <c r="AG59" s="21"/>
      <c r="AH59" s="21"/>
      <c r="AM59" s="56"/>
    </row>
    <row r="60" spans="2:38" ht="10.5" customHeight="1" thickBot="1" thickTop="1">
      <c r="B60" s="79">
        <v>27</v>
      </c>
      <c r="C60" s="81" t="str">
        <f>VLOOKUP(B60,'пр.взв'!B59:E82,2,FALSE)</f>
        <v>АБДУЛКАДИРОВ Ильман Алманович</v>
      </c>
      <c r="D60" s="83" t="str">
        <f>VLOOKUP(B60,'пр.взв'!B59:F138,3,FALSE)</f>
        <v>08.02.1996 кмс</v>
      </c>
      <c r="E60" s="83" t="str">
        <f>VLOOKUP(B60,'пр.взв'!B59:G138,4,FALSE)</f>
        <v>СКФО, Чеченская, МО</v>
      </c>
      <c r="F60" s="73">
        <v>28</v>
      </c>
      <c r="G60" s="50">
        <v>2</v>
      </c>
      <c r="H60" s="73">
        <v>25</v>
      </c>
      <c r="I60" s="50">
        <v>2</v>
      </c>
      <c r="J60" s="73">
        <v>32</v>
      </c>
      <c r="K60" s="50">
        <v>2</v>
      </c>
      <c r="L60" s="73">
        <v>23</v>
      </c>
      <c r="M60" s="50">
        <v>2</v>
      </c>
      <c r="N60" s="73" t="s">
        <v>192</v>
      </c>
      <c r="O60" s="50"/>
      <c r="P60" s="73">
        <v>21</v>
      </c>
      <c r="Q60" s="50">
        <v>3</v>
      </c>
      <c r="R60" s="73"/>
      <c r="S60" s="50"/>
      <c r="T60" s="73"/>
      <c r="U60" s="50"/>
      <c r="V60" s="73">
        <v>15</v>
      </c>
      <c r="W60" s="50">
        <v>3</v>
      </c>
      <c r="X60" s="73"/>
      <c r="Y60" s="50"/>
      <c r="Z60" s="67" t="s">
        <v>200</v>
      </c>
      <c r="AA60" s="69"/>
      <c r="AB60" s="71">
        <v>3</v>
      </c>
      <c r="AC60" s="21"/>
      <c r="AD60" s="21"/>
      <c r="AE60" s="21"/>
      <c r="AF60" s="21"/>
      <c r="AG60" s="21"/>
      <c r="AH60" s="21"/>
      <c r="AL60" s="55"/>
    </row>
    <row r="61" spans="2:34" ht="10.5" customHeight="1" thickBot="1" thickTop="1">
      <c r="B61" s="87"/>
      <c r="C61" s="82"/>
      <c r="D61" s="84"/>
      <c r="E61" s="84"/>
      <c r="F61" s="76"/>
      <c r="G61" s="48"/>
      <c r="H61" s="76"/>
      <c r="I61" s="48"/>
      <c r="J61" s="76"/>
      <c r="K61" s="48"/>
      <c r="L61" s="76"/>
      <c r="M61" s="48"/>
      <c r="N61" s="76"/>
      <c r="O61" s="48"/>
      <c r="P61" s="76"/>
      <c r="Q61" s="48"/>
      <c r="R61" s="76"/>
      <c r="S61" s="48"/>
      <c r="T61" s="76"/>
      <c r="U61" s="48"/>
      <c r="V61" s="76"/>
      <c r="W61" s="48"/>
      <c r="X61" s="76"/>
      <c r="Y61" s="48"/>
      <c r="Z61" s="68"/>
      <c r="AA61" s="70"/>
      <c r="AB61" s="72"/>
      <c r="AC61" s="21"/>
      <c r="AD61" s="21"/>
      <c r="AE61" s="21"/>
      <c r="AF61" s="21"/>
      <c r="AG61" s="21"/>
      <c r="AH61" s="21"/>
    </row>
    <row r="62" spans="2:40" ht="10.5" customHeight="1" thickTop="1">
      <c r="B62" s="79">
        <v>28</v>
      </c>
      <c r="C62" s="81" t="str">
        <f>VLOOKUP(B62,'пр.взв'!B61:E84,2,FALSE)</f>
        <v>СТЕННИКОВ Вячеслав Иванович</v>
      </c>
      <c r="D62" s="83" t="str">
        <f>VLOOKUP(B62,'пр.взв'!B61:F140,3,FALSE)</f>
        <v>25.03.1997, 1р</v>
      </c>
      <c r="E62" s="85" t="str">
        <f>VLOOKUP(B62,'пр.взв'!B61:G140,4,FALSE)</f>
        <v>СФО Красноярский Ужур</v>
      </c>
      <c r="F62" s="73">
        <v>27</v>
      </c>
      <c r="G62" s="50">
        <v>3</v>
      </c>
      <c r="H62" s="73">
        <v>26</v>
      </c>
      <c r="I62" s="50">
        <v>3</v>
      </c>
      <c r="J62" s="73" t="s">
        <v>187</v>
      </c>
      <c r="K62" s="50"/>
      <c r="L62" s="73" t="s">
        <v>187</v>
      </c>
      <c r="M62" s="50"/>
      <c r="N62" s="73" t="s">
        <v>187</v>
      </c>
      <c r="O62" s="50"/>
      <c r="P62" s="73" t="s">
        <v>187</v>
      </c>
      <c r="Q62" s="50"/>
      <c r="R62" s="73" t="s">
        <v>187</v>
      </c>
      <c r="S62" s="50"/>
      <c r="T62" s="73" t="s">
        <v>187</v>
      </c>
      <c r="U62" s="50"/>
      <c r="V62" s="73" t="s">
        <v>187</v>
      </c>
      <c r="W62" s="50"/>
      <c r="X62" s="73" t="s">
        <v>187</v>
      </c>
      <c r="Y62" s="50"/>
      <c r="Z62" s="67">
        <v>2</v>
      </c>
      <c r="AA62" s="69">
        <f>SUM(G62+I62+K62+M62+O62+Q62+S62+U62+W62+Y62)</f>
        <v>6</v>
      </c>
      <c r="AB62" s="71">
        <v>24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0.5" customHeight="1" thickBot="1">
      <c r="B63" s="80"/>
      <c r="C63" s="82"/>
      <c r="D63" s="84"/>
      <c r="E63" s="86"/>
      <c r="F63" s="76"/>
      <c r="G63" s="48"/>
      <c r="H63" s="76"/>
      <c r="I63" s="48"/>
      <c r="J63" s="76"/>
      <c r="K63" s="48"/>
      <c r="L63" s="76"/>
      <c r="M63" s="48"/>
      <c r="N63" s="76"/>
      <c r="O63" s="48"/>
      <c r="P63" s="76"/>
      <c r="Q63" s="48"/>
      <c r="R63" s="76"/>
      <c r="S63" s="48"/>
      <c r="T63" s="76"/>
      <c r="U63" s="48"/>
      <c r="V63" s="76"/>
      <c r="W63" s="48"/>
      <c r="X63" s="76"/>
      <c r="Y63" s="48"/>
      <c r="Z63" s="68"/>
      <c r="AA63" s="70"/>
      <c r="AB63" s="72"/>
      <c r="AC63" s="21"/>
      <c r="AD63" s="21"/>
      <c r="AE63" s="21"/>
      <c r="AF63" s="21"/>
      <c r="AG63" s="21"/>
      <c r="AH63" s="135" t="s">
        <v>59</v>
      </c>
      <c r="AI63" s="135"/>
      <c r="AJ63" s="136"/>
      <c r="AK63" s="137"/>
      <c r="AL63" s="134"/>
      <c r="AM63" s="134"/>
      <c r="AN63" s="46"/>
    </row>
    <row r="64" spans="2:40" ht="10.5" customHeight="1" thickTop="1">
      <c r="B64" s="79">
        <v>29</v>
      </c>
      <c r="C64" s="81" t="str">
        <f>VLOOKUP(B64,'пр.взв'!B63:E86,2,FALSE)</f>
        <v>КАЮМОВ Эмиль Камилевич</v>
      </c>
      <c r="D64" s="83" t="str">
        <f>VLOOKUP(B64,'пр.взв'!B63:F142,3,FALSE)</f>
        <v>03.07.1995, 1р</v>
      </c>
      <c r="E64" s="83" t="str">
        <f>VLOOKUP(B64,'пр.взв'!B63:G142,4,FALSE)</f>
        <v>ПФО, Татарстан, Казань, ПС</v>
      </c>
      <c r="F64" s="73">
        <v>30</v>
      </c>
      <c r="G64" s="50">
        <v>3</v>
      </c>
      <c r="H64" s="73">
        <v>31</v>
      </c>
      <c r="I64" s="50">
        <v>3</v>
      </c>
      <c r="J64" s="73" t="s">
        <v>187</v>
      </c>
      <c r="K64" s="50"/>
      <c r="L64" s="73" t="s">
        <v>187</v>
      </c>
      <c r="M64" s="50"/>
      <c r="N64" s="73" t="s">
        <v>187</v>
      </c>
      <c r="O64" s="50"/>
      <c r="P64" s="73" t="s">
        <v>187</v>
      </c>
      <c r="Q64" s="50"/>
      <c r="R64" s="73" t="s">
        <v>187</v>
      </c>
      <c r="S64" s="50"/>
      <c r="T64" s="73" t="s">
        <v>187</v>
      </c>
      <c r="U64" s="50"/>
      <c r="V64" s="73" t="s">
        <v>187</v>
      </c>
      <c r="W64" s="50"/>
      <c r="X64" s="73" t="s">
        <v>187</v>
      </c>
      <c r="Y64" s="50"/>
      <c r="Z64" s="67">
        <v>2</v>
      </c>
      <c r="AA64" s="69">
        <f>SUM(G64+I64+K64+M64+O64+Q64+S64+U64+W64+Y64)</f>
        <v>6</v>
      </c>
      <c r="AB64" s="71">
        <v>23</v>
      </c>
      <c r="AC64" s="21"/>
      <c r="AD64" s="21"/>
      <c r="AE64" s="21"/>
      <c r="AF64" s="21"/>
      <c r="AG64" s="21"/>
      <c r="AH64" s="135"/>
      <c r="AI64" s="135"/>
      <c r="AJ64" s="136"/>
      <c r="AK64" s="137"/>
      <c r="AL64" s="134"/>
      <c r="AM64" s="134"/>
      <c r="AN64" s="46"/>
    </row>
    <row r="65" spans="2:40" ht="10.5" customHeight="1" thickBot="1">
      <c r="B65" s="80"/>
      <c r="C65" s="82"/>
      <c r="D65" s="84"/>
      <c r="E65" s="84"/>
      <c r="F65" s="76"/>
      <c r="G65" s="48"/>
      <c r="H65" s="76"/>
      <c r="I65" s="48"/>
      <c r="J65" s="76"/>
      <c r="K65" s="48"/>
      <c r="L65" s="76"/>
      <c r="M65" s="48"/>
      <c r="N65" s="76"/>
      <c r="O65" s="48"/>
      <c r="P65" s="76"/>
      <c r="Q65" s="48"/>
      <c r="R65" s="76"/>
      <c r="S65" s="48"/>
      <c r="T65" s="76"/>
      <c r="U65" s="48"/>
      <c r="V65" s="76"/>
      <c r="W65" s="48"/>
      <c r="X65" s="76"/>
      <c r="Y65" s="48"/>
      <c r="Z65" s="68"/>
      <c r="AA65" s="70"/>
      <c r="AB65" s="72"/>
      <c r="AC65" s="21"/>
      <c r="AD65" s="21"/>
      <c r="AE65" s="21"/>
      <c r="AF65" s="21"/>
      <c r="AG65" s="21"/>
      <c r="AH65" s="135"/>
      <c r="AI65" s="135"/>
      <c r="AJ65" s="136"/>
      <c r="AK65" s="137"/>
      <c r="AL65" s="134"/>
      <c r="AM65" s="134"/>
      <c r="AN65" s="46"/>
    </row>
    <row r="66" spans="2:40" ht="10.5" customHeight="1" thickTop="1">
      <c r="B66" s="79">
        <v>30</v>
      </c>
      <c r="C66" s="81" t="str">
        <f>VLOOKUP(B66,'пр.взв'!B65:E88,2,FALSE)</f>
        <v>БЛИННИКОВ Артем Игоревич</v>
      </c>
      <c r="D66" s="83" t="str">
        <f>VLOOKUP(B66,'пр.взв'!B65:F144,3,FALSE)</f>
        <v>20.04.1995, кмс</v>
      </c>
      <c r="E66" s="85" t="str">
        <f>VLOOKUP(B66,'пр.взв'!B65:G144,4,FALSE)</f>
        <v>ЦФО, Брянская, ЮР</v>
      </c>
      <c r="F66" s="73">
        <v>29</v>
      </c>
      <c r="G66" s="50">
        <v>1</v>
      </c>
      <c r="H66" s="73">
        <v>32</v>
      </c>
      <c r="I66" s="50">
        <v>3</v>
      </c>
      <c r="J66" s="73">
        <v>25</v>
      </c>
      <c r="K66" s="50">
        <v>3</v>
      </c>
      <c r="L66" s="73" t="s">
        <v>187</v>
      </c>
      <c r="M66" s="50"/>
      <c r="N66" s="73" t="s">
        <v>187</v>
      </c>
      <c r="O66" s="50"/>
      <c r="P66" s="73" t="s">
        <v>187</v>
      </c>
      <c r="Q66" s="50"/>
      <c r="R66" s="73" t="s">
        <v>187</v>
      </c>
      <c r="S66" s="50"/>
      <c r="T66" s="73" t="s">
        <v>187</v>
      </c>
      <c r="U66" s="50"/>
      <c r="V66" s="73" t="s">
        <v>187</v>
      </c>
      <c r="W66" s="50"/>
      <c r="X66" s="73" t="s">
        <v>187</v>
      </c>
      <c r="Y66" s="50"/>
      <c r="Z66" s="67">
        <v>3</v>
      </c>
      <c r="AA66" s="69">
        <f>SUM(G66+I66+K66+M66+O66+Q66+S66+U66+W66+Y66)</f>
        <v>7</v>
      </c>
      <c r="AB66" s="71">
        <v>16</v>
      </c>
      <c r="AC66" s="21"/>
      <c r="AD66" s="21"/>
      <c r="AE66" s="21"/>
      <c r="AF66" s="21"/>
      <c r="AG66" s="21"/>
      <c r="AH66" s="135"/>
      <c r="AI66" s="135"/>
      <c r="AJ66" s="136"/>
      <c r="AK66" s="137"/>
      <c r="AL66" s="134"/>
      <c r="AM66" s="134"/>
      <c r="AN66" s="46"/>
    </row>
    <row r="67" spans="2:40" ht="10.5" customHeight="1" thickBot="1">
      <c r="B67" s="80"/>
      <c r="C67" s="82"/>
      <c r="D67" s="84"/>
      <c r="E67" s="86"/>
      <c r="F67" s="76"/>
      <c r="G67" s="48"/>
      <c r="H67" s="76"/>
      <c r="I67" s="48"/>
      <c r="J67" s="76"/>
      <c r="K67" s="48"/>
      <c r="L67" s="76"/>
      <c r="M67" s="48"/>
      <c r="N67" s="76"/>
      <c r="O67" s="48"/>
      <c r="P67" s="76"/>
      <c r="Q67" s="48"/>
      <c r="R67" s="76"/>
      <c r="S67" s="48"/>
      <c r="T67" s="76"/>
      <c r="U67" s="48"/>
      <c r="V67" s="76"/>
      <c r="W67" s="48"/>
      <c r="X67" s="76"/>
      <c r="Y67" s="48"/>
      <c r="Z67" s="68"/>
      <c r="AA67" s="70"/>
      <c r="AB67" s="72"/>
      <c r="AC67" s="21"/>
      <c r="AD67" s="21"/>
      <c r="AE67" s="21"/>
      <c r="AF67" s="21"/>
      <c r="AG67" s="21"/>
      <c r="AH67" s="135"/>
      <c r="AI67" s="135"/>
      <c r="AJ67" s="136"/>
      <c r="AK67" s="137"/>
      <c r="AL67" s="134"/>
      <c r="AM67" s="134"/>
      <c r="AN67" s="46"/>
    </row>
    <row r="68" spans="2:40" ht="10.5" customHeight="1" thickTop="1">
      <c r="B68" s="79">
        <v>31</v>
      </c>
      <c r="C68" s="81" t="str">
        <f>VLOOKUP(B68,'пр.взв'!B67:E90,2,FALSE)</f>
        <v>БАБОЕВ Роман Борисович</v>
      </c>
      <c r="D68" s="83" t="str">
        <f>VLOOKUP(B68,'пр.взв'!B67:F146,3,FALSE)</f>
        <v>29.01.1996 1р</v>
      </c>
      <c r="E68" s="83" t="str">
        <f>VLOOKUP(B68,'пр.взв'!B67:G146,4,FALSE)</f>
        <v>ЮФО, Краснодарский, Тихорецкий ФК</v>
      </c>
      <c r="F68" s="73">
        <v>32</v>
      </c>
      <c r="G68" s="50">
        <v>2</v>
      </c>
      <c r="H68" s="73">
        <v>29</v>
      </c>
      <c r="I68" s="50">
        <v>1</v>
      </c>
      <c r="J68" s="73">
        <v>26</v>
      </c>
      <c r="K68" s="50">
        <v>1</v>
      </c>
      <c r="L68" s="73" t="s">
        <v>192</v>
      </c>
      <c r="M68" s="50"/>
      <c r="N68" s="73">
        <v>21</v>
      </c>
      <c r="O68" s="50">
        <v>3</v>
      </c>
      <c r="P68" s="73" t="s">
        <v>187</v>
      </c>
      <c r="Q68" s="50"/>
      <c r="R68" s="73" t="s">
        <v>187</v>
      </c>
      <c r="S68" s="50"/>
      <c r="T68" s="73" t="s">
        <v>187</v>
      </c>
      <c r="U68" s="50"/>
      <c r="V68" s="73" t="s">
        <v>187</v>
      </c>
      <c r="W68" s="50"/>
      <c r="X68" s="73" t="s">
        <v>187</v>
      </c>
      <c r="Y68" s="50"/>
      <c r="Z68" s="67">
        <v>5</v>
      </c>
      <c r="AA68" s="69">
        <f>SUM(G68+I68+K68+M68+O68+Q68+S68+U68+W68+Y68)</f>
        <v>7</v>
      </c>
      <c r="AB68" s="71">
        <v>6</v>
      </c>
      <c r="AC68" s="21"/>
      <c r="AD68" s="21"/>
      <c r="AE68" s="21"/>
      <c r="AF68" s="21"/>
      <c r="AG68" s="21"/>
      <c r="AH68" s="135"/>
      <c r="AI68" s="135"/>
      <c r="AJ68" s="136"/>
      <c r="AK68" s="137"/>
      <c r="AL68" s="134"/>
      <c r="AM68" s="134"/>
      <c r="AN68" s="46"/>
    </row>
    <row r="69" spans="2:40" ht="10.5" customHeight="1" thickBot="1">
      <c r="B69" s="87"/>
      <c r="C69" s="82"/>
      <c r="D69" s="84"/>
      <c r="E69" s="84"/>
      <c r="F69" s="76"/>
      <c r="G69" s="48"/>
      <c r="H69" s="76"/>
      <c r="I69" s="48"/>
      <c r="J69" s="76"/>
      <c r="K69" s="48"/>
      <c r="L69" s="76"/>
      <c r="M69" s="48"/>
      <c r="N69" s="76"/>
      <c r="O69" s="48"/>
      <c r="P69" s="76"/>
      <c r="Q69" s="48"/>
      <c r="R69" s="76"/>
      <c r="S69" s="48"/>
      <c r="T69" s="76"/>
      <c r="U69" s="48"/>
      <c r="V69" s="76"/>
      <c r="W69" s="48"/>
      <c r="X69" s="76"/>
      <c r="Y69" s="48"/>
      <c r="Z69" s="68"/>
      <c r="AA69" s="70"/>
      <c r="AB69" s="72"/>
      <c r="AC69" s="21"/>
      <c r="AD69" s="21"/>
      <c r="AE69" s="21"/>
      <c r="AF69" s="21"/>
      <c r="AG69" s="21"/>
      <c r="AH69" s="135"/>
      <c r="AI69" s="135"/>
      <c r="AJ69" s="136"/>
      <c r="AK69" s="137"/>
      <c r="AL69" s="134"/>
      <c r="AM69" s="134"/>
      <c r="AN69" s="46"/>
    </row>
    <row r="70" spans="2:40" ht="10.5" customHeight="1" thickTop="1">
      <c r="B70" s="79">
        <v>32</v>
      </c>
      <c r="C70" s="81" t="str">
        <f>VLOOKUP(B70,'пр.взв'!B69:E92,2,FALSE)</f>
        <v>НИКОЛАЕВ Кирилл Андреевич</v>
      </c>
      <c r="D70" s="83" t="str">
        <f>VLOOKUP(B70,'пр.взв'!B69:F148,3,FALSE)</f>
        <v>18.02.1995 кмс</v>
      </c>
      <c r="E70" s="85" t="str">
        <f>VLOOKUP(B70,'пр.взв'!B69:G148,4,FALSE)</f>
        <v>Москва С-70</v>
      </c>
      <c r="F70" s="73">
        <v>31</v>
      </c>
      <c r="G70" s="50">
        <v>3</v>
      </c>
      <c r="H70" s="73">
        <v>30</v>
      </c>
      <c r="I70" s="50">
        <v>2</v>
      </c>
      <c r="J70" s="73">
        <v>27</v>
      </c>
      <c r="K70" s="50">
        <v>3</v>
      </c>
      <c r="L70" s="73" t="s">
        <v>187</v>
      </c>
      <c r="M70" s="50"/>
      <c r="N70" s="73" t="s">
        <v>187</v>
      </c>
      <c r="O70" s="50"/>
      <c r="P70" s="73" t="s">
        <v>187</v>
      </c>
      <c r="Q70" s="50"/>
      <c r="R70" s="73" t="s">
        <v>187</v>
      </c>
      <c r="S70" s="50"/>
      <c r="T70" s="73" t="s">
        <v>187</v>
      </c>
      <c r="U70" s="50"/>
      <c r="V70" s="73" t="s">
        <v>187</v>
      </c>
      <c r="W70" s="50"/>
      <c r="X70" s="73" t="s">
        <v>187</v>
      </c>
      <c r="Y70" s="50"/>
      <c r="Z70" s="67">
        <v>3</v>
      </c>
      <c r="AA70" s="69">
        <f>SUM(G70+I70+K70+M70+O70+Q70+S70+U70+W70+Y70)</f>
        <v>8</v>
      </c>
      <c r="AB70" s="71">
        <v>21</v>
      </c>
      <c r="AC70" s="21"/>
      <c r="AD70" s="21"/>
      <c r="AE70" s="21"/>
      <c r="AF70" s="21"/>
      <c r="AG70" s="21"/>
      <c r="AH70" s="135"/>
      <c r="AI70" s="135"/>
      <c r="AJ70" s="136"/>
      <c r="AK70" s="137"/>
      <c r="AL70" s="134"/>
      <c r="AM70" s="134"/>
      <c r="AN70" s="46"/>
    </row>
    <row r="71" spans="2:40" ht="10.5" customHeight="1" thickBot="1">
      <c r="B71" s="80"/>
      <c r="C71" s="82"/>
      <c r="D71" s="84"/>
      <c r="E71" s="86"/>
      <c r="F71" s="76"/>
      <c r="G71" s="48"/>
      <c r="H71" s="76"/>
      <c r="I71" s="48"/>
      <c r="J71" s="76"/>
      <c r="K71" s="48"/>
      <c r="L71" s="76"/>
      <c r="M71" s="60"/>
      <c r="N71" s="76"/>
      <c r="O71" s="48"/>
      <c r="P71" s="76"/>
      <c r="Q71" s="60"/>
      <c r="R71" s="76"/>
      <c r="S71" s="60"/>
      <c r="T71" s="76"/>
      <c r="U71" s="60"/>
      <c r="V71" s="76"/>
      <c r="W71" s="48"/>
      <c r="X71" s="76"/>
      <c r="Y71" s="48"/>
      <c r="Z71" s="68"/>
      <c r="AA71" s="70"/>
      <c r="AB71" s="72"/>
      <c r="AC71" s="21"/>
      <c r="AD71" s="21"/>
      <c r="AE71" s="21"/>
      <c r="AF71" s="21"/>
      <c r="AG71" s="21"/>
      <c r="AH71" s="135"/>
      <c r="AI71" s="135"/>
      <c r="AJ71" s="136"/>
      <c r="AK71" s="137"/>
      <c r="AL71" s="134"/>
      <c r="AM71" s="134"/>
      <c r="AN71" s="46"/>
    </row>
    <row r="72" spans="2:34" ht="1.5" customHeight="1" thickBot="1" thickTop="1">
      <c r="B72" s="19"/>
      <c r="C72" s="18"/>
      <c r="D72" s="18"/>
      <c r="E72" s="18"/>
      <c r="F72" s="20"/>
      <c r="G72" s="54"/>
      <c r="H72" s="53"/>
      <c r="I72" s="54"/>
      <c r="J72" s="53"/>
      <c r="K72" s="54"/>
      <c r="L72" s="20"/>
      <c r="M72" s="58"/>
      <c r="N72" s="59"/>
      <c r="O72" s="61"/>
      <c r="P72" s="20"/>
      <c r="Q72" s="17"/>
      <c r="R72" s="20"/>
      <c r="S72" s="17"/>
      <c r="T72" s="20"/>
      <c r="U72" s="17"/>
      <c r="V72" s="20"/>
      <c r="W72" s="54"/>
      <c r="X72" s="20"/>
      <c r="Y72" s="54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2.75" customHeight="1" thickTop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А.В. Горбунов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/Омск/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3.5" customHeight="1">
      <c r="B74" s="38" t="str">
        <f>HYPERLINK('[1]реквизиты'!$A$8)</f>
        <v>Гл. секретарь, судья РК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 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/Чебоксары/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2">
    <mergeCell ref="AB11:AB12"/>
    <mergeCell ref="AB48:AB49"/>
    <mergeCell ref="L35:L36"/>
    <mergeCell ref="N35:N36"/>
    <mergeCell ref="L37:L38"/>
    <mergeCell ref="AB13:AB14"/>
    <mergeCell ref="AB15:AB16"/>
    <mergeCell ref="AB17:AB18"/>
    <mergeCell ref="AB35:AB36"/>
    <mergeCell ref="AB19:AB20"/>
    <mergeCell ref="AB21:AB22"/>
    <mergeCell ref="AB23:AB24"/>
    <mergeCell ref="AB25:AB26"/>
    <mergeCell ref="AJ63:AK71"/>
    <mergeCell ref="AB27:AB28"/>
    <mergeCell ref="AB29:AB30"/>
    <mergeCell ref="AB31:AB32"/>
    <mergeCell ref="AB33:AB34"/>
    <mergeCell ref="AB52:AB53"/>
    <mergeCell ref="AB54:AB55"/>
    <mergeCell ref="AB56:AB57"/>
    <mergeCell ref="AL63:AM71"/>
    <mergeCell ref="AH63:AI71"/>
    <mergeCell ref="AB60:AB61"/>
    <mergeCell ref="AB62:AB63"/>
    <mergeCell ref="V58:V59"/>
    <mergeCell ref="AB64:AB65"/>
    <mergeCell ref="AB50:AB51"/>
    <mergeCell ref="AB40:AB41"/>
    <mergeCell ref="AB42:AB43"/>
    <mergeCell ref="AB46:AB47"/>
    <mergeCell ref="AB58:AB59"/>
    <mergeCell ref="AB44:AB45"/>
    <mergeCell ref="X56:X57"/>
    <mergeCell ref="V56:V57"/>
    <mergeCell ref="T56:T57"/>
    <mergeCell ref="X54:X55"/>
    <mergeCell ref="Z62:Z63"/>
    <mergeCell ref="AA62:AA63"/>
    <mergeCell ref="AA56:AA57"/>
    <mergeCell ref="Z54:Z55"/>
    <mergeCell ref="B60:B61"/>
    <mergeCell ref="B56:B57"/>
    <mergeCell ref="B52:B53"/>
    <mergeCell ref="B48:B49"/>
    <mergeCell ref="B58:B59"/>
    <mergeCell ref="N37:N38"/>
    <mergeCell ref="H35:H36"/>
    <mergeCell ref="F37:F38"/>
    <mergeCell ref="H37:H38"/>
    <mergeCell ref="J35:J36"/>
    <mergeCell ref="J37:J38"/>
    <mergeCell ref="E60:E61"/>
    <mergeCell ref="C52:C53"/>
    <mergeCell ref="D52:D53"/>
    <mergeCell ref="E52:E53"/>
    <mergeCell ref="E58:E59"/>
    <mergeCell ref="C56:C57"/>
    <mergeCell ref="C58:C59"/>
    <mergeCell ref="D58:D59"/>
    <mergeCell ref="C60:C61"/>
    <mergeCell ref="D60:D61"/>
    <mergeCell ref="D56:D57"/>
    <mergeCell ref="E56:E57"/>
    <mergeCell ref="B50:B51"/>
    <mergeCell ref="C50:C51"/>
    <mergeCell ref="D50:D51"/>
    <mergeCell ref="E50:E51"/>
    <mergeCell ref="B54:B55"/>
    <mergeCell ref="B46:B47"/>
    <mergeCell ref="C46:C47"/>
    <mergeCell ref="D46:D47"/>
    <mergeCell ref="B44:B45"/>
    <mergeCell ref="C44:C45"/>
    <mergeCell ref="D44:D45"/>
    <mergeCell ref="E48:E49"/>
    <mergeCell ref="C48:C49"/>
    <mergeCell ref="D48:D49"/>
    <mergeCell ref="E46:E47"/>
    <mergeCell ref="B29:B30"/>
    <mergeCell ref="B42:B43"/>
    <mergeCell ref="C42:C43"/>
    <mergeCell ref="D42:D43"/>
    <mergeCell ref="B39:AB39"/>
    <mergeCell ref="AB37:AB38"/>
    <mergeCell ref="E42:E43"/>
    <mergeCell ref="E23:E24"/>
    <mergeCell ref="D37:D38"/>
    <mergeCell ref="E37:E38"/>
    <mergeCell ref="E35:E36"/>
    <mergeCell ref="B40:B41"/>
    <mergeCell ref="C40:C41"/>
    <mergeCell ref="D40:D41"/>
    <mergeCell ref="E40:E41"/>
    <mergeCell ref="B23:B24"/>
    <mergeCell ref="C23:C24"/>
    <mergeCell ref="D23:D24"/>
    <mergeCell ref="B25:B26"/>
    <mergeCell ref="C25:C26"/>
    <mergeCell ref="D31:D32"/>
    <mergeCell ref="C29:C30"/>
    <mergeCell ref="D29:D30"/>
    <mergeCell ref="AA15:AA16"/>
    <mergeCell ref="AA17:AA18"/>
    <mergeCell ref="Z17:Z18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25:D26"/>
    <mergeCell ref="E25:E26"/>
    <mergeCell ref="C21:C22"/>
    <mergeCell ref="D21:D22"/>
    <mergeCell ref="E21:E22"/>
    <mergeCell ref="B17:B18"/>
    <mergeCell ref="C17:C18"/>
    <mergeCell ref="D17:D18"/>
    <mergeCell ref="B19:B20"/>
    <mergeCell ref="C19:C20"/>
    <mergeCell ref="D19:D20"/>
    <mergeCell ref="E15:E16"/>
    <mergeCell ref="B13:B14"/>
    <mergeCell ref="C13:C14"/>
    <mergeCell ref="D13:D14"/>
    <mergeCell ref="E13:E14"/>
    <mergeCell ref="A9:A10"/>
    <mergeCell ref="B9:B10"/>
    <mergeCell ref="C9:C10"/>
    <mergeCell ref="B15:B16"/>
    <mergeCell ref="C15:C16"/>
    <mergeCell ref="AB4:AB5"/>
    <mergeCell ref="A7:A8"/>
    <mergeCell ref="N7:N8"/>
    <mergeCell ref="P7:P8"/>
    <mergeCell ref="R7:R8"/>
    <mergeCell ref="A4:A5"/>
    <mergeCell ref="J5:K5"/>
    <mergeCell ref="L5:M5"/>
    <mergeCell ref="B6:AB6"/>
    <mergeCell ref="E17:E18"/>
    <mergeCell ref="E19:E20"/>
    <mergeCell ref="E44:E45"/>
    <mergeCell ref="B7:B8"/>
    <mergeCell ref="C7:C8"/>
    <mergeCell ref="B11:B12"/>
    <mergeCell ref="C11:C12"/>
    <mergeCell ref="D11:D12"/>
    <mergeCell ref="E11:E12"/>
    <mergeCell ref="D15:D16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7:T38"/>
    <mergeCell ref="Z37:Z38"/>
    <mergeCell ref="AA37:AA38"/>
    <mergeCell ref="V40:V41"/>
    <mergeCell ref="X40:X41"/>
    <mergeCell ref="T40:T41"/>
    <mergeCell ref="Z40:Z41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J25:J26"/>
    <mergeCell ref="L25:L26"/>
    <mergeCell ref="N25:N26"/>
    <mergeCell ref="P25:P26"/>
    <mergeCell ref="R19:R20"/>
    <mergeCell ref="N29:N30"/>
    <mergeCell ref="L27:L28"/>
    <mergeCell ref="N27:N28"/>
    <mergeCell ref="P27:P28"/>
    <mergeCell ref="R27:R28"/>
    <mergeCell ref="P29:P30"/>
    <mergeCell ref="L29:L30"/>
    <mergeCell ref="R29:R30"/>
    <mergeCell ref="L23:L24"/>
    <mergeCell ref="N23:N24"/>
    <mergeCell ref="P19:P20"/>
    <mergeCell ref="N19:N20"/>
    <mergeCell ref="P23:P24"/>
    <mergeCell ref="L21:L22"/>
    <mergeCell ref="N21:N22"/>
    <mergeCell ref="P21:P22"/>
    <mergeCell ref="R21:R22"/>
    <mergeCell ref="H11:H12"/>
    <mergeCell ref="H19:H20"/>
    <mergeCell ref="J19:J20"/>
    <mergeCell ref="L19:L20"/>
    <mergeCell ref="H15:H16"/>
    <mergeCell ref="H17:H18"/>
    <mergeCell ref="J17:J18"/>
    <mergeCell ref="L17:L18"/>
    <mergeCell ref="R11:R12"/>
    <mergeCell ref="P13:P14"/>
    <mergeCell ref="R13:R14"/>
    <mergeCell ref="R15:R16"/>
    <mergeCell ref="R9:R10"/>
    <mergeCell ref="F7:F8"/>
    <mergeCell ref="H7:H8"/>
    <mergeCell ref="J7:J8"/>
    <mergeCell ref="L7:L8"/>
    <mergeCell ref="H9:H10"/>
    <mergeCell ref="F9:F10"/>
    <mergeCell ref="J11:J12"/>
    <mergeCell ref="L11:L12"/>
    <mergeCell ref="N11:N12"/>
    <mergeCell ref="P9:P10"/>
    <mergeCell ref="P11:P12"/>
    <mergeCell ref="J9:J10"/>
    <mergeCell ref="L9:L10"/>
    <mergeCell ref="N9:N10"/>
    <mergeCell ref="F5:G5"/>
    <mergeCell ref="H5:I5"/>
    <mergeCell ref="N5:O5"/>
    <mergeCell ref="E54:E55"/>
    <mergeCell ref="D54:D55"/>
    <mergeCell ref="C54:C55"/>
    <mergeCell ref="D4:D5"/>
    <mergeCell ref="E4:E5"/>
    <mergeCell ref="C4:C5"/>
    <mergeCell ref="D7:D8"/>
    <mergeCell ref="E7:E8"/>
    <mergeCell ref="D9:D10"/>
    <mergeCell ref="E9:E10"/>
    <mergeCell ref="X7:X8"/>
    <mergeCell ref="V5:W5"/>
    <mergeCell ref="X5:Y5"/>
    <mergeCell ref="B2:J2"/>
    <mergeCell ref="F4:Y4"/>
    <mergeCell ref="P5:Q5"/>
    <mergeCell ref="R5:S5"/>
    <mergeCell ref="V7:V8"/>
    <mergeCell ref="B4:B5"/>
    <mergeCell ref="X13:X14"/>
    <mergeCell ref="V15:V16"/>
    <mergeCell ref="R31:R32"/>
    <mergeCell ref="J33:J34"/>
    <mergeCell ref="L33:L34"/>
    <mergeCell ref="N33:N34"/>
    <mergeCell ref="J13:J14"/>
    <mergeCell ref="L13:L14"/>
    <mergeCell ref="N13:N14"/>
    <mergeCell ref="P17:P18"/>
    <mergeCell ref="H40:H41"/>
    <mergeCell ref="F42:F43"/>
    <mergeCell ref="J40:J41"/>
    <mergeCell ref="V13:V14"/>
    <mergeCell ref="F40:F41"/>
    <mergeCell ref="H13:H14"/>
    <mergeCell ref="R17:R18"/>
    <mergeCell ref="N17:N18"/>
    <mergeCell ref="H21:H22"/>
    <mergeCell ref="J21:J22"/>
    <mergeCell ref="F52:F53"/>
    <mergeCell ref="H52:H53"/>
    <mergeCell ref="J52:J53"/>
    <mergeCell ref="L52:L53"/>
    <mergeCell ref="F54:F55"/>
    <mergeCell ref="H54:H55"/>
    <mergeCell ref="J54:J55"/>
    <mergeCell ref="L54:L55"/>
    <mergeCell ref="X19:X20"/>
    <mergeCell ref="V21:V22"/>
    <mergeCell ref="X21:X22"/>
    <mergeCell ref="V17:V18"/>
    <mergeCell ref="X17:X18"/>
    <mergeCell ref="V9:V10"/>
    <mergeCell ref="X9:X10"/>
    <mergeCell ref="V11:V12"/>
    <mergeCell ref="X11:X12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R35:R36"/>
    <mergeCell ref="T35:T36"/>
    <mergeCell ref="B33:B34"/>
    <mergeCell ref="C33:C34"/>
    <mergeCell ref="D33:D34"/>
    <mergeCell ref="E33:E34"/>
    <mergeCell ref="F33:F34"/>
    <mergeCell ref="H33:H34"/>
    <mergeCell ref="V35:V36"/>
    <mergeCell ref="R42:R43"/>
    <mergeCell ref="AA35:AA36"/>
    <mergeCell ref="P33:P34"/>
    <mergeCell ref="R33:R34"/>
    <mergeCell ref="T33:T34"/>
    <mergeCell ref="X33:X34"/>
    <mergeCell ref="Z33:Z34"/>
    <mergeCell ref="AA33:AA34"/>
    <mergeCell ref="P35:P36"/>
    <mergeCell ref="B35:B36"/>
    <mergeCell ref="C35:C36"/>
    <mergeCell ref="D35:D36"/>
    <mergeCell ref="F35:F36"/>
    <mergeCell ref="P42:P43"/>
    <mergeCell ref="X35:X36"/>
    <mergeCell ref="Z35:Z36"/>
    <mergeCell ref="L40:L41"/>
    <mergeCell ref="N40:N41"/>
    <mergeCell ref="P40:P41"/>
    <mergeCell ref="R40:R41"/>
    <mergeCell ref="P37:P38"/>
    <mergeCell ref="R37:R38"/>
    <mergeCell ref="V37:V38"/>
    <mergeCell ref="H42:H43"/>
    <mergeCell ref="J42:J43"/>
    <mergeCell ref="L42:L43"/>
    <mergeCell ref="N42:N43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R48:R49"/>
    <mergeCell ref="V48:V49"/>
    <mergeCell ref="R50:R51"/>
    <mergeCell ref="V50:V51"/>
    <mergeCell ref="R52:R53"/>
    <mergeCell ref="V52:V53"/>
    <mergeCell ref="R54:R55"/>
    <mergeCell ref="V54:V55"/>
    <mergeCell ref="T52:T53"/>
    <mergeCell ref="T54:T55"/>
    <mergeCell ref="N56:N57"/>
    <mergeCell ref="P56:P57"/>
    <mergeCell ref="N52:N53"/>
    <mergeCell ref="P52:P53"/>
    <mergeCell ref="N54:N55"/>
    <mergeCell ref="P54:P55"/>
    <mergeCell ref="F56:F57"/>
    <mergeCell ref="H56:H57"/>
    <mergeCell ref="J56:J57"/>
    <mergeCell ref="L56:L57"/>
    <mergeCell ref="N60:N61"/>
    <mergeCell ref="P60:P61"/>
    <mergeCell ref="R56:R57"/>
    <mergeCell ref="F58:F59"/>
    <mergeCell ref="H58:H59"/>
    <mergeCell ref="J58:J59"/>
    <mergeCell ref="L58:L59"/>
    <mergeCell ref="N58:N59"/>
    <mergeCell ref="P58:P59"/>
    <mergeCell ref="R58:R59"/>
    <mergeCell ref="F60:F61"/>
    <mergeCell ref="H60:H61"/>
    <mergeCell ref="J60:J61"/>
    <mergeCell ref="L60:L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X64:X65"/>
    <mergeCell ref="L62:L63"/>
    <mergeCell ref="N62:N63"/>
    <mergeCell ref="J64:J65"/>
    <mergeCell ref="L64:L65"/>
    <mergeCell ref="N64:N65"/>
    <mergeCell ref="T62:T63"/>
    <mergeCell ref="P64:P65"/>
    <mergeCell ref="R64:R65"/>
    <mergeCell ref="T64:T65"/>
    <mergeCell ref="V64:V65"/>
    <mergeCell ref="X62:X63"/>
    <mergeCell ref="P62:P63"/>
    <mergeCell ref="R62:R63"/>
    <mergeCell ref="V62:V63"/>
    <mergeCell ref="N66:N67"/>
    <mergeCell ref="B64:B65"/>
    <mergeCell ref="C64:C65"/>
    <mergeCell ref="D64:D65"/>
    <mergeCell ref="E64:E65"/>
    <mergeCell ref="F64:F65"/>
    <mergeCell ref="H64:H65"/>
    <mergeCell ref="J66:J67"/>
    <mergeCell ref="Z66:Z67"/>
    <mergeCell ref="Z64:Z65"/>
    <mergeCell ref="AA64:AA65"/>
    <mergeCell ref="B66:B67"/>
    <mergeCell ref="C66:C67"/>
    <mergeCell ref="D66:D67"/>
    <mergeCell ref="E66:E67"/>
    <mergeCell ref="F66:F67"/>
    <mergeCell ref="H66:H67"/>
    <mergeCell ref="L66:L67"/>
    <mergeCell ref="R66:R67"/>
    <mergeCell ref="T66:T67"/>
    <mergeCell ref="V66:V67"/>
    <mergeCell ref="X66:X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P66:P67"/>
    <mergeCell ref="V68:V69"/>
    <mergeCell ref="L68:L69"/>
    <mergeCell ref="V70:V71"/>
    <mergeCell ref="X68:X69"/>
    <mergeCell ref="N68:N69"/>
    <mergeCell ref="P68:P69"/>
    <mergeCell ref="R68:R69"/>
    <mergeCell ref="T68:T69"/>
    <mergeCell ref="AA68:AA69"/>
    <mergeCell ref="AB68:AB69"/>
    <mergeCell ref="B70:B71"/>
    <mergeCell ref="C70:C71"/>
    <mergeCell ref="D70:D71"/>
    <mergeCell ref="E70:E71"/>
    <mergeCell ref="F70:F71"/>
    <mergeCell ref="H70:H71"/>
    <mergeCell ref="X70:X71"/>
    <mergeCell ref="J70:J71"/>
    <mergeCell ref="Z70:Z71"/>
    <mergeCell ref="AA70:AA71"/>
    <mergeCell ref="AB70:AB71"/>
    <mergeCell ref="J15:Q16"/>
    <mergeCell ref="L70:L71"/>
    <mergeCell ref="N70:N71"/>
    <mergeCell ref="P70:P71"/>
    <mergeCell ref="R70:R71"/>
    <mergeCell ref="T70:T71"/>
    <mergeCell ref="Z68:Z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4" t="s">
        <v>54</v>
      </c>
      <c r="B1" s="144"/>
      <c r="C1" s="144"/>
      <c r="D1" s="144"/>
      <c r="E1" s="144"/>
      <c r="F1" s="144"/>
      <c r="G1" s="144"/>
    </row>
    <row r="2" spans="1:10" ht="24" customHeight="1">
      <c r="A2" s="181" t="str">
        <f>HYPERLINK('[1]реквизиты'!$A$2)</f>
        <v>Первенство России по самбо, среди юношей 1995-1996гг.р.</v>
      </c>
      <c r="B2" s="182"/>
      <c r="C2" s="182"/>
      <c r="D2" s="182"/>
      <c r="E2" s="182"/>
      <c r="F2" s="182"/>
      <c r="G2" s="182"/>
      <c r="H2" s="4"/>
      <c r="I2" s="4"/>
      <c r="J2" s="4"/>
    </row>
    <row r="3" spans="1:7" ht="15" customHeight="1">
      <c r="A3" s="183" t="str">
        <f>HYPERLINK('[1]реквизиты'!$A$3)</f>
        <v>04-08 февраля 2013г., г.Рязань</v>
      </c>
      <c r="B3" s="183"/>
      <c r="C3" s="183"/>
      <c r="D3" s="183"/>
      <c r="E3" s="183"/>
      <c r="F3" s="183"/>
      <c r="G3" s="183"/>
    </row>
    <row r="4" ht="12.75">
      <c r="D4" s="30" t="s">
        <v>180</v>
      </c>
    </row>
    <row r="5" spans="1:7" ht="12.75">
      <c r="A5" s="155" t="s">
        <v>0</v>
      </c>
      <c r="B5" s="184" t="s">
        <v>4</v>
      </c>
      <c r="C5" s="155" t="s">
        <v>1</v>
      </c>
      <c r="D5" s="155" t="s">
        <v>2</v>
      </c>
      <c r="E5" s="155" t="s">
        <v>22</v>
      </c>
      <c r="F5" s="155" t="s">
        <v>7</v>
      </c>
      <c r="G5" s="155" t="s">
        <v>8</v>
      </c>
    </row>
    <row r="6" spans="1:7" ht="12.75">
      <c r="A6" s="155"/>
      <c r="B6" s="155"/>
      <c r="C6" s="155"/>
      <c r="D6" s="155"/>
      <c r="E6" s="155"/>
      <c r="F6" s="155"/>
      <c r="G6" s="155"/>
    </row>
    <row r="7" spans="1:7" ht="12.75" customHeight="1">
      <c r="A7" s="152" t="s">
        <v>9</v>
      </c>
      <c r="B7" s="159">
        <v>1</v>
      </c>
      <c r="C7" s="160" t="s">
        <v>157</v>
      </c>
      <c r="D7" s="162" t="s">
        <v>158</v>
      </c>
      <c r="E7" s="157" t="s">
        <v>145</v>
      </c>
      <c r="F7" s="165"/>
      <c r="G7" s="157" t="s">
        <v>159</v>
      </c>
    </row>
    <row r="8" spans="1:7" ht="12.75">
      <c r="A8" s="152"/>
      <c r="B8" s="159"/>
      <c r="C8" s="161"/>
      <c r="D8" s="163"/>
      <c r="E8" s="164"/>
      <c r="F8" s="166"/>
      <c r="G8" s="164"/>
    </row>
    <row r="9" spans="1:7" ht="12.75" customHeight="1">
      <c r="A9" s="152" t="s">
        <v>10</v>
      </c>
      <c r="B9" s="171">
        <v>2</v>
      </c>
      <c r="C9" s="160" t="s">
        <v>116</v>
      </c>
      <c r="D9" s="162" t="s">
        <v>117</v>
      </c>
      <c r="E9" s="160" t="s">
        <v>118</v>
      </c>
      <c r="F9" s="169"/>
      <c r="G9" s="160" t="s">
        <v>119</v>
      </c>
    </row>
    <row r="10" spans="1:7" ht="12.75" customHeight="1">
      <c r="A10" s="152"/>
      <c r="B10" s="171"/>
      <c r="C10" s="161"/>
      <c r="D10" s="163"/>
      <c r="E10" s="161"/>
      <c r="F10" s="170"/>
      <c r="G10" s="161"/>
    </row>
    <row r="11" spans="1:7" ht="12.75" customHeight="1">
      <c r="A11" s="152" t="s">
        <v>11</v>
      </c>
      <c r="B11" s="174">
        <v>3</v>
      </c>
      <c r="C11" s="160" t="s">
        <v>92</v>
      </c>
      <c r="D11" s="162" t="s">
        <v>93</v>
      </c>
      <c r="E11" s="160" t="s">
        <v>94</v>
      </c>
      <c r="F11" s="169">
        <v>0</v>
      </c>
      <c r="G11" s="160" t="s">
        <v>95</v>
      </c>
    </row>
    <row r="12" spans="1:7" ht="12.75" customHeight="1">
      <c r="A12" s="152"/>
      <c r="B12" s="176"/>
      <c r="C12" s="168"/>
      <c r="D12" s="186"/>
      <c r="E12" s="168"/>
      <c r="F12" s="185"/>
      <c r="G12" s="168"/>
    </row>
    <row r="13" spans="1:7" ht="12.75" customHeight="1">
      <c r="A13" s="152" t="s">
        <v>12</v>
      </c>
      <c r="B13" s="174">
        <v>4</v>
      </c>
      <c r="C13" s="160" t="s">
        <v>84</v>
      </c>
      <c r="D13" s="162" t="s">
        <v>85</v>
      </c>
      <c r="E13" s="160" t="s">
        <v>86</v>
      </c>
      <c r="F13" s="169"/>
      <c r="G13" s="160" t="s">
        <v>87</v>
      </c>
    </row>
    <row r="14" spans="1:7" ht="12.75" customHeight="1">
      <c r="A14" s="152"/>
      <c r="B14" s="176"/>
      <c r="C14" s="168"/>
      <c r="D14" s="172"/>
      <c r="E14" s="168"/>
      <c r="F14" s="173"/>
      <c r="G14" s="168"/>
    </row>
    <row r="15" spans="1:7" ht="12.75" customHeight="1">
      <c r="A15" s="152" t="s">
        <v>13</v>
      </c>
      <c r="B15" s="171">
        <v>5</v>
      </c>
      <c r="C15" s="160" t="s">
        <v>135</v>
      </c>
      <c r="D15" s="162" t="s">
        <v>136</v>
      </c>
      <c r="E15" s="160" t="s">
        <v>137</v>
      </c>
      <c r="F15" s="165"/>
      <c r="G15" s="157" t="s">
        <v>138</v>
      </c>
    </row>
    <row r="16" spans="1:7" ht="12.75" customHeight="1">
      <c r="A16" s="152"/>
      <c r="B16" s="171"/>
      <c r="C16" s="161"/>
      <c r="D16" s="163"/>
      <c r="E16" s="161"/>
      <c r="F16" s="166"/>
      <c r="G16" s="164"/>
    </row>
    <row r="17" spans="1:7" ht="12.75" customHeight="1">
      <c r="A17" s="152" t="s">
        <v>14</v>
      </c>
      <c r="B17" s="171">
        <v>6</v>
      </c>
      <c r="C17" s="160" t="s">
        <v>108</v>
      </c>
      <c r="D17" s="162" t="s">
        <v>109</v>
      </c>
      <c r="E17" s="160" t="s">
        <v>110</v>
      </c>
      <c r="F17" s="169"/>
      <c r="G17" s="160" t="s">
        <v>111</v>
      </c>
    </row>
    <row r="18" spans="1:7" ht="12.75" customHeight="1">
      <c r="A18" s="152"/>
      <c r="B18" s="159"/>
      <c r="C18" s="168"/>
      <c r="D18" s="172"/>
      <c r="E18" s="168"/>
      <c r="F18" s="173"/>
      <c r="G18" s="168"/>
    </row>
    <row r="19" spans="1:7" ht="12.75" customHeight="1">
      <c r="A19" s="152" t="s">
        <v>15</v>
      </c>
      <c r="B19" s="159">
        <v>7</v>
      </c>
      <c r="C19" s="160" t="s">
        <v>147</v>
      </c>
      <c r="D19" s="162" t="s">
        <v>148</v>
      </c>
      <c r="E19" s="157" t="s">
        <v>145</v>
      </c>
      <c r="F19" s="165"/>
      <c r="G19" s="157" t="s">
        <v>149</v>
      </c>
    </row>
    <row r="20" spans="1:7" ht="12.75" customHeight="1">
      <c r="A20" s="152"/>
      <c r="B20" s="159"/>
      <c r="C20" s="161"/>
      <c r="D20" s="163"/>
      <c r="E20" s="164"/>
      <c r="F20" s="166"/>
      <c r="G20" s="164"/>
    </row>
    <row r="21" spans="1:7" ht="12.75" customHeight="1">
      <c r="A21" s="152" t="s">
        <v>16</v>
      </c>
      <c r="B21" s="153">
        <v>8</v>
      </c>
      <c r="C21" s="160" t="s">
        <v>124</v>
      </c>
      <c r="D21" s="162" t="s">
        <v>65</v>
      </c>
      <c r="E21" s="160" t="s">
        <v>125</v>
      </c>
      <c r="F21" s="169"/>
      <c r="G21" s="160" t="s">
        <v>126</v>
      </c>
    </row>
    <row r="22" spans="1:7" ht="12.75" customHeight="1">
      <c r="A22" s="152"/>
      <c r="B22" s="159"/>
      <c r="C22" s="161"/>
      <c r="D22" s="163"/>
      <c r="E22" s="161"/>
      <c r="F22" s="170"/>
      <c r="G22" s="161"/>
    </row>
    <row r="23" spans="1:7" ht="12.75" customHeight="1">
      <c r="A23" s="152" t="s">
        <v>17</v>
      </c>
      <c r="B23" s="159">
        <v>9</v>
      </c>
      <c r="C23" s="157" t="s">
        <v>160</v>
      </c>
      <c r="D23" s="187" t="s">
        <v>161</v>
      </c>
      <c r="E23" s="157" t="s">
        <v>162</v>
      </c>
      <c r="F23" s="165"/>
      <c r="G23" s="157" t="s">
        <v>163</v>
      </c>
    </row>
    <row r="24" spans="1:7" ht="12.75" customHeight="1">
      <c r="A24" s="152"/>
      <c r="B24" s="159"/>
      <c r="C24" s="164"/>
      <c r="D24" s="188"/>
      <c r="E24" s="164"/>
      <c r="F24" s="166"/>
      <c r="G24" s="164"/>
    </row>
    <row r="25" spans="1:7" ht="12.75" customHeight="1">
      <c r="A25" s="152" t="s">
        <v>18</v>
      </c>
      <c r="B25" s="159">
        <v>10</v>
      </c>
      <c r="C25" s="160" t="s">
        <v>76</v>
      </c>
      <c r="D25" s="162" t="s">
        <v>77</v>
      </c>
      <c r="E25" s="160" t="s">
        <v>78</v>
      </c>
      <c r="F25" s="169"/>
      <c r="G25" s="160" t="s">
        <v>79</v>
      </c>
    </row>
    <row r="26" spans="1:7" ht="12.75" customHeight="1">
      <c r="A26" s="152"/>
      <c r="B26" s="159"/>
      <c r="C26" s="161"/>
      <c r="D26" s="189"/>
      <c r="E26" s="161"/>
      <c r="F26" s="170"/>
      <c r="G26" s="161"/>
    </row>
    <row r="27" spans="1:7" ht="12.75" customHeight="1">
      <c r="A27" s="152" t="s">
        <v>19</v>
      </c>
      <c r="B27" s="174">
        <v>11</v>
      </c>
      <c r="C27" s="160" t="s">
        <v>100</v>
      </c>
      <c r="D27" s="175" t="s">
        <v>101</v>
      </c>
      <c r="E27" s="160" t="s">
        <v>102</v>
      </c>
      <c r="F27" s="169"/>
      <c r="G27" s="160" t="s">
        <v>103</v>
      </c>
    </row>
    <row r="28" spans="1:7" ht="12.75" customHeight="1">
      <c r="A28" s="152"/>
      <c r="B28" s="176"/>
      <c r="C28" s="168"/>
      <c r="D28" s="172"/>
      <c r="E28" s="168"/>
      <c r="F28" s="173"/>
      <c r="G28" s="168"/>
    </row>
    <row r="29" spans="1:7" ht="12.75" customHeight="1">
      <c r="A29" s="152" t="s">
        <v>20</v>
      </c>
      <c r="B29" s="159">
        <v>12</v>
      </c>
      <c r="C29" s="160" t="s">
        <v>131</v>
      </c>
      <c r="D29" s="162" t="s">
        <v>132</v>
      </c>
      <c r="E29" s="160" t="s">
        <v>133</v>
      </c>
      <c r="F29" s="165"/>
      <c r="G29" s="157" t="s">
        <v>134</v>
      </c>
    </row>
    <row r="30" spans="1:7" ht="12.75">
      <c r="A30" s="152"/>
      <c r="B30" s="159"/>
      <c r="C30" s="161"/>
      <c r="D30" s="163"/>
      <c r="E30" s="161"/>
      <c r="F30" s="166"/>
      <c r="G30" s="164"/>
    </row>
    <row r="31" spans="1:7" ht="12.75" customHeight="1">
      <c r="A31" s="152" t="s">
        <v>23</v>
      </c>
      <c r="B31" s="159">
        <v>13</v>
      </c>
      <c r="C31" s="160" t="s">
        <v>168</v>
      </c>
      <c r="D31" s="162" t="s">
        <v>169</v>
      </c>
      <c r="E31" s="160" t="s">
        <v>170</v>
      </c>
      <c r="F31" s="169"/>
      <c r="G31" s="160" t="s">
        <v>171</v>
      </c>
    </row>
    <row r="32" spans="1:7" ht="12.75">
      <c r="A32" s="152"/>
      <c r="B32" s="159"/>
      <c r="C32" s="161"/>
      <c r="D32" s="163"/>
      <c r="E32" s="161"/>
      <c r="F32" s="170"/>
      <c r="G32" s="161"/>
    </row>
    <row r="33" spans="1:7" ht="12.75">
      <c r="A33" s="152" t="s">
        <v>24</v>
      </c>
      <c r="B33" s="159">
        <v>14</v>
      </c>
      <c r="C33" s="160" t="s">
        <v>143</v>
      </c>
      <c r="D33" s="162" t="s">
        <v>144</v>
      </c>
      <c r="E33" s="157" t="s">
        <v>145</v>
      </c>
      <c r="F33" s="165"/>
      <c r="G33" s="157" t="s">
        <v>146</v>
      </c>
    </row>
    <row r="34" spans="1:7" ht="12.75">
      <c r="A34" s="152"/>
      <c r="B34" s="159"/>
      <c r="C34" s="161"/>
      <c r="D34" s="163"/>
      <c r="E34" s="164"/>
      <c r="F34" s="166"/>
      <c r="G34" s="164"/>
    </row>
    <row r="35" spans="1:7" ht="12.75" customHeight="1">
      <c r="A35" s="152" t="s">
        <v>25</v>
      </c>
      <c r="B35" s="153">
        <v>15</v>
      </c>
      <c r="C35" s="160" t="s">
        <v>80</v>
      </c>
      <c r="D35" s="162" t="s">
        <v>81</v>
      </c>
      <c r="E35" s="160" t="s">
        <v>82</v>
      </c>
      <c r="F35" s="169"/>
      <c r="G35" s="160" t="s">
        <v>83</v>
      </c>
    </row>
    <row r="36" spans="1:7" ht="12.75">
      <c r="A36" s="152"/>
      <c r="B36" s="159"/>
      <c r="C36" s="161"/>
      <c r="D36" s="163"/>
      <c r="E36" s="161"/>
      <c r="F36" s="170"/>
      <c r="G36" s="161"/>
    </row>
    <row r="37" spans="1:7" ht="12.75" customHeight="1">
      <c r="A37" s="152" t="s">
        <v>26</v>
      </c>
      <c r="B37" s="174">
        <v>16</v>
      </c>
      <c r="C37" s="160" t="s">
        <v>64</v>
      </c>
      <c r="D37" s="162" t="s">
        <v>65</v>
      </c>
      <c r="E37" s="160" t="s">
        <v>66</v>
      </c>
      <c r="F37" s="169"/>
      <c r="G37" s="160" t="s">
        <v>67</v>
      </c>
    </row>
    <row r="38" spans="1:7" ht="12.75">
      <c r="A38" s="152"/>
      <c r="B38" s="174"/>
      <c r="C38" s="161"/>
      <c r="D38" s="163"/>
      <c r="E38" s="161"/>
      <c r="F38" s="170"/>
      <c r="G38" s="161"/>
    </row>
    <row r="39" spans="1:7" ht="12.75" customHeight="1">
      <c r="A39" s="152" t="s">
        <v>27</v>
      </c>
      <c r="B39" s="159">
        <v>17</v>
      </c>
      <c r="C39" s="160" t="s">
        <v>164</v>
      </c>
      <c r="D39" s="162" t="s">
        <v>165</v>
      </c>
      <c r="E39" s="160" t="s">
        <v>166</v>
      </c>
      <c r="F39" s="169"/>
      <c r="G39" s="160" t="s">
        <v>167</v>
      </c>
    </row>
    <row r="40" spans="1:7" ht="12.75">
      <c r="A40" s="152"/>
      <c r="B40" s="159"/>
      <c r="C40" s="161"/>
      <c r="D40" s="163"/>
      <c r="E40" s="161"/>
      <c r="F40" s="170"/>
      <c r="G40" s="161"/>
    </row>
    <row r="41" spans="1:7" ht="12.75">
      <c r="A41" s="152" t="s">
        <v>28</v>
      </c>
      <c r="B41" s="174">
        <v>18</v>
      </c>
      <c r="C41" s="160" t="s">
        <v>112</v>
      </c>
      <c r="D41" s="175" t="s">
        <v>113</v>
      </c>
      <c r="E41" s="160" t="s">
        <v>114</v>
      </c>
      <c r="F41" s="177"/>
      <c r="G41" s="179" t="s">
        <v>115</v>
      </c>
    </row>
    <row r="42" spans="1:7" ht="12.75">
      <c r="A42" s="152"/>
      <c r="B42" s="176"/>
      <c r="C42" s="168"/>
      <c r="D42" s="172"/>
      <c r="E42" s="168"/>
      <c r="F42" s="178"/>
      <c r="G42" s="180"/>
    </row>
    <row r="43" spans="1:7" ht="12.75">
      <c r="A43" s="152" t="s">
        <v>29</v>
      </c>
      <c r="B43" s="171">
        <v>19</v>
      </c>
      <c r="C43" s="160" t="s">
        <v>68</v>
      </c>
      <c r="D43" s="162" t="s">
        <v>69</v>
      </c>
      <c r="E43" s="160" t="s">
        <v>66</v>
      </c>
      <c r="F43" s="169" t="s">
        <v>70</v>
      </c>
      <c r="G43" s="160" t="s">
        <v>71</v>
      </c>
    </row>
    <row r="44" spans="1:7" ht="12.75">
      <c r="A44" s="152"/>
      <c r="B44" s="171"/>
      <c r="C44" s="161"/>
      <c r="D44" s="163"/>
      <c r="E44" s="161"/>
      <c r="F44" s="170"/>
      <c r="G44" s="161"/>
    </row>
    <row r="45" spans="1:7" ht="12.75" customHeight="1">
      <c r="A45" s="152" t="s">
        <v>30</v>
      </c>
      <c r="B45" s="159">
        <v>20</v>
      </c>
      <c r="C45" s="160" t="s">
        <v>152</v>
      </c>
      <c r="D45" s="162" t="s">
        <v>153</v>
      </c>
      <c r="E45" s="157" t="s">
        <v>145</v>
      </c>
      <c r="F45" s="165"/>
      <c r="G45" s="157" t="s">
        <v>146</v>
      </c>
    </row>
    <row r="46" spans="1:7" ht="12.75">
      <c r="A46" s="152"/>
      <c r="B46" s="159"/>
      <c r="C46" s="161"/>
      <c r="D46" s="163"/>
      <c r="E46" s="164"/>
      <c r="F46" s="166"/>
      <c r="G46" s="164"/>
    </row>
    <row r="47" spans="1:7" ht="12.75" customHeight="1">
      <c r="A47" s="152" t="s">
        <v>31</v>
      </c>
      <c r="B47" s="171">
        <v>21</v>
      </c>
      <c r="C47" s="160" t="s">
        <v>104</v>
      </c>
      <c r="D47" s="162" t="s">
        <v>105</v>
      </c>
      <c r="E47" s="160" t="s">
        <v>106</v>
      </c>
      <c r="F47" s="169"/>
      <c r="G47" s="160" t="s">
        <v>107</v>
      </c>
    </row>
    <row r="48" spans="1:7" ht="12.75">
      <c r="A48" s="152"/>
      <c r="B48" s="171"/>
      <c r="C48" s="161"/>
      <c r="D48" s="163"/>
      <c r="E48" s="161"/>
      <c r="F48" s="170"/>
      <c r="G48" s="161"/>
    </row>
    <row r="49" spans="1:7" ht="12.75" customHeight="1">
      <c r="A49" s="152" t="s">
        <v>32</v>
      </c>
      <c r="B49" s="159">
        <v>22</v>
      </c>
      <c r="C49" s="160" t="s">
        <v>127</v>
      </c>
      <c r="D49" s="162" t="s">
        <v>128</v>
      </c>
      <c r="E49" s="160" t="s">
        <v>129</v>
      </c>
      <c r="F49" s="169"/>
      <c r="G49" s="160" t="s">
        <v>130</v>
      </c>
    </row>
    <row r="50" spans="1:7" ht="12.75">
      <c r="A50" s="152"/>
      <c r="B50" s="159"/>
      <c r="C50" s="161"/>
      <c r="D50" s="163"/>
      <c r="E50" s="161"/>
      <c r="F50" s="170"/>
      <c r="G50" s="161"/>
    </row>
    <row r="51" spans="1:7" ht="12.75" customHeight="1">
      <c r="A51" s="152" t="s">
        <v>33</v>
      </c>
      <c r="B51" s="159">
        <v>23</v>
      </c>
      <c r="C51" s="160" t="s">
        <v>60</v>
      </c>
      <c r="D51" s="162" t="s">
        <v>61</v>
      </c>
      <c r="E51" s="160" t="s">
        <v>62</v>
      </c>
      <c r="F51" s="169"/>
      <c r="G51" s="160" t="s">
        <v>63</v>
      </c>
    </row>
    <row r="52" spans="1:7" ht="12.75">
      <c r="A52" s="152"/>
      <c r="B52" s="159"/>
      <c r="C52" s="161"/>
      <c r="D52" s="163"/>
      <c r="E52" s="161"/>
      <c r="F52" s="170"/>
      <c r="G52" s="161"/>
    </row>
    <row r="53" spans="1:7" ht="12.75" customHeight="1">
      <c r="A53" s="152" t="s">
        <v>34</v>
      </c>
      <c r="B53" s="153">
        <v>24</v>
      </c>
      <c r="C53" s="160" t="s">
        <v>172</v>
      </c>
      <c r="D53" s="162" t="s">
        <v>173</v>
      </c>
      <c r="E53" s="160" t="s">
        <v>174</v>
      </c>
      <c r="F53" s="169"/>
      <c r="G53" s="160" t="s">
        <v>175</v>
      </c>
    </row>
    <row r="54" spans="1:7" ht="12.75">
      <c r="A54" s="152"/>
      <c r="B54" s="159"/>
      <c r="C54" s="161"/>
      <c r="D54" s="163"/>
      <c r="E54" s="161"/>
      <c r="F54" s="170"/>
      <c r="G54" s="161"/>
    </row>
    <row r="55" spans="1:7" ht="12.75" customHeight="1">
      <c r="A55" s="152" t="s">
        <v>35</v>
      </c>
      <c r="B55" s="159">
        <v>25</v>
      </c>
      <c r="C55" s="160" t="s">
        <v>150</v>
      </c>
      <c r="D55" s="162" t="s">
        <v>151</v>
      </c>
      <c r="E55" s="157" t="s">
        <v>145</v>
      </c>
      <c r="F55" s="165"/>
      <c r="G55" s="157" t="s">
        <v>146</v>
      </c>
    </row>
    <row r="56" spans="1:7" ht="12.75">
      <c r="A56" s="152"/>
      <c r="B56" s="159"/>
      <c r="C56" s="161"/>
      <c r="D56" s="163"/>
      <c r="E56" s="164"/>
      <c r="F56" s="166"/>
      <c r="G56" s="164"/>
    </row>
    <row r="57" spans="1:7" ht="12.75" customHeight="1">
      <c r="A57" s="152" t="s">
        <v>36</v>
      </c>
      <c r="B57" s="174">
        <v>26</v>
      </c>
      <c r="C57" s="160" t="s">
        <v>96</v>
      </c>
      <c r="D57" s="162" t="s">
        <v>97</v>
      </c>
      <c r="E57" s="160" t="s">
        <v>98</v>
      </c>
      <c r="F57" s="169"/>
      <c r="G57" s="160" t="s">
        <v>99</v>
      </c>
    </row>
    <row r="58" spans="1:7" ht="12.75">
      <c r="A58" s="152"/>
      <c r="B58" s="176"/>
      <c r="C58" s="168"/>
      <c r="D58" s="172"/>
      <c r="E58" s="168"/>
      <c r="F58" s="173"/>
      <c r="G58" s="168"/>
    </row>
    <row r="59" spans="1:7" ht="12.75" customHeight="1">
      <c r="A59" s="152" t="s">
        <v>37</v>
      </c>
      <c r="B59" s="153">
        <v>27</v>
      </c>
      <c r="C59" s="160" t="s">
        <v>120</v>
      </c>
      <c r="D59" s="162" t="s">
        <v>121</v>
      </c>
      <c r="E59" s="160" t="s">
        <v>122</v>
      </c>
      <c r="F59" s="169"/>
      <c r="G59" s="160" t="s">
        <v>123</v>
      </c>
    </row>
    <row r="60" spans="1:7" ht="12.75">
      <c r="A60" s="152"/>
      <c r="B60" s="159"/>
      <c r="C60" s="161"/>
      <c r="D60" s="163"/>
      <c r="E60" s="161"/>
      <c r="F60" s="170"/>
      <c r="G60" s="161"/>
    </row>
    <row r="61" spans="1:7" ht="12.75" customHeight="1">
      <c r="A61" s="152" t="s">
        <v>38</v>
      </c>
      <c r="B61" s="174">
        <v>28</v>
      </c>
      <c r="C61" s="160" t="s">
        <v>72</v>
      </c>
      <c r="D61" s="175" t="s">
        <v>73</v>
      </c>
      <c r="E61" s="160" t="s">
        <v>74</v>
      </c>
      <c r="F61" s="169"/>
      <c r="G61" s="160" t="s">
        <v>75</v>
      </c>
    </row>
    <row r="62" spans="1:7" ht="12.75">
      <c r="A62" s="152"/>
      <c r="B62" s="174"/>
      <c r="C62" s="161"/>
      <c r="D62" s="163"/>
      <c r="E62" s="161"/>
      <c r="F62" s="170"/>
      <c r="G62" s="161"/>
    </row>
    <row r="63" spans="1:7" ht="12.75" customHeight="1">
      <c r="A63" s="152" t="s">
        <v>39</v>
      </c>
      <c r="B63" s="171">
        <v>29</v>
      </c>
      <c r="C63" s="160" t="s">
        <v>88</v>
      </c>
      <c r="D63" s="162" t="s">
        <v>89</v>
      </c>
      <c r="E63" s="160" t="s">
        <v>90</v>
      </c>
      <c r="F63" s="169"/>
      <c r="G63" s="160" t="s">
        <v>91</v>
      </c>
    </row>
    <row r="64" spans="1:7" ht="12.75">
      <c r="A64" s="152"/>
      <c r="B64" s="159"/>
      <c r="C64" s="168"/>
      <c r="D64" s="172"/>
      <c r="E64" s="168"/>
      <c r="F64" s="173"/>
      <c r="G64" s="168"/>
    </row>
    <row r="65" spans="1:7" ht="12.75">
      <c r="A65" s="152" t="s">
        <v>40</v>
      </c>
      <c r="B65" s="159">
        <v>30</v>
      </c>
      <c r="C65" s="160" t="s">
        <v>176</v>
      </c>
      <c r="D65" s="162" t="s">
        <v>177</v>
      </c>
      <c r="E65" s="160" t="s">
        <v>178</v>
      </c>
      <c r="F65" s="169"/>
      <c r="G65" s="160" t="s">
        <v>179</v>
      </c>
    </row>
    <row r="66" spans="1:7" ht="12.75">
      <c r="A66" s="152"/>
      <c r="B66" s="159"/>
      <c r="C66" s="161"/>
      <c r="D66" s="163"/>
      <c r="E66" s="161"/>
      <c r="F66" s="170"/>
      <c r="G66" s="161"/>
    </row>
    <row r="67" spans="1:7" ht="12.75">
      <c r="A67" s="152" t="s">
        <v>41</v>
      </c>
      <c r="B67" s="159">
        <v>31</v>
      </c>
      <c r="C67" s="160" t="s">
        <v>139</v>
      </c>
      <c r="D67" s="162" t="s">
        <v>140</v>
      </c>
      <c r="E67" s="160" t="s">
        <v>141</v>
      </c>
      <c r="F67" s="165"/>
      <c r="G67" s="157" t="s">
        <v>142</v>
      </c>
    </row>
    <row r="68" spans="1:7" ht="12.75">
      <c r="A68" s="152"/>
      <c r="B68" s="159"/>
      <c r="C68" s="161"/>
      <c r="D68" s="167"/>
      <c r="E68" s="161"/>
      <c r="F68" s="166"/>
      <c r="G68" s="158"/>
    </row>
    <row r="69" spans="1:7" ht="12.75">
      <c r="A69" s="152" t="s">
        <v>42</v>
      </c>
      <c r="B69" s="159">
        <v>32</v>
      </c>
      <c r="C69" s="160" t="s">
        <v>154</v>
      </c>
      <c r="D69" s="162" t="s">
        <v>155</v>
      </c>
      <c r="E69" s="157" t="s">
        <v>145</v>
      </c>
      <c r="F69" s="165"/>
      <c r="G69" s="157" t="s">
        <v>156</v>
      </c>
    </row>
    <row r="70" spans="1:7" ht="12.75">
      <c r="A70" s="152"/>
      <c r="B70" s="159"/>
      <c r="C70" s="161"/>
      <c r="D70" s="163"/>
      <c r="E70" s="164"/>
      <c r="F70" s="166"/>
      <c r="G70" s="164"/>
    </row>
    <row r="71" spans="1:7" ht="12.75">
      <c r="A71" s="152" t="s">
        <v>43</v>
      </c>
      <c r="B71" s="153"/>
      <c r="C71" s="151"/>
      <c r="D71" s="155"/>
      <c r="E71" s="155"/>
      <c r="F71" s="156"/>
      <c r="G71" s="151"/>
    </row>
    <row r="72" spans="1:7" ht="12.75">
      <c r="A72" s="152"/>
      <c r="B72" s="154"/>
      <c r="C72" s="151"/>
      <c r="D72" s="155"/>
      <c r="E72" s="155"/>
      <c r="F72" s="156"/>
      <c r="G72" s="151"/>
    </row>
    <row r="73" spans="1:7" ht="12.75">
      <c r="A73" s="152" t="s">
        <v>44</v>
      </c>
      <c r="B73" s="153"/>
      <c r="C73" s="151"/>
      <c r="D73" s="155"/>
      <c r="E73" s="155"/>
      <c r="F73" s="156"/>
      <c r="G73" s="151"/>
    </row>
    <row r="74" spans="1:7" ht="12.75">
      <c r="A74" s="152"/>
      <c r="B74" s="154"/>
      <c r="C74" s="151"/>
      <c r="D74" s="155"/>
      <c r="E74" s="155"/>
      <c r="F74" s="156"/>
      <c r="G74" s="151"/>
    </row>
    <row r="75" spans="1:7" ht="12.75">
      <c r="A75" s="152" t="s">
        <v>45</v>
      </c>
      <c r="B75" s="153"/>
      <c r="C75" s="151"/>
      <c r="D75" s="155"/>
      <c r="E75" s="155"/>
      <c r="F75" s="156"/>
      <c r="G75" s="151"/>
    </row>
    <row r="76" spans="1:7" ht="12.75">
      <c r="A76" s="152"/>
      <c r="B76" s="154"/>
      <c r="C76" s="151"/>
      <c r="D76" s="155"/>
      <c r="E76" s="155"/>
      <c r="F76" s="156"/>
      <c r="G76" s="151"/>
    </row>
    <row r="77" spans="1:7" ht="12.75">
      <c r="A77" s="152" t="s">
        <v>46</v>
      </c>
      <c r="B77" s="153"/>
      <c r="C77" s="151"/>
      <c r="D77" s="155"/>
      <c r="E77" s="155"/>
      <c r="F77" s="156"/>
      <c r="G77" s="151"/>
    </row>
    <row r="78" spans="1:7" ht="12.75">
      <c r="A78" s="152"/>
      <c r="B78" s="154"/>
      <c r="C78" s="151"/>
      <c r="D78" s="155"/>
      <c r="E78" s="155"/>
      <c r="F78" s="156"/>
      <c r="G78" s="151"/>
    </row>
    <row r="79" spans="1:7" ht="12.75">
      <c r="A79" s="152" t="s">
        <v>47</v>
      </c>
      <c r="B79" s="153"/>
      <c r="C79" s="151"/>
      <c r="D79" s="155"/>
      <c r="E79" s="155"/>
      <c r="F79" s="156"/>
      <c r="G79" s="151"/>
    </row>
    <row r="80" spans="1:7" ht="12.75">
      <c r="A80" s="152"/>
      <c r="B80" s="154"/>
      <c r="C80" s="151"/>
      <c r="D80" s="155"/>
      <c r="E80" s="155"/>
      <c r="F80" s="156"/>
      <c r="G80" s="151"/>
    </row>
    <row r="81" spans="1:7" ht="12.75">
      <c r="A81" s="152" t="s">
        <v>48</v>
      </c>
      <c r="B81" s="153"/>
      <c r="C81" s="151"/>
      <c r="D81" s="155"/>
      <c r="E81" s="155"/>
      <c r="F81" s="156"/>
      <c r="G81" s="151"/>
    </row>
    <row r="82" spans="1:7" ht="12.75">
      <c r="A82" s="152"/>
      <c r="B82" s="154"/>
      <c r="C82" s="151"/>
      <c r="D82" s="155"/>
      <c r="E82" s="155"/>
      <c r="F82" s="156"/>
      <c r="G82" s="151"/>
    </row>
    <row r="83" spans="1:7" ht="12.75">
      <c r="A83" s="152" t="s">
        <v>49</v>
      </c>
      <c r="B83" s="153"/>
      <c r="C83" s="151"/>
      <c r="D83" s="155"/>
      <c r="E83" s="155"/>
      <c r="F83" s="156"/>
      <c r="G83" s="151"/>
    </row>
    <row r="84" spans="1:7" ht="12.75">
      <c r="A84" s="152"/>
      <c r="B84" s="154"/>
      <c r="C84" s="151"/>
      <c r="D84" s="155"/>
      <c r="E84" s="155"/>
      <c r="F84" s="156"/>
      <c r="G84" s="151"/>
    </row>
    <row r="85" spans="1:7" ht="12.75">
      <c r="A85" s="152" t="s">
        <v>50</v>
      </c>
      <c r="B85" s="153"/>
      <c r="C85" s="151"/>
      <c r="D85" s="155"/>
      <c r="E85" s="155"/>
      <c r="F85" s="156"/>
      <c r="G85" s="151"/>
    </row>
    <row r="86" spans="1:7" ht="12.75">
      <c r="A86" s="152"/>
      <c r="B86" s="154"/>
      <c r="C86" s="151"/>
      <c r="D86" s="155"/>
      <c r="E86" s="155"/>
      <c r="F86" s="156"/>
      <c r="G86" s="151"/>
    </row>
    <row r="87" spans="1:8" ht="12.75">
      <c r="A87" s="148"/>
      <c r="B87" s="149"/>
      <c r="C87" s="147"/>
      <c r="D87" s="145"/>
      <c r="E87" s="145"/>
      <c r="F87" s="146"/>
      <c r="G87" s="147"/>
      <c r="H87" s="3"/>
    </row>
    <row r="88" spans="1:8" ht="12.75">
      <c r="A88" s="148"/>
      <c r="B88" s="150"/>
      <c r="C88" s="147"/>
      <c r="D88" s="145"/>
      <c r="E88" s="145"/>
      <c r="F88" s="146"/>
      <c r="G88" s="147"/>
      <c r="H88" s="3"/>
    </row>
    <row r="89" spans="1:8" ht="12.75">
      <c r="A89" s="148"/>
      <c r="B89" s="149"/>
      <c r="C89" s="147"/>
      <c r="D89" s="145"/>
      <c r="E89" s="145"/>
      <c r="F89" s="146"/>
      <c r="G89" s="147"/>
      <c r="H89" s="3"/>
    </row>
    <row r="90" spans="1:8" ht="12.75">
      <c r="A90" s="148"/>
      <c r="B90" s="150"/>
      <c r="C90" s="147"/>
      <c r="D90" s="145"/>
      <c r="E90" s="145"/>
      <c r="F90" s="146"/>
      <c r="G90" s="147"/>
      <c r="H90" s="3"/>
    </row>
    <row r="91" spans="1:8" ht="12.75">
      <c r="A91" s="148"/>
      <c r="B91" s="149"/>
      <c r="C91" s="147"/>
      <c r="D91" s="145"/>
      <c r="E91" s="145"/>
      <c r="F91" s="146"/>
      <c r="G91" s="147"/>
      <c r="H91" s="3"/>
    </row>
    <row r="92" spans="1:8" ht="12.75">
      <c r="A92" s="148"/>
      <c r="B92" s="150"/>
      <c r="C92" s="147"/>
      <c r="D92" s="145"/>
      <c r="E92" s="145"/>
      <c r="F92" s="146"/>
      <c r="G92" s="147"/>
      <c r="H92" s="3"/>
    </row>
    <row r="93" spans="1:8" ht="12.75">
      <c r="A93" s="148"/>
      <c r="B93" s="149"/>
      <c r="C93" s="147"/>
      <c r="D93" s="145"/>
      <c r="E93" s="145"/>
      <c r="F93" s="146"/>
      <c r="G93" s="147"/>
      <c r="H93" s="3"/>
    </row>
    <row r="94" spans="1:8" ht="12.75">
      <c r="A94" s="148"/>
      <c r="B94" s="150"/>
      <c r="C94" s="147"/>
      <c r="D94" s="145"/>
      <c r="E94" s="145"/>
      <c r="F94" s="146"/>
      <c r="G94" s="147"/>
      <c r="H94" s="3"/>
    </row>
    <row r="95" spans="1:8" ht="12.75">
      <c r="A95" s="148"/>
      <c r="B95" s="149"/>
      <c r="C95" s="147"/>
      <c r="D95" s="145"/>
      <c r="E95" s="145"/>
      <c r="F95" s="146"/>
      <c r="G95" s="147"/>
      <c r="H95" s="3"/>
    </row>
    <row r="96" spans="1:8" ht="12.75">
      <c r="A96" s="148"/>
      <c r="B96" s="150"/>
      <c r="C96" s="147"/>
      <c r="D96" s="145"/>
      <c r="E96" s="145"/>
      <c r="F96" s="146"/>
      <c r="G96" s="147"/>
      <c r="H96" s="3"/>
    </row>
    <row r="97" spans="1:8" ht="12.75">
      <c r="A97" s="148"/>
      <c r="B97" s="149"/>
      <c r="C97" s="147"/>
      <c r="D97" s="145"/>
      <c r="E97" s="145"/>
      <c r="F97" s="146"/>
      <c r="G97" s="147"/>
      <c r="H97" s="3"/>
    </row>
    <row r="98" spans="1:8" ht="12.75">
      <c r="A98" s="148"/>
      <c r="B98" s="150"/>
      <c r="C98" s="147"/>
      <c r="D98" s="145"/>
      <c r="E98" s="145"/>
      <c r="F98" s="146"/>
      <c r="G98" s="147"/>
      <c r="H98" s="3"/>
    </row>
    <row r="99" spans="1:8" ht="12.75">
      <c r="A99" s="148"/>
      <c r="B99" s="149"/>
      <c r="C99" s="147"/>
      <c r="D99" s="145"/>
      <c r="E99" s="145"/>
      <c r="F99" s="146"/>
      <c r="G99" s="147"/>
      <c r="H99" s="3"/>
    </row>
    <row r="100" spans="1:8" ht="12.75">
      <c r="A100" s="148"/>
      <c r="B100" s="150"/>
      <c r="C100" s="147"/>
      <c r="D100" s="145"/>
      <c r="E100" s="145"/>
      <c r="F100" s="146"/>
      <c r="G100" s="147"/>
      <c r="H100" s="3"/>
    </row>
    <row r="101" spans="1:8" ht="12.75">
      <c r="A101" s="148"/>
      <c r="B101" s="149"/>
      <c r="C101" s="147"/>
      <c r="D101" s="145"/>
      <c r="E101" s="145"/>
      <c r="F101" s="146"/>
      <c r="G101" s="147"/>
      <c r="H101" s="3"/>
    </row>
    <row r="102" spans="1:8" ht="12.75">
      <c r="A102" s="148"/>
      <c r="B102" s="150"/>
      <c r="C102" s="147"/>
      <c r="D102" s="145"/>
      <c r="E102" s="145"/>
      <c r="F102" s="146"/>
      <c r="G102" s="147"/>
      <c r="H102" s="3"/>
    </row>
    <row r="103" spans="1:8" ht="12.75">
      <c r="A103" s="148"/>
      <c r="B103" s="149"/>
      <c r="C103" s="147"/>
      <c r="D103" s="145"/>
      <c r="E103" s="145"/>
      <c r="F103" s="146"/>
      <c r="G103" s="147"/>
      <c r="H103" s="3"/>
    </row>
    <row r="104" spans="1:8" ht="12.75">
      <c r="A104" s="148"/>
      <c r="B104" s="150"/>
      <c r="C104" s="147"/>
      <c r="D104" s="145"/>
      <c r="E104" s="145"/>
      <c r="F104" s="146"/>
      <c r="G104" s="147"/>
      <c r="H104" s="3"/>
    </row>
    <row r="105" spans="1:8" ht="12.75">
      <c r="A105" s="148"/>
      <c r="B105" s="149"/>
      <c r="C105" s="147"/>
      <c r="D105" s="145"/>
      <c r="E105" s="145"/>
      <c r="F105" s="146"/>
      <c r="G105" s="147"/>
      <c r="H105" s="3"/>
    </row>
    <row r="106" spans="1:8" ht="12.75">
      <c r="A106" s="148"/>
      <c r="B106" s="150"/>
      <c r="C106" s="147"/>
      <c r="D106" s="145"/>
      <c r="E106" s="145"/>
      <c r="F106" s="146"/>
      <c r="G106" s="147"/>
      <c r="H106" s="3"/>
    </row>
    <row r="107" spans="1:8" ht="12.75">
      <c r="A107" s="148"/>
      <c r="B107" s="149"/>
      <c r="C107" s="147"/>
      <c r="D107" s="145"/>
      <c r="E107" s="145"/>
      <c r="F107" s="146"/>
      <c r="G107" s="147"/>
      <c r="H107" s="3"/>
    </row>
    <row r="108" spans="1:8" ht="12.75">
      <c r="A108" s="148"/>
      <c r="B108" s="150"/>
      <c r="C108" s="147"/>
      <c r="D108" s="145"/>
      <c r="E108" s="145"/>
      <c r="F108" s="146"/>
      <c r="G108" s="147"/>
      <c r="H108" s="3"/>
    </row>
    <row r="109" spans="1:8" ht="12.75">
      <c r="A109" s="148"/>
      <c r="B109" s="149"/>
      <c r="C109" s="147"/>
      <c r="D109" s="145"/>
      <c r="E109" s="145"/>
      <c r="F109" s="146"/>
      <c r="G109" s="147"/>
      <c r="H109" s="3"/>
    </row>
    <row r="110" spans="1:8" ht="12.75">
      <c r="A110" s="148"/>
      <c r="B110" s="150"/>
      <c r="C110" s="147"/>
      <c r="D110" s="145"/>
      <c r="E110" s="145"/>
      <c r="F110" s="146"/>
      <c r="G110" s="147"/>
      <c r="H110" s="3"/>
    </row>
    <row r="111" spans="1:8" ht="12.75">
      <c r="A111" s="148"/>
      <c r="B111" s="149"/>
      <c r="C111" s="147"/>
      <c r="D111" s="145"/>
      <c r="E111" s="145"/>
      <c r="F111" s="146"/>
      <c r="G111" s="147"/>
      <c r="H111" s="3"/>
    </row>
    <row r="112" spans="1:8" ht="12.75">
      <c r="A112" s="148"/>
      <c r="B112" s="150"/>
      <c r="C112" s="147"/>
      <c r="D112" s="145"/>
      <c r="E112" s="145"/>
      <c r="F112" s="146"/>
      <c r="G112" s="147"/>
      <c r="H112" s="3"/>
    </row>
    <row r="113" spans="1:8" ht="12.75">
      <c r="A113" s="148"/>
      <c r="B113" s="149"/>
      <c r="C113" s="147"/>
      <c r="D113" s="145"/>
      <c r="E113" s="145"/>
      <c r="F113" s="146"/>
      <c r="G113" s="147"/>
      <c r="H113" s="3"/>
    </row>
    <row r="114" spans="1:8" ht="12.75">
      <c r="A114" s="148"/>
      <c r="B114" s="150"/>
      <c r="C114" s="147"/>
      <c r="D114" s="145"/>
      <c r="E114" s="145"/>
      <c r="F114" s="146"/>
      <c r="G114" s="147"/>
      <c r="H114" s="3"/>
    </row>
    <row r="115" spans="1:8" ht="12.75">
      <c r="A115" s="148"/>
      <c r="B115" s="149"/>
      <c r="C115" s="147"/>
      <c r="D115" s="145"/>
      <c r="E115" s="145"/>
      <c r="F115" s="146"/>
      <c r="G115" s="147"/>
      <c r="H115" s="3"/>
    </row>
    <row r="116" spans="1:8" ht="12.75">
      <c r="A116" s="148"/>
      <c r="B116" s="150"/>
      <c r="C116" s="147"/>
      <c r="D116" s="145"/>
      <c r="E116" s="145"/>
      <c r="F116" s="146"/>
      <c r="G116" s="147"/>
      <c r="H116" s="3"/>
    </row>
    <row r="117" spans="1:8" ht="12.75">
      <c r="A117" s="148"/>
      <c r="B117" s="149"/>
      <c r="C117" s="147"/>
      <c r="D117" s="145"/>
      <c r="E117" s="145"/>
      <c r="F117" s="146"/>
      <c r="G117" s="147"/>
      <c r="H117" s="3"/>
    </row>
    <row r="118" spans="1:8" ht="12.75">
      <c r="A118" s="148"/>
      <c r="B118" s="150"/>
      <c r="C118" s="147"/>
      <c r="D118" s="145"/>
      <c r="E118" s="145"/>
      <c r="F118" s="146"/>
      <c r="G118" s="147"/>
      <c r="H118" s="3"/>
    </row>
    <row r="119" spans="1:8" ht="12.75">
      <c r="A119" s="148"/>
      <c r="B119" s="149"/>
      <c r="C119" s="147"/>
      <c r="D119" s="145"/>
      <c r="E119" s="145"/>
      <c r="F119" s="146"/>
      <c r="G119" s="147"/>
      <c r="H119" s="3"/>
    </row>
    <row r="120" spans="1:8" ht="12.75">
      <c r="A120" s="148"/>
      <c r="B120" s="150"/>
      <c r="C120" s="147"/>
      <c r="D120" s="145"/>
      <c r="E120" s="145"/>
      <c r="F120" s="146"/>
      <c r="G120" s="147"/>
      <c r="H120" s="3"/>
    </row>
    <row r="121" spans="1:8" ht="12.75">
      <c r="A121" s="148"/>
      <c r="B121" s="149"/>
      <c r="C121" s="147"/>
      <c r="D121" s="145"/>
      <c r="E121" s="145"/>
      <c r="F121" s="146"/>
      <c r="G121" s="147"/>
      <c r="H121" s="3"/>
    </row>
    <row r="122" spans="1:8" ht="12.75">
      <c r="A122" s="148"/>
      <c r="B122" s="150"/>
      <c r="C122" s="147"/>
      <c r="D122" s="145"/>
      <c r="E122" s="145"/>
      <c r="F122" s="146"/>
      <c r="G122" s="147"/>
      <c r="H122" s="3"/>
    </row>
    <row r="123" spans="1:8" ht="12.75">
      <c r="A123" s="148"/>
      <c r="B123" s="149"/>
      <c r="C123" s="147"/>
      <c r="D123" s="145"/>
      <c r="E123" s="145"/>
      <c r="F123" s="146"/>
      <c r="G123" s="147"/>
      <c r="H123" s="3"/>
    </row>
    <row r="124" spans="1:8" ht="12.75">
      <c r="A124" s="148"/>
      <c r="B124" s="150"/>
      <c r="C124" s="147"/>
      <c r="D124" s="145"/>
      <c r="E124" s="145"/>
      <c r="F124" s="146"/>
      <c r="G124" s="147"/>
      <c r="H124" s="3"/>
    </row>
    <row r="125" spans="1:8" ht="12.75">
      <c r="A125" s="148"/>
      <c r="B125" s="149"/>
      <c r="C125" s="147"/>
      <c r="D125" s="145"/>
      <c r="E125" s="145"/>
      <c r="F125" s="146"/>
      <c r="G125" s="147"/>
      <c r="H125" s="3"/>
    </row>
    <row r="126" spans="1:8" ht="12.75">
      <c r="A126" s="148"/>
      <c r="B126" s="150"/>
      <c r="C126" s="147"/>
      <c r="D126" s="145"/>
      <c r="E126" s="145"/>
      <c r="F126" s="146"/>
      <c r="G126" s="147"/>
      <c r="H126" s="3"/>
    </row>
    <row r="127" spans="1:8" ht="12.75">
      <c r="A127" s="148"/>
      <c r="B127" s="149"/>
      <c r="C127" s="147"/>
      <c r="D127" s="145"/>
      <c r="E127" s="145"/>
      <c r="F127" s="146"/>
      <c r="G127" s="147"/>
      <c r="H127" s="3"/>
    </row>
    <row r="128" spans="1:8" ht="12.75">
      <c r="A128" s="148"/>
      <c r="B128" s="150"/>
      <c r="C128" s="147"/>
      <c r="D128" s="145"/>
      <c r="E128" s="145"/>
      <c r="F128" s="146"/>
      <c r="G128" s="147"/>
      <c r="H128" s="3"/>
    </row>
    <row r="129" spans="1:8" ht="12.75">
      <c r="A129" s="148"/>
      <c r="B129" s="149"/>
      <c r="C129" s="147"/>
      <c r="D129" s="145"/>
      <c r="E129" s="145"/>
      <c r="F129" s="146"/>
      <c r="G129" s="147"/>
      <c r="H129" s="3"/>
    </row>
    <row r="130" spans="1:8" ht="12.75">
      <c r="A130" s="148"/>
      <c r="B130" s="150"/>
      <c r="C130" s="147"/>
      <c r="D130" s="145"/>
      <c r="E130" s="145"/>
      <c r="F130" s="146"/>
      <c r="G130" s="147"/>
      <c r="H130" s="3"/>
    </row>
    <row r="131" spans="1:8" ht="12.75">
      <c r="A131" s="148"/>
      <c r="B131" s="149"/>
      <c r="C131" s="147"/>
      <c r="D131" s="145"/>
      <c r="E131" s="145"/>
      <c r="F131" s="146"/>
      <c r="G131" s="147"/>
      <c r="H131" s="3"/>
    </row>
    <row r="132" spans="1:8" ht="12.75">
      <c r="A132" s="148"/>
      <c r="B132" s="150"/>
      <c r="C132" s="147"/>
      <c r="D132" s="145"/>
      <c r="E132" s="145"/>
      <c r="F132" s="146"/>
      <c r="G132" s="147"/>
      <c r="H132" s="3"/>
    </row>
    <row r="133" spans="1:8" ht="12.75">
      <c r="A133" s="148"/>
      <c r="B133" s="149"/>
      <c r="C133" s="147"/>
      <c r="D133" s="145"/>
      <c r="E133" s="145"/>
      <c r="F133" s="146"/>
      <c r="G133" s="147"/>
      <c r="H133" s="3"/>
    </row>
    <row r="134" spans="1:8" ht="12.75">
      <c r="A134" s="148"/>
      <c r="B134" s="150"/>
      <c r="C134" s="147"/>
      <c r="D134" s="145"/>
      <c r="E134" s="145"/>
      <c r="F134" s="146"/>
      <c r="G134" s="147"/>
      <c r="H134" s="3"/>
    </row>
    <row r="135" spans="1:8" ht="12.75">
      <c r="A135" s="148"/>
      <c r="B135" s="149"/>
      <c r="C135" s="147"/>
      <c r="D135" s="145"/>
      <c r="E135" s="145"/>
      <c r="F135" s="146"/>
      <c r="G135" s="147"/>
      <c r="H135" s="3"/>
    </row>
    <row r="136" spans="1:8" ht="12.75">
      <c r="A136" s="148"/>
      <c r="B136" s="150"/>
      <c r="C136" s="147"/>
      <c r="D136" s="145"/>
      <c r="E136" s="145"/>
      <c r="F136" s="146"/>
      <c r="G136" s="147"/>
      <c r="H136" s="3"/>
    </row>
    <row r="137" spans="1:8" ht="12.75">
      <c r="A137" s="148"/>
      <c r="B137" s="149"/>
      <c r="C137" s="147"/>
      <c r="D137" s="145"/>
      <c r="E137" s="145"/>
      <c r="F137" s="146"/>
      <c r="G137" s="147"/>
      <c r="H137" s="3"/>
    </row>
    <row r="138" spans="1:8" ht="12.75">
      <c r="A138" s="148"/>
      <c r="B138" s="150"/>
      <c r="C138" s="147"/>
      <c r="D138" s="145"/>
      <c r="E138" s="145"/>
      <c r="F138" s="146"/>
      <c r="G138" s="147"/>
      <c r="H138" s="3"/>
    </row>
    <row r="139" spans="1:8" ht="12.75">
      <c r="A139" s="148"/>
      <c r="B139" s="149"/>
      <c r="C139" s="147"/>
      <c r="D139" s="145"/>
      <c r="E139" s="145"/>
      <c r="F139" s="146"/>
      <c r="G139" s="147"/>
      <c r="H139" s="3"/>
    </row>
    <row r="140" spans="1:8" ht="12.75">
      <c r="A140" s="148"/>
      <c r="B140" s="150"/>
      <c r="C140" s="147"/>
      <c r="D140" s="145"/>
      <c r="E140" s="145"/>
      <c r="F140" s="146"/>
      <c r="G140" s="147"/>
      <c r="H140" s="3"/>
    </row>
    <row r="141" spans="1:8" ht="12.75">
      <c r="A141" s="148"/>
      <c r="B141" s="149"/>
      <c r="C141" s="147"/>
      <c r="D141" s="145"/>
      <c r="E141" s="145"/>
      <c r="F141" s="146"/>
      <c r="G141" s="147"/>
      <c r="H141" s="3"/>
    </row>
    <row r="142" spans="1:8" ht="12.75">
      <c r="A142" s="148"/>
      <c r="B142" s="150"/>
      <c r="C142" s="147"/>
      <c r="D142" s="145"/>
      <c r="E142" s="145"/>
      <c r="F142" s="146"/>
      <c r="G142" s="147"/>
      <c r="H142" s="3"/>
    </row>
    <row r="143" spans="1:8" ht="12.75">
      <c r="A143" s="148"/>
      <c r="B143" s="149"/>
      <c r="C143" s="147"/>
      <c r="D143" s="145"/>
      <c r="E143" s="145"/>
      <c r="F143" s="146"/>
      <c r="G143" s="147"/>
      <c r="H143" s="3"/>
    </row>
    <row r="144" spans="1:8" ht="12.75">
      <c r="A144" s="148"/>
      <c r="B144" s="150"/>
      <c r="C144" s="147"/>
      <c r="D144" s="145"/>
      <c r="E144" s="145"/>
      <c r="F144" s="146"/>
      <c r="G144" s="147"/>
      <c r="H144" s="3"/>
    </row>
    <row r="145" spans="1:8" ht="12.75">
      <c r="A145" s="148"/>
      <c r="B145" s="149"/>
      <c r="C145" s="147"/>
      <c r="D145" s="145"/>
      <c r="E145" s="145"/>
      <c r="F145" s="146"/>
      <c r="G145" s="147"/>
      <c r="H145" s="3"/>
    </row>
    <row r="146" spans="1:8" ht="12.75">
      <c r="A146" s="148"/>
      <c r="B146" s="150"/>
      <c r="C146" s="147"/>
      <c r="D146" s="145"/>
      <c r="E146" s="145"/>
      <c r="F146" s="146"/>
      <c r="G146" s="147"/>
      <c r="H146" s="3"/>
    </row>
    <row r="147" spans="1:8" ht="12.75">
      <c r="A147" s="148"/>
      <c r="B147" s="149"/>
      <c r="C147" s="147"/>
      <c r="D147" s="145"/>
      <c r="E147" s="145"/>
      <c r="F147" s="146"/>
      <c r="G147" s="147"/>
      <c r="H147" s="3"/>
    </row>
    <row r="148" spans="1:8" ht="12.75">
      <c r="A148" s="148"/>
      <c r="B148" s="150"/>
      <c r="C148" s="147"/>
      <c r="D148" s="145"/>
      <c r="E148" s="145"/>
      <c r="F148" s="146"/>
      <c r="G148" s="147"/>
      <c r="H148" s="3"/>
    </row>
    <row r="149" spans="1:8" ht="12.75">
      <c r="A149" s="148"/>
      <c r="B149" s="149"/>
      <c r="C149" s="147"/>
      <c r="D149" s="145"/>
      <c r="E149" s="145"/>
      <c r="F149" s="146"/>
      <c r="G149" s="147"/>
      <c r="H149" s="3"/>
    </row>
    <row r="150" spans="1:8" ht="12.75">
      <c r="A150" s="148"/>
      <c r="B150" s="150"/>
      <c r="C150" s="147"/>
      <c r="D150" s="145"/>
      <c r="E150" s="145"/>
      <c r="F150" s="146"/>
      <c r="G150" s="147"/>
      <c r="H150" s="3"/>
    </row>
    <row r="151" spans="1:8" ht="12.75">
      <c r="A151" s="148"/>
      <c r="B151" s="149"/>
      <c r="C151" s="147"/>
      <c r="D151" s="145"/>
      <c r="E151" s="145"/>
      <c r="F151" s="146"/>
      <c r="G151" s="147"/>
      <c r="H151" s="3"/>
    </row>
    <row r="152" spans="1:8" ht="12.75">
      <c r="A152" s="148"/>
      <c r="B152" s="150"/>
      <c r="C152" s="147"/>
      <c r="D152" s="145"/>
      <c r="E152" s="145"/>
      <c r="F152" s="146"/>
      <c r="G152" s="147"/>
      <c r="H152" s="3"/>
    </row>
    <row r="153" spans="1:8" ht="12.75">
      <c r="A153" s="148"/>
      <c r="B153" s="149"/>
      <c r="C153" s="147"/>
      <c r="D153" s="145"/>
      <c r="E153" s="145"/>
      <c r="F153" s="146"/>
      <c r="G153" s="147"/>
      <c r="H153" s="3"/>
    </row>
    <row r="154" spans="1:8" ht="12.75">
      <c r="A154" s="148"/>
      <c r="B154" s="150"/>
      <c r="C154" s="147"/>
      <c r="D154" s="145"/>
      <c r="E154" s="145"/>
      <c r="F154" s="146"/>
      <c r="G154" s="147"/>
      <c r="H154" s="3"/>
    </row>
    <row r="155" spans="1:8" ht="12.75">
      <c r="A155" s="148"/>
      <c r="B155" s="149"/>
      <c r="C155" s="147"/>
      <c r="D155" s="145"/>
      <c r="E155" s="145"/>
      <c r="F155" s="146"/>
      <c r="G155" s="147"/>
      <c r="H155" s="3"/>
    </row>
    <row r="156" spans="1:8" ht="12.75">
      <c r="A156" s="148"/>
      <c r="B156" s="150"/>
      <c r="C156" s="147"/>
      <c r="D156" s="145"/>
      <c r="E156" s="145"/>
      <c r="F156" s="146"/>
      <c r="G156" s="147"/>
      <c r="H156" s="3"/>
    </row>
    <row r="157" spans="1:8" ht="12.75">
      <c r="A157" s="148"/>
      <c r="B157" s="149"/>
      <c r="C157" s="147"/>
      <c r="D157" s="145"/>
      <c r="E157" s="145"/>
      <c r="F157" s="146"/>
      <c r="G157" s="147"/>
      <c r="H157" s="3"/>
    </row>
    <row r="158" spans="1:8" ht="12.75">
      <c r="A158" s="148"/>
      <c r="B158" s="150"/>
      <c r="C158" s="147"/>
      <c r="D158" s="145"/>
      <c r="E158" s="145"/>
      <c r="F158" s="146"/>
      <c r="G158" s="147"/>
      <c r="H158" s="3"/>
    </row>
    <row r="159" spans="1:8" ht="12.75">
      <c r="A159" s="148"/>
      <c r="B159" s="149"/>
      <c r="C159" s="147"/>
      <c r="D159" s="145"/>
      <c r="E159" s="145"/>
      <c r="F159" s="146"/>
      <c r="G159" s="147"/>
      <c r="H159" s="3"/>
    </row>
    <row r="160" spans="1:8" ht="12.75">
      <c r="A160" s="148"/>
      <c r="B160" s="150"/>
      <c r="C160" s="147"/>
      <c r="D160" s="145"/>
      <c r="E160" s="145"/>
      <c r="F160" s="146"/>
      <c r="G160" s="147"/>
      <c r="H160" s="3"/>
    </row>
    <row r="161" spans="1:8" ht="12.75">
      <c r="A161" s="148"/>
      <c r="B161" s="149"/>
      <c r="C161" s="147"/>
      <c r="D161" s="145"/>
      <c r="E161" s="145"/>
      <c r="F161" s="146"/>
      <c r="G161" s="147"/>
      <c r="H161" s="3"/>
    </row>
    <row r="162" spans="1:8" ht="12.75">
      <c r="A162" s="148"/>
      <c r="B162" s="150"/>
      <c r="C162" s="147"/>
      <c r="D162" s="145"/>
      <c r="E162" s="145"/>
      <c r="F162" s="146"/>
      <c r="G162" s="147"/>
      <c r="H162" s="3"/>
    </row>
    <row r="163" spans="1:8" ht="12.75">
      <c r="A163" s="148"/>
      <c r="B163" s="149"/>
      <c r="C163" s="147"/>
      <c r="D163" s="145"/>
      <c r="E163" s="145"/>
      <c r="F163" s="146"/>
      <c r="G163" s="147"/>
      <c r="H163" s="3"/>
    </row>
    <row r="164" spans="1:8" ht="12.75">
      <c r="A164" s="148"/>
      <c r="B164" s="150"/>
      <c r="C164" s="147"/>
      <c r="D164" s="145"/>
      <c r="E164" s="145"/>
      <c r="F164" s="146"/>
      <c r="G164" s="147"/>
      <c r="H164" s="3"/>
    </row>
    <row r="165" spans="1:8" ht="12.75">
      <c r="A165" s="148"/>
      <c r="B165" s="149"/>
      <c r="C165" s="147"/>
      <c r="D165" s="145"/>
      <c r="E165" s="145"/>
      <c r="F165" s="146"/>
      <c r="G165" s="147"/>
      <c r="H165" s="3"/>
    </row>
    <row r="166" spans="1:8" ht="12.75">
      <c r="A166" s="148"/>
      <c r="B166" s="150"/>
      <c r="C166" s="147"/>
      <c r="D166" s="145"/>
      <c r="E166" s="145"/>
      <c r="F166" s="146"/>
      <c r="G166" s="147"/>
      <c r="H166" s="3"/>
    </row>
    <row r="167" spans="1:8" ht="12.75">
      <c r="A167" s="148"/>
      <c r="B167" s="149"/>
      <c r="C167" s="147"/>
      <c r="D167" s="145"/>
      <c r="E167" s="145"/>
      <c r="F167" s="146"/>
      <c r="G167" s="147"/>
      <c r="H167" s="3"/>
    </row>
    <row r="168" spans="1:8" ht="12.75">
      <c r="A168" s="148"/>
      <c r="B168" s="150"/>
      <c r="C168" s="147"/>
      <c r="D168" s="145"/>
      <c r="E168" s="145"/>
      <c r="F168" s="146"/>
      <c r="G168" s="147"/>
      <c r="H168" s="3"/>
    </row>
    <row r="169" spans="1:8" ht="12.75">
      <c r="A169" s="148"/>
      <c r="B169" s="149"/>
      <c r="C169" s="147"/>
      <c r="D169" s="145"/>
      <c r="E169" s="145"/>
      <c r="F169" s="146"/>
      <c r="G169" s="147"/>
      <c r="H169" s="3"/>
    </row>
    <row r="170" spans="1:8" ht="12.75">
      <c r="A170" s="148"/>
      <c r="B170" s="150"/>
      <c r="C170" s="147"/>
      <c r="D170" s="145"/>
      <c r="E170" s="145"/>
      <c r="F170" s="146"/>
      <c r="G170" s="147"/>
      <c r="H170" s="3"/>
    </row>
    <row r="171" spans="1:8" ht="12.75">
      <c r="A171" s="148"/>
      <c r="B171" s="149"/>
      <c r="C171" s="147"/>
      <c r="D171" s="145"/>
      <c r="E171" s="145"/>
      <c r="F171" s="146"/>
      <c r="G171" s="147"/>
      <c r="H171" s="3"/>
    </row>
    <row r="172" spans="1:8" ht="12.75">
      <c r="A172" s="148"/>
      <c r="B172" s="150"/>
      <c r="C172" s="147"/>
      <c r="D172" s="145"/>
      <c r="E172" s="145"/>
      <c r="F172" s="146"/>
      <c r="G172" s="147"/>
      <c r="H172" s="3"/>
    </row>
    <row r="173" spans="1:8" ht="12.75">
      <c r="A173" s="148"/>
      <c r="B173" s="149"/>
      <c r="C173" s="147"/>
      <c r="D173" s="145"/>
      <c r="E173" s="145"/>
      <c r="F173" s="146"/>
      <c r="G173" s="147"/>
      <c r="H173" s="3"/>
    </row>
    <row r="174" spans="1:8" ht="12.75">
      <c r="A174" s="148"/>
      <c r="B174" s="150"/>
      <c r="C174" s="147"/>
      <c r="D174" s="145"/>
      <c r="E174" s="145"/>
      <c r="F174" s="146"/>
      <c r="G174" s="147"/>
      <c r="H174" s="3"/>
    </row>
    <row r="175" spans="1:8" ht="12.75">
      <c r="A175" s="148"/>
      <c r="B175" s="149"/>
      <c r="C175" s="147"/>
      <c r="D175" s="145"/>
      <c r="E175" s="145"/>
      <c r="F175" s="146"/>
      <c r="G175" s="147"/>
      <c r="H175" s="3"/>
    </row>
    <row r="176" spans="1:8" ht="12.75">
      <c r="A176" s="148"/>
      <c r="B176" s="150"/>
      <c r="C176" s="147"/>
      <c r="D176" s="145"/>
      <c r="E176" s="145"/>
      <c r="F176" s="146"/>
      <c r="G176" s="147"/>
      <c r="H176" s="3"/>
    </row>
    <row r="177" spans="1:8" ht="12.75">
      <c r="A177" s="148"/>
      <c r="B177" s="149"/>
      <c r="C177" s="147"/>
      <c r="D177" s="145"/>
      <c r="E177" s="145"/>
      <c r="F177" s="146"/>
      <c r="G177" s="147"/>
      <c r="H177" s="3"/>
    </row>
    <row r="178" spans="1:8" ht="12.75">
      <c r="A178" s="148"/>
      <c r="B178" s="150"/>
      <c r="C178" s="147"/>
      <c r="D178" s="145"/>
      <c r="E178" s="145"/>
      <c r="F178" s="146"/>
      <c r="G178" s="147"/>
      <c r="H178" s="3"/>
    </row>
    <row r="179" spans="1:8" ht="12.75">
      <c r="A179" s="148"/>
      <c r="B179" s="149"/>
      <c r="C179" s="147"/>
      <c r="D179" s="145"/>
      <c r="E179" s="145"/>
      <c r="F179" s="146"/>
      <c r="G179" s="147"/>
      <c r="H179" s="3"/>
    </row>
    <row r="180" spans="1:8" ht="12.75">
      <c r="A180" s="148"/>
      <c r="B180" s="150"/>
      <c r="C180" s="147"/>
      <c r="D180" s="145"/>
      <c r="E180" s="145"/>
      <c r="F180" s="146"/>
      <c r="G180" s="147"/>
      <c r="H180" s="3"/>
    </row>
    <row r="181" spans="1:8" ht="12.75">
      <c r="A181" s="148"/>
      <c r="B181" s="149"/>
      <c r="C181" s="147"/>
      <c r="D181" s="145"/>
      <c r="E181" s="145"/>
      <c r="F181" s="146"/>
      <c r="G181" s="147"/>
      <c r="H181" s="3"/>
    </row>
    <row r="182" spans="1:8" ht="12.75">
      <c r="A182" s="148"/>
      <c r="B182" s="150"/>
      <c r="C182" s="147"/>
      <c r="D182" s="145"/>
      <c r="E182" s="145"/>
      <c r="F182" s="146"/>
      <c r="G182" s="147"/>
      <c r="H182" s="3"/>
    </row>
    <row r="183" spans="1:8" ht="12.75">
      <c r="A183" s="148"/>
      <c r="B183" s="149"/>
      <c r="C183" s="147"/>
      <c r="D183" s="145"/>
      <c r="E183" s="145"/>
      <c r="F183" s="146"/>
      <c r="G183" s="147"/>
      <c r="H183" s="3"/>
    </row>
    <row r="184" spans="1:8" ht="12.75">
      <c r="A184" s="148"/>
      <c r="B184" s="150"/>
      <c r="C184" s="147"/>
      <c r="D184" s="145"/>
      <c r="E184" s="145"/>
      <c r="F184" s="146"/>
      <c r="G184" s="147"/>
      <c r="H184" s="3"/>
    </row>
    <row r="185" spans="1:8" ht="12.75">
      <c r="A185" s="148"/>
      <c r="B185" s="149"/>
      <c r="C185" s="147"/>
      <c r="D185" s="145"/>
      <c r="E185" s="145"/>
      <c r="F185" s="146"/>
      <c r="G185" s="147"/>
      <c r="H185" s="3"/>
    </row>
    <row r="186" spans="1:8" ht="12.75">
      <c r="A186" s="148"/>
      <c r="B186" s="150"/>
      <c r="C186" s="147"/>
      <c r="D186" s="145"/>
      <c r="E186" s="145"/>
      <c r="F186" s="146"/>
      <c r="G186" s="147"/>
      <c r="H186" s="3"/>
    </row>
    <row r="187" spans="1:8" ht="12.75">
      <c r="A187" s="148"/>
      <c r="B187" s="149"/>
      <c r="C187" s="147"/>
      <c r="D187" s="145"/>
      <c r="E187" s="145"/>
      <c r="F187" s="146"/>
      <c r="G187" s="147"/>
      <c r="H187" s="3"/>
    </row>
    <row r="188" spans="1:8" ht="12.75">
      <c r="A188" s="148"/>
      <c r="B188" s="150"/>
      <c r="C188" s="147"/>
      <c r="D188" s="145"/>
      <c r="E188" s="145"/>
      <c r="F188" s="146"/>
      <c r="G188" s="147"/>
      <c r="H188" s="3"/>
    </row>
    <row r="189" spans="1:8" ht="12.75">
      <c r="A189" s="148"/>
      <c r="B189" s="149"/>
      <c r="C189" s="147"/>
      <c r="D189" s="145"/>
      <c r="E189" s="145"/>
      <c r="F189" s="146"/>
      <c r="G189" s="147"/>
      <c r="H189" s="3"/>
    </row>
    <row r="190" spans="1:8" ht="12.75">
      <c r="A190" s="148"/>
      <c r="B190" s="150"/>
      <c r="C190" s="147"/>
      <c r="D190" s="145"/>
      <c r="E190" s="145"/>
      <c r="F190" s="146"/>
      <c r="G190" s="147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3"/>
  <sheetViews>
    <sheetView tabSelected="1" zoomScalePageLayoutView="0" workbookViewId="0" topLeftCell="A1">
      <selection activeCell="G71" sqref="A1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19" t="s">
        <v>51</v>
      </c>
      <c r="B1" s="219"/>
      <c r="C1" s="219"/>
      <c r="D1" s="219"/>
      <c r="E1" s="219"/>
      <c r="F1" s="219"/>
      <c r="G1" s="21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 customHeight="1" thickBot="1">
      <c r="A2" s="104" t="s">
        <v>55</v>
      </c>
      <c r="B2" s="104"/>
      <c r="C2" s="220"/>
      <c r="D2" s="94" t="str">
        <f>HYPERLINK('[1]реквизиты'!$A$2)</f>
        <v>Первенство России по самбо, среди юношей 1995-1996гг.р.</v>
      </c>
      <c r="E2" s="221"/>
      <c r="F2" s="221"/>
      <c r="G2" s="22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0.25" customHeight="1" thickBot="1">
      <c r="B3" s="42"/>
      <c r="C3" s="92" t="str">
        <f>HYPERLINK('[1]реквизиты'!$A$3)</f>
        <v>04-08 февраля 2013г., г.Рязань</v>
      </c>
      <c r="D3" s="92"/>
      <c r="E3" s="92"/>
      <c r="F3" s="93"/>
      <c r="G3" s="52" t="str">
        <f>HYPERLINK('пр.взв'!D4)</f>
        <v>В.к.   81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23" t="s">
        <v>21</v>
      </c>
      <c r="B4" s="225" t="s">
        <v>4</v>
      </c>
      <c r="C4" s="228" t="s">
        <v>1</v>
      </c>
      <c r="D4" s="228" t="s">
        <v>2</v>
      </c>
      <c r="E4" s="228" t="s">
        <v>3</v>
      </c>
      <c r="F4" s="228" t="s">
        <v>7</v>
      </c>
      <c r="G4" s="229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24"/>
      <c r="B5" s="226"/>
      <c r="C5" s="226"/>
      <c r="D5" s="226"/>
      <c r="E5" s="226"/>
      <c r="F5" s="226"/>
      <c r="G5" s="23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09" t="s">
        <v>9</v>
      </c>
      <c r="B6" s="211">
        <v>15</v>
      </c>
      <c r="C6" s="213" t="str">
        <f>VLOOKUP(B6,'пр.взв'!B7:G86,2,FALSE)</f>
        <v>ГЕРЕКОВ Рустам Магамедрасулович</v>
      </c>
      <c r="D6" s="215" t="str">
        <f>VLOOKUP(B6,'пр.взв'!B7:G86,3,FALSE)</f>
        <v>25.07.1995, 1р</v>
      </c>
      <c r="E6" s="217" t="str">
        <f>VLOOKUP(B6,'пр.взв'!B7:G86,4,FALSE)</f>
        <v>CКФО, КБР</v>
      </c>
      <c r="F6" s="232"/>
      <c r="G6" s="233" t="str">
        <f>VLOOKUP(B6,'пр.взв'!B7:G86,6,FALSE)</f>
        <v>Хупов Ж., Мирзов Т.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10"/>
      <c r="B7" s="212"/>
      <c r="C7" s="214"/>
      <c r="D7" s="216"/>
      <c r="E7" s="218"/>
      <c r="F7" s="227"/>
      <c r="G7" s="231"/>
    </row>
    <row r="8" spans="1:7" ht="10.5" customHeight="1">
      <c r="A8" s="237" t="s">
        <v>10</v>
      </c>
      <c r="B8" s="236">
        <v>14</v>
      </c>
      <c r="C8" s="214" t="str">
        <f>VLOOKUP(B8,'пр.взв'!B7:G86,2,FALSE)</f>
        <v>ШИШКОВ Сергей Николаевич</v>
      </c>
      <c r="D8" s="234" t="str">
        <f>VLOOKUP(B8,'пр.взв'!B7:G86,3,FALSE)</f>
        <v>13.06.1995 кмс</v>
      </c>
      <c r="E8" s="218" t="str">
        <f>VLOOKUP(B8,'пр.взв'!B7:G86,4,FALSE)</f>
        <v>Москва С-70</v>
      </c>
      <c r="F8" s="227"/>
      <c r="G8" s="231" t="str">
        <f>VLOOKUP(B8,'пр.взв'!B7:G86,6,FALSE)</f>
        <v>Бобров АА, Леонтьев АА</v>
      </c>
    </row>
    <row r="9" spans="1:7" ht="10.5" customHeight="1">
      <c r="A9" s="237"/>
      <c r="B9" s="212"/>
      <c r="C9" s="214"/>
      <c r="D9" s="234"/>
      <c r="E9" s="218"/>
      <c r="F9" s="227"/>
      <c r="G9" s="231"/>
    </row>
    <row r="10" spans="1:7" ht="10.5" customHeight="1">
      <c r="A10" s="235" t="s">
        <v>11</v>
      </c>
      <c r="B10" s="236">
        <v>21</v>
      </c>
      <c r="C10" s="214" t="str">
        <f>VLOOKUP(B10,'пр.взв'!B7:G86,2,FALSE)</f>
        <v>ПОЗДЕЕВ Дмитрий Андреевич</v>
      </c>
      <c r="D10" s="234" t="str">
        <f>VLOOKUP(B10,'пр.взв'!B7:G86,3,FALSE)</f>
        <v>06.05.1995, кмс</v>
      </c>
      <c r="E10" s="218" t="str">
        <f>VLOOKUP(B10,'пр.взв'!B7:G86,4,FALSE)</f>
        <v>УФО, Свердловская, В.Пышма, Пр</v>
      </c>
      <c r="F10" s="227"/>
      <c r="G10" s="231" t="str">
        <f>VLOOKUP(B10,'пр.взв'!B7:G86,6,FALSE)</f>
        <v>Пляшкун НВ, Мельников АН, </v>
      </c>
    </row>
    <row r="11" spans="1:7" ht="10.5" customHeight="1">
      <c r="A11" s="235"/>
      <c r="B11" s="212"/>
      <c r="C11" s="214"/>
      <c r="D11" s="234"/>
      <c r="E11" s="218"/>
      <c r="F11" s="227"/>
      <c r="G11" s="231"/>
    </row>
    <row r="12" spans="1:7" ht="10.5" customHeight="1">
      <c r="A12" s="235" t="s">
        <v>11</v>
      </c>
      <c r="B12" s="236">
        <v>27</v>
      </c>
      <c r="C12" s="214" t="str">
        <f>VLOOKUP(B12,'пр.взв'!B7:G86,2,FALSE)</f>
        <v>АБДУЛКАДИРОВ Ильман Алманович</v>
      </c>
      <c r="D12" s="234" t="str">
        <f>VLOOKUP(B12,'пр.взв'!B7:G86,3,FALSE)</f>
        <v>08.02.1996 кмс</v>
      </c>
      <c r="E12" s="218" t="str">
        <f>VLOOKUP(B12,'пр.взв'!B7:G86,4,FALSE)</f>
        <v>СКФО, Чеченская, МО</v>
      </c>
      <c r="F12" s="227"/>
      <c r="G12" s="231" t="str">
        <f>VLOOKUP(B12,'пр.взв'!B7:G86,6,FALSE)</f>
        <v>Эскаев Ш, Чапаев В</v>
      </c>
    </row>
    <row r="13" spans="1:7" ht="10.5" customHeight="1">
      <c r="A13" s="235"/>
      <c r="B13" s="212"/>
      <c r="C13" s="214"/>
      <c r="D13" s="234"/>
      <c r="E13" s="218"/>
      <c r="F13" s="227"/>
      <c r="G13" s="231"/>
    </row>
    <row r="14" spans="1:7" ht="10.5" customHeight="1">
      <c r="A14" s="190" t="s">
        <v>13</v>
      </c>
      <c r="B14" s="191">
        <v>7</v>
      </c>
      <c r="C14" s="195" t="str">
        <f>VLOOKUP(B14,'пр.взв'!B7:G86,2,FALSE)</f>
        <v>АБДУЛМЕДЖИДОВ Руслан Ибрагимович</v>
      </c>
      <c r="D14" s="197" t="str">
        <f>VLOOKUP(B14,'пр.взв'!B7:G86,3,FALSE)</f>
        <v>27.06.1996 1р</v>
      </c>
      <c r="E14" s="199" t="str">
        <f>VLOOKUP(B14,'пр.взв'!B7:G86,4,FALSE)</f>
        <v>Москва С-70</v>
      </c>
      <c r="F14" s="201">
        <f>VLOOKUP(B14,'пр.взв'!B7:G86,5,FALSE)</f>
        <v>0</v>
      </c>
      <c r="G14" s="203" t="str">
        <f>VLOOKUP(B14,'пр.взв'!B7:G86,6,FALSE)</f>
        <v>Чернушевич ОВ, Филимонов СН</v>
      </c>
    </row>
    <row r="15" spans="1:7" ht="10.5" customHeight="1">
      <c r="A15" s="190"/>
      <c r="B15" s="192"/>
      <c r="C15" s="195"/>
      <c r="D15" s="197"/>
      <c r="E15" s="199"/>
      <c r="F15" s="201"/>
      <c r="G15" s="203"/>
    </row>
    <row r="16" spans="1:7" ht="10.5" customHeight="1">
      <c r="A16" s="190" t="s">
        <v>14</v>
      </c>
      <c r="B16" s="191">
        <v>31</v>
      </c>
      <c r="C16" s="195" t="str">
        <f>VLOOKUP(B16,'пр.взв'!B7:G86,2,FALSE)</f>
        <v>БАБОЕВ Роман Борисович</v>
      </c>
      <c r="D16" s="197" t="str">
        <f>VLOOKUP(B16,'пр.взв'!B7:G86,3,FALSE)</f>
        <v>29.01.1996 1р</v>
      </c>
      <c r="E16" s="199" t="str">
        <f>VLOOKUP(B16,'пр.взв'!B7:G86,4,FALSE)</f>
        <v>ЮФО, Краснодарский, Тихорецкий ФК</v>
      </c>
      <c r="F16" s="201">
        <f>VLOOKUP(B16,'пр.взв'!B7:G86,5,FALSE)</f>
        <v>0</v>
      </c>
      <c r="G16" s="203" t="str">
        <f>VLOOKUP(B16,'пр.взв'!B7:G86,6,FALSE)</f>
        <v>Джакелли ЛР</v>
      </c>
    </row>
    <row r="17" spans="1:7" ht="10.5" customHeight="1">
      <c r="A17" s="190"/>
      <c r="B17" s="192"/>
      <c r="C17" s="195"/>
      <c r="D17" s="197"/>
      <c r="E17" s="199"/>
      <c r="F17" s="201"/>
      <c r="G17" s="203"/>
    </row>
    <row r="18" spans="1:7" ht="10.5" customHeight="1">
      <c r="A18" s="190" t="s">
        <v>15</v>
      </c>
      <c r="B18" s="191">
        <v>17</v>
      </c>
      <c r="C18" s="195" t="str">
        <f>VLOOKUP(B18,'пр.взв'!B7:G86,2,FALSE)</f>
        <v>РИЗВАНОВ Магомед Джабраилович</v>
      </c>
      <c r="D18" s="197" t="str">
        <f>VLOOKUP(B18,'пр.взв'!B7:G86,3,FALSE)</f>
        <v>23.08.1995, кмс</v>
      </c>
      <c r="E18" s="199" t="str">
        <f>VLOOKUP(B18,'пр.взв'!B7:G86,4,FALSE)</f>
        <v>CКФО, Дагестан, Махачкала ПР</v>
      </c>
      <c r="F18" s="201">
        <f>VLOOKUP(B18,'пр.взв'!B7:G86,5,FALSE)</f>
        <v>0</v>
      </c>
      <c r="G18" s="203" t="str">
        <f>VLOOKUP(B18,'пр.взв'!B7:G86,6,FALSE)</f>
        <v>Гасанханов ЗМ</v>
      </c>
    </row>
    <row r="19" spans="1:7" ht="10.5" customHeight="1">
      <c r="A19" s="190"/>
      <c r="B19" s="192"/>
      <c r="C19" s="195"/>
      <c r="D19" s="197"/>
      <c r="E19" s="199"/>
      <c r="F19" s="201"/>
      <c r="G19" s="203"/>
    </row>
    <row r="20" spans="1:7" ht="10.5" customHeight="1">
      <c r="A20" s="190" t="s">
        <v>16</v>
      </c>
      <c r="B20" s="191">
        <v>4</v>
      </c>
      <c r="C20" s="195" t="str">
        <f>VLOOKUP(B20,'пр.взв'!B7:G86,2,FALSE)</f>
        <v>МЕДХИЕВ Орхан Гадир Оглы</v>
      </c>
      <c r="D20" s="197" t="str">
        <f>VLOOKUP(B20,'пр.взв'!B7:G86,3,FALSE)</f>
        <v>30.08.1995 кмс</v>
      </c>
      <c r="E20" s="199" t="str">
        <f>VLOOKUP(B20,'пр.взв'!B7:G86,4,FALSE)</f>
        <v>ДВФО, Приморский, Владивосток МО</v>
      </c>
      <c r="F20" s="201">
        <f>VLOOKUP(B20,'пр.взв'!B7:G86,5,FALSE)</f>
        <v>0</v>
      </c>
      <c r="G20" s="203" t="str">
        <f>VLOOKUP(B20,'пр.взв'!B7:G86,6,FALSE)</f>
        <v>Мартынов БВ, Денисоы ВЛ</v>
      </c>
    </row>
    <row r="21" spans="1:7" ht="10.5" customHeight="1">
      <c r="A21" s="190"/>
      <c r="B21" s="192"/>
      <c r="C21" s="195"/>
      <c r="D21" s="197"/>
      <c r="E21" s="199"/>
      <c r="F21" s="201"/>
      <c r="G21" s="203"/>
    </row>
    <row r="22" spans="1:7" ht="10.5" customHeight="1">
      <c r="A22" s="190" t="s">
        <v>17</v>
      </c>
      <c r="B22" s="191">
        <v>25</v>
      </c>
      <c r="C22" s="195" t="str">
        <f>VLOOKUP(B22,'пр.взв'!B7:G86,2,FALSE)</f>
        <v>ЯКОВЛЕВ Вадим Игоревич</v>
      </c>
      <c r="D22" s="197" t="str">
        <f>VLOOKUP(B22,'пр.взв'!B7:G86,3,FALSE)</f>
        <v>01.11.1995 кмс</v>
      </c>
      <c r="E22" s="199" t="str">
        <f>VLOOKUP(B22,'пр.взв'!B7:G86,4,FALSE)</f>
        <v>Москва С-70</v>
      </c>
      <c r="F22" s="201">
        <f>VLOOKUP(B22,'пр.взв'!B7:G86,5,FALSE)</f>
        <v>0</v>
      </c>
      <c r="G22" s="203" t="str">
        <f>VLOOKUP(B22,'пр.взв'!B7:G86,6,FALSE)</f>
        <v>Бобров АА, Леонтьев АА</v>
      </c>
    </row>
    <row r="23" spans="1:7" ht="10.5" customHeight="1">
      <c r="A23" s="190"/>
      <c r="B23" s="192"/>
      <c r="C23" s="195"/>
      <c r="D23" s="197"/>
      <c r="E23" s="199"/>
      <c r="F23" s="201"/>
      <c r="G23" s="203"/>
    </row>
    <row r="24" spans="1:7" ht="10.5" customHeight="1">
      <c r="A24" s="190" t="s">
        <v>18</v>
      </c>
      <c r="B24" s="191">
        <v>23</v>
      </c>
      <c r="C24" s="195" t="str">
        <f>VLOOKUP(B24,'пр.взв'!B7:G86,2,FALSE)</f>
        <v>РЯБУШКА Константин Юрьевич</v>
      </c>
      <c r="D24" s="197" t="str">
        <f>VLOOKUP(B24,'пр.взв'!B7:G86,3,FALSE)</f>
        <v>08.04.1996, 1р</v>
      </c>
      <c r="E24" s="199" t="str">
        <f>VLOOKUP(B24,'пр.взв'!B7:G86,4,FALSE)</f>
        <v>ЮФО, Ростовская, Гуково, МО</v>
      </c>
      <c r="F24" s="201">
        <f>VLOOKUP(B24,'пр.взв'!B7:G86,5,FALSE)</f>
        <v>0</v>
      </c>
      <c r="G24" s="203" t="str">
        <f>VLOOKUP(B24,'пр.взв'!B7:G86,6,FALSE)</f>
        <v>Цикуниб Ю, Овчаренко А</v>
      </c>
    </row>
    <row r="25" spans="1:7" ht="10.5" customHeight="1">
      <c r="A25" s="190"/>
      <c r="B25" s="192"/>
      <c r="C25" s="195"/>
      <c r="D25" s="197"/>
      <c r="E25" s="199"/>
      <c r="F25" s="201"/>
      <c r="G25" s="203"/>
    </row>
    <row r="26" spans="1:7" ht="10.5" customHeight="1">
      <c r="A26" s="190" t="s">
        <v>19</v>
      </c>
      <c r="B26" s="191">
        <v>18</v>
      </c>
      <c r="C26" s="195" t="str">
        <f>VLOOKUP(B26,'пр.взв'!B7:G86,2,FALSE)</f>
        <v>КУРНАЧЕНКОВ Алексей</v>
      </c>
      <c r="D26" s="197" t="str">
        <f>VLOOKUP(B26,'пр.взв'!B7:G86,3,FALSE)</f>
        <v>18.08.1995 кмс</v>
      </c>
      <c r="E26" s="199" t="str">
        <f>VLOOKUP(B26,'пр.взв'!B7:G86,4,FALSE)</f>
        <v>ЦФО, Тверская Тверь МО</v>
      </c>
      <c r="F26" s="201">
        <f>VLOOKUP(B26,'пр.взв'!B7:G86,5,FALSE)</f>
        <v>0</v>
      </c>
      <c r="G26" s="203" t="str">
        <f>VLOOKUP(B26,'пр.взв'!B7:G86,6,FALSE)</f>
        <v>Каверзин ПИ</v>
      </c>
    </row>
    <row r="27" spans="1:7" ht="10.5" customHeight="1">
      <c r="A27" s="190"/>
      <c r="B27" s="192"/>
      <c r="C27" s="195"/>
      <c r="D27" s="197"/>
      <c r="E27" s="199"/>
      <c r="F27" s="201"/>
      <c r="G27" s="203"/>
    </row>
    <row r="28" spans="1:7" ht="10.5" customHeight="1">
      <c r="A28" s="190" t="s">
        <v>20</v>
      </c>
      <c r="B28" s="191">
        <v>11</v>
      </c>
      <c r="C28" s="195" t="str">
        <f>VLOOKUP(B28,'пр.взв'!B7:G86,2,FALSE)</f>
        <v>ИВКИН Никита Олегович</v>
      </c>
      <c r="D28" s="197" t="str">
        <f>VLOOKUP(B28,'пр.взв'!B7:G86,3,FALSE)</f>
        <v>19.07.1995, КМС</v>
      </c>
      <c r="E28" s="199" t="str">
        <f>VLOOKUP(B28,'пр.взв'!B7:G86,4,FALSE)</f>
        <v>СФО, Забайкальский край, Чита, МО</v>
      </c>
      <c r="F28" s="201">
        <f>VLOOKUP(B28,'пр.взв'!B7:G86,5,FALSE)</f>
        <v>0</v>
      </c>
      <c r="G28" s="203" t="str">
        <f>VLOOKUP(B28,'пр.взв'!B7:G86,6,FALSE)</f>
        <v>Малышев ЭГ, Калдыбаев КМ</v>
      </c>
    </row>
    <row r="29" spans="1:7" ht="10.5" customHeight="1">
      <c r="A29" s="190"/>
      <c r="B29" s="192"/>
      <c r="C29" s="195"/>
      <c r="D29" s="197"/>
      <c r="E29" s="199"/>
      <c r="F29" s="201"/>
      <c r="G29" s="203"/>
    </row>
    <row r="30" spans="1:7" ht="10.5" customHeight="1">
      <c r="A30" s="190" t="s">
        <v>23</v>
      </c>
      <c r="B30" s="191">
        <v>1</v>
      </c>
      <c r="C30" s="195" t="str">
        <f>VLOOKUP(B30,'пр.взв'!B7:G86,2,FALSE)</f>
        <v>АКОПОВ Виталий Александрович</v>
      </c>
      <c r="D30" s="197" t="str">
        <f>VLOOKUP(B30,'пр.взв'!B7:G86,3,FALSE)</f>
        <v>09.06.1996 1р</v>
      </c>
      <c r="E30" s="199" t="str">
        <f>VLOOKUP(B30,'пр.взв'!B7:G86,4,FALSE)</f>
        <v>Москва С-70</v>
      </c>
      <c r="F30" s="201">
        <f>VLOOKUP(B30,'пр.взв'!B7:G86,5,FALSE)</f>
        <v>0</v>
      </c>
      <c r="G30" s="203" t="str">
        <f>VLOOKUP(B30,'пр.взв'!B7:G86,6,FALSE)</f>
        <v>Кузнецов СВ, Вашурин ВВ</v>
      </c>
    </row>
    <row r="31" spans="1:14" ht="10.5" customHeight="1">
      <c r="A31" s="190"/>
      <c r="B31" s="192"/>
      <c r="C31" s="195"/>
      <c r="D31" s="197"/>
      <c r="E31" s="199"/>
      <c r="F31" s="201"/>
      <c r="G31" s="203"/>
      <c r="H31" s="5"/>
      <c r="I31" s="5"/>
      <c r="J31" s="5"/>
      <c r="L31" s="5"/>
      <c r="M31" s="5"/>
      <c r="N31" s="5"/>
    </row>
    <row r="32" spans="1:14" ht="10.5" customHeight="1">
      <c r="A32" s="190" t="s">
        <v>24</v>
      </c>
      <c r="B32" s="191">
        <v>9</v>
      </c>
      <c r="C32" s="195" t="str">
        <f>VLOOKUP(B32,'пр.взв'!B7:G86,2,FALSE)</f>
        <v>МАНАСЕРЯН Григор Тигранович</v>
      </c>
      <c r="D32" s="197" t="str">
        <f>VLOOKUP(B32,'пр.взв'!B7:G86,3,FALSE)</f>
        <v>06.04.1995, кмс</v>
      </c>
      <c r="E32" s="199" t="str">
        <f>VLOOKUP(B32,'пр.взв'!B7:G86,4,FALSE)</f>
        <v>ПФО, Удмуртская, Ижевск</v>
      </c>
      <c r="F32" s="201">
        <f>VLOOKUP(B32,'пр.взв'!B7:G86,5,FALSE)</f>
        <v>0</v>
      </c>
      <c r="G32" s="203" t="str">
        <f>VLOOKUP(B32,'пр.взв'!B7:G86,6,FALSE)</f>
        <v>Штайн ИВ</v>
      </c>
      <c r="H32" s="5"/>
      <c r="I32" s="5"/>
      <c r="J32" s="5"/>
      <c r="L32" s="5"/>
      <c r="M32" s="5"/>
      <c r="N32" s="5"/>
    </row>
    <row r="33" spans="1:14" ht="10.5" customHeight="1">
      <c r="A33" s="190"/>
      <c r="B33" s="192"/>
      <c r="C33" s="195"/>
      <c r="D33" s="197"/>
      <c r="E33" s="199"/>
      <c r="F33" s="201"/>
      <c r="G33" s="203"/>
      <c r="H33" s="5"/>
      <c r="I33" s="5"/>
      <c r="J33" s="5"/>
      <c r="L33" s="5"/>
      <c r="M33" s="5"/>
      <c r="N33" s="5"/>
    </row>
    <row r="34" spans="1:7" ht="10.5" customHeight="1">
      <c r="A34" s="190" t="s">
        <v>25</v>
      </c>
      <c r="B34" s="191">
        <v>10</v>
      </c>
      <c r="C34" s="195" t="str">
        <f>VLOOKUP(B34,'пр.взв'!B7:G86,2,FALSE)</f>
        <v>ШАТРОВИЧ Василий Сергеевич</v>
      </c>
      <c r="D34" s="197" t="e">
        <f>VLOOKUP(B34,'пр.взв'!B35:G114,3,FALSE)</f>
        <v>#N/A</v>
      </c>
      <c r="E34" s="199" t="str">
        <f>VLOOKUP(B34,'пр.взв'!B7:G86,4,FALSE)</f>
        <v>УФО, Челябинская, Увелка</v>
      </c>
      <c r="F34" s="201">
        <f>VLOOKUP(B34,'пр.взв'!B7:G86,5,FALSE)</f>
        <v>0</v>
      </c>
      <c r="G34" s="203" t="str">
        <f>VLOOKUP(B34,'пр.взв'!B7:G86,6,FALSE)</f>
        <v>Абдурахманов ИА, Симонов ВС</v>
      </c>
    </row>
    <row r="35" spans="1:7" ht="10.5" customHeight="1">
      <c r="A35" s="190"/>
      <c r="B35" s="192"/>
      <c r="C35" s="195"/>
      <c r="D35" s="197"/>
      <c r="E35" s="199"/>
      <c r="F35" s="201"/>
      <c r="G35" s="203"/>
    </row>
    <row r="36" spans="1:7" ht="10.5" customHeight="1">
      <c r="A36" s="190" t="s">
        <v>26</v>
      </c>
      <c r="B36" s="191">
        <v>30</v>
      </c>
      <c r="C36" s="195" t="str">
        <f>VLOOKUP(B36,'пр.взв'!B7:G86,2,FALSE)</f>
        <v>БЛИННИКОВ Артем Игоревич</v>
      </c>
      <c r="D36" s="197" t="str">
        <f>VLOOKUP(B36,'пр.взв'!B7:G86,3,FALSE)</f>
        <v>20.04.1995, кмс</v>
      </c>
      <c r="E36" s="199" t="str">
        <f>VLOOKUP(B36,'пр.взв'!B7:G86,4,FALSE)</f>
        <v>ЦФО, Брянская, ЮР</v>
      </c>
      <c r="F36" s="201">
        <f>VLOOKUP(B36,'пр.взв'!B7:G86,5,FALSE)</f>
        <v>0</v>
      </c>
      <c r="G36" s="203" t="str">
        <f>VLOOKUP(B36,'пр.взв'!B7:G86,6,FALSE)</f>
        <v>Великогло НА</v>
      </c>
    </row>
    <row r="37" spans="1:7" ht="10.5" customHeight="1">
      <c r="A37" s="190"/>
      <c r="B37" s="192"/>
      <c r="C37" s="195"/>
      <c r="D37" s="197"/>
      <c r="E37" s="199"/>
      <c r="F37" s="201"/>
      <c r="G37" s="203"/>
    </row>
    <row r="38" spans="1:7" ht="10.5" customHeight="1">
      <c r="A38" s="190" t="s">
        <v>27</v>
      </c>
      <c r="B38" s="191">
        <v>26</v>
      </c>
      <c r="C38" s="195" t="str">
        <f>VLOOKUP(B38,'пр.взв'!B7:G86,2,FALSE)</f>
        <v>ИВАШНЕВ Никита Михайлович </v>
      </c>
      <c r="D38" s="197" t="str">
        <f>VLOOKUP(B38,'пр.взв'!B7:G86,3,FALSE)</f>
        <v>11.07.1995, 1р</v>
      </c>
      <c r="E38" s="199" t="str">
        <f>VLOOKUP(B38,'пр.взв'!B7:G86,4,FALSE)</f>
        <v>СЗФО, Карелия, Петрозаводск ПР</v>
      </c>
      <c r="F38" s="201">
        <f>VLOOKUP(B38,'пр.взв'!B7:G86,5,FALSE)</f>
        <v>0</v>
      </c>
      <c r="G38" s="203" t="str">
        <f>VLOOKUP(B38,'пр.взв'!B7:G86,6,FALSE)</f>
        <v>Шегельман ИР</v>
      </c>
    </row>
    <row r="39" spans="1:7" ht="10.5" customHeight="1">
      <c r="A39" s="190"/>
      <c r="B39" s="192"/>
      <c r="C39" s="195"/>
      <c r="D39" s="197"/>
      <c r="E39" s="199"/>
      <c r="F39" s="201"/>
      <c r="G39" s="203"/>
    </row>
    <row r="40" spans="1:7" ht="10.5" customHeight="1">
      <c r="A40" s="190" t="s">
        <v>28</v>
      </c>
      <c r="B40" s="191">
        <v>22</v>
      </c>
      <c r="C40" s="195" t="str">
        <f>VLOOKUP(B40,'пр.взв'!B7:G86,2,FALSE)</f>
        <v>СЕРГЕЕВ Родион Анатольевич</v>
      </c>
      <c r="D40" s="197" t="str">
        <f>VLOOKUP(B40,'пр.взв'!B7:G86,3,FALSE)</f>
        <v>17.01.1995 1р</v>
      </c>
      <c r="E40" s="199" t="str">
        <f>VLOOKUP(B40,'пр.взв'!B7:G86,4,FALSE)</f>
        <v>Санкт-Петербург МО</v>
      </c>
      <c r="F40" s="201">
        <f>VLOOKUP(B40,'пр.взв'!B7:G86,5,FALSE)</f>
        <v>0</v>
      </c>
      <c r="G40" s="203" t="str">
        <f>VLOOKUP(B40,'пр.взв'!B7:G86,6,FALSE)</f>
        <v>Зверев СА</v>
      </c>
    </row>
    <row r="41" spans="1:7" ht="10.5" customHeight="1">
      <c r="A41" s="190"/>
      <c r="B41" s="192"/>
      <c r="C41" s="195"/>
      <c r="D41" s="197"/>
      <c r="E41" s="199"/>
      <c r="F41" s="201"/>
      <c r="G41" s="203"/>
    </row>
    <row r="42" spans="1:7" ht="10.5" customHeight="1">
      <c r="A42" s="190" t="s">
        <v>29</v>
      </c>
      <c r="B42" s="191">
        <v>6</v>
      </c>
      <c r="C42" s="195" t="str">
        <f>VLOOKUP(B42,'пр.взв'!B7:G86,2,FALSE)</f>
        <v>ФРОЛОВ Михаил Дмитриевич</v>
      </c>
      <c r="D42" s="197" t="str">
        <f>VLOOKUP(B42,'пр.взв'!B7:G86,3,FALSE)</f>
        <v>26.05.1995, кмс</v>
      </c>
      <c r="E42" s="199" t="str">
        <f>VLOOKUP(B42,'пр.взв'!B7:G86,4,FALSE)</f>
        <v>УФО, ХМАО, Радужный</v>
      </c>
      <c r="F42" s="201">
        <f>VLOOKUP(B42,'пр.взв'!B7:G86,5,FALSE)</f>
        <v>0</v>
      </c>
      <c r="G42" s="203" t="str">
        <f>VLOOKUP(B42,'пр.взв'!B7:G86,6,FALSE)</f>
        <v>Шмелев АВ, Сакисян АА</v>
      </c>
    </row>
    <row r="43" spans="1:7" ht="10.5" customHeight="1">
      <c r="A43" s="190"/>
      <c r="B43" s="192"/>
      <c r="C43" s="195"/>
      <c r="D43" s="197"/>
      <c r="E43" s="199"/>
      <c r="F43" s="201"/>
      <c r="G43" s="203"/>
    </row>
    <row r="44" spans="1:7" ht="10.5" customHeight="1">
      <c r="A44" s="190" t="s">
        <v>30</v>
      </c>
      <c r="B44" s="191">
        <v>20</v>
      </c>
      <c r="C44" s="195" t="str">
        <f>VLOOKUP(B44,'пр.взв'!B7:G86,2,FALSE)</f>
        <v>ЗАИРБЕКОВ Тимур Мурадович</v>
      </c>
      <c r="D44" s="197" t="str">
        <f>VLOOKUP(B44,'пр.взв'!B7:G86,3,FALSE)</f>
        <v>09.02.1996 кмс</v>
      </c>
      <c r="E44" s="199" t="str">
        <f>VLOOKUP(B44,'пр.взв'!B7:G86,4,FALSE)</f>
        <v>Москва С-70</v>
      </c>
      <c r="F44" s="201">
        <f>VLOOKUP(B44,'пр.взв'!B7:G86,5,FALSE)</f>
        <v>0</v>
      </c>
      <c r="G44" s="203" t="str">
        <f>VLOOKUP(B44,'пр.взв'!B7:G86,6,FALSE)</f>
        <v>Бобров АА, Леонтьев АА</v>
      </c>
    </row>
    <row r="45" spans="1:7" ht="10.5" customHeight="1">
      <c r="A45" s="190"/>
      <c r="B45" s="192"/>
      <c r="C45" s="195"/>
      <c r="D45" s="197"/>
      <c r="E45" s="199"/>
      <c r="F45" s="201"/>
      <c r="G45" s="203"/>
    </row>
    <row r="46" spans="1:7" ht="10.5" customHeight="1">
      <c r="A46" s="190" t="s">
        <v>31</v>
      </c>
      <c r="B46" s="191">
        <v>32</v>
      </c>
      <c r="C46" s="195" t="str">
        <f>VLOOKUP(B46,'пр.взв'!B7:G86,2,FALSE)</f>
        <v>НИКОЛАЕВ Кирилл Андреевич</v>
      </c>
      <c r="D46" s="197" t="str">
        <f>VLOOKUP(B46,'пр.взв'!B7:G86,3,FALSE)</f>
        <v>18.02.1995 кмс</v>
      </c>
      <c r="E46" s="199" t="str">
        <f>VLOOKUP(B46,'пр.взв'!B7:G86,4,FALSE)</f>
        <v>Москва С-70</v>
      </c>
      <c r="F46" s="201">
        <f>VLOOKUP(B46,'пр.взв'!B7:G86,5,FALSE)</f>
        <v>0</v>
      </c>
      <c r="G46" s="203" t="str">
        <f>VLOOKUP(B46,'пр.взв'!B7:G86,6,FALSE)</f>
        <v>Фунтиков ПВ, Чернушевич ОВ</v>
      </c>
    </row>
    <row r="47" spans="1:7" ht="10.5" customHeight="1">
      <c r="A47" s="190"/>
      <c r="B47" s="192"/>
      <c r="C47" s="195"/>
      <c r="D47" s="197"/>
      <c r="E47" s="199"/>
      <c r="F47" s="201"/>
      <c r="G47" s="203"/>
    </row>
    <row r="48" spans="1:7" ht="10.5" customHeight="1">
      <c r="A48" s="190" t="s">
        <v>32</v>
      </c>
      <c r="B48" s="191">
        <v>5</v>
      </c>
      <c r="C48" s="195" t="str">
        <f>VLOOKUP(B48,'пр.взв'!B7:G86,2,FALSE)</f>
        <v>ГРИГОРЬЯН Арут Меркунович</v>
      </c>
      <c r="D48" s="197" t="str">
        <f>VLOOKUP(B48,'пр.взв'!B7:G86,3,FALSE)</f>
        <v>08.08.1995 кмс</v>
      </c>
      <c r="E48" s="199" t="str">
        <f>VLOOKUP(B48,'пр.взв'!B7:G86,4,FALSE)</f>
        <v>ЮФО, Краснодарский, Армавир Д</v>
      </c>
      <c r="F48" s="201">
        <f>VLOOKUP(B48,'пр.взв'!B7:G86,5,FALSE)</f>
        <v>0</v>
      </c>
      <c r="G48" s="203" t="str">
        <f>VLOOKUP(B48,'пр.взв'!B7:G86,6,FALSE)</f>
        <v>Бородин ВГ, Елиазян СК</v>
      </c>
    </row>
    <row r="49" spans="1:7" ht="10.5" customHeight="1">
      <c r="A49" s="190"/>
      <c r="B49" s="192"/>
      <c r="C49" s="195"/>
      <c r="D49" s="197"/>
      <c r="E49" s="199"/>
      <c r="F49" s="201"/>
      <c r="G49" s="203"/>
    </row>
    <row r="50" spans="1:7" ht="10.5" customHeight="1">
      <c r="A50" s="190" t="s">
        <v>33</v>
      </c>
      <c r="B50" s="191">
        <v>29</v>
      </c>
      <c r="C50" s="195" t="str">
        <f>VLOOKUP(B50,'пр.взв'!B7:G86,2,FALSE)</f>
        <v>КАЮМОВ Эмиль Камилевич</v>
      </c>
      <c r="D50" s="197" t="str">
        <f>VLOOKUP(B50,'пр.взв'!B7:G86,3,FALSE)</f>
        <v>03.07.1995, 1р</v>
      </c>
      <c r="E50" s="199" t="str">
        <f>VLOOKUP(B50,'пр.взв'!B7:G86,4,FALSE)</f>
        <v>ПФО, Татарстан, Казань, ПС</v>
      </c>
      <c r="F50" s="201">
        <f>VLOOKUP(B50,'пр.взв'!B7:G86,5,FALSE)</f>
        <v>0</v>
      </c>
      <c r="G50" s="203" t="str">
        <f>VLOOKUP(B50,'пр.взв'!B7:G86,6,FALSE)</f>
        <v>Антонова ЕП</v>
      </c>
    </row>
    <row r="51" spans="1:7" ht="10.5" customHeight="1">
      <c r="A51" s="190"/>
      <c r="B51" s="192"/>
      <c r="C51" s="195"/>
      <c r="D51" s="197"/>
      <c r="E51" s="199"/>
      <c r="F51" s="201"/>
      <c r="G51" s="203"/>
    </row>
    <row r="52" spans="1:7" ht="10.5" customHeight="1">
      <c r="A52" s="190" t="s">
        <v>34</v>
      </c>
      <c r="B52" s="191">
        <v>28</v>
      </c>
      <c r="C52" s="195" t="str">
        <f>VLOOKUP(B52,'пр.взв'!B7:G86,2,FALSE)</f>
        <v>СТЕННИКОВ Вячеслав Иванович</v>
      </c>
      <c r="D52" s="197" t="str">
        <f>VLOOKUP(B52,'пр.взв'!B7:G86,3,FALSE)</f>
        <v>25.03.1997, 1р</v>
      </c>
      <c r="E52" s="199" t="str">
        <f>VLOOKUP(B52,'пр.взв'!B7:G86,4,FALSE)</f>
        <v>СФО Красноярский Ужур</v>
      </c>
      <c r="F52" s="201">
        <f>VLOOKUP(B52,'пр.взв'!B7:G86,5,FALSE)</f>
        <v>0</v>
      </c>
      <c r="G52" s="203" t="str">
        <f>VLOOKUP(B52,'пр.взв'!B7:G86,6,FALSE)</f>
        <v>Воробьев АА, Саградян ВО</v>
      </c>
    </row>
    <row r="53" spans="1:7" ht="10.5" customHeight="1">
      <c r="A53" s="190"/>
      <c r="B53" s="192"/>
      <c r="C53" s="195"/>
      <c r="D53" s="197"/>
      <c r="E53" s="199"/>
      <c r="F53" s="201"/>
      <c r="G53" s="203"/>
    </row>
    <row r="54" spans="1:7" ht="10.5" customHeight="1">
      <c r="A54" s="190" t="s">
        <v>35</v>
      </c>
      <c r="B54" s="191">
        <v>12</v>
      </c>
      <c r="C54" s="195" t="str">
        <f>VLOOKUP(B54,'пр.взв'!B7:G86,2,FALSE)</f>
        <v>ДАГАМУК Азир Айдамирович</v>
      </c>
      <c r="D54" s="197" t="str">
        <f>VLOOKUP(B54,'пр.взв'!B7:G86,3,FALSE)</f>
        <v>12.10.1995 кмс</v>
      </c>
      <c r="E54" s="199" t="str">
        <f>VLOOKUP(B54,'пр.взв'!B7:G86,4,FALSE)</f>
        <v>ЮФО, Адыгея, Майкоп</v>
      </c>
      <c r="F54" s="201">
        <f>VLOOKUP(B54,'пр.взв'!B7:G86,5,FALSE)</f>
        <v>0</v>
      </c>
      <c r="G54" s="203" t="str">
        <f>VLOOKUP(B54,'пр.взв'!B7:G86,6,FALSE)</f>
        <v>Хот Ю, Гуатыж Х</v>
      </c>
    </row>
    <row r="55" spans="1:7" ht="10.5" customHeight="1">
      <c r="A55" s="190"/>
      <c r="B55" s="192"/>
      <c r="C55" s="195"/>
      <c r="D55" s="197"/>
      <c r="E55" s="199"/>
      <c r="F55" s="201"/>
      <c r="G55" s="203"/>
    </row>
    <row r="56" spans="1:7" ht="10.5" customHeight="1">
      <c r="A56" s="190" t="s">
        <v>36</v>
      </c>
      <c r="B56" s="191">
        <v>3</v>
      </c>
      <c r="C56" s="195" t="str">
        <f>VLOOKUP(B56,'пр.взв'!B7:G86,2,FALSE)</f>
        <v>ЖУРАВЛЕВ Александр Игоревич</v>
      </c>
      <c r="D56" s="197" t="str">
        <f>VLOOKUP(B56,'пр.взв'!B7:G86,3,FALSE)</f>
        <v>26.01.1995 1р</v>
      </c>
      <c r="E56" s="199" t="str">
        <f>VLOOKUP(B56,'пр.взв'!B7:G86,4,FALSE)</f>
        <v>ПФО, Самарская, Тольятти</v>
      </c>
      <c r="F56" s="201">
        <f>VLOOKUP(B56,'пр.взв'!B7:G86,5,FALSE)</f>
        <v>0</v>
      </c>
      <c r="G56" s="203" t="str">
        <f>VLOOKUP(B56,'пр.взв'!B7:G86,6,FALSE)</f>
        <v>Маховский ГН</v>
      </c>
    </row>
    <row r="57" spans="1:7" ht="10.5" customHeight="1">
      <c r="A57" s="190"/>
      <c r="B57" s="192"/>
      <c r="C57" s="195"/>
      <c r="D57" s="197"/>
      <c r="E57" s="199"/>
      <c r="F57" s="201"/>
      <c r="G57" s="203"/>
    </row>
    <row r="58" spans="1:7" ht="10.5" customHeight="1">
      <c r="A58" s="190" t="s">
        <v>37</v>
      </c>
      <c r="B58" s="191">
        <v>2</v>
      </c>
      <c r="C58" s="195" t="str">
        <f>VLOOKUP(B58,'пр.взв'!B7:G86,2,FALSE)</f>
        <v>АДЖАМОВ Азиз Джемолоевич</v>
      </c>
      <c r="D58" s="197" t="str">
        <f>VLOOKUP(B58,'пр.взв'!B7:G86,3,FALSE)</f>
        <v>09.02.1995 кмс</v>
      </c>
      <c r="E58" s="199" t="str">
        <f>VLOOKUP(B58,'пр.взв'!B7:G86,4,FALSE)</f>
        <v>ЦФО, Тамбовская, Тамбов Л</v>
      </c>
      <c r="F58" s="201">
        <f>VLOOKUP(B58,'пр.взв'!B7:G86,5,FALSE)</f>
        <v>0</v>
      </c>
      <c r="G58" s="203" t="str">
        <f>VLOOKUP(B58,'пр.взв'!B7:G86,6,FALSE)</f>
        <v>Кувалдин СН</v>
      </c>
    </row>
    <row r="59" spans="1:7" ht="10.5" customHeight="1">
      <c r="A59" s="190"/>
      <c r="B59" s="192"/>
      <c r="C59" s="195"/>
      <c r="D59" s="197"/>
      <c r="E59" s="199"/>
      <c r="F59" s="201"/>
      <c r="G59" s="203"/>
    </row>
    <row r="60" spans="1:7" ht="10.5" customHeight="1">
      <c r="A60" s="190" t="s">
        <v>38</v>
      </c>
      <c r="B60" s="191">
        <v>24</v>
      </c>
      <c r="C60" s="195" t="str">
        <f>VLOOKUP(B60,'пр.взв'!B7:G86,2,FALSE)</f>
        <v>ХОМЯЧКОВ Алексей Михайлович</v>
      </c>
      <c r="D60" s="197" t="str">
        <f>VLOOKUP(B60,'пр.взв'!B7:G86,3,FALSE)</f>
        <v>26.09.1995 1р</v>
      </c>
      <c r="E60" s="199" t="str">
        <f>VLOOKUP(B60,'пр.взв'!B7:G86,4,FALSE)</f>
        <v>ЦФО, Владимирская, Юрьев-Польский</v>
      </c>
      <c r="F60" s="201">
        <f>VLOOKUP(B60,'пр.взв'!B7:G86,5,FALSE)</f>
        <v>0</v>
      </c>
      <c r="G60" s="203" t="str">
        <f>VLOOKUP(B60,'пр.взв'!B7:G86,6,FALSE)</f>
        <v>Сенюков ЮА</v>
      </c>
    </row>
    <row r="61" spans="1:7" ht="10.5" customHeight="1">
      <c r="A61" s="190"/>
      <c r="B61" s="192"/>
      <c r="C61" s="195"/>
      <c r="D61" s="197"/>
      <c r="E61" s="199"/>
      <c r="F61" s="201"/>
      <c r="G61" s="203"/>
    </row>
    <row r="62" spans="1:7" ht="10.5" customHeight="1">
      <c r="A62" s="190" t="s">
        <v>39</v>
      </c>
      <c r="B62" s="191">
        <v>19</v>
      </c>
      <c r="C62" s="195" t="str">
        <f>VLOOKUP(B62,'пр.взв'!B7:G86,2,FALSE)</f>
        <v>ЧЕРНОВ Данила Александрович</v>
      </c>
      <c r="D62" s="197" t="str">
        <f>VLOOKUP(B62,'пр.взв'!B7:G86,3,FALSE)</f>
        <v>27.05.1995, кмс</v>
      </c>
      <c r="E62" s="199" t="str">
        <f>VLOOKUP(B62,'пр.взв'!B7:G86,4,FALSE)</f>
        <v>ПФО, Пензенская, Пенза ВС</v>
      </c>
      <c r="F62" s="208" t="str">
        <f>VLOOKUP(B62,'пр.взв'!B7:G86,5,FALSE)</f>
        <v>017420058</v>
      </c>
      <c r="G62" s="203" t="str">
        <f>VLOOKUP(B62,'пр.взв'!B7:G86,6,FALSE)</f>
        <v>Надькин ВА, Ивантьев АВ</v>
      </c>
    </row>
    <row r="63" spans="1:7" ht="10.5" customHeight="1">
      <c r="A63" s="190"/>
      <c r="B63" s="192"/>
      <c r="C63" s="195"/>
      <c r="D63" s="197"/>
      <c r="E63" s="199"/>
      <c r="F63" s="208"/>
      <c r="G63" s="203"/>
    </row>
    <row r="64" spans="1:7" ht="10.5" customHeight="1">
      <c r="A64" s="190" t="s">
        <v>40</v>
      </c>
      <c r="B64" s="191">
        <v>8</v>
      </c>
      <c r="C64" s="195" t="str">
        <f>VLOOKUP(B64,'пр.взв'!B9:G88,2,FALSE)</f>
        <v>ВАСИЛЬКОВ Филипп Викторович</v>
      </c>
      <c r="D64" s="197" t="str">
        <f>VLOOKUP(B64,'пр.взв'!B9:G88,3,FALSE)</f>
        <v>13.06.1995 1р</v>
      </c>
      <c r="E64" s="199" t="str">
        <f>VLOOKUP(B64,'пр.взв'!B9:G88,4,FALSE)</f>
        <v>Санкт-Петербург ПР</v>
      </c>
      <c r="F64" s="201">
        <f>VLOOKUP(B64,'пр.взв'!B9:G88,5,FALSE)</f>
        <v>0</v>
      </c>
      <c r="G64" s="203" t="str">
        <f>VLOOKUP(B64,'пр.взв'!B9:G88,6,FALSE)</f>
        <v>Борок ГМ</v>
      </c>
    </row>
    <row r="65" spans="1:7" ht="10.5" customHeight="1">
      <c r="A65" s="190"/>
      <c r="B65" s="192"/>
      <c r="C65" s="195"/>
      <c r="D65" s="197"/>
      <c r="E65" s="199"/>
      <c r="F65" s="201"/>
      <c r="G65" s="203"/>
    </row>
    <row r="66" spans="1:7" ht="10.5" customHeight="1">
      <c r="A66" s="190" t="s">
        <v>41</v>
      </c>
      <c r="B66" s="191">
        <v>16</v>
      </c>
      <c r="C66" s="195" t="str">
        <f>VLOOKUP(B66,'пр.взв'!B11:G90,2,FALSE)</f>
        <v>ФЕРАПОНТОВ Александр Дмитриевич</v>
      </c>
      <c r="D66" s="197" t="str">
        <f>VLOOKUP(B66,'пр.взв'!B11:G90,3,FALSE)</f>
        <v>13.06.1995 1р</v>
      </c>
      <c r="E66" s="199" t="str">
        <f>VLOOKUP(B66,'пр.взв'!B11:G90,4,FALSE)</f>
        <v>ПФО, Пензенская, Пенза ВС</v>
      </c>
      <c r="F66" s="201">
        <f>VLOOKUP(B66,'пр.взв'!B11:G90,5,FALSE)</f>
        <v>0</v>
      </c>
      <c r="G66" s="203" t="str">
        <f>VLOOKUP(B66,'пр.взв'!B11:G90,6,FALSE)</f>
        <v>Надькин ВА, Ивентьев АВ</v>
      </c>
    </row>
    <row r="67" spans="1:7" ht="10.5" customHeight="1">
      <c r="A67" s="190"/>
      <c r="B67" s="192"/>
      <c r="C67" s="195"/>
      <c r="D67" s="197"/>
      <c r="E67" s="199"/>
      <c r="F67" s="201"/>
      <c r="G67" s="203"/>
    </row>
    <row r="68" spans="1:7" ht="10.5" customHeight="1">
      <c r="A68" s="190" t="s">
        <v>42</v>
      </c>
      <c r="B68" s="191">
        <v>13</v>
      </c>
      <c r="C68" s="195" t="str">
        <f>VLOOKUP(B68,'пр.взв'!B11:G90,2,FALSE)</f>
        <v>МИРОНОВ Никита Геннадьевич</v>
      </c>
      <c r="D68" s="197" t="str">
        <f>VLOOKUP(B68,'пр.взв'!B11:G90,3,FALSE)</f>
        <v>20.10.1996, 1р</v>
      </c>
      <c r="E68" s="199" t="str">
        <f>VLOOKUP(B68,'пр.взв'!B11:G90,4,FALSE)</f>
        <v>ЦФО, Калужская, Обнинск ЮР</v>
      </c>
      <c r="F68" s="201">
        <f>VLOOKUP(B68,'пр.взв'!B11:G90,5,FALSE)</f>
        <v>0</v>
      </c>
      <c r="G68" s="203" t="str">
        <f>VLOOKUP(B68,'пр.взв'!B11:G90,6,FALSE)</f>
        <v>Журавлев МВ</v>
      </c>
    </row>
    <row r="69" spans="1:7" ht="10.5" customHeight="1" thickBot="1">
      <c r="A69" s="193"/>
      <c r="B69" s="194"/>
      <c r="C69" s="196"/>
      <c r="D69" s="198"/>
      <c r="E69" s="200"/>
      <c r="F69" s="202"/>
      <c r="G69" s="204"/>
    </row>
    <row r="70" spans="1:26" ht="18" customHeight="1">
      <c r="A70" s="27" t="str">
        <f>HYPERLINK('[1]реквизиты'!$A$6)</f>
        <v>Гл. судья, судья МК</v>
      </c>
      <c r="B70" s="31"/>
      <c r="C70" s="31"/>
      <c r="D70" s="32"/>
      <c r="E70" s="34" t="str">
        <f>HYPERLINK('[1]реквизиты'!$G$6)</f>
        <v>А.В. Горбунов</v>
      </c>
      <c r="G70" s="36" t="str">
        <f>HYPERLINK('[1]реквизиты'!$G$7)</f>
        <v>/Омск/</v>
      </c>
      <c r="H70" s="3"/>
      <c r="I70" s="3"/>
      <c r="J70" s="3"/>
      <c r="K70" s="3"/>
      <c r="L70" s="3"/>
      <c r="M70" s="3"/>
      <c r="N70" s="32"/>
      <c r="O70" s="32"/>
      <c r="P70" s="32"/>
      <c r="Q70" s="37"/>
      <c r="R70" s="35"/>
      <c r="S70" s="37"/>
      <c r="T70" s="35"/>
      <c r="U70" s="37"/>
      <c r="W70" s="37"/>
      <c r="X70" s="35"/>
      <c r="Y70" s="21"/>
      <c r="Z70" s="21"/>
    </row>
    <row r="71" spans="1:26" ht="20.25" customHeight="1">
      <c r="A71" s="38" t="str">
        <f>HYPERLINK('[1]реквизиты'!$A$8)</f>
        <v>Гл. секретарь, судья РК</v>
      </c>
      <c r="B71" s="31"/>
      <c r="C71" s="47"/>
      <c r="D71" s="39"/>
      <c r="E71" s="34" t="str">
        <f>HYPERLINK('[1]реквизиты'!$G$8)</f>
        <v>С.Г. Пчелов</v>
      </c>
      <c r="F71" s="3"/>
      <c r="G71" s="36" t="str">
        <f>HYPERLINK('[1]реквизиты'!$G$9)</f>
        <v>/Чебоксары/</v>
      </c>
      <c r="H71" s="3"/>
      <c r="I71" s="3"/>
      <c r="J71" s="3"/>
      <c r="K71" s="3"/>
      <c r="L71" s="3"/>
      <c r="M71" s="3"/>
      <c r="N71" s="32"/>
      <c r="O71" s="32"/>
      <c r="P71" s="32"/>
      <c r="Q71" s="37"/>
      <c r="R71" s="35"/>
      <c r="S71" s="37"/>
      <c r="T71" s="35"/>
      <c r="U71" s="37"/>
      <c r="W71" s="37"/>
      <c r="X71" s="35"/>
      <c r="Y71" s="21"/>
      <c r="Z71" s="21"/>
    </row>
    <row r="72" spans="1:13" ht="12.75">
      <c r="A72" s="207"/>
      <c r="B72" s="149"/>
      <c r="C72" s="147"/>
      <c r="D72" s="145"/>
      <c r="E72" s="205"/>
      <c r="F72" s="206"/>
      <c r="G72" s="147"/>
      <c r="H72" s="3"/>
      <c r="I72" s="3"/>
      <c r="J72" s="3"/>
      <c r="K72" s="3"/>
      <c r="L72" s="3"/>
      <c r="M72" s="3"/>
    </row>
    <row r="73" spans="1:13" ht="12.75">
      <c r="A73" s="207"/>
      <c r="B73" s="150"/>
      <c r="C73" s="147"/>
      <c r="D73" s="145"/>
      <c r="E73" s="205"/>
      <c r="F73" s="206"/>
      <c r="G73" s="147"/>
      <c r="H73" s="3"/>
      <c r="I73" s="3"/>
      <c r="J73" s="3"/>
      <c r="K73" s="3"/>
      <c r="L73" s="3"/>
      <c r="M73" s="3"/>
    </row>
    <row r="74" spans="1:10" ht="12.75">
      <c r="A74" s="207"/>
      <c r="B74" s="149"/>
      <c r="C74" s="147"/>
      <c r="D74" s="145"/>
      <c r="E74" s="205"/>
      <c r="F74" s="206"/>
      <c r="G74" s="147"/>
      <c r="H74" s="3"/>
      <c r="I74" s="3"/>
      <c r="J74" s="3"/>
    </row>
    <row r="75" spans="1:10" ht="12.75">
      <c r="A75" s="207"/>
      <c r="B75" s="150"/>
      <c r="C75" s="147"/>
      <c r="D75" s="145"/>
      <c r="E75" s="205"/>
      <c r="F75" s="206"/>
      <c r="G75" s="147"/>
      <c r="H75" s="3"/>
      <c r="I75" s="3"/>
      <c r="J75" s="3"/>
    </row>
    <row r="76" spans="1:10" ht="12.75">
      <c r="A76" s="207"/>
      <c r="B76" s="149"/>
      <c r="C76" s="147"/>
      <c r="D76" s="145"/>
      <c r="E76" s="205"/>
      <c r="F76" s="206"/>
      <c r="G76" s="147"/>
      <c r="H76" s="3"/>
      <c r="I76" s="3"/>
      <c r="J76" s="3"/>
    </row>
    <row r="77" spans="1:10" ht="12.75">
      <c r="A77" s="207"/>
      <c r="B77" s="150"/>
      <c r="C77" s="147"/>
      <c r="D77" s="145"/>
      <c r="E77" s="205"/>
      <c r="F77" s="206"/>
      <c r="G77" s="147"/>
      <c r="H77" s="3"/>
      <c r="I77" s="3"/>
      <c r="J77" s="3"/>
    </row>
    <row r="78" spans="1:10" ht="12.75">
      <c r="A78" s="207"/>
      <c r="B78" s="149"/>
      <c r="C78" s="147"/>
      <c r="D78" s="145"/>
      <c r="E78" s="205"/>
      <c r="F78" s="206"/>
      <c r="G78" s="147"/>
      <c r="H78" s="3"/>
      <c r="I78" s="3"/>
      <c r="J78" s="3"/>
    </row>
    <row r="79" spans="1:10" ht="12.75">
      <c r="A79" s="207"/>
      <c r="B79" s="150"/>
      <c r="C79" s="147"/>
      <c r="D79" s="145"/>
      <c r="E79" s="205"/>
      <c r="F79" s="206"/>
      <c r="G79" s="147"/>
      <c r="H79" s="3"/>
      <c r="I79" s="3"/>
      <c r="J79" s="3"/>
    </row>
    <row r="80" spans="1:10" ht="12.75">
      <c r="A80" s="207"/>
      <c r="B80" s="149"/>
      <c r="C80" s="147"/>
      <c r="D80" s="145"/>
      <c r="E80" s="205"/>
      <c r="F80" s="206"/>
      <c r="G80" s="147"/>
      <c r="H80" s="3"/>
      <c r="I80" s="3"/>
      <c r="J80" s="3"/>
    </row>
    <row r="81" spans="1:10" ht="12.75">
      <c r="A81" s="207"/>
      <c r="B81" s="150"/>
      <c r="C81" s="147"/>
      <c r="D81" s="145"/>
      <c r="E81" s="205"/>
      <c r="F81" s="206"/>
      <c r="G81" s="147"/>
      <c r="H81" s="3"/>
      <c r="I81" s="3"/>
      <c r="J81" s="3"/>
    </row>
    <row r="82" spans="1:10" ht="12.75">
      <c r="A82" s="207"/>
      <c r="B82" s="149"/>
      <c r="C82" s="147"/>
      <c r="D82" s="145"/>
      <c r="E82" s="205"/>
      <c r="F82" s="206"/>
      <c r="G82" s="147"/>
      <c r="H82" s="3"/>
      <c r="I82" s="3"/>
      <c r="J82" s="3"/>
    </row>
    <row r="83" spans="1:10" ht="12.75">
      <c r="A83" s="207"/>
      <c r="B83" s="150"/>
      <c r="C83" s="147"/>
      <c r="D83" s="145"/>
      <c r="E83" s="205"/>
      <c r="F83" s="206"/>
      <c r="G83" s="147"/>
      <c r="H83" s="3"/>
      <c r="I83" s="3"/>
      <c r="J83" s="3"/>
    </row>
    <row r="84" spans="1:10" ht="12.75">
      <c r="A84" s="207"/>
      <c r="B84" s="149"/>
      <c r="C84" s="147"/>
      <c r="D84" s="145"/>
      <c r="E84" s="205"/>
      <c r="F84" s="206"/>
      <c r="G84" s="147"/>
      <c r="H84" s="3"/>
      <c r="I84" s="3"/>
      <c r="J84" s="3"/>
    </row>
    <row r="85" spans="1:10" ht="12.75">
      <c r="A85" s="207"/>
      <c r="B85" s="150"/>
      <c r="C85" s="147"/>
      <c r="D85" s="145"/>
      <c r="E85" s="205"/>
      <c r="F85" s="206"/>
      <c r="G85" s="147"/>
      <c r="H85" s="3"/>
      <c r="I85" s="3"/>
      <c r="J85" s="3"/>
    </row>
    <row r="86" spans="1:10" ht="12.75">
      <c r="A86" s="207"/>
      <c r="B86" s="149"/>
      <c r="C86" s="147"/>
      <c r="D86" s="145"/>
      <c r="E86" s="205"/>
      <c r="F86" s="206"/>
      <c r="G86" s="147"/>
      <c r="H86" s="3"/>
      <c r="I86" s="3"/>
      <c r="J86" s="3"/>
    </row>
    <row r="87" spans="1:10" ht="12.75">
      <c r="A87" s="207"/>
      <c r="B87" s="150"/>
      <c r="C87" s="147"/>
      <c r="D87" s="145"/>
      <c r="E87" s="205"/>
      <c r="F87" s="206"/>
      <c r="G87" s="147"/>
      <c r="H87" s="3"/>
      <c r="I87" s="3"/>
      <c r="J87" s="3"/>
    </row>
    <row r="88" spans="1:10" ht="12.75">
      <c r="A88" s="207"/>
      <c r="B88" s="149"/>
      <c r="C88" s="147"/>
      <c r="D88" s="145"/>
      <c r="E88" s="205"/>
      <c r="F88" s="206"/>
      <c r="G88" s="147"/>
      <c r="H88" s="3"/>
      <c r="I88" s="3"/>
      <c r="J88" s="3"/>
    </row>
    <row r="89" spans="1:10" ht="12.75">
      <c r="A89" s="207"/>
      <c r="B89" s="150"/>
      <c r="C89" s="147"/>
      <c r="D89" s="145"/>
      <c r="E89" s="205"/>
      <c r="F89" s="206"/>
      <c r="G89" s="147"/>
      <c r="H89" s="3"/>
      <c r="I89" s="3"/>
      <c r="J89" s="3"/>
    </row>
    <row r="90" spans="1:10" ht="12.75">
      <c r="A90" s="207"/>
      <c r="B90" s="149"/>
      <c r="C90" s="147"/>
      <c r="D90" s="145"/>
      <c r="E90" s="205"/>
      <c r="F90" s="206"/>
      <c r="G90" s="147"/>
      <c r="H90" s="3"/>
      <c r="I90" s="3"/>
      <c r="J90" s="3"/>
    </row>
    <row r="91" spans="1:10" ht="12.75">
      <c r="A91" s="207"/>
      <c r="B91" s="150"/>
      <c r="C91" s="147"/>
      <c r="D91" s="145"/>
      <c r="E91" s="205"/>
      <c r="F91" s="206"/>
      <c r="G91" s="147"/>
      <c r="H91" s="3"/>
      <c r="I91" s="3"/>
      <c r="J91" s="3"/>
    </row>
    <row r="92" spans="1:10" ht="12.75">
      <c r="A92" s="207"/>
      <c r="B92" s="149"/>
      <c r="C92" s="147"/>
      <c r="D92" s="145"/>
      <c r="E92" s="205"/>
      <c r="F92" s="206"/>
      <c r="G92" s="147"/>
      <c r="H92" s="3"/>
      <c r="I92" s="3"/>
      <c r="J92" s="3"/>
    </row>
    <row r="93" spans="1:10" ht="12.75">
      <c r="A93" s="207"/>
      <c r="B93" s="150"/>
      <c r="C93" s="147"/>
      <c r="D93" s="145"/>
      <c r="E93" s="205"/>
      <c r="F93" s="206"/>
      <c r="G93" s="147"/>
      <c r="H93" s="3"/>
      <c r="I93" s="3"/>
      <c r="J93" s="3"/>
    </row>
    <row r="94" spans="1:10" ht="12.75">
      <c r="A94" s="207"/>
      <c r="B94" s="149"/>
      <c r="C94" s="147"/>
      <c r="D94" s="145"/>
      <c r="E94" s="205"/>
      <c r="F94" s="206"/>
      <c r="G94" s="147"/>
      <c r="H94" s="3"/>
      <c r="I94" s="3"/>
      <c r="J94" s="3"/>
    </row>
    <row r="95" spans="1:10" ht="12.75">
      <c r="A95" s="207"/>
      <c r="B95" s="150"/>
      <c r="C95" s="147"/>
      <c r="D95" s="145"/>
      <c r="E95" s="205"/>
      <c r="F95" s="206"/>
      <c r="G95" s="147"/>
      <c r="H95" s="3"/>
      <c r="I95" s="3"/>
      <c r="J95" s="3"/>
    </row>
    <row r="96" spans="1:10" ht="12.75">
      <c r="A96" s="207"/>
      <c r="B96" s="149"/>
      <c r="C96" s="147"/>
      <c r="D96" s="145"/>
      <c r="E96" s="205"/>
      <c r="F96" s="206"/>
      <c r="G96" s="147"/>
      <c r="H96" s="3"/>
      <c r="I96" s="3"/>
      <c r="J96" s="3"/>
    </row>
    <row r="97" spans="1:10" ht="12.75">
      <c r="A97" s="207"/>
      <c r="B97" s="150"/>
      <c r="C97" s="147"/>
      <c r="D97" s="145"/>
      <c r="E97" s="205"/>
      <c r="F97" s="206"/>
      <c r="G97" s="147"/>
      <c r="H97" s="3"/>
      <c r="I97" s="3"/>
      <c r="J97" s="3"/>
    </row>
    <row r="98" spans="1:10" ht="12.75">
      <c r="A98" s="207"/>
      <c r="B98" s="149"/>
      <c r="C98" s="147"/>
      <c r="D98" s="145"/>
      <c r="E98" s="205"/>
      <c r="F98" s="206"/>
      <c r="G98" s="147"/>
      <c r="H98" s="3"/>
      <c r="I98" s="3"/>
      <c r="J98" s="3"/>
    </row>
    <row r="99" spans="1:10" ht="12.75">
      <c r="A99" s="207"/>
      <c r="B99" s="150"/>
      <c r="C99" s="147"/>
      <c r="D99" s="145"/>
      <c r="E99" s="205"/>
      <c r="F99" s="206"/>
      <c r="G99" s="147"/>
      <c r="H99" s="3"/>
      <c r="I99" s="3"/>
      <c r="J99" s="3"/>
    </row>
    <row r="100" spans="1:10" ht="12.75">
      <c r="A100" s="207"/>
      <c r="B100" s="149"/>
      <c r="C100" s="147"/>
      <c r="D100" s="145"/>
      <c r="E100" s="205"/>
      <c r="F100" s="206"/>
      <c r="G100" s="147"/>
      <c r="H100" s="3"/>
      <c r="I100" s="3"/>
      <c r="J100" s="3"/>
    </row>
    <row r="101" spans="1:10" ht="12.75">
      <c r="A101" s="207"/>
      <c r="B101" s="150"/>
      <c r="C101" s="147"/>
      <c r="D101" s="145"/>
      <c r="E101" s="205"/>
      <c r="F101" s="206"/>
      <c r="G101" s="147"/>
      <c r="H101" s="3"/>
      <c r="I101" s="3"/>
      <c r="J101" s="3"/>
    </row>
    <row r="102" spans="1:10" ht="12.75">
      <c r="A102" s="207"/>
      <c r="B102" s="149"/>
      <c r="C102" s="147"/>
      <c r="D102" s="145"/>
      <c r="E102" s="205"/>
      <c r="F102" s="206"/>
      <c r="G102" s="147"/>
      <c r="H102" s="3"/>
      <c r="I102" s="3"/>
      <c r="J102" s="3"/>
    </row>
    <row r="103" spans="1:10" ht="12.75">
      <c r="A103" s="207"/>
      <c r="B103" s="150"/>
      <c r="C103" s="147"/>
      <c r="D103" s="145"/>
      <c r="E103" s="205"/>
      <c r="F103" s="206"/>
      <c r="G103" s="147"/>
      <c r="H103" s="3"/>
      <c r="I103" s="3"/>
      <c r="J103" s="3"/>
    </row>
    <row r="104" spans="1:10" ht="12.75">
      <c r="A104" s="207"/>
      <c r="B104" s="149"/>
      <c r="C104" s="147"/>
      <c r="D104" s="145"/>
      <c r="E104" s="205"/>
      <c r="F104" s="206"/>
      <c r="G104" s="147"/>
      <c r="H104" s="3"/>
      <c r="I104" s="3"/>
      <c r="J104" s="3"/>
    </row>
    <row r="105" spans="1:10" ht="12.75">
      <c r="A105" s="207"/>
      <c r="B105" s="150"/>
      <c r="C105" s="147"/>
      <c r="D105" s="145"/>
      <c r="E105" s="205"/>
      <c r="F105" s="206"/>
      <c r="G105" s="147"/>
      <c r="H105" s="3"/>
      <c r="I105" s="3"/>
      <c r="J105" s="3"/>
    </row>
    <row r="106" spans="1:10" ht="12.75">
      <c r="A106" s="207"/>
      <c r="B106" s="149"/>
      <c r="C106" s="147"/>
      <c r="D106" s="145"/>
      <c r="E106" s="205"/>
      <c r="F106" s="206"/>
      <c r="G106" s="147"/>
      <c r="H106" s="3"/>
      <c r="I106" s="3"/>
      <c r="J106" s="3"/>
    </row>
    <row r="107" spans="1:10" ht="12.75">
      <c r="A107" s="207"/>
      <c r="B107" s="150"/>
      <c r="C107" s="147"/>
      <c r="D107" s="145"/>
      <c r="E107" s="205"/>
      <c r="F107" s="206"/>
      <c r="G107" s="147"/>
      <c r="H107" s="3"/>
      <c r="I107" s="3"/>
      <c r="J107" s="3"/>
    </row>
    <row r="108" spans="1:10" ht="12.75">
      <c r="A108" s="207"/>
      <c r="B108" s="149"/>
      <c r="C108" s="147"/>
      <c r="D108" s="145"/>
      <c r="E108" s="205"/>
      <c r="F108" s="206"/>
      <c r="G108" s="147"/>
      <c r="H108" s="3"/>
      <c r="I108" s="3"/>
      <c r="J108" s="3"/>
    </row>
    <row r="109" spans="1:10" ht="12.75">
      <c r="A109" s="207"/>
      <c r="B109" s="150"/>
      <c r="C109" s="147"/>
      <c r="D109" s="145"/>
      <c r="E109" s="205"/>
      <c r="F109" s="206"/>
      <c r="G109" s="147"/>
      <c r="H109" s="3"/>
      <c r="I109" s="3"/>
      <c r="J109" s="3"/>
    </row>
    <row r="110" spans="1:10" ht="12.75">
      <c r="A110" s="43"/>
      <c r="B110" s="25"/>
      <c r="C110" s="15"/>
      <c r="D110" s="16"/>
      <c r="E110" s="18"/>
      <c r="F110" s="44"/>
      <c r="G110" s="15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</sheetData>
  <sheetProtection/>
  <mergeCells count="368">
    <mergeCell ref="G24:G25"/>
    <mergeCell ref="E28:E29"/>
    <mergeCell ref="F28:F29"/>
    <mergeCell ref="D26:D27"/>
    <mergeCell ref="G28:G29"/>
    <mergeCell ref="G26:G27"/>
    <mergeCell ref="E26:E27"/>
    <mergeCell ref="F26:F27"/>
    <mergeCell ref="C26:C27"/>
    <mergeCell ref="A24:A25"/>
    <mergeCell ref="A28:A29"/>
    <mergeCell ref="B28:B29"/>
    <mergeCell ref="C28:C29"/>
    <mergeCell ref="D28:D29"/>
    <mergeCell ref="E20:E21"/>
    <mergeCell ref="E24:E25"/>
    <mergeCell ref="F24:F25"/>
    <mergeCell ref="E22:E23"/>
    <mergeCell ref="F22:F23"/>
    <mergeCell ref="D22:D23"/>
    <mergeCell ref="A26:A27"/>
    <mergeCell ref="B26:B27"/>
    <mergeCell ref="A18:A19"/>
    <mergeCell ref="B18:B19"/>
    <mergeCell ref="B24:B25"/>
    <mergeCell ref="C24:C25"/>
    <mergeCell ref="D24:D25"/>
    <mergeCell ref="G22:G23"/>
    <mergeCell ref="A20:A21"/>
    <mergeCell ref="B20:B21"/>
    <mergeCell ref="C20:C21"/>
    <mergeCell ref="D20:D21"/>
    <mergeCell ref="F20:F21"/>
    <mergeCell ref="G20:G21"/>
    <mergeCell ref="A22:A23"/>
    <mergeCell ref="B22:B23"/>
    <mergeCell ref="C22:C23"/>
    <mergeCell ref="A16:A17"/>
    <mergeCell ref="B16:B17"/>
    <mergeCell ref="C16:C17"/>
    <mergeCell ref="D16:D17"/>
    <mergeCell ref="G18:G19"/>
    <mergeCell ref="F16:F17"/>
    <mergeCell ref="G16:G17"/>
    <mergeCell ref="F12:F13"/>
    <mergeCell ref="G12:G13"/>
    <mergeCell ref="E14:E15"/>
    <mergeCell ref="F14:F15"/>
    <mergeCell ref="B12:B13"/>
    <mergeCell ref="C18:C19"/>
    <mergeCell ref="D18:D19"/>
    <mergeCell ref="E18:E19"/>
    <mergeCell ref="F18:F19"/>
    <mergeCell ref="E16:E17"/>
    <mergeCell ref="A14:A15"/>
    <mergeCell ref="B14:B15"/>
    <mergeCell ref="C14:C15"/>
    <mergeCell ref="D14:D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A10:A11"/>
    <mergeCell ref="B10:B11"/>
    <mergeCell ref="C10:C11"/>
    <mergeCell ref="D10:D11"/>
    <mergeCell ref="F6:F7"/>
    <mergeCell ref="G6:G7"/>
    <mergeCell ref="D8:D9"/>
    <mergeCell ref="E12:E13"/>
    <mergeCell ref="E10:E1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A32:A33"/>
    <mergeCell ref="B32:B33"/>
    <mergeCell ref="C32:C33"/>
    <mergeCell ref="D32:D33"/>
    <mergeCell ref="F34:F35"/>
    <mergeCell ref="B6:B7"/>
    <mergeCell ref="C6:C7"/>
    <mergeCell ref="G30:G31"/>
    <mergeCell ref="E32:E33"/>
    <mergeCell ref="E30:E31"/>
    <mergeCell ref="D6:D7"/>
    <mergeCell ref="E6:E7"/>
    <mergeCell ref="F10:F11"/>
    <mergeCell ref="G8:G9"/>
    <mergeCell ref="B34:B35"/>
    <mergeCell ref="C34:C35"/>
    <mergeCell ref="D34:D35"/>
    <mergeCell ref="E34:E35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A48:A49"/>
    <mergeCell ref="B48:B49"/>
    <mergeCell ref="C48:C49"/>
    <mergeCell ref="D48:D49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E48:E49"/>
    <mergeCell ref="E54:E55"/>
    <mergeCell ref="F54:F55"/>
    <mergeCell ref="A50:A51"/>
    <mergeCell ref="B50:B51"/>
    <mergeCell ref="C50:C51"/>
    <mergeCell ref="D50:D51"/>
    <mergeCell ref="E50:E51"/>
    <mergeCell ref="A54:A55"/>
    <mergeCell ref="B54:B55"/>
    <mergeCell ref="C54:C55"/>
    <mergeCell ref="D54:D55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F60:F61"/>
    <mergeCell ref="G56:G57"/>
    <mergeCell ref="G58:G59"/>
    <mergeCell ref="G60:G61"/>
    <mergeCell ref="F56:F57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72:E73"/>
    <mergeCell ref="F72:F73"/>
    <mergeCell ref="G72:G73"/>
    <mergeCell ref="E62:E63"/>
    <mergeCell ref="F62:F63"/>
    <mergeCell ref="G62:G63"/>
    <mergeCell ref="E64:E65"/>
    <mergeCell ref="F64:F65"/>
    <mergeCell ref="G64:G65"/>
    <mergeCell ref="A74:A75"/>
    <mergeCell ref="B74:B75"/>
    <mergeCell ref="C74:C75"/>
    <mergeCell ref="D74:D75"/>
    <mergeCell ref="A72:A73"/>
    <mergeCell ref="B72:B73"/>
    <mergeCell ref="C72:C73"/>
    <mergeCell ref="D72:D73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G108:G109"/>
    <mergeCell ref="A106:A107"/>
    <mergeCell ref="B106:B107"/>
    <mergeCell ref="C106:C107"/>
    <mergeCell ref="D106:D107"/>
    <mergeCell ref="E106:E107"/>
    <mergeCell ref="F106:F107"/>
    <mergeCell ref="A108:A109"/>
    <mergeCell ref="B108:B109"/>
    <mergeCell ref="C108:C109"/>
    <mergeCell ref="D108:D109"/>
    <mergeCell ref="E108:E109"/>
    <mergeCell ref="F108:F109"/>
    <mergeCell ref="C66:C67"/>
    <mergeCell ref="D66:D67"/>
    <mergeCell ref="E66:E67"/>
    <mergeCell ref="F66:F67"/>
    <mergeCell ref="E104:E105"/>
    <mergeCell ref="F104:F105"/>
    <mergeCell ref="E102:E103"/>
    <mergeCell ref="C3:F3"/>
    <mergeCell ref="G106:G107"/>
    <mergeCell ref="G102:G103"/>
    <mergeCell ref="G104:G105"/>
    <mergeCell ref="G98:G99"/>
    <mergeCell ref="G100:G101"/>
    <mergeCell ref="G66:G67"/>
    <mergeCell ref="G68:G69"/>
    <mergeCell ref="F102:F103"/>
    <mergeCell ref="E100:E101"/>
    <mergeCell ref="C68:C69"/>
    <mergeCell ref="D68:D69"/>
    <mergeCell ref="E68:E69"/>
    <mergeCell ref="F68:F69"/>
    <mergeCell ref="A66:A67"/>
    <mergeCell ref="B66:B67"/>
    <mergeCell ref="A68:A69"/>
    <mergeCell ref="B68:B6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2013-02-06T15:46:20Z</cp:lastPrinted>
  <dcterms:created xsi:type="dcterms:W3CDTF">1996-10-08T23:32:33Z</dcterms:created>
  <dcterms:modified xsi:type="dcterms:W3CDTF">2013-02-07T08:55:09Z</dcterms:modified>
  <cp:category/>
  <cp:version/>
  <cp:contentType/>
  <cp:contentStatus/>
</cp:coreProperties>
</file>