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<sst xmlns="http://schemas.openxmlformats.org/spreadsheetml/2006/main" count="329" uniqueCount="139">
  <si>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</si>
  <si>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</si>
  <si>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</si>
  <si>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</si>
  <si>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</si>
  <si>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</si>
  <si>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</si>
  <si>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</si>
  <si>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</si>
  <si>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</si>
  <si>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</si>
  <si>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</si>
  <si>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</si>
  <si>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</si>
  <si>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</si>
  <si>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</si>
  <si>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</si>
  <si>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</si>
  <si>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</si>
  <si>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</si>
  <si>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</si>
  <si>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</si>
  <si>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</si>
  <si>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</si>
  <si>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</si>
  <si>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</si>
  <si>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</si>
  <si>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</si>
  <si>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</si>
  <si>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</si>
  <si>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</si>
  <si>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</si>
  <si>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</si>
  <si>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</si>
  <si>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</si>
  <si>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</si>
  <si>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</si>
  <si>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</si>
  <si>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</si>
  <si>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</si>
  <si>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</si>
  <si>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</si>
  <si>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</si>
  <si>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</si>
  <si>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</si>
  <si>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</si>
  <si>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ЕГОРОВА Влерия Анатольевна</t>
  </si>
  <si>
    <t>21.0592 кмс</t>
  </si>
  <si>
    <t>СЗФО,Новгородская,АУНО ЦСП</t>
  </si>
  <si>
    <t>Аристархов ВН</t>
  </si>
  <si>
    <t>МИРОНОВА Ирина Сергеевна</t>
  </si>
  <si>
    <t>17.10.90 мс</t>
  </si>
  <si>
    <t>М, Москва, С-70</t>
  </si>
  <si>
    <t>Дроков АН</t>
  </si>
  <si>
    <t>АВЕРУШКИНА Светлана Егоровна</t>
  </si>
  <si>
    <t>07.05.79 мсмк</t>
  </si>
  <si>
    <t>ПФО,Пермская,Пермь, Д</t>
  </si>
  <si>
    <t>000650</t>
  </si>
  <si>
    <t>Судаков ВА</t>
  </si>
  <si>
    <t>АРТОШИНА Ольга Александровна</t>
  </si>
  <si>
    <t>28.06.91 мс</t>
  </si>
  <si>
    <t>Красноярский,Берёзовка</t>
  </si>
  <si>
    <t>Астахов СА</t>
  </si>
  <si>
    <t>РУЛЁВА Оксана Викторовна</t>
  </si>
  <si>
    <t>29.03.95 кмс</t>
  </si>
  <si>
    <t>УрФО,Сведловская,Сысерть,МО</t>
  </si>
  <si>
    <t>Демидов ИВ</t>
  </si>
  <si>
    <t>ПОЧКИНА Ольга Станиславовна</t>
  </si>
  <si>
    <t>27.01.90 мс</t>
  </si>
  <si>
    <t>ЮФО,Краснодарский,Сочи,МО</t>
  </si>
  <si>
    <t>Прядко ВИ</t>
  </si>
  <si>
    <t>ПОТАПОВА Юлия Андреевна</t>
  </si>
  <si>
    <t>23.06.89 мс</t>
  </si>
  <si>
    <t>ЮФО, Волгоградская, РОС</t>
  </si>
  <si>
    <t>Халлыев МА Маликов АВ</t>
  </si>
  <si>
    <t>КИРЕЕВА Таисия Владимировна</t>
  </si>
  <si>
    <t>13.12.90 мс</t>
  </si>
  <si>
    <t>УрФО,Челябинская,Аргаяш</t>
  </si>
  <si>
    <t>Аккуин А Мингазов СЭ</t>
  </si>
  <si>
    <t>ЗАХАРЦОВА Ольга Викторовна</t>
  </si>
  <si>
    <t>04.02.88мс</t>
  </si>
  <si>
    <t>СЗФО,Калининградская, Д</t>
  </si>
  <si>
    <t>001348039</t>
  </si>
  <si>
    <t>Ярмолюк НС Ярмолюк ВС</t>
  </si>
  <si>
    <t>МАЙОРОВА Анна Владиславовна</t>
  </si>
  <si>
    <t>06.04.80 кмс</t>
  </si>
  <si>
    <t>УрФО,Челябинская,Челябинск</t>
  </si>
  <si>
    <t>Кадолин Новикова</t>
  </si>
  <si>
    <t>АМБАРЦУМЯН Галина Самсоновна</t>
  </si>
  <si>
    <t>11.03 91 мс</t>
  </si>
  <si>
    <t>М,Москва,МКС</t>
  </si>
  <si>
    <t>Мартынов МГ Мкртычан СЛ Назаренко ОЕ</t>
  </si>
  <si>
    <t>КАЗУРИНА Виктория Денисовна</t>
  </si>
  <si>
    <t>27.04.92 мс</t>
  </si>
  <si>
    <t>ЦФО,Смоленская, МО</t>
  </si>
  <si>
    <t>Федяев ВА Мальцев АВ</t>
  </si>
  <si>
    <t>ТУКТАГУЛОВА Наталья Шарифьяновеа</t>
  </si>
  <si>
    <t>14.01.91 мс</t>
  </si>
  <si>
    <t>ПФО,Башкортостан,УФА,МО</t>
  </si>
  <si>
    <t>Пегов ВА</t>
  </si>
  <si>
    <t>ГАЛЯНТ Светлана Алексеевна</t>
  </si>
  <si>
    <t>23.05.73 змс</t>
  </si>
  <si>
    <t>ДФО,П.Камчатский,ГО</t>
  </si>
  <si>
    <t>Садуев СА Сарычев АВ</t>
  </si>
  <si>
    <t>ЛЕВЧЕНКО Нина Александровна</t>
  </si>
  <si>
    <t>24.02.94 кмс</t>
  </si>
  <si>
    <t>ЮФО,Краснодарский,Армавир,Д</t>
  </si>
  <si>
    <t>Бородин ВГ</t>
  </si>
  <si>
    <t>в.к.     72     кг.</t>
  </si>
  <si>
    <t>4.00</t>
  </si>
  <si>
    <t>2.30.</t>
  </si>
  <si>
    <t>3.40.</t>
  </si>
  <si>
    <t>0.57.</t>
  </si>
  <si>
    <t>4.00.</t>
  </si>
  <si>
    <t>3.5</t>
  </si>
  <si>
    <t>0.5</t>
  </si>
  <si>
    <t>2.51.</t>
  </si>
  <si>
    <t>1.50.</t>
  </si>
  <si>
    <t>1.53.</t>
  </si>
  <si>
    <t>2.52.</t>
  </si>
  <si>
    <t>0.30.</t>
  </si>
  <si>
    <t>0.00.</t>
  </si>
  <si>
    <t>2.49.</t>
  </si>
  <si>
    <t>1.01.</t>
  </si>
  <si>
    <t>1.22.</t>
  </si>
  <si>
    <t>3.52.</t>
  </si>
  <si>
    <t>1.48.</t>
  </si>
  <si>
    <t>1</t>
  </si>
  <si>
    <t>2.42.</t>
  </si>
  <si>
    <t>2.40.</t>
  </si>
  <si>
    <t>1.18.</t>
  </si>
  <si>
    <t>0.00</t>
  </si>
  <si>
    <t>2</t>
  </si>
  <si>
    <t>5-6</t>
  </si>
  <si>
    <t>7-8</t>
  </si>
  <si>
    <t>9-12</t>
  </si>
  <si>
    <t>13-15</t>
  </si>
  <si>
    <t>3/0</t>
  </si>
  <si>
    <t>3/1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</si>
</sst>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sz val="10"/>
      <color indexed="58"/>
      <name val="Arial Narrow"/>
      <family val="2"/>
    </font>
    <font>
      <b/>
      <i/>
      <sz val="11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3" xfId="15" applyFont="1" applyBorder="1" applyAlignment="1">
      <alignment horizontal="center"/>
    </xf>
    <xf numFmtId="0" fontId="0" fillId="0" borderId="4" xfId="15" applyFont="1" applyBorder="1" applyAlignment="1">
      <alignment horizontal="center"/>
    </xf>
    <xf numFmtId="0" fontId="0" fillId="0" borderId="5" xfId="15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0" xfId="15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0" borderId="13" xfId="15" applyFont="1" applyBorder="1" applyAlignment="1">
      <alignment horizontal="center"/>
    </xf>
    <xf numFmtId="0" fontId="0" fillId="0" borderId="14" xfId="15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5" xfId="15" applyFont="1" applyBorder="1" applyAlignment="1">
      <alignment horizontal="center"/>
    </xf>
    <xf numFmtId="0" fontId="0" fillId="0" borderId="16" xfId="15" applyFont="1" applyBorder="1" applyAlignment="1">
      <alignment horizontal="center"/>
    </xf>
    <xf numFmtId="0" fontId="0" fillId="0" borderId="17" xfId="15" applyFont="1" applyBorder="1" applyAlignment="1">
      <alignment horizontal="center"/>
    </xf>
    <xf numFmtId="0" fontId="0" fillId="0" borderId="18" xfId="15" applyFont="1" applyBorder="1" applyAlignment="1">
      <alignment horizontal="center"/>
    </xf>
    <xf numFmtId="0" fontId="0" fillId="0" borderId="19" xfId="15" applyFont="1" applyBorder="1" applyAlignment="1">
      <alignment horizontal="center"/>
    </xf>
    <xf numFmtId="0" fontId="0" fillId="0" borderId="20" xfId="15" applyFont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15" applyFont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4" xfId="15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0" borderId="1" xfId="15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15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3" xfId="15" applyFont="1" applyFill="1" applyBorder="1" applyAlignment="1">
      <alignment horizontal="center"/>
    </xf>
    <xf numFmtId="0" fontId="0" fillId="0" borderId="29" xfId="15" applyFont="1" applyFill="1" applyBorder="1" applyAlignment="1">
      <alignment horizontal="center"/>
    </xf>
    <xf numFmtId="0" fontId="0" fillId="0" borderId="9" xfId="15" applyFont="1" applyFill="1" applyBorder="1" applyAlignment="1">
      <alignment horizontal="center"/>
    </xf>
    <xf numFmtId="0" fontId="0" fillId="0" borderId="13" xfId="15" applyFont="1" applyFill="1" applyBorder="1" applyAlignment="1">
      <alignment horizontal="center"/>
    </xf>
    <xf numFmtId="0" fontId="0" fillId="0" borderId="28" xfId="15" applyFont="1" applyFill="1" applyBorder="1" applyAlignment="1">
      <alignment horizontal="center"/>
    </xf>
    <xf numFmtId="0" fontId="0" fillId="0" borderId="18" xfId="15" applyFont="1" applyFill="1" applyBorder="1" applyAlignment="1">
      <alignment horizontal="center"/>
    </xf>
    <xf numFmtId="0" fontId="0" fillId="0" borderId="14" xfId="15" applyFont="1" applyFill="1" applyBorder="1" applyAlignment="1">
      <alignment horizontal="center"/>
    </xf>
    <xf numFmtId="0" fontId="0" fillId="0" borderId="19" xfId="15" applyFont="1" applyFill="1" applyBorder="1" applyAlignment="1">
      <alignment horizontal="center"/>
    </xf>
    <xf numFmtId="0" fontId="0" fillId="0" borderId="16" xfId="15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0" borderId="30" xfId="15" applyFont="1" applyBorder="1" applyAlignment="1">
      <alignment horizontal="center"/>
    </xf>
    <xf numFmtId="0" fontId="0" fillId="0" borderId="31" xfId="15" applyFont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0" borderId="3" xfId="15" applyNumberFormat="1" applyFont="1" applyBorder="1" applyAlignment="1">
      <alignment horizontal="center"/>
    </xf>
    <xf numFmtId="0" fontId="1" fillId="0" borderId="5" xfId="15" applyNumberFormat="1" applyFont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1" fillId="0" borderId="32" xfId="15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0" borderId="10" xfId="15" applyNumberFormat="1" applyFont="1" applyBorder="1" applyAlignment="1">
      <alignment horizontal="center"/>
    </xf>
    <xf numFmtId="0" fontId="1" fillId="0" borderId="11" xfId="15" applyNumberFormat="1" applyFont="1" applyBorder="1" applyAlignment="1">
      <alignment horizontal="center"/>
    </xf>
    <xf numFmtId="0" fontId="0" fillId="0" borderId="18" xfId="15" applyNumberFormat="1" applyFont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1" fillId="0" borderId="14" xfId="15" applyNumberFormat="1" applyFont="1" applyBorder="1" applyAlignment="1">
      <alignment horizontal="center"/>
    </xf>
    <xf numFmtId="0" fontId="1" fillId="2" borderId="33" xfId="0" applyNumberFormat="1" applyFont="1" applyFill="1" applyBorder="1" applyAlignment="1">
      <alignment horizontal="center"/>
    </xf>
    <xf numFmtId="0" fontId="1" fillId="0" borderId="15" xfId="15" applyNumberFormat="1" applyFont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0" borderId="19" xfId="15" applyNumberFormat="1" applyFont="1" applyBorder="1" applyAlignment="1">
      <alignment horizontal="center"/>
    </xf>
    <xf numFmtId="0" fontId="0" fillId="0" borderId="16" xfId="15" applyNumberFormat="1" applyFont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0" borderId="32" xfId="15" applyNumberFormat="1" applyFont="1" applyBorder="1" applyAlignment="1">
      <alignment horizontal="center"/>
    </xf>
    <xf numFmtId="0" fontId="0" fillId="0" borderId="14" xfId="15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3" xfId="15" applyFont="1" applyFill="1" applyBorder="1" applyAlignment="1">
      <alignment horizontal="center"/>
    </xf>
    <xf numFmtId="0" fontId="9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34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7" fillId="0" borderId="36" xfId="15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37" xfId="15" applyFont="1" applyBorder="1" applyAlignment="1">
      <alignment horizontal="center"/>
    </xf>
    <xf numFmtId="0" fontId="0" fillId="0" borderId="38" xfId="15" applyFont="1" applyBorder="1" applyAlignment="1">
      <alignment horizontal="center"/>
    </xf>
    <xf numFmtId="0" fontId="0" fillId="0" borderId="39" xfId="15" applyFont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0" borderId="37" xfId="15" applyNumberFormat="1" applyFont="1" applyBorder="1" applyAlignment="1">
      <alignment horizontal="center"/>
    </xf>
    <xf numFmtId="0" fontId="0" fillId="0" borderId="38" xfId="15" applyNumberFormat="1" applyFont="1" applyBorder="1" applyAlignment="1">
      <alignment horizontal="center"/>
    </xf>
    <xf numFmtId="0" fontId="1" fillId="0" borderId="39" xfId="15" applyNumberFormat="1" applyFont="1" applyBorder="1" applyAlignment="1">
      <alignment horizontal="center"/>
    </xf>
    <xf numFmtId="0" fontId="1" fillId="2" borderId="3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1" fillId="0" borderId="40" xfId="15" applyNumberFormat="1" applyFont="1" applyBorder="1" applyAlignment="1">
      <alignment horizontal="center"/>
    </xf>
    <xf numFmtId="0" fontId="0" fillId="0" borderId="30" xfId="15" applyNumberFormat="1" applyFont="1" applyBorder="1" applyAlignment="1">
      <alignment horizontal="center"/>
    </xf>
    <xf numFmtId="0" fontId="0" fillId="0" borderId="40" xfId="15" applyNumberFormat="1" applyFont="1" applyBorder="1" applyAlignment="1">
      <alignment horizontal="center"/>
    </xf>
    <xf numFmtId="0" fontId="0" fillId="0" borderId="31" xfId="15" applyNumberFormat="1" applyFont="1" applyBorder="1" applyAlignment="1">
      <alignment horizontal="center"/>
    </xf>
    <xf numFmtId="0" fontId="2" fillId="0" borderId="0" xfId="15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15" applyNumberFormat="1" applyFont="1" applyFill="1" applyBorder="1" applyAlignment="1">
      <alignment horizontal="center"/>
    </xf>
    <xf numFmtId="17" fontId="0" fillId="0" borderId="7" xfId="15" applyNumberFormat="1" applyFont="1" applyFill="1" applyBorder="1" applyAlignment="1">
      <alignment horizontal="center"/>
    </xf>
    <xf numFmtId="49" fontId="0" fillId="0" borderId="12" xfId="15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49" fontId="0" fillId="0" borderId="35" xfId="0" applyNumberForma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0" fillId="0" borderId="41" xfId="15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4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42" xfId="0" applyFont="1" applyFill="1" applyBorder="1" applyAlignment="1">
      <alignment horizontal="center" vertical="center"/>
    </xf>
    <xf numFmtId="0" fontId="19" fillId="6" borderId="43" xfId="15" applyFont="1" applyFill="1" applyBorder="1" applyAlignment="1" applyProtection="1">
      <alignment horizontal="center" vertical="center" wrapText="1"/>
      <protection/>
    </xf>
    <xf numFmtId="0" fontId="19" fillId="6" borderId="44" xfId="15" applyFont="1" applyFill="1" applyBorder="1" applyAlignment="1" applyProtection="1">
      <alignment horizontal="center" vertical="center" wrapText="1"/>
      <protection/>
    </xf>
    <xf numFmtId="0" fontId="19" fillId="6" borderId="45" xfId="15" applyFont="1" applyFill="1" applyBorder="1" applyAlignment="1" applyProtection="1">
      <alignment horizontal="center" vertical="center" wrapText="1"/>
      <protection/>
    </xf>
    <xf numFmtId="0" fontId="0" fillId="0" borderId="4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1" fillId="4" borderId="43" xfId="15" applyFont="1" applyFill="1" applyBorder="1" applyAlignment="1">
      <alignment horizontal="center" vertical="center"/>
    </xf>
    <xf numFmtId="0" fontId="11" fillId="4" borderId="44" xfId="15" applyFont="1" applyFill="1" applyBorder="1" applyAlignment="1">
      <alignment horizontal="center" vertical="center"/>
    </xf>
    <xf numFmtId="0" fontId="11" fillId="4" borderId="45" xfId="15" applyFont="1" applyFill="1" applyBorder="1" applyAlignment="1">
      <alignment horizontal="center" vertical="center"/>
    </xf>
    <xf numFmtId="0" fontId="7" fillId="0" borderId="36" xfId="15" applyFont="1" applyBorder="1" applyAlignment="1">
      <alignment horizontal="center" vertical="center" wrapText="1"/>
    </xf>
    <xf numFmtId="0" fontId="17" fillId="7" borderId="2" xfId="15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8" borderId="43" xfId="15" applyNumberFormat="1" applyFont="1" applyFill="1" applyBorder="1" applyAlignment="1" applyProtection="1">
      <alignment horizontal="center" vertical="center" wrapText="1"/>
      <protection/>
    </xf>
    <xf numFmtId="0" fontId="2" fillId="8" borderId="44" xfId="15" applyNumberFormat="1" applyFont="1" applyFill="1" applyBorder="1" applyAlignment="1" applyProtection="1">
      <alignment horizontal="center" vertical="center" wrapText="1"/>
      <protection/>
    </xf>
    <xf numFmtId="0" fontId="2" fillId="8" borderId="45" xfId="15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3" fillId="0" borderId="18" xfId="15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3" fillId="0" borderId="64" xfId="15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3" fillId="0" borderId="65" xfId="15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3" fillId="0" borderId="58" xfId="15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3" fillId="0" borderId="67" xfId="15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3" fillId="0" borderId="62" xfId="15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" xfId="15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15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70" xfId="15" applyFont="1" applyFill="1" applyBorder="1" applyAlignment="1">
      <alignment horizontal="left" vertical="center" wrapText="1"/>
    </xf>
    <xf numFmtId="0" fontId="0" fillId="0" borderId="14" xfId="15" applyFont="1" applyFill="1" applyBorder="1" applyAlignment="1">
      <alignment horizontal="left" vertical="center" wrapText="1"/>
    </xf>
    <xf numFmtId="0" fontId="0" fillId="0" borderId="16" xfId="15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2" fillId="0" borderId="21" xfId="15" applyFont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/>
    </xf>
    <xf numFmtId="0" fontId="11" fillId="7" borderId="45" xfId="0" applyFont="1" applyFill="1" applyBorder="1" applyAlignment="1">
      <alignment horizontal="center" vertical="center"/>
    </xf>
    <xf numFmtId="0" fontId="0" fillId="0" borderId="8" xfId="15" applyFont="1" applyBorder="1" applyAlignment="1">
      <alignment horizontal="center" vertical="center" wrapText="1"/>
    </xf>
    <xf numFmtId="0" fontId="0" fillId="0" borderId="64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15" fillId="0" borderId="47" xfId="0" applyNumberFormat="1" applyFont="1" applyBorder="1" applyAlignment="1">
      <alignment horizontal="center" vertical="center" wrapText="1"/>
    </xf>
    <xf numFmtId="49" fontId="15" fillId="0" borderId="4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333375</xdr:colOff>
      <xdr:row>1</xdr:row>
      <xdr:rowOff>257175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38500" y="1339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workbookViewId="0" topLeftCell="A18">
      <selection activeCell="A28" sqref="A28:I40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36"/>
    </row>
    <row r="2" spans="3:6" ht="26.25" customHeight="1">
      <c r="C2" s="32" t="s">
        <v>26</v>
      </c>
      <c r="F2" s="141" t="str">
        <f>HYPERLINK('пр.взвешивания'!E3)</f>
        <v>в.к.     72     кг.</v>
      </c>
    </row>
    <row r="3" ht="25.5" customHeight="1">
      <c r="C3" s="31" t="s">
        <v>27</v>
      </c>
    </row>
    <row r="4" spans="1:9" ht="12.75">
      <c r="A4" s="157" t="s">
        <v>25</v>
      </c>
      <c r="B4" s="157" t="s">
        <v>0</v>
      </c>
      <c r="C4" s="159" t="s">
        <v>1</v>
      </c>
      <c r="D4" s="157" t="s">
        <v>2</v>
      </c>
      <c r="E4" s="157" t="s">
        <v>3</v>
      </c>
      <c r="F4" s="157" t="s">
        <v>13</v>
      </c>
      <c r="G4" s="157" t="s">
        <v>14</v>
      </c>
      <c r="H4" s="157" t="s">
        <v>15</v>
      </c>
      <c r="I4" s="157" t="s">
        <v>16</v>
      </c>
    </row>
    <row r="5" spans="1:9" ht="12.75">
      <c r="A5" s="158"/>
      <c r="B5" s="158"/>
      <c r="C5" s="158"/>
      <c r="D5" s="158"/>
      <c r="E5" s="158"/>
      <c r="F5" s="158"/>
      <c r="G5" s="158"/>
      <c r="H5" s="158"/>
      <c r="I5" s="158"/>
    </row>
    <row r="6" spans="1:9" ht="12.75">
      <c r="A6" s="161"/>
      <c r="B6" s="162">
        <v>4</v>
      </c>
      <c r="C6" s="163" t="str">
        <f>VLOOKUP(B6,'пр.взвешивания'!B6:C35,2,FALSE)</f>
        <v>АРТОШИНА Ольга Александровна</v>
      </c>
      <c r="D6" s="164" t="str">
        <f>VLOOKUP(B6,'пр.взвешивания'!B6:D35,3,FALSE)</f>
        <v>28.06.91 мс</v>
      </c>
      <c r="E6" s="164" t="str">
        <f>VLOOKUP(B6,'пр.взвешивания'!B6:E35,4,FALSE)</f>
        <v>Красноярский,Берёзовка</v>
      </c>
      <c r="F6" s="167"/>
      <c r="G6" s="168"/>
      <c r="H6" s="160"/>
      <c r="I6" s="157"/>
    </row>
    <row r="7" spans="1:9" ht="12.75">
      <c r="A7" s="161"/>
      <c r="B7" s="157"/>
      <c r="C7" s="163"/>
      <c r="D7" s="164"/>
      <c r="E7" s="164"/>
      <c r="F7" s="167"/>
      <c r="G7" s="167"/>
      <c r="H7" s="160"/>
      <c r="I7" s="157"/>
    </row>
    <row r="8" spans="1:9" ht="12.75">
      <c r="A8" s="165"/>
      <c r="B8" s="166">
        <v>9</v>
      </c>
      <c r="C8" s="163" t="str">
        <f>VLOOKUP(B8,'пр.взвешивания'!B6:C37,2,FALSE)</f>
        <v>ЗАХАРЦОВА Ольга Викторовна</v>
      </c>
      <c r="D8" s="164" t="str">
        <f>VLOOKUP(B8,'пр.взвешивания'!B6:D37,3,FALSE)</f>
        <v>04.02.88мс</v>
      </c>
      <c r="E8" s="164" t="str">
        <f>VLOOKUP(B8,'пр.взвешивания'!B6:E37,4,FALSE)</f>
        <v>СЗФО,Калининградская, Д</v>
      </c>
      <c r="F8" s="167"/>
      <c r="G8" s="167"/>
      <c r="H8" s="157"/>
      <c r="I8" s="157"/>
    </row>
    <row r="9" spans="1:9" ht="12.75">
      <c r="A9" s="165"/>
      <c r="B9" s="157"/>
      <c r="C9" s="163"/>
      <c r="D9" s="164"/>
      <c r="E9" s="164"/>
      <c r="F9" s="167"/>
      <c r="G9" s="167"/>
      <c r="H9" s="157"/>
      <c r="I9" s="157"/>
    </row>
    <row r="10" ht="28.5" customHeight="1">
      <c r="E10" s="33" t="s">
        <v>28</v>
      </c>
    </row>
    <row r="11" spans="5:9" ht="19.5" customHeight="1">
      <c r="E11" s="33" t="s">
        <v>7</v>
      </c>
      <c r="F11" s="34"/>
      <c r="G11" s="34"/>
      <c r="H11" s="34"/>
      <c r="I11" s="34"/>
    </row>
    <row r="12" ht="19.5" customHeight="1">
      <c r="E12" s="33" t="s">
        <v>8</v>
      </c>
    </row>
    <row r="13" spans="5:9" ht="19.5" customHeight="1">
      <c r="E13" s="33"/>
      <c r="F13" s="1"/>
      <c r="G13" s="1"/>
      <c r="H13" s="1"/>
      <c r="I13" s="1"/>
    </row>
    <row r="14" spans="5:9" ht="19.5" customHeight="1">
      <c r="E14" s="2"/>
      <c r="F14" s="2"/>
      <c r="G14" s="2"/>
      <c r="H14" s="2"/>
      <c r="I14" s="2"/>
    </row>
    <row r="15" spans="3:6" ht="21" customHeight="1">
      <c r="C15" s="31" t="s">
        <v>34</v>
      </c>
      <c r="E15" s="33"/>
      <c r="F15" s="141" t="str">
        <f>HYPERLINK('пр.взвешивания'!E3)</f>
        <v>в.к.     72     кг.</v>
      </c>
    </row>
    <row r="16" spans="1:9" ht="12.75">
      <c r="A16" s="157" t="s">
        <v>25</v>
      </c>
      <c r="B16" s="157" t="s">
        <v>0</v>
      </c>
      <c r="C16" s="159" t="s">
        <v>1</v>
      </c>
      <c r="D16" s="157" t="s">
        <v>2</v>
      </c>
      <c r="E16" s="157" t="s">
        <v>3</v>
      </c>
      <c r="F16" s="157" t="s">
        <v>13</v>
      </c>
      <c r="G16" s="157" t="s">
        <v>14</v>
      </c>
      <c r="H16" s="157" t="s">
        <v>15</v>
      </c>
      <c r="I16" s="157" t="s">
        <v>16</v>
      </c>
    </row>
    <row r="17" spans="1:9" ht="12.75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 ht="12.75">
      <c r="A18" s="161"/>
      <c r="B18" s="162">
        <v>14</v>
      </c>
      <c r="C18" s="163" t="str">
        <f>VLOOKUP(B18,'пр.взвешивания'!B6:C47,2,FALSE)</f>
        <v>ГАЛЯНТ Светлана Алексеевна</v>
      </c>
      <c r="D18" s="164" t="str">
        <f>VLOOKUP(B18,'пр.взвешивания'!B6:D47,3,FALSE)</f>
        <v>23.05.73 змс</v>
      </c>
      <c r="E18" s="164" t="str">
        <f>VLOOKUP(B18,'пр.взвешивания'!B6:E47,4,FALSE)</f>
        <v>ДФО,П.Камчатский,ГО</v>
      </c>
      <c r="F18" s="167"/>
      <c r="G18" s="168"/>
      <c r="H18" s="160" t="s">
        <v>33</v>
      </c>
      <c r="I18" s="157"/>
    </row>
    <row r="19" spans="1:9" ht="12.75">
      <c r="A19" s="161"/>
      <c r="B19" s="157"/>
      <c r="C19" s="163"/>
      <c r="D19" s="164"/>
      <c r="E19" s="164"/>
      <c r="F19" s="167"/>
      <c r="G19" s="167"/>
      <c r="H19" s="160"/>
      <c r="I19" s="157"/>
    </row>
    <row r="20" spans="1:9" ht="12.75">
      <c r="A20" s="165"/>
      <c r="B20" s="166">
        <v>3</v>
      </c>
      <c r="C20" s="163" t="str">
        <f>VLOOKUP(B20,'пр.взвешивания'!B6:C49,2,FALSE)</f>
        <v>АВЕРУШКИНА Светлана Егоровна</v>
      </c>
      <c r="D20" s="164" t="str">
        <f>VLOOKUP(B20,'пр.взвешивания'!B6:D49,3,FALSE)</f>
        <v>07.05.79 мсмк</v>
      </c>
      <c r="E20" s="164" t="str">
        <f>VLOOKUP(B20,'пр.взвешивания'!B6:E49,4,FALSE)</f>
        <v>ПФО,Пермская,Пермь, Д</v>
      </c>
      <c r="F20" s="167"/>
      <c r="G20" s="167"/>
      <c r="H20" s="157">
        <v>0</v>
      </c>
      <c r="I20" s="157"/>
    </row>
    <row r="21" spans="1:9" ht="12.75">
      <c r="A21" s="165"/>
      <c r="B21" s="157"/>
      <c r="C21" s="163"/>
      <c r="D21" s="164"/>
      <c r="E21" s="164"/>
      <c r="F21" s="167"/>
      <c r="G21" s="167"/>
      <c r="H21" s="157"/>
      <c r="I21" s="157"/>
    </row>
    <row r="22" ht="24.75" customHeight="1">
      <c r="E22" s="33" t="s">
        <v>28</v>
      </c>
    </row>
    <row r="23" spans="5:9" ht="24.75" customHeight="1">
      <c r="E23" s="33" t="s">
        <v>7</v>
      </c>
      <c r="F23" s="34"/>
      <c r="G23" s="34"/>
      <c r="H23" s="34"/>
      <c r="I23" s="34"/>
    </row>
    <row r="24" ht="24.75" customHeight="1">
      <c r="E24" s="33" t="s">
        <v>8</v>
      </c>
    </row>
    <row r="25" spans="5:9" ht="24.75" customHeight="1">
      <c r="E25" s="33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35" t="s">
        <v>29</v>
      </c>
      <c r="F28" s="141" t="str">
        <f>HYPERLINK('пр.взвешивания'!E3)</f>
        <v>в.к.     72     кг.</v>
      </c>
    </row>
    <row r="29" spans="1:9" ht="12.75">
      <c r="A29" s="157" t="s">
        <v>25</v>
      </c>
      <c r="B29" s="157" t="s">
        <v>0</v>
      </c>
      <c r="C29" s="159" t="s">
        <v>1</v>
      </c>
      <c r="D29" s="157" t="s">
        <v>2</v>
      </c>
      <c r="E29" s="157" t="s">
        <v>3</v>
      </c>
      <c r="F29" s="157" t="s">
        <v>13</v>
      </c>
      <c r="G29" s="157" t="s">
        <v>14</v>
      </c>
      <c r="H29" s="157" t="s">
        <v>15</v>
      </c>
      <c r="I29" s="157" t="s">
        <v>16</v>
      </c>
    </row>
    <row r="30" spans="1:9" ht="12.75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1:9" ht="12.75">
      <c r="A31" s="161"/>
      <c r="B31" s="157">
        <v>9</v>
      </c>
      <c r="C31" s="163" t="str">
        <f>VLOOKUP(B31,'пр.взвешивания'!B6:C60,2,FALSE)</f>
        <v>ЗАХАРЦОВА Ольга Викторовна</v>
      </c>
      <c r="D31" s="164" t="str">
        <f>VLOOKUP(B31,'пр.взвешивания'!B6:D60,3,FALSE)</f>
        <v>04.02.88мс</v>
      </c>
      <c r="E31" s="164" t="str">
        <f>VLOOKUP(B31,'пр.взвешивания'!B6:E60,4,FALSE)</f>
        <v>СЗФО,Калининградская, Д</v>
      </c>
      <c r="F31" s="167"/>
      <c r="G31" s="168"/>
      <c r="H31" s="160"/>
      <c r="I31" s="157"/>
    </row>
    <row r="32" spans="1:9" ht="12.75">
      <c r="A32" s="161"/>
      <c r="B32" s="157"/>
      <c r="C32" s="163"/>
      <c r="D32" s="164"/>
      <c r="E32" s="164"/>
      <c r="F32" s="167"/>
      <c r="G32" s="167"/>
      <c r="H32" s="160"/>
      <c r="I32" s="157"/>
    </row>
    <row r="33" spans="1:9" ht="12.75">
      <c r="A33" s="165"/>
      <c r="B33" s="157">
        <v>14</v>
      </c>
      <c r="C33" s="163" t="str">
        <f>VLOOKUP(B33,'пр.взвешивания'!B6:C62,2,FALSE)</f>
        <v>ГАЛЯНТ Светлана Алексеевна</v>
      </c>
      <c r="D33" s="164" t="str">
        <f>VLOOKUP(B33,'пр.взвешивания'!B6:D62,3,FALSE)</f>
        <v>23.05.73 змс</v>
      </c>
      <c r="E33" s="164" t="str">
        <f>VLOOKUP(B33,'пр.взвешивания'!B6:E62,4,FALSE)</f>
        <v>ДФО,П.Камчатский,ГО</v>
      </c>
      <c r="F33" s="167"/>
      <c r="G33" s="167"/>
      <c r="H33" s="157"/>
      <c r="I33" s="157"/>
    </row>
    <row r="34" spans="1:9" ht="12.75">
      <c r="A34" s="165"/>
      <c r="B34" s="157"/>
      <c r="C34" s="163"/>
      <c r="D34" s="164"/>
      <c r="E34" s="164"/>
      <c r="F34" s="167"/>
      <c r="G34" s="167"/>
      <c r="H34" s="157"/>
      <c r="I34" s="157"/>
    </row>
    <row r="35" ht="24.75" customHeight="1">
      <c r="E35" s="33" t="s">
        <v>28</v>
      </c>
    </row>
    <row r="36" spans="5:9" ht="24.75" customHeight="1">
      <c r="E36" s="33" t="s">
        <v>7</v>
      </c>
      <c r="F36" s="34"/>
      <c r="G36" s="34"/>
      <c r="H36" s="34"/>
      <c r="I36" s="34"/>
    </row>
    <row r="37" ht="24.75" customHeight="1">
      <c r="E37" s="33" t="s">
        <v>8</v>
      </c>
    </row>
    <row r="38" spans="5:9" ht="24.75" customHeight="1">
      <c r="E38" s="33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A1" sqref="A1:H38"/>
    </sheetView>
  </sheetViews>
  <sheetFormatPr defaultColWidth="9.140625" defaultRowHeight="12.75"/>
  <sheetData>
    <row r="1" spans="1:8" ht="30.75" customHeight="1" thickBot="1">
      <c r="A1" s="188" t="str">
        <f>'[2]реквизиты'!$A$2</f>
        <v>Чемпионат России по самбо среди женщин (отбор на чемпионат мира)</v>
      </c>
      <c r="B1" s="189"/>
      <c r="C1" s="189"/>
      <c r="D1" s="189"/>
      <c r="E1" s="189"/>
      <c r="F1" s="189"/>
      <c r="G1" s="189"/>
      <c r="H1" s="190"/>
    </row>
    <row r="2" spans="1:8" ht="12.75">
      <c r="A2" s="191" t="str">
        <f>'[2]реквизиты'!$A$3</f>
        <v>18-23 июня 2013 год  г.Челябинск</v>
      </c>
      <c r="B2" s="191"/>
      <c r="C2" s="191"/>
      <c r="D2" s="191"/>
      <c r="E2" s="191"/>
      <c r="F2" s="191"/>
      <c r="G2" s="191"/>
      <c r="H2" s="191"/>
    </row>
    <row r="3" spans="1:8" ht="18.75" thickBot="1">
      <c r="A3" s="192" t="s">
        <v>38</v>
      </c>
      <c r="B3" s="192"/>
      <c r="C3" s="192"/>
      <c r="D3" s="192"/>
      <c r="E3" s="192"/>
      <c r="F3" s="192"/>
      <c r="G3" s="192"/>
      <c r="H3" s="192"/>
    </row>
    <row r="4" spans="2:8" ht="18.75" thickBot="1">
      <c r="B4" s="142"/>
      <c r="C4" s="143"/>
      <c r="D4" s="193" t="str">
        <f>'пр.взвешивания'!E3</f>
        <v>в.к.     72     кг.</v>
      </c>
      <c r="E4" s="194"/>
      <c r="F4" s="195"/>
      <c r="G4" s="143"/>
      <c r="H4" s="143"/>
    </row>
    <row r="5" spans="1:8" ht="18.75" thickBot="1">
      <c r="A5" s="143"/>
      <c r="B5" s="143"/>
      <c r="C5" s="143"/>
      <c r="D5" s="143"/>
      <c r="E5" s="143"/>
      <c r="F5" s="143"/>
      <c r="G5" s="143"/>
      <c r="H5" s="143"/>
    </row>
    <row r="6" spans="1:10" ht="18">
      <c r="A6" s="185" t="s">
        <v>39</v>
      </c>
      <c r="B6" s="178" t="str">
        <f>VLOOKUP(J6,'пр.взвешивания'!B6:G71,2,FALSE)</f>
        <v>ЗАХАРЦОВА Ольга Викторовна</v>
      </c>
      <c r="C6" s="178"/>
      <c r="D6" s="178"/>
      <c r="E6" s="178"/>
      <c r="F6" s="178"/>
      <c r="G6" s="178"/>
      <c r="H6" s="171" t="str">
        <f>VLOOKUP(J6,'пр.взвешивания'!B6:G71,3,FALSE)</f>
        <v>04.02.88мс</v>
      </c>
      <c r="I6" s="143"/>
      <c r="J6" s="144">
        <v>9</v>
      </c>
    </row>
    <row r="7" spans="1:10" ht="18">
      <c r="A7" s="186"/>
      <c r="B7" s="179"/>
      <c r="C7" s="179"/>
      <c r="D7" s="179"/>
      <c r="E7" s="179"/>
      <c r="F7" s="179"/>
      <c r="G7" s="179"/>
      <c r="H7" s="180"/>
      <c r="I7" s="143"/>
      <c r="J7" s="144"/>
    </row>
    <row r="8" spans="1:10" ht="18">
      <c r="A8" s="186"/>
      <c r="B8" s="181" t="str">
        <f>VLOOKUP(J6,'пр.взвешивания'!B6:G71,4,FALSE)</f>
        <v>СЗФО,Калининградская, Д</v>
      </c>
      <c r="C8" s="181"/>
      <c r="D8" s="181"/>
      <c r="E8" s="181"/>
      <c r="F8" s="181"/>
      <c r="G8" s="181"/>
      <c r="H8" s="180"/>
      <c r="I8" s="143"/>
      <c r="J8" s="144"/>
    </row>
    <row r="9" spans="1:10" ht="18.75" thickBot="1">
      <c r="A9" s="187"/>
      <c r="B9" s="173"/>
      <c r="C9" s="173"/>
      <c r="D9" s="173"/>
      <c r="E9" s="173"/>
      <c r="F9" s="173"/>
      <c r="G9" s="173"/>
      <c r="H9" s="174"/>
      <c r="I9" s="143"/>
      <c r="J9" s="144"/>
    </row>
    <row r="10" spans="1:10" ht="18.7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ht="18" customHeight="1">
      <c r="A11" s="182" t="s">
        <v>40</v>
      </c>
      <c r="B11" s="178" t="str">
        <f>VLOOKUP(J11,'пр.взвешивания'!B1:G76,2,FALSE)</f>
        <v>ГАЛЯНТ Светлана Алексеевна</v>
      </c>
      <c r="C11" s="178"/>
      <c r="D11" s="178"/>
      <c r="E11" s="178"/>
      <c r="F11" s="178"/>
      <c r="G11" s="178"/>
      <c r="H11" s="171" t="str">
        <f>VLOOKUP(J11,'пр.взвешивания'!B1:G76,3,FALSE)</f>
        <v>23.05.73 змс</v>
      </c>
      <c r="I11" s="143"/>
      <c r="J11" s="144">
        <v>14</v>
      </c>
    </row>
    <row r="12" spans="1:10" ht="18" customHeight="1">
      <c r="A12" s="183"/>
      <c r="B12" s="179"/>
      <c r="C12" s="179"/>
      <c r="D12" s="179"/>
      <c r="E12" s="179"/>
      <c r="F12" s="179"/>
      <c r="G12" s="179"/>
      <c r="H12" s="180"/>
      <c r="I12" s="143"/>
      <c r="J12" s="144"/>
    </row>
    <row r="13" spans="1:10" ht="18">
      <c r="A13" s="183"/>
      <c r="B13" s="181" t="str">
        <f>VLOOKUP(J11,'пр.взвешивания'!B1:G76,4,FALSE)</f>
        <v>ДФО,П.Камчатский,ГО</v>
      </c>
      <c r="C13" s="181"/>
      <c r="D13" s="181"/>
      <c r="E13" s="181"/>
      <c r="F13" s="181"/>
      <c r="G13" s="181"/>
      <c r="H13" s="180"/>
      <c r="I13" s="143"/>
      <c r="J13" s="144"/>
    </row>
    <row r="14" spans="1:10" ht="18.75" thickBot="1">
      <c r="A14" s="184"/>
      <c r="B14" s="173"/>
      <c r="C14" s="173"/>
      <c r="D14" s="173"/>
      <c r="E14" s="173"/>
      <c r="F14" s="173"/>
      <c r="G14" s="173"/>
      <c r="H14" s="174"/>
      <c r="I14" s="143"/>
      <c r="J14" s="144"/>
    </row>
    <row r="15" spans="1:10" ht="18.75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8" customHeight="1">
      <c r="A16" s="175" t="s">
        <v>41</v>
      </c>
      <c r="B16" s="178" t="str">
        <f>VLOOKUP(J16,'пр.взвешивания'!B6:G81,2,FALSE)</f>
        <v>АРТОШИНА Ольга Александровна</v>
      </c>
      <c r="C16" s="178"/>
      <c r="D16" s="178"/>
      <c r="E16" s="178"/>
      <c r="F16" s="178"/>
      <c r="G16" s="178"/>
      <c r="H16" s="171" t="str">
        <f>VLOOKUP(J16,'пр.взвешивания'!B6:G81,3,FALSE)</f>
        <v>28.06.91 мс</v>
      </c>
      <c r="I16" s="143"/>
      <c r="J16" s="144">
        <v>4</v>
      </c>
    </row>
    <row r="17" spans="1:10" ht="18" customHeight="1">
      <c r="A17" s="176"/>
      <c r="B17" s="179"/>
      <c r="C17" s="179"/>
      <c r="D17" s="179"/>
      <c r="E17" s="179"/>
      <c r="F17" s="179"/>
      <c r="G17" s="179"/>
      <c r="H17" s="180"/>
      <c r="I17" s="143"/>
      <c r="J17" s="144"/>
    </row>
    <row r="18" spans="1:10" ht="18">
      <c r="A18" s="176"/>
      <c r="B18" s="181" t="str">
        <f>VLOOKUP(J16,'пр.взвешивания'!B6:G81,4,FALSE)</f>
        <v>Красноярский,Берёзовка</v>
      </c>
      <c r="C18" s="181"/>
      <c r="D18" s="181"/>
      <c r="E18" s="181"/>
      <c r="F18" s="181"/>
      <c r="G18" s="181"/>
      <c r="H18" s="180"/>
      <c r="I18" s="143"/>
      <c r="J18" s="144"/>
    </row>
    <row r="19" spans="1:10" ht="18.75" thickBot="1">
      <c r="A19" s="177"/>
      <c r="B19" s="173"/>
      <c r="C19" s="173"/>
      <c r="D19" s="173"/>
      <c r="E19" s="173"/>
      <c r="F19" s="173"/>
      <c r="G19" s="173"/>
      <c r="H19" s="174"/>
      <c r="I19" s="143"/>
      <c r="J19" s="144"/>
    </row>
    <row r="20" spans="1:10" ht="18.75" thickBot="1">
      <c r="A20" s="143"/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18" customHeight="1">
      <c r="A21" s="175" t="s">
        <v>41</v>
      </c>
      <c r="B21" s="178" t="str">
        <f>VLOOKUP(J21,'пр.взвешивания'!B1:G86,2,FALSE)</f>
        <v>АВЕРУШКИНА Светлана Егоровна</v>
      </c>
      <c r="C21" s="178"/>
      <c r="D21" s="178"/>
      <c r="E21" s="178"/>
      <c r="F21" s="178"/>
      <c r="G21" s="178"/>
      <c r="H21" s="171" t="str">
        <f>VLOOKUP(J21,'пр.взвешивания'!B1:G86,3,FALSE)</f>
        <v>07.05.79 мсмк</v>
      </c>
      <c r="I21" s="143"/>
      <c r="J21" s="144">
        <v>3</v>
      </c>
    </row>
    <row r="22" spans="1:10" ht="18" customHeight="1">
      <c r="A22" s="176"/>
      <c r="B22" s="179"/>
      <c r="C22" s="179"/>
      <c r="D22" s="179"/>
      <c r="E22" s="179"/>
      <c r="F22" s="179"/>
      <c r="G22" s="179"/>
      <c r="H22" s="180"/>
      <c r="I22" s="143"/>
      <c r="J22" s="144"/>
    </row>
    <row r="23" spans="1:9" ht="18">
      <c r="A23" s="176"/>
      <c r="B23" s="181" t="str">
        <f>VLOOKUP(J21,'пр.взвешивания'!B1:G86,4,FALSE)</f>
        <v>ПФО,Пермская,Пермь, Д</v>
      </c>
      <c r="C23" s="181"/>
      <c r="D23" s="181"/>
      <c r="E23" s="181"/>
      <c r="F23" s="181"/>
      <c r="G23" s="181"/>
      <c r="H23" s="180"/>
      <c r="I23" s="143"/>
    </row>
    <row r="24" spans="1:9" ht="18.75" thickBot="1">
      <c r="A24" s="177"/>
      <c r="B24" s="173"/>
      <c r="C24" s="173"/>
      <c r="D24" s="173"/>
      <c r="E24" s="173"/>
      <c r="F24" s="173"/>
      <c r="G24" s="173"/>
      <c r="H24" s="174"/>
      <c r="I24" s="143"/>
    </row>
    <row r="25" spans="1:8" ht="18">
      <c r="A25" s="143"/>
      <c r="B25" s="143"/>
      <c r="C25" s="143"/>
      <c r="D25" s="143"/>
      <c r="E25" s="143"/>
      <c r="F25" s="143"/>
      <c r="G25" s="143"/>
      <c r="H25" s="143"/>
    </row>
    <row r="26" spans="1:8" ht="18">
      <c r="A26" s="143" t="s">
        <v>42</v>
      </c>
      <c r="B26" s="143"/>
      <c r="C26" s="143"/>
      <c r="D26" s="143"/>
      <c r="E26" s="143"/>
      <c r="F26" s="143"/>
      <c r="G26" s="143"/>
      <c r="H26" s="143"/>
    </row>
    <row r="27" ht="13.5" thickBot="1"/>
    <row r="28" spans="1:10" ht="12.75">
      <c r="A28" s="169" t="str">
        <f>VLOOKUP(J28,'пр.взвешивания'!B6:G71,6,FALSE)</f>
        <v>Ярмолюк НС Ярмолюк ВС</v>
      </c>
      <c r="B28" s="170"/>
      <c r="C28" s="170"/>
      <c r="D28" s="170"/>
      <c r="E28" s="170"/>
      <c r="F28" s="170"/>
      <c r="G28" s="170"/>
      <c r="H28" s="171"/>
      <c r="J28">
        <v>9</v>
      </c>
    </row>
    <row r="29" spans="1:8" ht="13.5" thickBot="1">
      <c r="A29" s="172"/>
      <c r="B29" s="173"/>
      <c r="C29" s="173"/>
      <c r="D29" s="173"/>
      <c r="E29" s="173"/>
      <c r="F29" s="173"/>
      <c r="G29" s="173"/>
      <c r="H29" s="174"/>
    </row>
    <row r="32" spans="1:8" ht="18">
      <c r="A32" s="143" t="s">
        <v>43</v>
      </c>
      <c r="B32" s="143"/>
      <c r="C32" s="143"/>
      <c r="D32" s="143"/>
      <c r="E32" s="143"/>
      <c r="F32" s="143"/>
      <c r="G32" s="143"/>
      <c r="H32" s="143"/>
    </row>
    <row r="33" spans="1:8" ht="18">
      <c r="A33" s="143"/>
      <c r="B33" s="143"/>
      <c r="C33" s="143"/>
      <c r="D33" s="143"/>
      <c r="E33" s="143"/>
      <c r="F33" s="143"/>
      <c r="G33" s="143"/>
      <c r="H33" s="143"/>
    </row>
    <row r="34" spans="1:8" ht="18">
      <c r="A34" s="143"/>
      <c r="B34" s="143"/>
      <c r="C34" s="143"/>
      <c r="D34" s="143"/>
      <c r="E34" s="143"/>
      <c r="F34" s="143"/>
      <c r="G34" s="143"/>
      <c r="H34" s="143"/>
    </row>
    <row r="35" spans="1:8" ht="18">
      <c r="A35" s="145"/>
      <c r="B35" s="145"/>
      <c r="C35" s="145"/>
      <c r="D35" s="145"/>
      <c r="E35" s="145"/>
      <c r="F35" s="145"/>
      <c r="G35" s="145"/>
      <c r="H35" s="145"/>
    </row>
    <row r="36" spans="1:8" ht="18">
      <c r="A36" s="146"/>
      <c r="B36" s="146"/>
      <c r="C36" s="146"/>
      <c r="D36" s="146"/>
      <c r="E36" s="146"/>
      <c r="F36" s="146"/>
      <c r="G36" s="146"/>
      <c r="H36" s="146"/>
    </row>
    <row r="37" spans="1:8" ht="18">
      <c r="A37" s="145"/>
      <c r="B37" s="145"/>
      <c r="C37" s="145"/>
      <c r="D37" s="145"/>
      <c r="E37" s="145"/>
      <c r="F37" s="145"/>
      <c r="G37" s="145"/>
      <c r="H37" s="145"/>
    </row>
    <row r="38" spans="1:8" ht="18">
      <c r="A38" s="147"/>
      <c r="B38" s="147"/>
      <c r="C38" s="147"/>
      <c r="D38" s="147"/>
      <c r="E38" s="147"/>
      <c r="F38" s="147"/>
      <c r="G38" s="147"/>
      <c r="H38" s="147"/>
    </row>
    <row r="39" spans="1:8" ht="18">
      <c r="A39" s="145"/>
      <c r="B39" s="145"/>
      <c r="C39" s="145"/>
      <c r="D39" s="145"/>
      <c r="E39" s="145"/>
      <c r="F39" s="145"/>
      <c r="G39" s="145"/>
      <c r="H39" s="14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1"/>
  <sheetViews>
    <sheetView workbookViewId="0" topLeftCell="A1">
      <selection activeCell="A1" sqref="A1:T43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8.00390625" style="0" customWidth="1"/>
    <col min="14" max="14" width="10.2812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271" t="s">
        <v>37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0" ht="28.5" customHeight="1" thickBot="1">
      <c r="A2" s="37"/>
      <c r="B2" s="200" t="s">
        <v>35</v>
      </c>
      <c r="C2" s="200"/>
      <c r="D2" s="200"/>
      <c r="E2" s="200"/>
      <c r="F2" s="200"/>
      <c r="G2" s="200"/>
      <c r="H2" s="200"/>
      <c r="I2" s="200"/>
      <c r="K2" s="201" t="str">
        <f>HYPERLINK('[2]реквизиты'!$A$2)</f>
        <v>Чемпионат России по самбо среди женщин (отбор на чемпионат мира)</v>
      </c>
      <c r="L2" s="202"/>
      <c r="M2" s="202"/>
      <c r="N2" s="202"/>
      <c r="O2" s="202"/>
      <c r="P2" s="202"/>
      <c r="Q2" s="202"/>
      <c r="R2" s="202"/>
      <c r="S2" s="202"/>
      <c r="T2" s="203"/>
    </row>
    <row r="3" spans="1:20" ht="16.5" thickBot="1">
      <c r="A3" s="3" t="s">
        <v>9</v>
      </c>
      <c r="B3" s="196" t="str">
        <f>HYPERLINK('[2]реквизиты'!$A$3)</f>
        <v>18-23 июня 2013 год  г.Челябинск</v>
      </c>
      <c r="C3" s="196"/>
      <c r="D3" s="196"/>
      <c r="E3" s="196"/>
      <c r="F3" s="196"/>
      <c r="G3" s="196"/>
      <c r="H3" s="196"/>
      <c r="I3" s="196"/>
      <c r="J3" s="118"/>
      <c r="K3" s="119" t="s">
        <v>7</v>
      </c>
      <c r="L3" s="118"/>
      <c r="N3" s="3"/>
      <c r="P3" s="197" t="str">
        <f>HYPERLINK('пр.взвешивания'!E3)</f>
        <v>в.к.     72     кг.</v>
      </c>
      <c r="Q3" s="198"/>
      <c r="R3" s="198"/>
      <c r="S3" s="198"/>
      <c r="T3" s="199"/>
    </row>
    <row r="4" spans="1:20" ht="12.75" customHeight="1" thickBot="1">
      <c r="A4" s="232" t="s">
        <v>0</v>
      </c>
      <c r="B4" s="232" t="s">
        <v>1</v>
      </c>
      <c r="C4" s="232" t="s">
        <v>2</v>
      </c>
      <c r="D4" s="232" t="s">
        <v>3</v>
      </c>
      <c r="E4" s="236" t="s">
        <v>4</v>
      </c>
      <c r="F4" s="237"/>
      <c r="G4" s="237"/>
      <c r="H4" s="238"/>
      <c r="I4" s="232" t="s">
        <v>5</v>
      </c>
      <c r="J4" s="232" t="s">
        <v>6</v>
      </c>
      <c r="K4" s="232" t="s">
        <v>0</v>
      </c>
      <c r="L4" s="232" t="s">
        <v>1</v>
      </c>
      <c r="M4" s="232" t="s">
        <v>2</v>
      </c>
      <c r="N4" s="232" t="s">
        <v>3</v>
      </c>
      <c r="O4" s="236" t="s">
        <v>4</v>
      </c>
      <c r="P4" s="237"/>
      <c r="Q4" s="237"/>
      <c r="R4" s="238"/>
      <c r="S4" s="232" t="s">
        <v>5</v>
      </c>
      <c r="T4" s="232" t="s">
        <v>6</v>
      </c>
    </row>
    <row r="5" spans="1:20" ht="12.75" customHeight="1" thickBot="1">
      <c r="A5" s="233"/>
      <c r="B5" s="233"/>
      <c r="C5" s="233"/>
      <c r="D5" s="235"/>
      <c r="E5" s="98">
        <v>1</v>
      </c>
      <c r="F5" s="99">
        <v>2</v>
      </c>
      <c r="G5" s="99">
        <v>3</v>
      </c>
      <c r="H5" s="100">
        <v>4</v>
      </c>
      <c r="I5" s="233"/>
      <c r="J5" s="233"/>
      <c r="K5" s="233"/>
      <c r="L5" s="233"/>
      <c r="M5" s="233"/>
      <c r="N5" s="235"/>
      <c r="O5" s="98">
        <v>1</v>
      </c>
      <c r="P5" s="99">
        <v>2</v>
      </c>
      <c r="Q5" s="99">
        <v>3</v>
      </c>
      <c r="R5" s="99">
        <v>4</v>
      </c>
      <c r="S5" s="239"/>
      <c r="T5" s="233"/>
    </row>
    <row r="6" spans="1:20" ht="12.75" customHeight="1">
      <c r="A6" s="220">
        <v>1</v>
      </c>
      <c r="B6" s="259" t="str">
        <f>VLOOKUP(A6,'пр.взвешивания'!B6:E35,2,FALSE)</f>
        <v>ЕГОРОВА Влерия Анатольевна</v>
      </c>
      <c r="C6" s="260" t="str">
        <f>VLOOKUP(A6,'пр.взвешивания'!B6:F35,3,FALSE)</f>
        <v>21.0592 кмс</v>
      </c>
      <c r="D6" s="262" t="str">
        <f>VLOOKUP(A6,'пр.взвешивания'!B6:G35,4,FALSE)</f>
        <v>СЗФО,Новгородская,АУНО ЦСП</v>
      </c>
      <c r="E6" s="72"/>
      <c r="F6" s="8">
        <v>3</v>
      </c>
      <c r="G6" s="9">
        <v>0</v>
      </c>
      <c r="H6" s="125">
        <v>0</v>
      </c>
      <c r="I6" s="226">
        <f>SUM(E6:H6)</f>
        <v>3</v>
      </c>
      <c r="J6" s="234">
        <v>4</v>
      </c>
      <c r="K6" s="220">
        <v>4</v>
      </c>
      <c r="L6" s="221" t="str">
        <f>VLOOKUP(K6,'пр.взвешивания'!B6:C35,2,FALSE)</f>
        <v>АРТОШИНА Ольга Александровна</v>
      </c>
      <c r="M6" s="222" t="str">
        <f>VLOOKUP(K6,'пр.взвешивания'!B6:D35,3,FALSE)</f>
        <v>28.06.91 мс</v>
      </c>
      <c r="N6" s="223" t="str">
        <f>VLOOKUP(K6,'пр.взвешивания'!B6:E35,4,FALSE)</f>
        <v>Красноярский,Берёзовка</v>
      </c>
      <c r="O6" s="135"/>
      <c r="P6" s="76">
        <v>2</v>
      </c>
      <c r="Q6" s="76">
        <v>3</v>
      </c>
      <c r="R6" s="129">
        <v>3</v>
      </c>
      <c r="S6" s="226">
        <f>SUM(O6:R6)</f>
        <v>8</v>
      </c>
      <c r="T6" s="234">
        <v>1</v>
      </c>
    </row>
    <row r="7" spans="1:20" ht="12.75" customHeight="1">
      <c r="A7" s="210"/>
      <c r="B7" s="249"/>
      <c r="C7" s="257"/>
      <c r="D7" s="258"/>
      <c r="E7" s="46"/>
      <c r="F7" s="12" t="s">
        <v>109</v>
      </c>
      <c r="G7" s="13" t="s">
        <v>113</v>
      </c>
      <c r="H7" s="126" t="s">
        <v>113</v>
      </c>
      <c r="I7" s="216"/>
      <c r="J7" s="231"/>
      <c r="K7" s="210"/>
      <c r="L7" s="205"/>
      <c r="M7" s="207"/>
      <c r="N7" s="209"/>
      <c r="O7" s="136"/>
      <c r="P7" s="79" t="s">
        <v>113</v>
      </c>
      <c r="Q7" s="79" t="s">
        <v>113</v>
      </c>
      <c r="R7" s="130" t="s">
        <v>113</v>
      </c>
      <c r="S7" s="216"/>
      <c r="T7" s="231"/>
    </row>
    <row r="8" spans="1:20" ht="12.75" customHeight="1">
      <c r="A8" s="210">
        <v>2</v>
      </c>
      <c r="B8" s="248" t="str">
        <f>VLOOKUP(A8,'пр.взвешивания'!B8:E37,2,FALSE)</f>
        <v>МИРОНОВА Ирина Сергеевна</v>
      </c>
      <c r="C8" s="256" t="str">
        <f>VLOOKUP(A8,'пр.взвешивания'!B8:F37,3,FALSE)</f>
        <v>17.10.90 мс</v>
      </c>
      <c r="D8" s="254" t="str">
        <f>VLOOKUP(A8,'пр.взвешивания'!B8:G37,4,FALSE)</f>
        <v>М, Москва, С-70</v>
      </c>
      <c r="E8" s="15">
        <v>0</v>
      </c>
      <c r="F8" s="16"/>
      <c r="G8" s="15">
        <v>0</v>
      </c>
      <c r="H8" s="18">
        <v>0</v>
      </c>
      <c r="I8" s="216">
        <f>SUM(E8:H8)</f>
        <v>0</v>
      </c>
      <c r="J8" s="231">
        <v>8</v>
      </c>
      <c r="K8" s="210">
        <v>8</v>
      </c>
      <c r="L8" s="205" t="str">
        <f>VLOOKUP(K8,'пр.взвешивания'!B6:C37,2,FALSE)</f>
        <v>КИРЕЕВА Таисия Владимировна</v>
      </c>
      <c r="M8" s="207" t="str">
        <f>VLOOKUP(K8,'пр.взвешивания'!B6:D37,3,FALSE)</f>
        <v>13.12.90 мс</v>
      </c>
      <c r="N8" s="209" t="str">
        <f>VLOOKUP(K8,'пр.взвешивания'!B6:E37,4,FALSE)</f>
        <v>УрФО,Челябинская,Аргаяш</v>
      </c>
      <c r="O8" s="137">
        <v>0</v>
      </c>
      <c r="P8" s="82"/>
      <c r="Q8" s="83">
        <v>3</v>
      </c>
      <c r="R8" s="131">
        <v>0</v>
      </c>
      <c r="S8" s="216">
        <f>SUM(O8:R8)</f>
        <v>3</v>
      </c>
      <c r="T8" s="231">
        <v>3</v>
      </c>
    </row>
    <row r="9" spans="1:20" ht="13.5" customHeight="1">
      <c r="A9" s="210"/>
      <c r="B9" s="249"/>
      <c r="C9" s="257"/>
      <c r="D9" s="258"/>
      <c r="E9" s="73" t="s">
        <v>109</v>
      </c>
      <c r="F9" s="16"/>
      <c r="G9" s="12" t="s">
        <v>117</v>
      </c>
      <c r="H9" s="126" t="s">
        <v>113</v>
      </c>
      <c r="I9" s="216"/>
      <c r="J9" s="231"/>
      <c r="K9" s="210"/>
      <c r="L9" s="205"/>
      <c r="M9" s="207"/>
      <c r="N9" s="209"/>
      <c r="O9" s="138" t="s">
        <v>113</v>
      </c>
      <c r="P9" s="86"/>
      <c r="Q9" s="87" t="s">
        <v>113</v>
      </c>
      <c r="R9" s="130" t="s">
        <v>109</v>
      </c>
      <c r="S9" s="216"/>
      <c r="T9" s="231"/>
    </row>
    <row r="10" spans="1:20" ht="12.75" customHeight="1">
      <c r="A10" s="215">
        <v>3</v>
      </c>
      <c r="B10" s="248" t="str">
        <f>VLOOKUP(A10,'пр.взвешивания'!B10:E39,2,FALSE)</f>
        <v>АВЕРУШКИНА Светлана Егоровна</v>
      </c>
      <c r="C10" s="256" t="str">
        <f>VLOOKUP(A10,'пр.взвешивания'!B10:F39,3,FALSE)</f>
        <v>07.05.79 мсмк</v>
      </c>
      <c r="D10" s="254" t="str">
        <f>VLOOKUP(A10,'пр.взвешивания'!B10:G39,4,FALSE)</f>
        <v>ПФО,Пермская,Пермь, Д</v>
      </c>
      <c r="E10" s="42">
        <v>3</v>
      </c>
      <c r="F10" s="20">
        <v>4</v>
      </c>
      <c r="G10" s="21"/>
      <c r="H10" s="127">
        <v>0</v>
      </c>
      <c r="I10" s="216">
        <f>SUM(E10:H10)</f>
        <v>7</v>
      </c>
      <c r="J10" s="229">
        <v>6</v>
      </c>
      <c r="K10" s="215">
        <v>6</v>
      </c>
      <c r="L10" s="205" t="str">
        <f>VLOOKUP(K10,'пр.взвешивания'!B6:C39,2,FALSE)</f>
        <v>ПОЧКИНА Ольга Станиславовна</v>
      </c>
      <c r="M10" s="207" t="str">
        <f>VLOOKUP(K10,'пр.взвешивания'!B6:D39,3,FALSE)</f>
        <v>27.01.90 мс</v>
      </c>
      <c r="N10" s="209" t="str">
        <f>VLOOKUP(K10,'пр.взвешивания'!B6:E39,4,FALSE)</f>
        <v>ЮФО,Краснодарский,Сочи,МО</v>
      </c>
      <c r="O10" s="137">
        <v>1</v>
      </c>
      <c r="P10" s="88">
        <v>0</v>
      </c>
      <c r="Q10" s="89"/>
      <c r="R10" s="131">
        <v>0</v>
      </c>
      <c r="S10" s="216">
        <f>SUM(O10:R10)</f>
        <v>1</v>
      </c>
      <c r="T10" s="229">
        <v>4</v>
      </c>
    </row>
    <row r="11" spans="1:20" ht="12.75" customHeight="1">
      <c r="A11" s="215"/>
      <c r="B11" s="249"/>
      <c r="C11" s="257"/>
      <c r="D11" s="258"/>
      <c r="E11" s="73" t="s">
        <v>113</v>
      </c>
      <c r="F11" s="12" t="s">
        <v>113</v>
      </c>
      <c r="G11" s="30"/>
      <c r="H11" s="126" t="s">
        <v>109</v>
      </c>
      <c r="I11" s="216"/>
      <c r="J11" s="229"/>
      <c r="K11" s="215"/>
      <c r="L11" s="205"/>
      <c r="M11" s="207"/>
      <c r="N11" s="209"/>
      <c r="O11" s="138" t="s">
        <v>113</v>
      </c>
      <c r="P11" s="79" t="s">
        <v>113</v>
      </c>
      <c r="Q11" s="91"/>
      <c r="R11" s="130" t="s">
        <v>128</v>
      </c>
      <c r="S11" s="216"/>
      <c r="T11" s="229"/>
    </row>
    <row r="12" spans="1:20" ht="12.75" customHeight="1">
      <c r="A12" s="215">
        <v>4</v>
      </c>
      <c r="B12" s="248" t="str">
        <f>VLOOKUP(A12,'пр.взвешивания'!B12:E41,2,FALSE)</f>
        <v>АРТОШИНА Ольга Александровна</v>
      </c>
      <c r="C12" s="256" t="str">
        <f>VLOOKUP(A12,'пр.взвешивания'!B12:F41,3,FALSE)</f>
        <v>28.06.91 мс</v>
      </c>
      <c r="D12" s="254" t="str">
        <f>VLOOKUP(A12,'пр.взвешивания'!B12:G41,4,FALSE)</f>
        <v>Красноярский,Берёзовка</v>
      </c>
      <c r="E12" s="15">
        <v>4</v>
      </c>
      <c r="F12" s="154" t="s">
        <v>114</v>
      </c>
      <c r="G12" s="20">
        <v>3</v>
      </c>
      <c r="H12" s="30"/>
      <c r="I12" s="216">
        <f>SUM(E12:H12)</f>
        <v>7</v>
      </c>
      <c r="J12" s="229">
        <v>3</v>
      </c>
      <c r="K12" s="215">
        <v>3</v>
      </c>
      <c r="L12" s="205" t="str">
        <f>VLOOKUP(K12,'пр.взвешивания'!B6:C41,2,FALSE)</f>
        <v>АВЕРУШКИНА Светлана Егоровна</v>
      </c>
      <c r="M12" s="207" t="str">
        <f>VLOOKUP(K12,'пр.взвешивания'!B6:D41,3,FALSE)</f>
        <v>07.05.79 мсмк</v>
      </c>
      <c r="N12" s="209" t="str">
        <f>VLOOKUP(K12,'пр.взвешивания'!B6:E41,4,FALSE)</f>
        <v>ПФО,Пермская,Пермь, Д</v>
      </c>
      <c r="O12" s="139">
        <v>0</v>
      </c>
      <c r="P12" s="97">
        <v>3</v>
      </c>
      <c r="Q12" s="97">
        <v>4</v>
      </c>
      <c r="R12" s="132"/>
      <c r="S12" s="216">
        <f>SUM(O12:R12)</f>
        <v>7</v>
      </c>
      <c r="T12" s="229">
        <v>2</v>
      </c>
    </row>
    <row r="13" spans="1:20" ht="12.75" customHeight="1" thickBot="1">
      <c r="A13" s="218"/>
      <c r="B13" s="243"/>
      <c r="C13" s="261"/>
      <c r="D13" s="255"/>
      <c r="E13" s="74" t="s">
        <v>118</v>
      </c>
      <c r="F13" s="27" t="s">
        <v>113</v>
      </c>
      <c r="G13" s="23" t="s">
        <v>109</v>
      </c>
      <c r="H13" s="128"/>
      <c r="I13" s="217"/>
      <c r="J13" s="230"/>
      <c r="K13" s="218"/>
      <c r="L13" s="212"/>
      <c r="M13" s="213"/>
      <c r="N13" s="214"/>
      <c r="O13" s="140" t="s">
        <v>113</v>
      </c>
      <c r="P13" s="94" t="s">
        <v>113</v>
      </c>
      <c r="Q13" s="94" t="s">
        <v>128</v>
      </c>
      <c r="R13" s="133"/>
      <c r="S13" s="217"/>
      <c r="T13" s="230"/>
    </row>
    <row r="14" spans="1:19" ht="12.75" customHeight="1" thickBot="1">
      <c r="A14" s="3" t="s">
        <v>10</v>
      </c>
      <c r="I14" s="33"/>
      <c r="K14" s="3" t="s">
        <v>8</v>
      </c>
      <c r="L14" s="39"/>
      <c r="M14" s="40"/>
      <c r="N14" s="40"/>
      <c r="P14" s="40"/>
      <c r="S14" s="109"/>
    </row>
    <row r="15" spans="1:20" ht="12.75" customHeight="1">
      <c r="A15" s="220">
        <v>5</v>
      </c>
      <c r="B15" s="259" t="str">
        <f>VLOOKUP(A15,'пр.взвешивания'!B6:E44,2,FALSE)</f>
        <v>РУЛЁВА Оксана Викторовна</v>
      </c>
      <c r="C15" s="260" t="str">
        <f>VLOOKUP(A15,'пр.взвешивания'!B6:F44,3,FALSE)</f>
        <v>29.03.95 кмс</v>
      </c>
      <c r="D15" s="262" t="str">
        <f>VLOOKUP(A15,'пр.взвешивания'!B6:G44,4,FALSE)</f>
        <v>УрФО,Сведловская,Сысерть,МО</v>
      </c>
      <c r="E15" s="7"/>
      <c r="F15" s="8">
        <v>0</v>
      </c>
      <c r="G15" s="9">
        <v>4</v>
      </c>
      <c r="H15" s="10">
        <v>0</v>
      </c>
      <c r="I15" s="226">
        <f>SUM(E15:H15)</f>
        <v>4</v>
      </c>
      <c r="J15" s="227">
        <v>3</v>
      </c>
      <c r="K15" s="220">
        <v>9</v>
      </c>
      <c r="L15" s="221" t="str">
        <f>VLOOKUP(K15,'пр.взвешивания'!B6:C44,2,FALSE)</f>
        <v>ЗАХАРЦОВА Ольга Викторовна</v>
      </c>
      <c r="M15" s="222" t="str">
        <f>VLOOKUP(K15,'пр.взвешивания'!B6:D44,3,FALSE)</f>
        <v>04.02.88мс</v>
      </c>
      <c r="N15" s="223" t="str">
        <f>VLOOKUP(K15,'пр.взвешивания'!B6:E44,4,FALSE)</f>
        <v>СЗФО,Калининградская, Д</v>
      </c>
      <c r="O15" s="75"/>
      <c r="P15" s="76">
        <v>0</v>
      </c>
      <c r="Q15" s="76">
        <v>4</v>
      </c>
      <c r="R15" s="77">
        <v>3</v>
      </c>
      <c r="S15" s="226">
        <f>SUM(O15:R15)</f>
        <v>7</v>
      </c>
      <c r="T15" s="227">
        <v>2</v>
      </c>
    </row>
    <row r="16" spans="1:20" ht="12.75" customHeight="1">
      <c r="A16" s="210"/>
      <c r="B16" s="249"/>
      <c r="C16" s="257"/>
      <c r="D16" s="258"/>
      <c r="E16" s="11"/>
      <c r="F16" s="12" t="s">
        <v>110</v>
      </c>
      <c r="G16" s="13" t="s">
        <v>119</v>
      </c>
      <c r="H16" s="14" t="s">
        <v>120</v>
      </c>
      <c r="I16" s="216"/>
      <c r="J16" s="228"/>
      <c r="K16" s="210"/>
      <c r="L16" s="205"/>
      <c r="M16" s="207"/>
      <c r="N16" s="209"/>
      <c r="O16" s="78"/>
      <c r="P16" s="79" t="s">
        <v>113</v>
      </c>
      <c r="Q16" s="79" t="s">
        <v>129</v>
      </c>
      <c r="R16" s="80" t="s">
        <v>113</v>
      </c>
      <c r="S16" s="216"/>
      <c r="T16" s="228"/>
    </row>
    <row r="17" spans="1:20" ht="12.75" customHeight="1">
      <c r="A17" s="210">
        <v>6</v>
      </c>
      <c r="B17" s="248" t="str">
        <f>VLOOKUP(A17,'пр.взвешивания'!B6:E46,2,FALSE)</f>
        <v>ПОЧКИНА Ольга Станиславовна</v>
      </c>
      <c r="C17" s="256" t="str">
        <f>VLOOKUP(A17,'пр.взвешивания'!B6:F46,3,FALSE)</f>
        <v>27.01.90 мс</v>
      </c>
      <c r="D17" s="254" t="str">
        <f>VLOOKUP(A17,'пр.взвешивания'!B6:G46,4,FALSE)</f>
        <v>ЮФО,Краснодарский,Сочи,МО</v>
      </c>
      <c r="E17" s="24">
        <v>4</v>
      </c>
      <c r="F17" s="16"/>
      <c r="G17" s="15">
        <v>4</v>
      </c>
      <c r="H17" s="17">
        <v>0</v>
      </c>
      <c r="I17" s="216">
        <f>SUM(E17:H17)</f>
        <v>8</v>
      </c>
      <c r="J17" s="228">
        <v>2</v>
      </c>
      <c r="K17" s="210">
        <v>14</v>
      </c>
      <c r="L17" s="205" t="str">
        <f>VLOOKUP(K17,'пр.взвешивания'!B6:C46,2,FALSE)</f>
        <v>ГАЛЯНТ Светлана Алексеевна</v>
      </c>
      <c r="M17" s="207" t="str">
        <f>VLOOKUP(K17,'пр.взвешивания'!B6:D46,3,FALSE)</f>
        <v>23.05.73 змс</v>
      </c>
      <c r="N17" s="209" t="str">
        <f>VLOOKUP(K17,'пр.взвешивания'!B6:E46,4,FALSE)</f>
        <v>ДФО,П.Камчатский,ГО</v>
      </c>
      <c r="O17" s="81">
        <v>2</v>
      </c>
      <c r="P17" s="82"/>
      <c r="Q17" s="83">
        <v>4</v>
      </c>
      <c r="R17" s="84">
        <v>3</v>
      </c>
      <c r="S17" s="216">
        <f>SUM(O17:R17)</f>
        <v>9</v>
      </c>
      <c r="T17" s="228">
        <v>1</v>
      </c>
    </row>
    <row r="18" spans="1:20" ht="16.5" customHeight="1">
      <c r="A18" s="210"/>
      <c r="B18" s="249"/>
      <c r="C18" s="257"/>
      <c r="D18" s="258"/>
      <c r="E18" s="25" t="s">
        <v>110</v>
      </c>
      <c r="F18" s="16"/>
      <c r="G18" s="12" t="s">
        <v>121</v>
      </c>
      <c r="H18" s="14" t="s">
        <v>113</v>
      </c>
      <c r="I18" s="216"/>
      <c r="J18" s="228"/>
      <c r="K18" s="210"/>
      <c r="L18" s="205"/>
      <c r="M18" s="207"/>
      <c r="N18" s="209"/>
      <c r="O18" s="85" t="s">
        <v>113</v>
      </c>
      <c r="P18" s="86"/>
      <c r="Q18" s="87" t="s">
        <v>130</v>
      </c>
      <c r="R18" s="80" t="s">
        <v>113</v>
      </c>
      <c r="S18" s="216"/>
      <c r="T18" s="228"/>
    </row>
    <row r="19" spans="1:21" ht="12.75" customHeight="1">
      <c r="A19" s="215">
        <v>7</v>
      </c>
      <c r="B19" s="248" t="str">
        <f>VLOOKUP(A19,'пр.взвешивания'!B6:E48,2,FALSE)</f>
        <v>ПОТАПОВА Юлия Андреевна</v>
      </c>
      <c r="C19" s="256" t="str">
        <f>VLOOKUP(A19,'пр.взвешивания'!B6:F48,3,FALSE)</f>
        <v>23.06.89 мс</v>
      </c>
      <c r="D19" s="254" t="str">
        <f>VLOOKUP(A19,'пр.взвешивания'!B6:G48,4,FALSE)</f>
        <v>ЮФО, Волгоградская, РОС</v>
      </c>
      <c r="E19" s="19">
        <v>0</v>
      </c>
      <c r="F19" s="20">
        <v>0</v>
      </c>
      <c r="G19" s="21"/>
      <c r="H19" s="22">
        <v>0</v>
      </c>
      <c r="I19" s="216">
        <f>SUM(E19:H19)</f>
        <v>0</v>
      </c>
      <c r="J19" s="224">
        <v>4</v>
      </c>
      <c r="K19" s="215">
        <v>15</v>
      </c>
      <c r="L19" s="205" t="str">
        <f>VLOOKUP(K19,'пр.взвешивания'!B6:C48,2,FALSE)</f>
        <v>ЛЕВЧЕНКО Нина Александровна</v>
      </c>
      <c r="M19" s="207" t="str">
        <f>VLOOKUP(K19,'пр.взвешивания'!B6:D48,3,FALSE)</f>
        <v>24.02.94 кмс</v>
      </c>
      <c r="N19" s="209" t="str">
        <f>VLOOKUP(K19,'пр.взвешивания'!B6:E48,4,FALSE)</f>
        <v>ЮФО,Краснодарский,Армавир,Д</v>
      </c>
      <c r="O19" s="81">
        <v>0</v>
      </c>
      <c r="P19" s="88">
        <v>0</v>
      </c>
      <c r="Q19" s="89"/>
      <c r="R19" s="90">
        <v>0</v>
      </c>
      <c r="S19" s="216">
        <f>SUM(O19:R19)</f>
        <v>0</v>
      </c>
      <c r="T19" s="224">
        <v>4</v>
      </c>
      <c r="U19" s="71"/>
    </row>
    <row r="20" spans="1:21" ht="12.75" customHeight="1">
      <c r="A20" s="215"/>
      <c r="B20" s="249"/>
      <c r="C20" s="257"/>
      <c r="D20" s="258"/>
      <c r="E20" s="25" t="s">
        <v>119</v>
      </c>
      <c r="F20" s="12" t="s">
        <v>121</v>
      </c>
      <c r="G20" s="30"/>
      <c r="H20" s="14" t="s">
        <v>111</v>
      </c>
      <c r="I20" s="216"/>
      <c r="J20" s="224"/>
      <c r="K20" s="215"/>
      <c r="L20" s="205"/>
      <c r="M20" s="207"/>
      <c r="N20" s="209"/>
      <c r="O20" s="85" t="s">
        <v>129</v>
      </c>
      <c r="P20" s="79" t="s">
        <v>130</v>
      </c>
      <c r="Q20" s="91"/>
      <c r="R20" s="80" t="s">
        <v>121</v>
      </c>
      <c r="S20" s="216"/>
      <c r="T20" s="224"/>
      <c r="U20" s="71"/>
    </row>
    <row r="21" spans="1:21" ht="12.75" customHeight="1">
      <c r="A21" s="215">
        <v>8</v>
      </c>
      <c r="B21" s="248" t="str">
        <f>VLOOKUP(A21,'пр.взвешивания'!B6:E50,2,FALSE)</f>
        <v>КИРЕЕВА Таисия Владимировна</v>
      </c>
      <c r="C21" s="256" t="str">
        <f>VLOOKUP(A21,'пр.взвешивания'!B6:F50,3,FALSE)</f>
        <v>13.12.90 мс</v>
      </c>
      <c r="D21" s="254" t="str">
        <f>VLOOKUP(A21,'пр.взвешивания'!B6:G50,4,FALSE)</f>
        <v>УрФО,Челябинская,Аргаяш</v>
      </c>
      <c r="E21" s="24">
        <v>4</v>
      </c>
      <c r="F21" s="18">
        <v>3</v>
      </c>
      <c r="G21" s="20">
        <v>4</v>
      </c>
      <c r="H21" s="28"/>
      <c r="I21" s="216">
        <f>SUM(E21:H21)</f>
        <v>11</v>
      </c>
      <c r="J21" s="224">
        <v>1</v>
      </c>
      <c r="K21" s="215">
        <v>11</v>
      </c>
      <c r="L21" s="205" t="str">
        <f>VLOOKUP(K21,'пр.взвешивания'!B6:C50,2,FALSE)</f>
        <v>АМБАРЦУМЯН Галина Самсоновна</v>
      </c>
      <c r="M21" s="207" t="str">
        <f>VLOOKUP(K21,'пр.взвешивания'!B6:D50,3,FALSE)</f>
        <v>11.03 91 мс</v>
      </c>
      <c r="N21" s="209" t="str">
        <f>VLOOKUP(K21,'пр.взвешивания'!B6:E50,4,FALSE)</f>
        <v>М,Москва,МКС</v>
      </c>
      <c r="O21" s="96">
        <v>0</v>
      </c>
      <c r="P21" s="97">
        <v>0</v>
      </c>
      <c r="Q21" s="97">
        <v>4</v>
      </c>
      <c r="R21" s="92"/>
      <c r="S21" s="216">
        <f>SUM(O21:R21)</f>
        <v>4</v>
      </c>
      <c r="T21" s="224">
        <v>3</v>
      </c>
      <c r="U21" s="71"/>
    </row>
    <row r="22" spans="1:21" ht="12.75" customHeight="1" thickBot="1">
      <c r="A22" s="218"/>
      <c r="B22" s="243"/>
      <c r="C22" s="261"/>
      <c r="D22" s="255"/>
      <c r="E22" s="26" t="s">
        <v>120</v>
      </c>
      <c r="F22" s="27" t="s">
        <v>113</v>
      </c>
      <c r="G22" s="23" t="s">
        <v>111</v>
      </c>
      <c r="H22" s="29"/>
      <c r="I22" s="217"/>
      <c r="J22" s="225"/>
      <c r="K22" s="218"/>
      <c r="L22" s="212"/>
      <c r="M22" s="213"/>
      <c r="N22" s="214"/>
      <c r="O22" s="93" t="s">
        <v>113</v>
      </c>
      <c r="P22" s="94" t="s">
        <v>113</v>
      </c>
      <c r="Q22" s="94" t="s">
        <v>131</v>
      </c>
      <c r="R22" s="95"/>
      <c r="S22" s="217"/>
      <c r="T22" s="225"/>
      <c r="U22" s="71"/>
    </row>
    <row r="23" spans="1:21" ht="12.75" customHeight="1" thickBot="1">
      <c r="A23" s="3" t="s">
        <v>11</v>
      </c>
      <c r="I23" s="33"/>
      <c r="K23" s="33"/>
      <c r="L23" s="39"/>
      <c r="M23" s="40"/>
      <c r="N23" s="40"/>
      <c r="U23" s="71"/>
    </row>
    <row r="24" spans="1:21" ht="12.75" customHeight="1" thickBot="1">
      <c r="A24" s="220">
        <v>9</v>
      </c>
      <c r="B24" s="259" t="str">
        <f>VLOOKUP(A24,'пр.взвешивания'!B6:E53,2,FALSE)</f>
        <v>ЗАХАРЦОВА Ольга Викторовна</v>
      </c>
      <c r="C24" s="260" t="str">
        <f>VLOOKUP(A24,'пр.взвешивания'!B6:F53,3,FALSE)</f>
        <v>04.02.88мс</v>
      </c>
      <c r="D24" s="262" t="str">
        <f>VLOOKUP(A24,'пр.взвешивания'!B6:G53,4,FALSE)</f>
        <v>СЗФО,Калининградская, Д</v>
      </c>
      <c r="E24" s="7"/>
      <c r="F24" s="8">
        <v>4</v>
      </c>
      <c r="G24" s="9">
        <v>3</v>
      </c>
      <c r="H24" s="10">
        <v>4</v>
      </c>
      <c r="I24" s="226">
        <f>SUM(E24:H24)</f>
        <v>11</v>
      </c>
      <c r="J24" s="220">
        <v>1</v>
      </c>
      <c r="K24" s="220">
        <v>4</v>
      </c>
      <c r="L24" s="221" t="str">
        <f>VLOOKUP(K24,'пр.взвешивания'!B6:C53,2,FALSE)</f>
        <v>АРТОШИНА Ольга Александровна</v>
      </c>
      <c r="M24" s="222" t="str">
        <f>VLOOKUP(K24,'пр.взвешивания'!B6:D53,3,FALSE)</f>
        <v>28.06.91 мс</v>
      </c>
      <c r="N24" s="223" t="str">
        <f>VLOOKUP(K24,'пр.взвешивания'!B6:E53,4,FALSE)</f>
        <v>Красноярский,Берёзовка</v>
      </c>
      <c r="O24" s="108"/>
      <c r="P24" s="109"/>
      <c r="Q24" s="109"/>
      <c r="R24" s="108"/>
      <c r="S24" s="108"/>
      <c r="T24" s="71"/>
      <c r="U24" s="71"/>
    </row>
    <row r="25" spans="1:20" ht="12.75" customHeight="1">
      <c r="A25" s="210"/>
      <c r="B25" s="249"/>
      <c r="C25" s="257"/>
      <c r="D25" s="258"/>
      <c r="E25" s="11"/>
      <c r="F25" s="12" t="s">
        <v>112</v>
      </c>
      <c r="G25" s="12" t="s">
        <v>113</v>
      </c>
      <c r="H25" s="14" t="s">
        <v>122</v>
      </c>
      <c r="I25" s="216"/>
      <c r="J25" s="210"/>
      <c r="K25" s="210"/>
      <c r="L25" s="205"/>
      <c r="M25" s="207"/>
      <c r="N25" s="209"/>
      <c r="O25" s="110">
        <v>9</v>
      </c>
      <c r="P25" s="109"/>
      <c r="Q25" s="109"/>
      <c r="R25" s="111"/>
      <c r="S25" s="108"/>
      <c r="T25" s="71"/>
    </row>
    <row r="26" spans="1:20" ht="12" customHeight="1" thickBot="1">
      <c r="A26" s="210">
        <v>10</v>
      </c>
      <c r="B26" s="248" t="str">
        <f>VLOOKUP(A26,'пр.взвешивания'!B6:E55,2,FALSE)</f>
        <v>МАЙОРОВА Анна Владиславовна</v>
      </c>
      <c r="C26" s="256" t="str">
        <f>VLOOKUP(A26,'пр.взвешивания'!B6:F55,3,FALSE)</f>
        <v>06.04.80 кмс</v>
      </c>
      <c r="D26" s="254" t="str">
        <f>VLOOKUP(A26,'пр.взвешивания'!B6:G55,4,FALSE)</f>
        <v>УрФО,Челябинская,Челябинск</v>
      </c>
      <c r="E26" s="19">
        <v>0</v>
      </c>
      <c r="F26" s="43"/>
      <c r="G26" s="42">
        <v>0</v>
      </c>
      <c r="H26" s="22">
        <v>0</v>
      </c>
      <c r="I26" s="216">
        <f>SUM(E26:H26)</f>
        <v>0</v>
      </c>
      <c r="J26" s="210">
        <v>4</v>
      </c>
      <c r="K26" s="210">
        <v>9</v>
      </c>
      <c r="L26" s="205" t="str">
        <f>VLOOKUP(K26,'пр.взвешивания'!B6:C55,2,FALSE)</f>
        <v>ЗАХАРЦОВА Ольга Викторовна</v>
      </c>
      <c r="M26" s="207" t="str">
        <f>VLOOKUP(K26,'пр.взвешивания'!B6:D55,3,FALSE)</f>
        <v>04.02.88мс</v>
      </c>
      <c r="N26" s="209" t="str">
        <f>VLOOKUP(K26,'пр.взвешивания'!B6:E55,4,FALSE)</f>
        <v>СЗФО,Калининградская, Д</v>
      </c>
      <c r="O26" s="156" t="s">
        <v>138</v>
      </c>
      <c r="P26" s="113"/>
      <c r="Q26" s="114"/>
      <c r="R26" s="108"/>
      <c r="S26" s="108"/>
      <c r="T26" s="71"/>
    </row>
    <row r="27" spans="1:20" ht="12" customHeight="1" thickBot="1">
      <c r="A27" s="210"/>
      <c r="B27" s="249"/>
      <c r="C27" s="257"/>
      <c r="D27" s="258"/>
      <c r="E27" s="25" t="s">
        <v>112</v>
      </c>
      <c r="F27" s="44"/>
      <c r="G27" s="12" t="s">
        <v>123</v>
      </c>
      <c r="H27" s="14" t="s">
        <v>124</v>
      </c>
      <c r="I27" s="216"/>
      <c r="J27" s="210"/>
      <c r="K27" s="219"/>
      <c r="L27" s="212"/>
      <c r="M27" s="213"/>
      <c r="N27" s="214"/>
      <c r="O27" s="111"/>
      <c r="P27" s="115"/>
      <c r="Q27" s="115"/>
      <c r="R27" s="110">
        <v>9</v>
      </c>
      <c r="S27" s="108"/>
      <c r="T27" s="71"/>
    </row>
    <row r="28" spans="1:20" ht="12.75" customHeight="1" thickBot="1">
      <c r="A28" s="215">
        <v>11</v>
      </c>
      <c r="B28" s="248" t="str">
        <f>VLOOKUP(A28,'пр.взвешивания'!B6:E57,2,FALSE)</f>
        <v>АМБАРЦУМЯН Галина Самсоновна</v>
      </c>
      <c r="C28" s="256" t="str">
        <f>VLOOKUP(A28,'пр.взвешивания'!B6:F57,3,FALSE)</f>
        <v>11.03 91 мс</v>
      </c>
      <c r="D28" s="254" t="str">
        <f>VLOOKUP(A28,'пр.взвешивания'!B6:G57,4,FALSE)</f>
        <v>М,Москва,МКС</v>
      </c>
      <c r="E28" s="101">
        <v>0</v>
      </c>
      <c r="F28" s="45">
        <v>4</v>
      </c>
      <c r="G28" s="21"/>
      <c r="H28" s="152" t="s">
        <v>114</v>
      </c>
      <c r="I28" s="216">
        <f>SUM(E28:H28)</f>
        <v>4</v>
      </c>
      <c r="J28" s="215">
        <v>2</v>
      </c>
      <c r="K28" s="220">
        <v>14</v>
      </c>
      <c r="L28" s="204" t="str">
        <f>VLOOKUP(K28,'пр.взвешивания'!B6:C57,2,FALSE)</f>
        <v>ГАЛЯНТ Светлана Алексеевна</v>
      </c>
      <c r="M28" s="206" t="str">
        <f>VLOOKUP(K28,'пр.взвешивания'!B6:D57,3,FALSE)</f>
        <v>23.05.73 змс</v>
      </c>
      <c r="N28" s="208" t="str">
        <f>VLOOKUP(K28,'пр.взвешивания'!B6:E57,4,FALSE)</f>
        <v>ДФО,П.Камчатский,ГО</v>
      </c>
      <c r="O28" s="108"/>
      <c r="P28" s="115"/>
      <c r="Q28" s="115"/>
      <c r="R28" s="112" t="s">
        <v>137</v>
      </c>
      <c r="S28" s="108"/>
      <c r="T28" s="71"/>
    </row>
    <row r="29" spans="1:20" ht="12.75" customHeight="1">
      <c r="A29" s="215"/>
      <c r="B29" s="249"/>
      <c r="C29" s="257"/>
      <c r="D29" s="258"/>
      <c r="E29" s="25" t="s">
        <v>113</v>
      </c>
      <c r="F29" s="12" t="s">
        <v>123</v>
      </c>
      <c r="G29" s="46"/>
      <c r="H29" s="14" t="s">
        <v>113</v>
      </c>
      <c r="I29" s="216"/>
      <c r="J29" s="215"/>
      <c r="K29" s="210"/>
      <c r="L29" s="205"/>
      <c r="M29" s="207"/>
      <c r="N29" s="209"/>
      <c r="O29" s="110">
        <v>14</v>
      </c>
      <c r="P29" s="116"/>
      <c r="Q29" s="117"/>
      <c r="R29" s="108"/>
      <c r="S29" s="108"/>
      <c r="T29" s="71"/>
    </row>
    <row r="30" spans="1:19" ht="12.75" customHeight="1" thickBot="1">
      <c r="A30" s="215">
        <v>12</v>
      </c>
      <c r="B30" s="248" t="str">
        <f>VLOOKUP(A30,'пр.взвешивания'!B6:E59,2,FALSE)</f>
        <v>КАЗУРИНА Виктория Денисовна</v>
      </c>
      <c r="C30" s="256" t="str">
        <f>VLOOKUP(A30,'пр.взвешивания'!B6:F59,3,FALSE)</f>
        <v>27.04.92 мс</v>
      </c>
      <c r="D30" s="254" t="str">
        <f>VLOOKUP(A30,'пр.взвешивания'!B6:G59,4,FALSE)</f>
        <v>ЦФО,Смоленская, МО</v>
      </c>
      <c r="E30" s="101">
        <v>0</v>
      </c>
      <c r="F30" s="45">
        <v>4</v>
      </c>
      <c r="G30" s="49" t="s">
        <v>115</v>
      </c>
      <c r="H30" s="47"/>
      <c r="I30" s="216">
        <v>4.5</v>
      </c>
      <c r="J30" s="215">
        <v>3</v>
      </c>
      <c r="K30" s="210">
        <v>3</v>
      </c>
      <c r="L30" s="205" t="str">
        <f>VLOOKUP(K30,'пр.взвешивания'!B6:C59,2,FALSE)</f>
        <v>АВЕРУШКИНА Светлана Егоровна</v>
      </c>
      <c r="M30" s="207" t="str">
        <f>VLOOKUP(K30,'пр.взвешивания'!B6:D59,3,FALSE)</f>
        <v>07.05.79 мсмк</v>
      </c>
      <c r="N30" s="209" t="str">
        <f>VLOOKUP(K30,'пр.взвешивания'!B6:E59,4,FALSE)</f>
        <v>ПФО,Пермская,Пермь, Д</v>
      </c>
      <c r="O30" s="155" t="s">
        <v>137</v>
      </c>
      <c r="P30" s="109"/>
      <c r="Q30" s="109"/>
      <c r="R30" s="109"/>
      <c r="S30" s="109"/>
    </row>
    <row r="31" spans="1:19" ht="12.75" customHeight="1" thickBot="1">
      <c r="A31" s="218"/>
      <c r="B31" s="243"/>
      <c r="C31" s="261"/>
      <c r="D31" s="255"/>
      <c r="E31" s="26" t="s">
        <v>122</v>
      </c>
      <c r="F31" s="23" t="s">
        <v>124</v>
      </c>
      <c r="G31" s="23" t="s">
        <v>109</v>
      </c>
      <c r="H31" s="48"/>
      <c r="I31" s="217"/>
      <c r="J31" s="218"/>
      <c r="K31" s="211"/>
      <c r="L31" s="212"/>
      <c r="M31" s="213"/>
      <c r="N31" s="214"/>
      <c r="O31" s="109"/>
      <c r="P31" s="109"/>
      <c r="Q31" s="109"/>
      <c r="R31" s="109"/>
      <c r="S31" s="109"/>
    </row>
    <row r="32" spans="1:8" ht="12.75" customHeight="1" thickBot="1">
      <c r="A32" s="3" t="s">
        <v>12</v>
      </c>
      <c r="E32" s="41"/>
      <c r="F32" s="41"/>
      <c r="G32" s="41"/>
      <c r="H32" s="41"/>
    </row>
    <row r="33" spans="1:10" ht="12.75" customHeight="1" thickBot="1">
      <c r="A33" s="268" t="s">
        <v>0</v>
      </c>
      <c r="B33" s="268" t="s">
        <v>1</v>
      </c>
      <c r="C33" s="268" t="s">
        <v>2</v>
      </c>
      <c r="D33" s="268" t="s">
        <v>3</v>
      </c>
      <c r="E33" s="272" t="s">
        <v>4</v>
      </c>
      <c r="F33" s="273"/>
      <c r="G33" s="274"/>
      <c r="H33" s="50"/>
      <c r="I33" s="268" t="s">
        <v>5</v>
      </c>
      <c r="J33" s="268" t="s">
        <v>6</v>
      </c>
    </row>
    <row r="34" spans="1:21" ht="12.75" customHeight="1" thickBot="1">
      <c r="A34" s="269"/>
      <c r="B34" s="269"/>
      <c r="C34" s="269"/>
      <c r="D34" s="270"/>
      <c r="E34" s="53">
        <v>1</v>
      </c>
      <c r="F34" s="54">
        <v>2</v>
      </c>
      <c r="G34" s="55">
        <v>3</v>
      </c>
      <c r="H34" s="51"/>
      <c r="I34" s="269"/>
      <c r="J34" s="269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18" ht="12.75" customHeight="1">
      <c r="A35" s="227">
        <v>13</v>
      </c>
      <c r="B35" s="259" t="str">
        <f>VLOOKUP(A35,'пр.взвешивания'!B6:E35,2,FALSE)</f>
        <v>ТУКТАГУЛОВА Наталья Шарифьяновеа</v>
      </c>
      <c r="C35" s="264" t="str">
        <f>VLOOKUP(A35,'пр.взвешивания'!B6:F35,3,FALSE)</f>
        <v>14.01.91 мс</v>
      </c>
      <c r="D35" s="266" t="str">
        <f>VLOOKUP(A35,'пр.взвешивания'!B6:G35,4,FALSE)</f>
        <v>ПФО,Башкортостан,УФА,МО</v>
      </c>
      <c r="E35" s="56"/>
      <c r="F35" s="62">
        <v>0</v>
      </c>
      <c r="G35" s="63">
        <v>0</v>
      </c>
      <c r="H35" s="15"/>
      <c r="I35" s="226">
        <f>SUM(E35:H35)</f>
        <v>0</v>
      </c>
      <c r="J35" s="275" t="s">
        <v>33</v>
      </c>
      <c r="L35" s="121" t="str">
        <f>HYPERLINK('[2]реквизиты'!$A$6)</f>
        <v>Гл. судья, судья МК</v>
      </c>
      <c r="M35" s="122"/>
      <c r="N35" s="148"/>
      <c r="O35" s="106"/>
      <c r="P35" s="105"/>
      <c r="Q35" s="149" t="str">
        <f>HYPERLINK('[2]реквизиты'!$G$6)</f>
        <v>Шоя Ю.А</v>
      </c>
      <c r="R35" s="37"/>
    </row>
    <row r="36" spans="1:18" ht="12.75" customHeight="1">
      <c r="A36" s="228"/>
      <c r="B36" s="263"/>
      <c r="C36" s="265"/>
      <c r="D36" s="267"/>
      <c r="E36" s="57"/>
      <c r="F36" s="153" t="s">
        <v>116</v>
      </c>
      <c r="G36" s="64" t="s">
        <v>125</v>
      </c>
      <c r="H36" s="15"/>
      <c r="I36" s="216"/>
      <c r="J36" s="228"/>
      <c r="L36" s="122"/>
      <c r="M36" s="122"/>
      <c r="N36" s="148"/>
      <c r="O36" s="106"/>
      <c r="P36" s="105"/>
      <c r="Q36" s="150" t="str">
        <f>HYPERLINK('[2]реквизиты'!$G$7)</f>
        <v>/Астрахань/</v>
      </c>
      <c r="R36" s="37"/>
    </row>
    <row r="37" spans="1:17" ht="12.75" customHeight="1">
      <c r="A37" s="228">
        <v>14</v>
      </c>
      <c r="B37" s="248" t="str">
        <f>VLOOKUP(A37,'пр.взвешивания'!B6:E37,2,FALSE)</f>
        <v>ГАЛЯНТ Светлана Алексеевна</v>
      </c>
      <c r="C37" s="250" t="str">
        <f>VLOOKUP(A37,'пр.взвешивания'!B6:F37,3,FALSE)</f>
        <v>23.05.73 змс</v>
      </c>
      <c r="D37" s="252" t="str">
        <f>VLOOKUP(A37,'пр.взвешивания'!B6:G37,4,FALSE)</f>
        <v>ДФО,П.Камчатский,ГО</v>
      </c>
      <c r="E37" s="65">
        <v>4</v>
      </c>
      <c r="F37" s="58"/>
      <c r="G37" s="66">
        <v>4</v>
      </c>
      <c r="H37" s="15"/>
      <c r="I37" s="216">
        <f>SUM(E37:H37)</f>
        <v>8</v>
      </c>
      <c r="J37" s="276" t="s">
        <v>127</v>
      </c>
      <c r="K37" s="102"/>
      <c r="L37" s="33"/>
      <c r="M37" s="33"/>
      <c r="N37" s="107"/>
      <c r="O37" s="2"/>
      <c r="P37" s="106"/>
      <c r="Q37" s="106"/>
    </row>
    <row r="38" spans="1:18" ht="12.75" customHeight="1">
      <c r="A38" s="228"/>
      <c r="B38" s="249"/>
      <c r="C38" s="251"/>
      <c r="D38" s="253"/>
      <c r="E38" s="67" t="s">
        <v>116</v>
      </c>
      <c r="F38" s="59"/>
      <c r="G38" s="64" t="s">
        <v>126</v>
      </c>
      <c r="H38" s="15"/>
      <c r="I38" s="216"/>
      <c r="J38" s="228"/>
      <c r="K38" s="103"/>
      <c r="L38" s="121" t="str">
        <f>'[2]реквизиты'!$A$8</f>
        <v>Гл. секретарь, судья РК</v>
      </c>
      <c r="M38" s="122"/>
      <c r="N38" s="148"/>
      <c r="O38" s="106"/>
      <c r="P38" s="105"/>
      <c r="Q38" s="149" t="str">
        <f>HYPERLINK('[2]реквизиты'!$G$8)</f>
        <v>Тимошин А.С.</v>
      </c>
      <c r="R38" s="37"/>
    </row>
    <row r="39" spans="1:18" ht="12.75" customHeight="1">
      <c r="A39" s="224">
        <v>15</v>
      </c>
      <c r="B39" s="242" t="str">
        <f>VLOOKUP(A39,'пр.взвешивания'!B6:E39,2,FALSE)</f>
        <v>ЛЕВЧЕНКО Нина Александровна</v>
      </c>
      <c r="C39" s="244" t="str">
        <f>VLOOKUP(A39,'пр.взвешивания'!B6:F39,3,FALSE)</f>
        <v>24.02.94 кмс</v>
      </c>
      <c r="D39" s="246" t="str">
        <f>VLOOKUP(A39,'пр.взвешивания'!B6:G39,4,FALSE)</f>
        <v>ЮФО,Краснодарский,Армавир,Д</v>
      </c>
      <c r="E39" s="65">
        <v>4</v>
      </c>
      <c r="F39" s="68">
        <v>0</v>
      </c>
      <c r="G39" s="60"/>
      <c r="H39" s="52"/>
      <c r="I39" s="216">
        <f>SUM(E39:H39)</f>
        <v>4</v>
      </c>
      <c r="J39" s="240">
        <v>2</v>
      </c>
      <c r="K39" s="103"/>
      <c r="L39" s="123"/>
      <c r="M39" s="123"/>
      <c r="N39" s="151"/>
      <c r="O39" s="106"/>
      <c r="P39" s="106"/>
      <c r="Q39" s="150" t="str">
        <f>HYPERLINK('[2]реквизиты'!$G$9)</f>
        <v>/Рыбинск/</v>
      </c>
      <c r="R39" s="37"/>
    </row>
    <row r="40" spans="1:19" ht="12.75" customHeight="1" thickBot="1">
      <c r="A40" s="225"/>
      <c r="B40" s="243"/>
      <c r="C40" s="245"/>
      <c r="D40" s="247"/>
      <c r="E40" s="69" t="s">
        <v>125</v>
      </c>
      <c r="F40" s="70" t="s">
        <v>126</v>
      </c>
      <c r="G40" s="61"/>
      <c r="H40" s="15"/>
      <c r="I40" s="217"/>
      <c r="J40" s="241"/>
      <c r="K40" s="102"/>
      <c r="L40" s="103"/>
      <c r="M40" s="103"/>
      <c r="N40" s="103"/>
      <c r="O40" s="103"/>
      <c r="P40" s="104"/>
      <c r="Q40" s="103"/>
      <c r="R40" s="105"/>
      <c r="S40" s="2"/>
    </row>
    <row r="41" spans="11:19" ht="12.75" customHeight="1">
      <c r="K41" s="103"/>
      <c r="L41" s="103"/>
      <c r="M41" s="103"/>
      <c r="N41" s="103"/>
      <c r="O41" s="103"/>
      <c r="P41" s="102"/>
      <c r="Q41" s="103"/>
      <c r="R41" s="106"/>
      <c r="S41" s="2"/>
    </row>
    <row r="42" spans="11:19" ht="12.75" customHeight="1">
      <c r="K42" s="2"/>
      <c r="L42" s="2"/>
      <c r="M42" s="2"/>
      <c r="N42" s="2"/>
      <c r="O42" s="2"/>
      <c r="P42" s="2"/>
      <c r="Q42" s="2"/>
      <c r="R42" s="2"/>
      <c r="S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>
      <c r="X61" s="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80">
    <mergeCell ref="A1:T1"/>
    <mergeCell ref="E33:G33"/>
    <mergeCell ref="J35:J36"/>
    <mergeCell ref="J37:J38"/>
    <mergeCell ref="C21:C22"/>
    <mergeCell ref="D21:D22"/>
    <mergeCell ref="I33:I34"/>
    <mergeCell ref="J33:J34"/>
    <mergeCell ref="D28:D29"/>
    <mergeCell ref="D24:D25"/>
    <mergeCell ref="I24:I25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A33:A34"/>
    <mergeCell ref="B33:B34"/>
    <mergeCell ref="C33:C34"/>
    <mergeCell ref="D33:D34"/>
    <mergeCell ref="D15:D16"/>
    <mergeCell ref="A24:A25"/>
    <mergeCell ref="B24:B25"/>
    <mergeCell ref="C24:C25"/>
    <mergeCell ref="C30:C31"/>
    <mergeCell ref="A35:A36"/>
    <mergeCell ref="B35:B36"/>
    <mergeCell ref="C35:C36"/>
    <mergeCell ref="D35:D36"/>
    <mergeCell ref="I8:I9"/>
    <mergeCell ref="I15:I16"/>
    <mergeCell ref="I4:I5"/>
    <mergeCell ref="I12:I13"/>
    <mergeCell ref="A4:A5"/>
    <mergeCell ref="B4:B5"/>
    <mergeCell ref="C4:C5"/>
    <mergeCell ref="E4:H4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J12:J13"/>
    <mergeCell ref="A12:A13"/>
    <mergeCell ref="C12:C13"/>
    <mergeCell ref="J8:J9"/>
    <mergeCell ref="A10:A11"/>
    <mergeCell ref="B10:B11"/>
    <mergeCell ref="C10:C11"/>
    <mergeCell ref="D10:D11"/>
    <mergeCell ref="I10:I11"/>
    <mergeCell ref="J10:J11"/>
    <mergeCell ref="J15:J16"/>
    <mergeCell ref="A17:A18"/>
    <mergeCell ref="B17:B18"/>
    <mergeCell ref="C17:C18"/>
    <mergeCell ref="D17:D18"/>
    <mergeCell ref="I17:I18"/>
    <mergeCell ref="J17:J18"/>
    <mergeCell ref="A15:A16"/>
    <mergeCell ref="B15:B16"/>
    <mergeCell ref="C15:C16"/>
    <mergeCell ref="J19:J20"/>
    <mergeCell ref="J21:J22"/>
    <mergeCell ref="I19:I20"/>
    <mergeCell ref="I21:I22"/>
    <mergeCell ref="D30:D31"/>
    <mergeCell ref="C26:C27"/>
    <mergeCell ref="D26:D27"/>
    <mergeCell ref="C28:C29"/>
    <mergeCell ref="A26:A27"/>
    <mergeCell ref="B26:B27"/>
    <mergeCell ref="A30:A31"/>
    <mergeCell ref="B30:B31"/>
    <mergeCell ref="A28:A29"/>
    <mergeCell ref="B28:B29"/>
    <mergeCell ref="A37:A38"/>
    <mergeCell ref="B37:B38"/>
    <mergeCell ref="C37:C38"/>
    <mergeCell ref="D37:D38"/>
    <mergeCell ref="A39:A40"/>
    <mergeCell ref="B39:B40"/>
    <mergeCell ref="C39:C40"/>
    <mergeCell ref="D39:D40"/>
    <mergeCell ref="S4:S5"/>
    <mergeCell ref="I39:I40"/>
    <mergeCell ref="J39:J40"/>
    <mergeCell ref="I35:I36"/>
    <mergeCell ref="I37:I38"/>
    <mergeCell ref="I28:I29"/>
    <mergeCell ref="M12:M13"/>
    <mergeCell ref="N12:N13"/>
    <mergeCell ref="J24:J25"/>
    <mergeCell ref="J26:J27"/>
    <mergeCell ref="L4:L5"/>
    <mergeCell ref="M4:M5"/>
    <mergeCell ref="N4:N5"/>
    <mergeCell ref="O4:R4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T12:T13"/>
    <mergeCell ref="T8:T9"/>
    <mergeCell ref="S10:S11"/>
    <mergeCell ref="T10:T11"/>
    <mergeCell ref="K12:K13"/>
    <mergeCell ref="L12:L13"/>
    <mergeCell ref="S8:S9"/>
    <mergeCell ref="N8:N9"/>
    <mergeCell ref="S12:S13"/>
    <mergeCell ref="K10:K11"/>
    <mergeCell ref="L10:L11"/>
    <mergeCell ref="M10:M11"/>
    <mergeCell ref="N10:N11"/>
    <mergeCell ref="K8:K9"/>
    <mergeCell ref="K15:K16"/>
    <mergeCell ref="L15:L16"/>
    <mergeCell ref="M15:M16"/>
    <mergeCell ref="N15:N16"/>
    <mergeCell ref="S19:S20"/>
    <mergeCell ref="T19:T20"/>
    <mergeCell ref="K17:K18"/>
    <mergeCell ref="L17:L18"/>
    <mergeCell ref="M17:M18"/>
    <mergeCell ref="N17:N18"/>
    <mergeCell ref="S15:S16"/>
    <mergeCell ref="T15:T16"/>
    <mergeCell ref="S17:S18"/>
    <mergeCell ref="T17:T18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L26:L27"/>
    <mergeCell ref="M26:M27"/>
    <mergeCell ref="N26:N27"/>
    <mergeCell ref="K24:K25"/>
    <mergeCell ref="L24:L25"/>
    <mergeCell ref="M24:M25"/>
    <mergeCell ref="N24:N25"/>
    <mergeCell ref="J28:J29"/>
    <mergeCell ref="I30:I31"/>
    <mergeCell ref="J30:J31"/>
    <mergeCell ref="K26:K27"/>
    <mergeCell ref="K28:K29"/>
    <mergeCell ref="I26:I27"/>
    <mergeCell ref="L28:L29"/>
    <mergeCell ref="M28:M29"/>
    <mergeCell ref="N28:N29"/>
    <mergeCell ref="K30:K31"/>
    <mergeCell ref="L30:L31"/>
    <mergeCell ref="M30:M31"/>
    <mergeCell ref="N30:N31"/>
    <mergeCell ref="B3:I3"/>
    <mergeCell ref="P3:T3"/>
    <mergeCell ref="B2:I2"/>
    <mergeCell ref="K2:T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53">
      <selection activeCell="I61" sqref="I61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88" t="s">
        <v>31</v>
      </c>
      <c r="B1" s="288"/>
      <c r="C1" s="288"/>
      <c r="D1" s="288"/>
      <c r="E1" s="288"/>
      <c r="F1" s="288"/>
      <c r="G1" s="288"/>
      <c r="H1" s="288"/>
      <c r="I1" s="288" t="s">
        <v>31</v>
      </c>
      <c r="J1" s="288"/>
      <c r="K1" s="288"/>
      <c r="L1" s="288"/>
      <c r="M1" s="288"/>
      <c r="N1" s="288"/>
      <c r="O1" s="288"/>
      <c r="P1" s="288"/>
      <c r="Q1" s="5"/>
    </row>
    <row r="2" spans="1:17" ht="18" customHeight="1">
      <c r="A2" s="38" t="s">
        <v>9</v>
      </c>
      <c r="B2" s="4" t="s">
        <v>17</v>
      </c>
      <c r="C2" s="4"/>
      <c r="D2" s="4"/>
      <c r="E2" s="141" t="str">
        <f>HYPERLINK('пр.взвешивания'!E3)</f>
        <v>в.к.     72     кг.</v>
      </c>
      <c r="F2" s="4"/>
      <c r="G2" s="4"/>
      <c r="H2" s="4"/>
      <c r="I2" s="38" t="s">
        <v>11</v>
      </c>
      <c r="J2" s="4" t="s">
        <v>17</v>
      </c>
      <c r="K2" s="4"/>
      <c r="L2" s="4"/>
      <c r="M2" s="141" t="str">
        <f>HYPERLINK('пр.взвешивания'!E3)</f>
        <v>в.к.     72     кг.</v>
      </c>
      <c r="N2" s="4"/>
      <c r="O2" s="4"/>
      <c r="P2" s="4"/>
      <c r="Q2" s="5"/>
    </row>
    <row r="3" spans="1:17" ht="12.75" customHeight="1">
      <c r="A3" s="157" t="s">
        <v>0</v>
      </c>
      <c r="B3" s="157" t="s">
        <v>1</v>
      </c>
      <c r="C3" s="157" t="s">
        <v>2</v>
      </c>
      <c r="D3" s="157" t="s">
        <v>3</v>
      </c>
      <c r="E3" s="157" t="s">
        <v>13</v>
      </c>
      <c r="F3" s="157" t="s">
        <v>14</v>
      </c>
      <c r="G3" s="157" t="s">
        <v>15</v>
      </c>
      <c r="H3" s="157" t="s">
        <v>16</v>
      </c>
      <c r="I3" s="157" t="s">
        <v>0</v>
      </c>
      <c r="J3" s="157" t="s">
        <v>1</v>
      </c>
      <c r="K3" s="157" t="s">
        <v>2</v>
      </c>
      <c r="L3" s="157" t="s">
        <v>3</v>
      </c>
      <c r="M3" s="157" t="s">
        <v>13</v>
      </c>
      <c r="N3" s="157" t="s">
        <v>14</v>
      </c>
      <c r="O3" s="157" t="s">
        <v>15</v>
      </c>
      <c r="P3" s="157" t="s">
        <v>16</v>
      </c>
      <c r="Q3" s="5"/>
    </row>
    <row r="4" spans="1:17" ht="12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5"/>
    </row>
    <row r="5" spans="1:18" ht="12.75" customHeight="1">
      <c r="A5" s="157">
        <v>1</v>
      </c>
      <c r="B5" s="163" t="str">
        <f>VLOOKUP(A5,'пр.взвешивания'!B6:E35,2,FALSE)</f>
        <v>ЕГОРОВА Влерия Анатольевна</v>
      </c>
      <c r="C5" s="163" t="str">
        <f>VLOOKUP(B5,'пр.взвешивания'!C6:F35,2,FALSE)</f>
        <v>21.0592 кмс</v>
      </c>
      <c r="D5" s="163" t="str">
        <f>VLOOKUP(C5,'пр.взвешивания'!D6:G35,2,FALSE)</f>
        <v>СЗФО,Новгородская,АУНО ЦСП</v>
      </c>
      <c r="E5" s="167"/>
      <c r="F5" s="168"/>
      <c r="G5" s="160"/>
      <c r="H5" s="157"/>
      <c r="I5" s="157">
        <v>9</v>
      </c>
      <c r="J5" s="284" t="str">
        <f>VLOOKUP(I5,'пр.взвешивания'!B6:E35,2,FALSE)</f>
        <v>ЗАХАРЦОВА Ольга Викторовна</v>
      </c>
      <c r="K5" s="284" t="str">
        <f>VLOOKUP(J5,'пр.взвешивания'!C6:F35,2,FALSE)</f>
        <v>04.02.88мс</v>
      </c>
      <c r="L5" s="284" t="str">
        <f>VLOOKUP(K5,'пр.взвешивания'!D6:G35,2,FALSE)</f>
        <v>СЗФО,Калининградская, Д</v>
      </c>
      <c r="M5" s="157"/>
      <c r="N5" s="157"/>
      <c r="O5" s="157"/>
      <c r="P5" s="157"/>
      <c r="Q5" s="5"/>
      <c r="R5" s="6"/>
    </row>
    <row r="6" spans="1:18" ht="12.75">
      <c r="A6" s="157"/>
      <c r="B6" s="163"/>
      <c r="C6" s="163"/>
      <c r="D6" s="163"/>
      <c r="E6" s="167"/>
      <c r="F6" s="167"/>
      <c r="G6" s="160"/>
      <c r="H6" s="157"/>
      <c r="I6" s="157"/>
      <c r="J6" s="282"/>
      <c r="K6" s="282"/>
      <c r="L6" s="282"/>
      <c r="M6" s="157"/>
      <c r="N6" s="157"/>
      <c r="O6" s="157"/>
      <c r="P6" s="157"/>
      <c r="Q6" s="5"/>
      <c r="R6" s="6"/>
    </row>
    <row r="7" spans="1:18" ht="12.75" customHeight="1">
      <c r="A7" s="158">
        <v>2</v>
      </c>
      <c r="B7" s="163" t="str">
        <f>VLOOKUP(A7,'пр.взвешивания'!B8:E37,2,FALSE)</f>
        <v>МИРОНОВА Ирина Сергеевна</v>
      </c>
      <c r="C7" s="163" t="str">
        <f>VLOOKUP(B7,'пр.взвешивания'!C8:F37,2,FALSE)</f>
        <v>17.10.90 мс</v>
      </c>
      <c r="D7" s="163" t="str">
        <f>VLOOKUP(C7,'пр.взвешивания'!D8:G37,2,FALSE)</f>
        <v>М, Москва, С-70</v>
      </c>
      <c r="E7" s="286"/>
      <c r="F7" s="286"/>
      <c r="G7" s="158"/>
      <c r="H7" s="158"/>
      <c r="I7" s="158">
        <v>10</v>
      </c>
      <c r="J7" s="284" t="str">
        <f>VLOOKUP(I7,'пр.взвешивания'!B8:E37,2,FALSE)</f>
        <v>МАЙОРОВА Анна Владиславовна</v>
      </c>
      <c r="K7" s="284" t="str">
        <f>VLOOKUP(J7,'пр.взвешивания'!C8:F37,2,FALSE)</f>
        <v>06.04.80 кмс</v>
      </c>
      <c r="L7" s="284" t="str">
        <f>VLOOKUP(K7,'пр.взвешивания'!D8:G37,2,FALSE)</f>
        <v>УрФО,Челябинская,Челябинск</v>
      </c>
      <c r="M7" s="158"/>
      <c r="N7" s="158"/>
      <c r="O7" s="158"/>
      <c r="P7" s="158"/>
      <c r="Q7" s="5"/>
      <c r="R7" s="6"/>
    </row>
    <row r="8" spans="1:18" ht="13.5" thickBot="1">
      <c r="A8" s="283"/>
      <c r="B8" s="291"/>
      <c r="C8" s="291"/>
      <c r="D8" s="291"/>
      <c r="E8" s="290"/>
      <c r="F8" s="290"/>
      <c r="G8" s="283"/>
      <c r="H8" s="283"/>
      <c r="I8" s="283"/>
      <c r="J8" s="285"/>
      <c r="K8" s="285"/>
      <c r="L8" s="285"/>
      <c r="M8" s="283"/>
      <c r="N8" s="283"/>
      <c r="O8" s="283"/>
      <c r="P8" s="283"/>
      <c r="Q8" s="5"/>
      <c r="R8" s="6"/>
    </row>
    <row r="9" spans="1:18" ht="12.75" customHeight="1">
      <c r="A9" s="280">
        <v>4</v>
      </c>
      <c r="B9" s="289" t="str">
        <f>VLOOKUP(A9,'пр.взвешивания'!B10:E39,2,FALSE)</f>
        <v>АРТОШИНА Ольга Александровна</v>
      </c>
      <c r="C9" s="289" t="str">
        <f>VLOOKUP(B9,'пр.взвешивания'!C10:F39,2,FALSE)</f>
        <v>28.06.91 мс</v>
      </c>
      <c r="D9" s="289" t="str">
        <f>VLOOKUP(C9,'пр.взвешивания'!D10:G39,2,FALSE)</f>
        <v>Красноярский,Берёзовка</v>
      </c>
      <c r="E9" s="277"/>
      <c r="F9" s="278"/>
      <c r="G9" s="279"/>
      <c r="H9" s="280"/>
      <c r="I9" s="280">
        <v>12</v>
      </c>
      <c r="J9" s="281" t="str">
        <f>VLOOKUP(I9,'пр.взвешивания'!B10:E39,2,FALSE)</f>
        <v>КАЗУРИНА Виктория Денисовна</v>
      </c>
      <c r="K9" s="281" t="str">
        <f>VLOOKUP(J9,'пр.взвешивания'!C10:F39,2,FALSE)</f>
        <v>27.04.92 мс</v>
      </c>
      <c r="L9" s="281" t="str">
        <f>VLOOKUP(K9,'пр.взвешивания'!D10:G39,2,FALSE)</f>
        <v>ЦФО,Смоленская, МО</v>
      </c>
      <c r="M9" s="277"/>
      <c r="N9" s="278"/>
      <c r="O9" s="279"/>
      <c r="P9" s="280"/>
      <c r="Q9" s="5"/>
      <c r="R9" s="6"/>
    </row>
    <row r="10" spans="1:18" ht="12.75">
      <c r="A10" s="157"/>
      <c r="B10" s="163"/>
      <c r="C10" s="163"/>
      <c r="D10" s="163"/>
      <c r="E10" s="167"/>
      <c r="F10" s="167"/>
      <c r="G10" s="160"/>
      <c r="H10" s="157"/>
      <c r="I10" s="157"/>
      <c r="J10" s="282"/>
      <c r="K10" s="282"/>
      <c r="L10" s="282"/>
      <c r="M10" s="167"/>
      <c r="N10" s="167"/>
      <c r="O10" s="160"/>
      <c r="P10" s="157"/>
      <c r="Q10" s="5"/>
      <c r="R10" s="6"/>
    </row>
    <row r="11" spans="1:16" ht="12.75" customHeight="1">
      <c r="A11" s="158">
        <v>3</v>
      </c>
      <c r="B11" s="163" t="str">
        <f>VLOOKUP(A11,'пр.взвешивания'!B6:E35,2,FALSE)</f>
        <v>АВЕРУШКИНА Светлана Егоровна</v>
      </c>
      <c r="C11" s="163" t="str">
        <f>VLOOKUP(B11,'пр.взвешивания'!C6:F35,2,FALSE)</f>
        <v>07.05.79 мсмк</v>
      </c>
      <c r="D11" s="163" t="str">
        <f>VLOOKUP(C11,'пр.взвешивания'!D6:G35,2,FALSE)</f>
        <v>ПФО,Пермская,Пермь, Д</v>
      </c>
      <c r="E11" s="286"/>
      <c r="F11" s="286"/>
      <c r="G11" s="158"/>
      <c r="H11" s="158"/>
      <c r="I11" s="158">
        <v>11</v>
      </c>
      <c r="J11" s="284" t="str">
        <f>VLOOKUP(I11,'пр.взвешивания'!B12:E41,2,FALSE)</f>
        <v>АМБАРЦУМЯН Галина Самсоновна</v>
      </c>
      <c r="K11" s="284" t="str">
        <f>VLOOKUP(J11,'пр.взвешивания'!C12:F41,2,FALSE)</f>
        <v>11.03 91 мс</v>
      </c>
      <c r="L11" s="284" t="str">
        <f>VLOOKUP(K11,'пр.взвешивания'!D12:G41,2,FALSE)</f>
        <v>М,Москва,МКС</v>
      </c>
      <c r="M11" s="286"/>
      <c r="N11" s="286"/>
      <c r="O11" s="158"/>
      <c r="P11" s="158"/>
    </row>
    <row r="12" spans="1:16" ht="12.75" customHeight="1">
      <c r="A12" s="159"/>
      <c r="B12" s="163"/>
      <c r="C12" s="163"/>
      <c r="D12" s="163"/>
      <c r="E12" s="287"/>
      <c r="F12" s="287"/>
      <c r="G12" s="159"/>
      <c r="H12" s="159"/>
      <c r="I12" s="159"/>
      <c r="J12" s="282"/>
      <c r="K12" s="282"/>
      <c r="L12" s="282"/>
      <c r="M12" s="287"/>
      <c r="N12" s="287"/>
      <c r="O12" s="159"/>
      <c r="P12" s="159"/>
    </row>
    <row r="13" spans="1:13" ht="18.75" customHeight="1">
      <c r="A13" s="38" t="s">
        <v>9</v>
      </c>
      <c r="B13" s="4" t="s">
        <v>18</v>
      </c>
      <c r="E13" s="141" t="str">
        <f>HYPERLINK('пр.взвешивания'!E3)</f>
        <v>в.к.     72     кг.</v>
      </c>
      <c r="I13" s="38" t="s">
        <v>11</v>
      </c>
      <c r="J13" s="4" t="s">
        <v>18</v>
      </c>
      <c r="K13" s="5"/>
      <c r="L13" s="5"/>
      <c r="M13" s="141" t="str">
        <f>HYPERLINK('пр.взвешивания'!E3)</f>
        <v>в.к.     72     кг.</v>
      </c>
    </row>
    <row r="14" spans="1:16" ht="12.75" customHeight="1">
      <c r="A14" s="157">
        <v>1</v>
      </c>
      <c r="B14" s="163" t="str">
        <f>VLOOKUP(A14,'пр.взвешивания'!B6:E35,2,FALSE)</f>
        <v>ЕГОРОВА Влерия Анатольевна</v>
      </c>
      <c r="C14" s="163" t="str">
        <f>VLOOKUP(B14,'пр.взвешивания'!C6:F35,2,FALSE)</f>
        <v>21.0592 кмс</v>
      </c>
      <c r="D14" s="163" t="str">
        <f>VLOOKUP(C14,'пр.взвешивания'!D6:G35,2,FALSE)</f>
        <v>СЗФО,Новгородская,АУНО ЦСП</v>
      </c>
      <c r="E14" s="167"/>
      <c r="F14" s="168"/>
      <c r="G14" s="160"/>
      <c r="H14" s="157"/>
      <c r="I14" s="157">
        <v>9</v>
      </c>
      <c r="J14" s="284" t="str">
        <f>VLOOKUP(I14,'пр.взвешивания'!B6:E35,2,FALSE)</f>
        <v>ЗАХАРЦОВА Ольга Викторовна</v>
      </c>
      <c r="K14" s="284" t="str">
        <f>VLOOKUP(J14,'пр.взвешивания'!C6:F35,2,FALSE)</f>
        <v>04.02.88мс</v>
      </c>
      <c r="L14" s="284" t="str">
        <f>VLOOKUP(K14,'пр.взвешивания'!D6:G35,2,FALSE)</f>
        <v>СЗФО,Калининградская, Д</v>
      </c>
      <c r="M14" s="157"/>
      <c r="N14" s="157"/>
      <c r="O14" s="157"/>
      <c r="P14" s="157"/>
    </row>
    <row r="15" spans="1:16" ht="12.75">
      <c r="A15" s="157"/>
      <c r="B15" s="163"/>
      <c r="C15" s="163"/>
      <c r="D15" s="163"/>
      <c r="E15" s="167"/>
      <c r="F15" s="167"/>
      <c r="G15" s="160"/>
      <c r="H15" s="157"/>
      <c r="I15" s="157"/>
      <c r="J15" s="282"/>
      <c r="K15" s="282"/>
      <c r="L15" s="282"/>
      <c r="M15" s="157"/>
      <c r="N15" s="157"/>
      <c r="O15" s="157"/>
      <c r="P15" s="157"/>
    </row>
    <row r="16" spans="1:16" ht="12.75" customHeight="1">
      <c r="A16" s="158">
        <v>3</v>
      </c>
      <c r="B16" s="292" t="str">
        <f>VLOOKUP(A16,'пр.взвешивания'!B8:E37,2,FALSE)</f>
        <v>АВЕРУШКИНА Светлана Егоровна</v>
      </c>
      <c r="C16" s="163" t="str">
        <f>VLOOKUP(B16,'пр.взвешивания'!C8:F37,2,FALSE)</f>
        <v>07.05.79 мсмк</v>
      </c>
      <c r="D16" s="163" t="str">
        <f>VLOOKUP(C16,'пр.взвешивания'!D8:G37,2,FALSE)</f>
        <v>ПФО,Пермская,Пермь, Д</v>
      </c>
      <c r="E16" s="286"/>
      <c r="F16" s="286"/>
      <c r="G16" s="158"/>
      <c r="H16" s="158"/>
      <c r="I16" s="158">
        <v>11</v>
      </c>
      <c r="J16" s="284" t="str">
        <f>VLOOKUP(I16,'пр.взвешивания'!B8:E37,2,FALSE)</f>
        <v>АМБАРЦУМЯН Галина Самсоновна</v>
      </c>
      <c r="K16" s="284" t="str">
        <f>VLOOKUP(J16,'пр.взвешивания'!C8:F37,2,FALSE)</f>
        <v>11.03 91 мс</v>
      </c>
      <c r="L16" s="284" t="str">
        <f>VLOOKUP(K16,'пр.взвешивания'!D8:G37,2,FALSE)</f>
        <v>М,Москва,МКС</v>
      </c>
      <c r="M16" s="158"/>
      <c r="N16" s="158"/>
      <c r="O16" s="158"/>
      <c r="P16" s="158"/>
    </row>
    <row r="17" spans="1:16" ht="13.5" thickBot="1">
      <c r="A17" s="283"/>
      <c r="B17" s="293"/>
      <c r="C17" s="291"/>
      <c r="D17" s="291"/>
      <c r="E17" s="290"/>
      <c r="F17" s="290"/>
      <c r="G17" s="283"/>
      <c r="H17" s="283"/>
      <c r="I17" s="283"/>
      <c r="J17" s="285"/>
      <c r="K17" s="285"/>
      <c r="L17" s="285"/>
      <c r="M17" s="283"/>
      <c r="N17" s="283"/>
      <c r="O17" s="283"/>
      <c r="P17" s="283"/>
    </row>
    <row r="18" spans="1:16" ht="12.75" customHeight="1">
      <c r="A18" s="280">
        <v>2</v>
      </c>
      <c r="B18" s="289" t="str">
        <f>VLOOKUP(A18,'пр.взвешивания'!B6:E35,2,FALSE)</f>
        <v>МИРОНОВА Ирина Сергеевна</v>
      </c>
      <c r="C18" s="289" t="str">
        <f>VLOOKUP(B18,'пр.взвешивания'!C6:F35,2,FALSE)</f>
        <v>17.10.90 мс</v>
      </c>
      <c r="D18" s="289" t="str">
        <f>VLOOKUP(C18,'пр.взвешивания'!D6:G35,2,FALSE)</f>
        <v>М, Москва, С-70</v>
      </c>
      <c r="E18" s="277"/>
      <c r="F18" s="278"/>
      <c r="G18" s="279"/>
      <c r="H18" s="280"/>
      <c r="I18" s="280">
        <v>10</v>
      </c>
      <c r="J18" s="281" t="str">
        <f>VLOOKUP(I18,'пр.взвешивания'!B10:E39,2,FALSE)</f>
        <v>МАЙОРОВА Анна Владиславовна</v>
      </c>
      <c r="K18" s="281" t="str">
        <f>VLOOKUP(J18,'пр.взвешивания'!C10:F39,2,FALSE)</f>
        <v>06.04.80 кмс</v>
      </c>
      <c r="L18" s="281" t="str">
        <f>VLOOKUP(K18,'пр.взвешивания'!D10:G39,2,FALSE)</f>
        <v>УрФО,Челябинская,Челябинск</v>
      </c>
      <c r="M18" s="277"/>
      <c r="N18" s="278"/>
      <c r="O18" s="279"/>
      <c r="P18" s="280"/>
    </row>
    <row r="19" spans="1:16" ht="12.75" customHeight="1">
      <c r="A19" s="157"/>
      <c r="B19" s="163"/>
      <c r="C19" s="163"/>
      <c r="D19" s="163"/>
      <c r="E19" s="167"/>
      <c r="F19" s="167"/>
      <c r="G19" s="160"/>
      <c r="H19" s="157"/>
      <c r="I19" s="157"/>
      <c r="J19" s="282"/>
      <c r="K19" s="282"/>
      <c r="L19" s="282"/>
      <c r="M19" s="167"/>
      <c r="N19" s="167"/>
      <c r="O19" s="160"/>
      <c r="P19" s="157"/>
    </row>
    <row r="20" spans="1:16" ht="12.75" customHeight="1">
      <c r="A20" s="158">
        <v>4</v>
      </c>
      <c r="B20" s="163" t="str">
        <f>VLOOKUP(A20,'пр.взвешивания'!B12:E41,2,FALSE)</f>
        <v>АРТОШИНА Ольга Александровна</v>
      </c>
      <c r="C20" s="163" t="str">
        <f>VLOOKUP(B20,'пр.взвешивания'!C12:F41,2,FALSE)</f>
        <v>28.06.91 мс</v>
      </c>
      <c r="D20" s="163" t="str">
        <f>VLOOKUP(C20,'пр.взвешивания'!D12:G41,2,FALSE)</f>
        <v>Красноярский,Берёзовка</v>
      </c>
      <c r="E20" s="286"/>
      <c r="F20" s="286"/>
      <c r="G20" s="158"/>
      <c r="H20" s="158"/>
      <c r="I20" s="158">
        <v>12</v>
      </c>
      <c r="J20" s="284" t="str">
        <f>VLOOKUP(I20,'пр.взвешивания'!B12:E41,2,FALSE)</f>
        <v>КАЗУРИНА Виктория Денисовна</v>
      </c>
      <c r="K20" s="284" t="str">
        <f>VLOOKUP(J20,'пр.взвешивания'!C12:F41,2,FALSE)</f>
        <v>27.04.92 мс</v>
      </c>
      <c r="L20" s="284" t="str">
        <f>VLOOKUP(K20,'пр.взвешивания'!D12:G41,2,FALSE)</f>
        <v>ЦФО,Смоленская, МО</v>
      </c>
      <c r="M20" s="286"/>
      <c r="N20" s="286"/>
      <c r="O20" s="158"/>
      <c r="P20" s="158"/>
    </row>
    <row r="21" spans="1:16" ht="12.75">
      <c r="A21" s="159"/>
      <c r="B21" s="163"/>
      <c r="C21" s="163"/>
      <c r="D21" s="163"/>
      <c r="E21" s="287"/>
      <c r="F21" s="287"/>
      <c r="G21" s="159"/>
      <c r="H21" s="159"/>
      <c r="I21" s="159"/>
      <c r="J21" s="282"/>
      <c r="K21" s="282"/>
      <c r="L21" s="282"/>
      <c r="M21" s="287"/>
      <c r="N21" s="287"/>
      <c r="O21" s="159"/>
      <c r="P21" s="159"/>
    </row>
    <row r="22" spans="1:13" ht="21" customHeight="1">
      <c r="A22" s="38" t="s">
        <v>9</v>
      </c>
      <c r="B22" s="4" t="s">
        <v>19</v>
      </c>
      <c r="E22" s="141" t="str">
        <f>HYPERLINK('пр.взвешивания'!E3)</f>
        <v>в.к.     72     кг.</v>
      </c>
      <c r="I22" s="38" t="s">
        <v>11</v>
      </c>
      <c r="J22" s="4" t="s">
        <v>32</v>
      </c>
      <c r="K22" s="5"/>
      <c r="L22" s="5"/>
      <c r="M22" s="141" t="str">
        <f>HYPERLINK('пр.взвешивания'!E3)</f>
        <v>в.к.     72     кг.</v>
      </c>
    </row>
    <row r="23" spans="1:16" ht="12.75" customHeight="1">
      <c r="A23" s="157">
        <v>1</v>
      </c>
      <c r="B23" s="163" t="str">
        <f>VLOOKUP(A23,'пр.взвешивания'!B6:E35,2,FALSE)</f>
        <v>ЕГОРОВА Влерия Анатольевна</v>
      </c>
      <c r="C23" s="163" t="str">
        <f>VLOOKUP(B23,'пр.взвешивания'!C6:F35,2,FALSE)</f>
        <v>21.0592 кмс</v>
      </c>
      <c r="D23" s="163" t="str">
        <f>VLOOKUP(C23,'пр.взвешивания'!D6:G35,2,FALSE)</f>
        <v>СЗФО,Новгородская,АУНО ЦСП</v>
      </c>
      <c r="E23" s="167"/>
      <c r="F23" s="168"/>
      <c r="G23" s="160"/>
      <c r="H23" s="157"/>
      <c r="I23" s="157">
        <v>9</v>
      </c>
      <c r="J23" s="284" t="str">
        <f>VLOOKUP(I23,'пр.взвешивания'!B6:E35,2,FALSE)</f>
        <v>ЗАХАРЦОВА Ольга Викторовна</v>
      </c>
      <c r="K23" s="284" t="str">
        <f>VLOOKUP(J23,'пр.взвешивания'!C6:F35,2,FALSE)</f>
        <v>04.02.88мс</v>
      </c>
      <c r="L23" s="284" t="str">
        <f>VLOOKUP(K23,'пр.взвешивания'!D6:G35,2,FALSE)</f>
        <v>СЗФО,Калининградская, Д</v>
      </c>
      <c r="M23" s="157"/>
      <c r="N23" s="157"/>
      <c r="O23" s="157"/>
      <c r="P23" s="157"/>
    </row>
    <row r="24" spans="1:16" ht="12.75">
      <c r="A24" s="157"/>
      <c r="B24" s="163"/>
      <c r="C24" s="163"/>
      <c r="D24" s="163"/>
      <c r="E24" s="167"/>
      <c r="F24" s="167"/>
      <c r="G24" s="160"/>
      <c r="H24" s="157"/>
      <c r="I24" s="157"/>
      <c r="J24" s="282"/>
      <c r="K24" s="282"/>
      <c r="L24" s="282"/>
      <c r="M24" s="157"/>
      <c r="N24" s="157"/>
      <c r="O24" s="157"/>
      <c r="P24" s="157"/>
    </row>
    <row r="25" spans="1:16" ht="12.75" customHeight="1">
      <c r="A25" s="158">
        <v>4</v>
      </c>
      <c r="B25" s="163" t="str">
        <f>VLOOKUP(A25,'пр.взвешивания'!B8:E37,2,FALSE)</f>
        <v>АРТОШИНА Ольга Александровна</v>
      </c>
      <c r="C25" s="163" t="str">
        <f>VLOOKUP(B25,'пр.взвешивания'!C8:F37,2,FALSE)</f>
        <v>28.06.91 мс</v>
      </c>
      <c r="D25" s="163" t="str">
        <f>VLOOKUP(C25,'пр.взвешивания'!D8:G37,2,FALSE)</f>
        <v>Красноярский,Берёзовка</v>
      </c>
      <c r="E25" s="286"/>
      <c r="F25" s="286"/>
      <c r="G25" s="158"/>
      <c r="H25" s="158"/>
      <c r="I25" s="158">
        <v>12</v>
      </c>
      <c r="J25" s="284" t="str">
        <f>VLOOKUP(I25,'пр.взвешивания'!B8:E37,2,FALSE)</f>
        <v>КАЗУРИНА Виктория Денисовна</v>
      </c>
      <c r="K25" s="284" t="str">
        <f>VLOOKUP(J25,'пр.взвешивания'!C8:F37,2,FALSE)</f>
        <v>27.04.92 мс</v>
      </c>
      <c r="L25" s="284" t="str">
        <f>VLOOKUP(K25,'пр.взвешивания'!D8:G37,2,FALSE)</f>
        <v>ЦФО,Смоленская, МО</v>
      </c>
      <c r="M25" s="158"/>
      <c r="N25" s="158"/>
      <c r="O25" s="158"/>
      <c r="P25" s="158"/>
    </row>
    <row r="26" spans="1:16" ht="12.75" customHeight="1" thickBot="1">
      <c r="A26" s="283"/>
      <c r="B26" s="291"/>
      <c r="C26" s="291"/>
      <c r="D26" s="291"/>
      <c r="E26" s="290"/>
      <c r="F26" s="290"/>
      <c r="G26" s="283"/>
      <c r="H26" s="283"/>
      <c r="I26" s="283"/>
      <c r="J26" s="285"/>
      <c r="K26" s="285"/>
      <c r="L26" s="285"/>
      <c r="M26" s="283"/>
      <c r="N26" s="283"/>
      <c r="O26" s="283"/>
      <c r="P26" s="283"/>
    </row>
    <row r="27" spans="1:16" ht="12.75" customHeight="1">
      <c r="A27" s="280">
        <v>3</v>
      </c>
      <c r="B27" s="289" t="str">
        <f>VLOOKUP(A27,'пр.взвешивания'!B10:E39,2,FALSE)</f>
        <v>АВЕРУШКИНА Светлана Егоровна</v>
      </c>
      <c r="C27" s="289" t="str">
        <f>VLOOKUP(B27,'пр.взвешивания'!C10:F39,2,FALSE)</f>
        <v>07.05.79 мсмк</v>
      </c>
      <c r="D27" s="289" t="str">
        <f>VLOOKUP(C27,'пр.взвешивания'!D10:G39,2,FALSE)</f>
        <v>ПФО,Пермская,Пермь, Д</v>
      </c>
      <c r="E27" s="277"/>
      <c r="F27" s="278"/>
      <c r="G27" s="279"/>
      <c r="H27" s="280"/>
      <c r="I27" s="280">
        <v>11</v>
      </c>
      <c r="J27" s="281" t="str">
        <f>VLOOKUP(I27,'пр.взвешивания'!B10:E39,2,FALSE)</f>
        <v>АМБАРЦУМЯН Галина Самсоновна</v>
      </c>
      <c r="K27" s="281" t="str">
        <f>VLOOKUP(J27,'пр.взвешивания'!C10:F39,2,FALSE)</f>
        <v>11.03 91 мс</v>
      </c>
      <c r="L27" s="281" t="str">
        <f>VLOOKUP(K27,'пр.взвешивания'!D10:G39,2,FALSE)</f>
        <v>М,Москва,МКС</v>
      </c>
      <c r="M27" s="277"/>
      <c r="N27" s="278"/>
      <c r="O27" s="279"/>
      <c r="P27" s="280"/>
    </row>
    <row r="28" spans="1:16" ht="12.75">
      <c r="A28" s="157"/>
      <c r="B28" s="163"/>
      <c r="C28" s="163"/>
      <c r="D28" s="163"/>
      <c r="E28" s="167"/>
      <c r="F28" s="167"/>
      <c r="G28" s="160"/>
      <c r="H28" s="157"/>
      <c r="I28" s="157"/>
      <c r="J28" s="282"/>
      <c r="K28" s="282"/>
      <c r="L28" s="282"/>
      <c r="M28" s="167"/>
      <c r="N28" s="167"/>
      <c r="O28" s="160"/>
      <c r="P28" s="157"/>
    </row>
    <row r="29" spans="1:16" ht="12.75" customHeight="1">
      <c r="A29" s="158">
        <v>2</v>
      </c>
      <c r="B29" s="163" t="str">
        <f>VLOOKUP(A29,'пр.взвешивания'!B6:E35,2,FALSE)</f>
        <v>МИРОНОВА Ирина Сергеевна</v>
      </c>
      <c r="C29" s="163" t="str">
        <f>VLOOKUP(B29,'пр.взвешивания'!C6:F35,2,FALSE)</f>
        <v>17.10.90 мс</v>
      </c>
      <c r="D29" s="163" t="str">
        <f>VLOOKUP(C29,'пр.взвешивания'!D6:G35,2,FALSE)</f>
        <v>М, Москва, С-70</v>
      </c>
      <c r="E29" s="286"/>
      <c r="F29" s="286"/>
      <c r="G29" s="158"/>
      <c r="H29" s="158"/>
      <c r="I29" s="158">
        <v>10</v>
      </c>
      <c r="J29" s="284" t="str">
        <f>VLOOKUP(I29,'пр.взвешивания'!B12:E41,2,FALSE)</f>
        <v>МАЙОРОВА Анна Владиславовна</v>
      </c>
      <c r="K29" s="284" t="str">
        <f>VLOOKUP(J29,'пр.взвешивания'!C12:F41,2,FALSE)</f>
        <v>06.04.80 кмс</v>
      </c>
      <c r="L29" s="284" t="str">
        <f>VLOOKUP(K29,'пр.взвешивания'!D12:G41,2,FALSE)</f>
        <v>УрФО,Челябинская,Челябинск</v>
      </c>
      <c r="M29" s="286"/>
      <c r="N29" s="286"/>
      <c r="O29" s="158"/>
      <c r="P29" s="158"/>
    </row>
    <row r="30" spans="1:16" ht="12.75">
      <c r="A30" s="159"/>
      <c r="B30" s="163"/>
      <c r="C30" s="163"/>
      <c r="D30" s="163"/>
      <c r="E30" s="287"/>
      <c r="F30" s="287"/>
      <c r="G30" s="159"/>
      <c r="H30" s="159"/>
      <c r="I30" s="159"/>
      <c r="J30" s="282"/>
      <c r="K30" s="282"/>
      <c r="L30" s="282"/>
      <c r="M30" s="287"/>
      <c r="N30" s="287"/>
      <c r="O30" s="159"/>
      <c r="P30" s="159"/>
    </row>
    <row r="31" spans="1:16" ht="21" customHeight="1">
      <c r="A31" s="38" t="s">
        <v>10</v>
      </c>
      <c r="B31" s="4" t="s">
        <v>17</v>
      </c>
      <c r="C31" s="4"/>
      <c r="D31" s="4"/>
      <c r="E31" s="141" t="str">
        <f>HYPERLINK('пр.взвешивания'!E3)</f>
        <v>в.к.     72     кг.</v>
      </c>
      <c r="F31" s="4"/>
      <c r="G31" s="4"/>
      <c r="H31" s="4"/>
      <c r="I31" s="38" t="s">
        <v>12</v>
      </c>
      <c r="J31" s="4" t="s">
        <v>17</v>
      </c>
      <c r="K31" s="4"/>
      <c r="L31" s="4"/>
      <c r="M31" s="141" t="str">
        <f>HYPERLINK('пр.взвешивания'!E3)</f>
        <v>в.к.     72     кг.</v>
      </c>
      <c r="N31" s="4"/>
      <c r="O31" s="4"/>
      <c r="P31" s="4"/>
    </row>
    <row r="32" spans="1:16" ht="12.75">
      <c r="A32" s="157" t="s">
        <v>0</v>
      </c>
      <c r="B32" s="157" t="s">
        <v>1</v>
      </c>
      <c r="C32" s="157" t="s">
        <v>2</v>
      </c>
      <c r="D32" s="157" t="s">
        <v>3</v>
      </c>
      <c r="E32" s="157" t="s">
        <v>13</v>
      </c>
      <c r="F32" s="157" t="s">
        <v>14</v>
      </c>
      <c r="G32" s="157" t="s">
        <v>15</v>
      </c>
      <c r="H32" s="157" t="s">
        <v>16</v>
      </c>
      <c r="I32" s="157" t="s">
        <v>0</v>
      </c>
      <c r="J32" s="157" t="s">
        <v>1</v>
      </c>
      <c r="K32" s="157" t="s">
        <v>2</v>
      </c>
      <c r="L32" s="157" t="s">
        <v>3</v>
      </c>
      <c r="M32" s="157" t="s">
        <v>13</v>
      </c>
      <c r="N32" s="157" t="s">
        <v>14</v>
      </c>
      <c r="O32" s="157" t="s">
        <v>15</v>
      </c>
      <c r="P32" s="157" t="s">
        <v>16</v>
      </c>
    </row>
    <row r="33" spans="1:16" ht="12.7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</row>
    <row r="34" spans="1:16" ht="12.75" customHeight="1">
      <c r="A34" s="157">
        <v>5</v>
      </c>
      <c r="B34" s="163" t="str">
        <f>VLOOKUP(A34,'пр.взвешивания'!B6:E35,2,FALSE)</f>
        <v>РУЛЁВА Оксана Викторовна</v>
      </c>
      <c r="C34" s="163" t="str">
        <f>VLOOKUP(B34,'пр.взвешивания'!C6:F35,2,FALSE)</f>
        <v>29.03.95 кмс</v>
      </c>
      <c r="D34" s="163" t="str">
        <f>VLOOKUP(C34,'пр.взвешивания'!D6:G35,2,FALSE)</f>
        <v>УрФО,Сведловская,Сысерть,МО</v>
      </c>
      <c r="E34" s="167"/>
      <c r="F34" s="168"/>
      <c r="G34" s="160"/>
      <c r="H34" s="157"/>
      <c r="I34" s="157">
        <v>13</v>
      </c>
      <c r="J34" s="284" t="str">
        <f>VLOOKUP(I34,'пр.взвешивания'!B6:E35,2,FALSE)</f>
        <v>ТУКТАГУЛОВА Наталья Шарифьяновеа</v>
      </c>
      <c r="K34" s="284" t="str">
        <f>VLOOKUP(J34,'пр.взвешивания'!C6:F35,2,FALSE)</f>
        <v>14.01.91 мс</v>
      </c>
      <c r="L34" s="284" t="str">
        <f>VLOOKUP(K34,'пр.взвешивания'!D6:G35,2,FALSE)</f>
        <v>ПФО,Башкортостан,УФА,МО</v>
      </c>
      <c r="M34" s="157"/>
      <c r="N34" s="157"/>
      <c r="O34" s="157"/>
      <c r="P34" s="157"/>
    </row>
    <row r="35" spans="1:16" ht="12.75" customHeight="1">
      <c r="A35" s="157"/>
      <c r="B35" s="163"/>
      <c r="C35" s="163"/>
      <c r="D35" s="163"/>
      <c r="E35" s="167"/>
      <c r="F35" s="167"/>
      <c r="G35" s="160"/>
      <c r="H35" s="157"/>
      <c r="I35" s="157"/>
      <c r="J35" s="282"/>
      <c r="K35" s="282"/>
      <c r="L35" s="282"/>
      <c r="M35" s="157"/>
      <c r="N35" s="157"/>
      <c r="O35" s="157"/>
      <c r="P35" s="157"/>
    </row>
    <row r="36" spans="1:16" ht="12.75" customHeight="1">
      <c r="A36" s="158">
        <v>6</v>
      </c>
      <c r="B36" s="163" t="str">
        <f>VLOOKUP(A36,'пр.взвешивания'!B8:E37,2,FALSE)</f>
        <v>ПОЧКИНА Ольга Станиславовна</v>
      </c>
      <c r="C36" s="163" t="str">
        <f>VLOOKUP(B36,'пр.взвешивания'!C8:F37,2,FALSE)</f>
        <v>27.01.90 мс</v>
      </c>
      <c r="D36" s="163" t="str">
        <f>VLOOKUP(C36,'пр.взвешивания'!D8:G37,2,FALSE)</f>
        <v>ЮФО,Краснодарский,Сочи,МО</v>
      </c>
      <c r="E36" s="286"/>
      <c r="F36" s="286"/>
      <c r="G36" s="158"/>
      <c r="H36" s="158"/>
      <c r="I36" s="158">
        <v>14</v>
      </c>
      <c r="J36" s="284" t="str">
        <f>VLOOKUP(I36,'пр.взвешивания'!B8:E37,2,FALSE)</f>
        <v>ГАЛЯНТ Светлана Алексеевна</v>
      </c>
      <c r="K36" s="284" t="str">
        <f>VLOOKUP(J36,'пр.взвешивания'!C8:F37,2,FALSE)</f>
        <v>23.05.73 змс</v>
      </c>
      <c r="L36" s="284" t="str">
        <f>VLOOKUP(K36,'пр.взвешивания'!D8:G37,2,FALSE)</f>
        <v>ДФО,П.Камчатский,ГО</v>
      </c>
      <c r="M36" s="158"/>
      <c r="N36" s="158"/>
      <c r="O36" s="158"/>
      <c r="P36" s="158"/>
    </row>
    <row r="37" spans="1:16" ht="13.5" thickBot="1">
      <c r="A37" s="283"/>
      <c r="B37" s="291"/>
      <c r="C37" s="291"/>
      <c r="D37" s="291"/>
      <c r="E37" s="290"/>
      <c r="F37" s="290"/>
      <c r="G37" s="283"/>
      <c r="H37" s="283"/>
      <c r="I37" s="283"/>
      <c r="J37" s="285"/>
      <c r="K37" s="285"/>
      <c r="L37" s="285"/>
      <c r="M37" s="283"/>
      <c r="N37" s="283"/>
      <c r="O37" s="283"/>
      <c r="P37" s="283"/>
    </row>
    <row r="38" spans="1:16" ht="12.75" customHeight="1">
      <c r="A38" s="280">
        <v>8</v>
      </c>
      <c r="B38" s="289" t="str">
        <f>VLOOKUP(A38,'пр.взвешивания'!B10:E39,2,FALSE)</f>
        <v>КИРЕЕВА Таисия Владимировна</v>
      </c>
      <c r="C38" s="289" t="str">
        <f>VLOOKUP(B38,'пр.взвешивания'!C10:F39,2,FALSE)</f>
        <v>13.12.90 мс</v>
      </c>
      <c r="D38" s="289" t="str">
        <f>VLOOKUP(C38,'пр.взвешивания'!D10:G39,2,FALSE)</f>
        <v>УрФО,Челябинская,Аргаяш</v>
      </c>
      <c r="E38" s="277"/>
      <c r="F38" s="278"/>
      <c r="G38" s="279"/>
      <c r="H38" s="280"/>
      <c r="I38" s="280">
        <v>15</v>
      </c>
      <c r="J38" s="281" t="str">
        <f>VLOOKUP(I38,'пр.взвешивания'!B10:E39,2,FALSE)</f>
        <v>ЛЕВЧЕНКО Нина Александровна</v>
      </c>
      <c r="K38" s="281" t="str">
        <f>VLOOKUP(J38,'пр.взвешивания'!C10:F39,2,FALSE)</f>
        <v>24.02.94 кмс</v>
      </c>
      <c r="L38" s="281" t="str">
        <f>VLOOKUP(K38,'пр.взвешивания'!D10:G39,2,FALSE)</f>
        <v>ЮФО,Краснодарский,Армавир,Д</v>
      </c>
      <c r="M38" s="277"/>
      <c r="N38" s="278"/>
      <c r="O38" s="279"/>
      <c r="P38" s="280"/>
    </row>
    <row r="39" spans="1:16" ht="12.75">
      <c r="A39" s="157"/>
      <c r="B39" s="163"/>
      <c r="C39" s="163"/>
      <c r="D39" s="163"/>
      <c r="E39" s="167"/>
      <c r="F39" s="167"/>
      <c r="G39" s="160"/>
      <c r="H39" s="157"/>
      <c r="I39" s="157"/>
      <c r="J39" s="282"/>
      <c r="K39" s="282"/>
      <c r="L39" s="282"/>
      <c r="M39" s="167"/>
      <c r="N39" s="167"/>
      <c r="O39" s="160"/>
      <c r="P39" s="157"/>
    </row>
    <row r="40" spans="1:12" ht="12.75" customHeight="1">
      <c r="A40" s="158">
        <v>7</v>
      </c>
      <c r="B40" s="163" t="str">
        <f>VLOOKUP(A40,'пр.взвешивания'!B12:E41,2,FALSE)</f>
        <v>ПОТАПОВА Юлия Андреевна</v>
      </c>
      <c r="C40" s="163" t="str">
        <f>VLOOKUP(B40,'пр.взвешивания'!C12:F41,2,FALSE)</f>
        <v>23.06.89 мс</v>
      </c>
      <c r="D40" s="163" t="str">
        <f>VLOOKUP(C40,'пр.взвешивания'!D12:G41,2,FALSE)</f>
        <v>ЮФО, Волгоградская, РОС</v>
      </c>
      <c r="E40" s="286"/>
      <c r="F40" s="286"/>
      <c r="G40" s="158"/>
      <c r="H40" s="158"/>
      <c r="J40" s="5"/>
      <c r="K40" s="5"/>
      <c r="L40" s="5"/>
    </row>
    <row r="41" spans="1:12" ht="12.75" customHeight="1">
      <c r="A41" s="159"/>
      <c r="B41" s="163"/>
      <c r="C41" s="163"/>
      <c r="D41" s="163"/>
      <c r="E41" s="287"/>
      <c r="F41" s="287"/>
      <c r="G41" s="159"/>
      <c r="H41" s="159"/>
      <c r="J41" s="5"/>
      <c r="K41" s="5"/>
      <c r="L41" s="5"/>
    </row>
    <row r="42" spans="1:13" ht="18" customHeight="1">
      <c r="A42" s="38" t="s">
        <v>10</v>
      </c>
      <c r="B42" s="4" t="s">
        <v>18</v>
      </c>
      <c r="E42" s="141" t="str">
        <f>HYPERLINK('пр.взвешивания'!E3)</f>
        <v>в.к.     72     кг.</v>
      </c>
      <c r="I42" s="38" t="s">
        <v>12</v>
      </c>
      <c r="J42" s="4" t="s">
        <v>18</v>
      </c>
      <c r="K42" s="5"/>
      <c r="L42" s="5"/>
      <c r="M42" s="141" t="str">
        <f>HYPERLINK('пр.взвешивания'!E3)</f>
        <v>в.к.     72     кг.</v>
      </c>
    </row>
    <row r="43" spans="1:16" ht="12.75" customHeight="1">
      <c r="A43" s="157">
        <v>5</v>
      </c>
      <c r="B43" s="163" t="str">
        <f>VLOOKUP(A43,'пр.взвешивания'!B6:E35,2,FALSE)</f>
        <v>РУЛЁВА Оксана Викторовна</v>
      </c>
      <c r="C43" s="163" t="str">
        <f>VLOOKUP(B43,'пр.взвешивания'!C6:F35,2,FALSE)</f>
        <v>29.03.95 кмс</v>
      </c>
      <c r="D43" s="163" t="str">
        <f>VLOOKUP(C43,'пр.взвешивания'!D6:G35,2,FALSE)</f>
        <v>УрФО,Сведловская,Сысерть,МО</v>
      </c>
      <c r="E43" s="167"/>
      <c r="F43" s="168"/>
      <c r="G43" s="160"/>
      <c r="H43" s="157"/>
      <c r="I43" s="157">
        <v>13</v>
      </c>
      <c r="J43" s="284" t="str">
        <f>VLOOKUP(I43,'пр.взвешивания'!B6:E35,2,FALSE)</f>
        <v>ТУКТАГУЛОВА Наталья Шарифьяновеа</v>
      </c>
      <c r="K43" s="284" t="str">
        <f>VLOOKUP(J43,'пр.взвешивания'!C6:F35,2,FALSE)</f>
        <v>14.01.91 мс</v>
      </c>
      <c r="L43" s="284" t="str">
        <f>VLOOKUP(K43,'пр.взвешивания'!D6:G35,2,FALSE)</f>
        <v>ПФО,Башкортостан,УФА,МО</v>
      </c>
      <c r="M43" s="157"/>
      <c r="N43" s="157"/>
      <c r="O43" s="157"/>
      <c r="P43" s="157"/>
    </row>
    <row r="44" spans="1:16" ht="12.75">
      <c r="A44" s="157"/>
      <c r="B44" s="163"/>
      <c r="C44" s="163"/>
      <c r="D44" s="163"/>
      <c r="E44" s="167"/>
      <c r="F44" s="167"/>
      <c r="G44" s="160"/>
      <c r="H44" s="157"/>
      <c r="I44" s="157"/>
      <c r="J44" s="282"/>
      <c r="K44" s="282"/>
      <c r="L44" s="282"/>
      <c r="M44" s="157"/>
      <c r="N44" s="157"/>
      <c r="O44" s="157"/>
      <c r="P44" s="157"/>
    </row>
    <row r="45" spans="1:16" ht="12.75" customHeight="1">
      <c r="A45" s="158">
        <v>7</v>
      </c>
      <c r="B45" s="163" t="str">
        <f>VLOOKUP(A45,'пр.взвешивания'!B8:E37,2,FALSE)</f>
        <v>ПОТАПОВА Юлия Андреевна</v>
      </c>
      <c r="C45" s="163" t="str">
        <f>VLOOKUP(B45,'пр.взвешивания'!C8:F37,2,FALSE)</f>
        <v>23.06.89 мс</v>
      </c>
      <c r="D45" s="163" t="str">
        <f>VLOOKUP(C45,'пр.взвешивания'!D8:G37,2,FALSE)</f>
        <v>ЮФО, Волгоградская, РОС</v>
      </c>
      <c r="E45" s="286"/>
      <c r="F45" s="286"/>
      <c r="G45" s="158"/>
      <c r="H45" s="158"/>
      <c r="I45" s="158">
        <v>15</v>
      </c>
      <c r="J45" s="284" t="str">
        <f>VLOOKUP(I45,'пр.взвешивания'!B8:E37,2,FALSE)</f>
        <v>ЛЕВЧЕНКО Нина Александровна</v>
      </c>
      <c r="K45" s="284" t="str">
        <f>VLOOKUP(J45,'пр.взвешивания'!C8:F37,2,FALSE)</f>
        <v>24.02.94 кмс</v>
      </c>
      <c r="L45" s="284" t="str">
        <f>VLOOKUP(K45,'пр.взвешивания'!D8:G37,2,FALSE)</f>
        <v>ЮФО,Краснодарский,Армавир,Д</v>
      </c>
      <c r="M45" s="158"/>
      <c r="N45" s="158"/>
      <c r="O45" s="158"/>
      <c r="P45" s="158"/>
    </row>
    <row r="46" spans="1:16" ht="13.5" thickBot="1">
      <c r="A46" s="283"/>
      <c r="B46" s="291"/>
      <c r="C46" s="291"/>
      <c r="D46" s="291"/>
      <c r="E46" s="290"/>
      <c r="F46" s="290"/>
      <c r="G46" s="283"/>
      <c r="H46" s="283"/>
      <c r="I46" s="283"/>
      <c r="J46" s="285"/>
      <c r="K46" s="285"/>
      <c r="L46" s="285"/>
      <c r="M46" s="283"/>
      <c r="N46" s="283"/>
      <c r="O46" s="283"/>
      <c r="P46" s="283"/>
    </row>
    <row r="47" spans="1:16" ht="12.75" customHeight="1">
      <c r="A47" s="280">
        <v>6</v>
      </c>
      <c r="B47" s="289" t="str">
        <f>VLOOKUP(A47,'пр.взвешивания'!B10:E39,2,FALSE)</f>
        <v>ПОЧКИНА Ольга Станиславовна</v>
      </c>
      <c r="C47" s="289" t="str">
        <f>VLOOKUP(B47,'пр.взвешивания'!C10:F39,2,FALSE)</f>
        <v>27.01.90 мс</v>
      </c>
      <c r="D47" s="289" t="str">
        <f>VLOOKUP(C47,'пр.взвешивания'!D10:G39,2,FALSE)</f>
        <v>ЮФО,Краснодарский,Сочи,МО</v>
      </c>
      <c r="E47" s="277"/>
      <c r="F47" s="278"/>
      <c r="G47" s="279"/>
      <c r="H47" s="280"/>
      <c r="I47" s="280">
        <v>14</v>
      </c>
      <c r="J47" s="281" t="str">
        <f>VLOOKUP(I47,'пр.взвешивания'!B10:E39,2,FALSE)</f>
        <v>ГАЛЯНТ Светлана Алексеевна</v>
      </c>
      <c r="K47" s="281" t="str">
        <f>VLOOKUP(J47,'пр.взвешивания'!C10:F39,2,FALSE)</f>
        <v>23.05.73 змс</v>
      </c>
      <c r="L47" s="281" t="str">
        <f>VLOOKUP(K47,'пр.взвешивания'!D10:G39,2,FALSE)</f>
        <v>ДФО,П.Камчатский,ГО</v>
      </c>
      <c r="M47" s="277"/>
      <c r="N47" s="278"/>
      <c r="O47" s="279"/>
      <c r="P47" s="280"/>
    </row>
    <row r="48" spans="1:16" ht="12.75">
      <c r="A48" s="157"/>
      <c r="B48" s="163"/>
      <c r="C48" s="163"/>
      <c r="D48" s="163"/>
      <c r="E48" s="167"/>
      <c r="F48" s="167"/>
      <c r="G48" s="160"/>
      <c r="H48" s="157"/>
      <c r="I48" s="157"/>
      <c r="J48" s="282"/>
      <c r="K48" s="282"/>
      <c r="L48" s="282"/>
      <c r="M48" s="167"/>
      <c r="N48" s="167"/>
      <c r="O48" s="160"/>
      <c r="P48" s="157"/>
    </row>
    <row r="49" spans="1:12" ht="12.75" customHeight="1">
      <c r="A49" s="158">
        <v>8</v>
      </c>
      <c r="B49" s="163" t="str">
        <f>VLOOKUP(A49,'пр.взвешивания'!B12:E41,2,FALSE)</f>
        <v>КИРЕЕВА Таисия Владимировна</v>
      </c>
      <c r="C49" s="163" t="str">
        <f>VLOOKUP(B49,'пр.взвешивания'!C12:F41,2,FALSE)</f>
        <v>13.12.90 мс</v>
      </c>
      <c r="D49" s="163" t="str">
        <f>VLOOKUP(C49,'пр.взвешивания'!D12:G41,2,FALSE)</f>
        <v>УрФО,Челябинская,Аргаяш</v>
      </c>
      <c r="E49" s="286"/>
      <c r="F49" s="286"/>
      <c r="G49" s="158"/>
      <c r="H49" s="158"/>
      <c r="J49" s="5"/>
      <c r="K49" s="5"/>
      <c r="L49" s="5"/>
    </row>
    <row r="50" spans="1:12" ht="12.75">
      <c r="A50" s="159"/>
      <c r="B50" s="163"/>
      <c r="C50" s="163"/>
      <c r="D50" s="163"/>
      <c r="E50" s="287"/>
      <c r="F50" s="287"/>
      <c r="G50" s="159"/>
      <c r="H50" s="159"/>
      <c r="J50" s="5"/>
      <c r="K50" s="5"/>
      <c r="L50" s="5"/>
    </row>
    <row r="51" spans="1:13" ht="17.25" customHeight="1">
      <c r="A51" s="38" t="s">
        <v>10</v>
      </c>
      <c r="B51" s="4" t="s">
        <v>19</v>
      </c>
      <c r="E51" s="141" t="str">
        <f>HYPERLINK('пр.взвешивания'!E3)</f>
        <v>в.к.     72     кг.</v>
      </c>
      <c r="I51" s="38" t="s">
        <v>12</v>
      </c>
      <c r="J51" s="4" t="s">
        <v>32</v>
      </c>
      <c r="K51" s="5"/>
      <c r="L51" s="5"/>
      <c r="M51" s="141" t="str">
        <f>HYPERLINK('пр.взвешивания'!E3)</f>
        <v>в.к.     72     кг.</v>
      </c>
    </row>
    <row r="52" spans="1:16" ht="12.75" customHeight="1">
      <c r="A52" s="157">
        <v>5</v>
      </c>
      <c r="B52" s="163" t="str">
        <f>VLOOKUP(A52,'пр.взвешивания'!B6:E35,2,FALSE)</f>
        <v>РУЛЁВА Оксана Викторовна</v>
      </c>
      <c r="C52" s="163" t="str">
        <f>VLOOKUP(B52,'пр.взвешивания'!C6:F35,2,FALSE)</f>
        <v>29.03.95 кмс</v>
      </c>
      <c r="D52" s="163" t="str">
        <f>VLOOKUP(C52,'пр.взвешивания'!D6:G35,2,FALSE)</f>
        <v>УрФО,Сведловская,Сысерть,МО</v>
      </c>
      <c r="E52" s="167"/>
      <c r="F52" s="168"/>
      <c r="G52" s="160"/>
      <c r="H52" s="157"/>
      <c r="I52" s="157">
        <v>15</v>
      </c>
      <c r="J52" s="284" t="str">
        <f>VLOOKUP(I52,'пр.взвешивания'!B6:E35,2,FALSE)</f>
        <v>ЛЕВЧЕНКО Нина Александровна</v>
      </c>
      <c r="K52" s="284" t="str">
        <f>VLOOKUP(J52,'пр.взвешивания'!C6:F35,2,FALSE)</f>
        <v>24.02.94 кмс</v>
      </c>
      <c r="L52" s="284" t="str">
        <f>VLOOKUP(K52,'пр.взвешивания'!D6:G35,2,FALSE)</f>
        <v>ЮФО,Краснодарский,Армавир,Д</v>
      </c>
      <c r="M52" s="157"/>
      <c r="N52" s="157"/>
      <c r="O52" s="157"/>
      <c r="P52" s="157"/>
    </row>
    <row r="53" spans="1:16" ht="12.75">
      <c r="A53" s="157"/>
      <c r="B53" s="163"/>
      <c r="C53" s="163"/>
      <c r="D53" s="163"/>
      <c r="E53" s="167"/>
      <c r="F53" s="167"/>
      <c r="G53" s="160"/>
      <c r="H53" s="157"/>
      <c r="I53" s="157"/>
      <c r="J53" s="282"/>
      <c r="K53" s="282"/>
      <c r="L53" s="282"/>
      <c r="M53" s="157"/>
      <c r="N53" s="157"/>
      <c r="O53" s="157"/>
      <c r="P53" s="157"/>
    </row>
    <row r="54" spans="1:16" ht="12.75" customHeight="1">
      <c r="A54" s="158">
        <v>8</v>
      </c>
      <c r="B54" s="163" t="str">
        <f>VLOOKUP(A54,'пр.взвешивания'!B8:E37,2,FALSE)</f>
        <v>КИРЕЕВА Таисия Владимировна</v>
      </c>
      <c r="C54" s="163" t="str">
        <f>VLOOKUP(B54,'пр.взвешивания'!C8:F37,2,FALSE)</f>
        <v>13.12.90 мс</v>
      </c>
      <c r="D54" s="163" t="str">
        <f>VLOOKUP(C54,'пр.взвешивания'!D8:G37,2,FALSE)</f>
        <v>УрФО,Челябинская,Аргаяш</v>
      </c>
      <c r="E54" s="286"/>
      <c r="F54" s="286"/>
      <c r="G54" s="158"/>
      <c r="H54" s="158"/>
      <c r="I54" s="158">
        <v>14</v>
      </c>
      <c r="J54" s="284" t="str">
        <f>VLOOKUP(I54,'пр.взвешивания'!B8:E37,2,FALSE)</f>
        <v>ГАЛЯНТ Светлана Алексеевна</v>
      </c>
      <c r="K54" s="284" t="str">
        <f>VLOOKUP(J54,'пр.взвешивания'!C8:F37,2,FALSE)</f>
        <v>23.05.73 змс</v>
      </c>
      <c r="L54" s="284" t="str">
        <f>VLOOKUP(K54,'пр.взвешивания'!D8:G37,2,FALSE)</f>
        <v>ДФО,П.Камчатский,ГО</v>
      </c>
      <c r="M54" s="158"/>
      <c r="N54" s="158"/>
      <c r="O54" s="158"/>
      <c r="P54" s="158"/>
    </row>
    <row r="55" spans="1:16" ht="13.5" thickBot="1">
      <c r="A55" s="283"/>
      <c r="B55" s="291"/>
      <c r="C55" s="291"/>
      <c r="D55" s="291"/>
      <c r="E55" s="290"/>
      <c r="F55" s="290"/>
      <c r="G55" s="283"/>
      <c r="H55" s="283"/>
      <c r="I55" s="283"/>
      <c r="J55" s="285"/>
      <c r="K55" s="285"/>
      <c r="L55" s="285"/>
      <c r="M55" s="283"/>
      <c r="N55" s="283"/>
      <c r="O55" s="283"/>
      <c r="P55" s="283"/>
    </row>
    <row r="56" spans="1:16" ht="12.75" customHeight="1">
      <c r="A56" s="280">
        <v>7</v>
      </c>
      <c r="B56" s="289" t="str">
        <f>VLOOKUP(A56,'пр.взвешивания'!B10:E39,2,FALSE)</f>
        <v>ПОТАПОВА Юлия Андреевна</v>
      </c>
      <c r="C56" s="289" t="str">
        <f>VLOOKUP(B56,'пр.взвешивания'!C10:F39,2,FALSE)</f>
        <v>23.06.89 мс</v>
      </c>
      <c r="D56" s="289" t="str">
        <f>VLOOKUP(C56,'пр.взвешивания'!D10:G39,2,FALSE)</f>
        <v>ЮФО, Волгоградская, РОС</v>
      </c>
      <c r="E56" s="277"/>
      <c r="F56" s="278"/>
      <c r="G56" s="279"/>
      <c r="H56" s="280"/>
      <c r="I56" s="280">
        <v>13</v>
      </c>
      <c r="J56" s="281" t="str">
        <f>VLOOKUP(I56,'пр.взвешивания'!B10:E39,2,FALSE)</f>
        <v>ТУКТАГУЛОВА Наталья Шарифьяновеа</v>
      </c>
      <c r="K56" s="281" t="str">
        <f>VLOOKUP(J56,'пр.взвешивания'!C10:F39,2,FALSE)</f>
        <v>14.01.91 мс</v>
      </c>
      <c r="L56" s="281" t="str">
        <f>VLOOKUP(K56,'пр.взвешивания'!D10:G39,2,FALSE)</f>
        <v>ПФО,Башкортостан,УФА,МО</v>
      </c>
      <c r="M56" s="277"/>
      <c r="N56" s="278"/>
      <c r="O56" s="279"/>
      <c r="P56" s="280"/>
    </row>
    <row r="57" spans="1:16" ht="12.75" customHeight="1">
      <c r="A57" s="157"/>
      <c r="B57" s="163"/>
      <c r="C57" s="163"/>
      <c r="D57" s="163"/>
      <c r="E57" s="167"/>
      <c r="F57" s="167"/>
      <c r="G57" s="160"/>
      <c r="H57" s="157"/>
      <c r="I57" s="157"/>
      <c r="J57" s="282"/>
      <c r="K57" s="282"/>
      <c r="L57" s="282"/>
      <c r="M57" s="167"/>
      <c r="N57" s="167"/>
      <c r="O57" s="160"/>
      <c r="P57" s="157"/>
    </row>
    <row r="58" spans="1:8" ht="12.75" customHeight="1">
      <c r="A58" s="158">
        <v>6</v>
      </c>
      <c r="B58" s="163" t="str">
        <f>VLOOKUP(A58,'пр.взвешивания'!B12:E41,2,FALSE)</f>
        <v>ПОЧКИНА Ольга Станиславовна</v>
      </c>
      <c r="C58" s="163" t="str">
        <f>VLOOKUP(B58,'пр.взвешивания'!C12:F41,2,FALSE)</f>
        <v>27.01.90 мс</v>
      </c>
      <c r="D58" s="163" t="str">
        <f>VLOOKUP(C58,'пр.взвешивания'!D12:G41,2,FALSE)</f>
        <v>ЮФО,Краснодарский,Сочи,МО</v>
      </c>
      <c r="E58" s="286"/>
      <c r="F58" s="286"/>
      <c r="G58" s="158"/>
      <c r="H58" s="158"/>
    </row>
    <row r="59" spans="1:8" ht="12.75" customHeight="1">
      <c r="A59" s="159"/>
      <c r="B59" s="163"/>
      <c r="C59" s="163"/>
      <c r="D59" s="163"/>
      <c r="E59" s="287"/>
      <c r="F59" s="287"/>
      <c r="G59" s="159"/>
      <c r="H59" s="159"/>
    </row>
    <row r="61" spans="1:16" ht="28.5" customHeight="1">
      <c r="A61" s="288" t="s">
        <v>31</v>
      </c>
      <c r="B61" s="288"/>
      <c r="C61" s="288"/>
      <c r="D61" s="288"/>
      <c r="E61" s="288"/>
      <c r="F61" s="288"/>
      <c r="G61" s="288"/>
      <c r="H61" s="288"/>
      <c r="I61" s="288" t="s">
        <v>31</v>
      </c>
      <c r="J61" s="288"/>
      <c r="K61" s="288"/>
      <c r="L61" s="288"/>
      <c r="M61" s="288"/>
      <c r="N61" s="288"/>
      <c r="O61" s="288"/>
      <c r="P61" s="288"/>
    </row>
    <row r="62" spans="1:16" ht="29.25" customHeight="1">
      <c r="A62" s="38" t="s">
        <v>7</v>
      </c>
      <c r="B62" s="4" t="s">
        <v>44</v>
      </c>
      <c r="C62" s="4"/>
      <c r="D62" s="4"/>
      <c r="E62" s="141" t="str">
        <f>HYPERLINK('пр.взвешивания'!E3)</f>
        <v>в.к.     72     кг.</v>
      </c>
      <c r="F62" s="4"/>
      <c r="G62" s="4"/>
      <c r="H62" s="4"/>
      <c r="I62" s="38" t="s">
        <v>8</v>
      </c>
      <c r="J62" s="4" t="s">
        <v>44</v>
      </c>
      <c r="K62" s="4"/>
      <c r="L62" s="4"/>
      <c r="M62" s="141" t="str">
        <f>HYPERLINK('пр.взвешивания'!E3)</f>
        <v>в.к.     72     кг.</v>
      </c>
      <c r="N62" s="4"/>
      <c r="O62" s="4"/>
      <c r="P62" s="4"/>
    </row>
    <row r="63" spans="1:16" ht="12.75">
      <c r="A63" s="157" t="s">
        <v>0</v>
      </c>
      <c r="B63" s="157" t="s">
        <v>1</v>
      </c>
      <c r="C63" s="157" t="s">
        <v>2</v>
      </c>
      <c r="D63" s="157" t="s">
        <v>3</v>
      </c>
      <c r="E63" s="157" t="s">
        <v>13</v>
      </c>
      <c r="F63" s="157" t="s">
        <v>14</v>
      </c>
      <c r="G63" s="157" t="s">
        <v>15</v>
      </c>
      <c r="H63" s="157" t="s">
        <v>16</v>
      </c>
      <c r="I63" s="157" t="s">
        <v>0</v>
      </c>
      <c r="J63" s="157" t="s">
        <v>1</v>
      </c>
      <c r="K63" s="157" t="s">
        <v>2</v>
      </c>
      <c r="L63" s="157" t="s">
        <v>3</v>
      </c>
      <c r="M63" s="157" t="s">
        <v>13</v>
      </c>
      <c r="N63" s="157" t="s">
        <v>14</v>
      </c>
      <c r="O63" s="157" t="s">
        <v>15</v>
      </c>
      <c r="P63" s="157" t="s">
        <v>16</v>
      </c>
    </row>
    <row r="64" spans="1:16" ht="12.7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</row>
    <row r="65" spans="1:16" ht="12.75" customHeight="1">
      <c r="A65" s="295">
        <v>4</v>
      </c>
      <c r="B65" s="163" t="str">
        <f>VLOOKUP(A65,'пр.взвешивания'!B6:C35,2,FALSE)</f>
        <v>АРТОШИНА Ольга Александровна</v>
      </c>
      <c r="C65" s="163" t="str">
        <f>VLOOKUP(B65,'пр.взвешивания'!C6:D35,2,FALSE)</f>
        <v>28.06.91 мс</v>
      </c>
      <c r="D65" s="163" t="str">
        <f>VLOOKUP(C65,'пр.взвешивания'!D6:E35,2,FALSE)</f>
        <v>Красноярский,Берёзовка</v>
      </c>
      <c r="E65" s="167"/>
      <c r="F65" s="168"/>
      <c r="G65" s="160"/>
      <c r="H65" s="157"/>
      <c r="I65" s="295">
        <v>9</v>
      </c>
      <c r="J65" s="163" t="str">
        <f>VLOOKUP(I65,'пр.взвешивания'!B6:C35,2,FALSE)</f>
        <v>ЗАХАРЦОВА Ольга Викторовна</v>
      </c>
      <c r="K65" s="163" t="str">
        <f>VLOOKUP(J65,'пр.взвешивания'!C6:D35,2,FALSE)</f>
        <v>04.02.88мс</v>
      </c>
      <c r="L65" s="163" t="str">
        <f>VLOOKUP(K65,'пр.взвешивания'!D6:E35,2,FALSE)</f>
        <v>СЗФО,Калининградская, Д</v>
      </c>
      <c r="M65" s="167"/>
      <c r="N65" s="168"/>
      <c r="O65" s="160"/>
      <c r="P65" s="157"/>
    </row>
    <row r="66" spans="1:16" ht="12.75" customHeight="1">
      <c r="A66" s="296"/>
      <c r="B66" s="163"/>
      <c r="C66" s="163"/>
      <c r="D66" s="163"/>
      <c r="E66" s="167"/>
      <c r="F66" s="167"/>
      <c r="G66" s="160"/>
      <c r="H66" s="157"/>
      <c r="I66" s="296"/>
      <c r="J66" s="163"/>
      <c r="K66" s="163"/>
      <c r="L66" s="163"/>
      <c r="M66" s="167"/>
      <c r="N66" s="167"/>
      <c r="O66" s="160"/>
      <c r="P66" s="157"/>
    </row>
    <row r="67" spans="1:16" ht="12.75" customHeight="1">
      <c r="A67" s="158">
        <v>6</v>
      </c>
      <c r="B67" s="163" t="str">
        <f>VLOOKUP(A67,'пр.взвешивания'!B8:C37,2,FALSE)</f>
        <v>ПОЧКИНА Ольга Станиславовна</v>
      </c>
      <c r="C67" s="163" t="str">
        <f>VLOOKUP(B67,'пр.взвешивания'!C8:D37,2,FALSE)</f>
        <v>27.01.90 мс</v>
      </c>
      <c r="D67" s="163" t="str">
        <f>VLOOKUP(C67,'пр.взвешивания'!D8:E37,2,FALSE)</f>
        <v>ЮФО,Краснодарский,Сочи,МО</v>
      </c>
      <c r="E67" s="286"/>
      <c r="F67" s="286"/>
      <c r="G67" s="158"/>
      <c r="H67" s="158"/>
      <c r="I67" s="158">
        <v>15</v>
      </c>
      <c r="J67" s="163" t="str">
        <f>VLOOKUP(I67,'пр.взвешивания'!B8:C37,2,FALSE)</f>
        <v>ЛЕВЧЕНКО Нина Александровна</v>
      </c>
      <c r="K67" s="163" t="str">
        <f>VLOOKUP(J67,'пр.взвешивания'!C8:D37,2,FALSE)</f>
        <v>24.02.94 кмс</v>
      </c>
      <c r="L67" s="163" t="str">
        <f>VLOOKUP(K67,'пр.взвешивания'!D8:E37,2,FALSE)</f>
        <v>ЮФО,Краснодарский,Армавир,Д</v>
      </c>
      <c r="M67" s="286"/>
      <c r="N67" s="286"/>
      <c r="O67" s="158"/>
      <c r="P67" s="158"/>
    </row>
    <row r="68" spans="1:16" ht="12.75" customHeight="1" thickBot="1">
      <c r="A68" s="283"/>
      <c r="B68" s="291"/>
      <c r="C68" s="291"/>
      <c r="D68" s="291"/>
      <c r="E68" s="290"/>
      <c r="F68" s="290"/>
      <c r="G68" s="283"/>
      <c r="H68" s="283"/>
      <c r="I68" s="283"/>
      <c r="J68" s="291"/>
      <c r="K68" s="291"/>
      <c r="L68" s="291"/>
      <c r="M68" s="290"/>
      <c r="N68" s="290"/>
      <c r="O68" s="283"/>
      <c r="P68" s="283"/>
    </row>
    <row r="69" spans="1:16" ht="12.75" customHeight="1">
      <c r="A69" s="294">
        <v>8</v>
      </c>
      <c r="B69" s="289" t="str">
        <f>VLOOKUP(A69,'пр.взвешивания'!B10:C39,2,FALSE)</f>
        <v>КИРЕЕВА Таисия Владимировна</v>
      </c>
      <c r="C69" s="289" t="str">
        <f>VLOOKUP(B69,'пр.взвешивания'!C10:D39,2,FALSE)</f>
        <v>13.12.90 мс</v>
      </c>
      <c r="D69" s="289" t="str">
        <f>VLOOKUP(C69,'пр.взвешивания'!D10:E39,2,FALSE)</f>
        <v>УрФО,Челябинская,Аргаяш</v>
      </c>
      <c r="E69" s="277"/>
      <c r="F69" s="278"/>
      <c r="G69" s="279"/>
      <c r="H69" s="280"/>
      <c r="I69" s="294">
        <v>14</v>
      </c>
      <c r="J69" s="289" t="str">
        <f>VLOOKUP(I69,'пр.взвешивания'!B10:C39,2,FALSE)</f>
        <v>ГАЛЯНТ Светлана Алексеевна</v>
      </c>
      <c r="K69" s="289" t="str">
        <f>VLOOKUP(J69,'пр.взвешивания'!C10:D39,2,FALSE)</f>
        <v>23.05.73 змс</v>
      </c>
      <c r="L69" s="289" t="str">
        <f>VLOOKUP(K69,'пр.взвешивания'!D10:E39,2,FALSE)</f>
        <v>ДФО,П.Камчатский,ГО</v>
      </c>
      <c r="M69" s="277"/>
      <c r="N69" s="278"/>
      <c r="O69" s="279"/>
      <c r="P69" s="280"/>
    </row>
    <row r="70" spans="1:16" ht="12.75" customHeight="1">
      <c r="A70" s="159"/>
      <c r="B70" s="163"/>
      <c r="C70" s="163"/>
      <c r="D70" s="163"/>
      <c r="E70" s="167"/>
      <c r="F70" s="167"/>
      <c r="G70" s="160"/>
      <c r="H70" s="157"/>
      <c r="I70" s="159"/>
      <c r="J70" s="163"/>
      <c r="K70" s="163"/>
      <c r="L70" s="163"/>
      <c r="M70" s="167"/>
      <c r="N70" s="167"/>
      <c r="O70" s="160"/>
      <c r="P70" s="157"/>
    </row>
    <row r="71" spans="1:16" ht="12.75" customHeight="1">
      <c r="A71" s="158">
        <v>3</v>
      </c>
      <c r="B71" s="163" t="str">
        <f>VLOOKUP(A71,'пр.взвешивания'!B6:C35,2,FALSE)</f>
        <v>АВЕРУШКИНА Светлана Егоровна</v>
      </c>
      <c r="C71" s="163" t="str">
        <f>VLOOKUP(B71,'пр.взвешивания'!C6:D35,2,FALSE)</f>
        <v>07.05.79 мсмк</v>
      </c>
      <c r="D71" s="163" t="str">
        <f>VLOOKUP(C71,'пр.взвешивания'!D6:E35,2,FALSE)</f>
        <v>ПФО,Пермская,Пермь, Д</v>
      </c>
      <c r="E71" s="286"/>
      <c r="F71" s="286"/>
      <c r="G71" s="158"/>
      <c r="H71" s="158"/>
      <c r="I71" s="158">
        <v>11</v>
      </c>
      <c r="J71" s="163" t="str">
        <f>VLOOKUP(I71,'пр.взвешивания'!B12:C41,2,FALSE)</f>
        <v>АМБАРЦУМЯН Галина Самсоновна</v>
      </c>
      <c r="K71" s="163" t="str">
        <f>VLOOKUP(J71,'пр.взвешивания'!C12:D41,2,FALSE)</f>
        <v>11.03 91 мс</v>
      </c>
      <c r="L71" s="163" t="str">
        <f>VLOOKUP(K71,'пр.взвешивания'!D12:E41,2,FALSE)</f>
        <v>М,Москва,МКС</v>
      </c>
      <c r="M71" s="286"/>
      <c r="N71" s="286"/>
      <c r="O71" s="158"/>
      <c r="P71" s="158"/>
    </row>
    <row r="72" spans="1:16" ht="12.75" customHeight="1" thickBot="1">
      <c r="A72" s="283"/>
      <c r="B72" s="163"/>
      <c r="C72" s="163"/>
      <c r="D72" s="163"/>
      <c r="E72" s="287"/>
      <c r="F72" s="287"/>
      <c r="G72" s="159"/>
      <c r="H72" s="159"/>
      <c r="I72" s="283"/>
      <c r="J72" s="163"/>
      <c r="K72" s="163"/>
      <c r="L72" s="163"/>
      <c r="M72" s="287"/>
      <c r="N72" s="287"/>
      <c r="O72" s="159"/>
      <c r="P72" s="159"/>
    </row>
    <row r="73" spans="1:13" ht="33.75" customHeight="1">
      <c r="A73" s="38" t="s">
        <v>7</v>
      </c>
      <c r="B73" s="4" t="s">
        <v>45</v>
      </c>
      <c r="E73" s="141" t="str">
        <f>HYPERLINK('пр.взвешивания'!E3)</f>
        <v>в.к.     72     кг.</v>
      </c>
      <c r="I73" s="38" t="s">
        <v>8</v>
      </c>
      <c r="J73" s="4" t="s">
        <v>45</v>
      </c>
      <c r="M73" s="141" t="str">
        <f>HYPERLINK('пр.взвешивания'!E3)</f>
        <v>в.к.     72     кг.</v>
      </c>
    </row>
    <row r="74" spans="1:16" ht="12.75" customHeight="1">
      <c r="A74" s="295">
        <v>4</v>
      </c>
      <c r="B74" s="163" t="str">
        <f>VLOOKUP(A74,'пр.взвешивания'!B6:C35,2,FALSE)</f>
        <v>АРТОШИНА Ольга Александровна</v>
      </c>
      <c r="C74" s="163" t="str">
        <f>VLOOKUP(B74,'пр.взвешивания'!C6:D35,2,FALSE)</f>
        <v>28.06.91 мс</v>
      </c>
      <c r="D74" s="163" t="str">
        <f>VLOOKUP(C74,'пр.взвешивания'!D6:E35,2,FALSE)</f>
        <v>Красноярский,Берёзовка</v>
      </c>
      <c r="E74" s="167"/>
      <c r="F74" s="168"/>
      <c r="G74" s="160"/>
      <c r="H74" s="157"/>
      <c r="I74" s="295">
        <v>9</v>
      </c>
      <c r="J74" s="163" t="str">
        <f>VLOOKUP(I74,'пр.взвешивания'!B6:C35,2,FALSE)</f>
        <v>ЗАХАРЦОВА Ольга Викторовна</v>
      </c>
      <c r="K74" s="163" t="str">
        <f>VLOOKUP(J74,'пр.взвешивания'!C6:D35,2,FALSE)</f>
        <v>04.02.88мс</v>
      </c>
      <c r="L74" s="163" t="str">
        <f>VLOOKUP(K74,'пр.взвешивания'!D6:E35,2,FALSE)</f>
        <v>СЗФО,Калининградская, Д</v>
      </c>
      <c r="M74" s="167"/>
      <c r="N74" s="168"/>
      <c r="O74" s="160"/>
      <c r="P74" s="157"/>
    </row>
    <row r="75" spans="1:16" ht="12.75" customHeight="1">
      <c r="A75" s="296"/>
      <c r="B75" s="163"/>
      <c r="C75" s="163"/>
      <c r="D75" s="163"/>
      <c r="E75" s="167"/>
      <c r="F75" s="167"/>
      <c r="G75" s="160"/>
      <c r="H75" s="157"/>
      <c r="I75" s="296"/>
      <c r="J75" s="163"/>
      <c r="K75" s="163"/>
      <c r="L75" s="163"/>
      <c r="M75" s="167"/>
      <c r="N75" s="167"/>
      <c r="O75" s="160"/>
      <c r="P75" s="157"/>
    </row>
    <row r="76" spans="1:16" ht="12.75" customHeight="1">
      <c r="A76" s="158">
        <v>8</v>
      </c>
      <c r="B76" s="163" t="str">
        <f>VLOOKUP(A76,'пр.взвешивания'!B8:C37,2,FALSE)</f>
        <v>КИРЕЕВА Таисия Владимировна</v>
      </c>
      <c r="C76" s="163" t="str">
        <f>VLOOKUP(B76,'пр.взвешивания'!C8:D37,2,FALSE)</f>
        <v>13.12.90 мс</v>
      </c>
      <c r="D76" s="163" t="str">
        <f>VLOOKUP(C76,'пр.взвешивания'!D8:E37,2,FALSE)</f>
        <v>УрФО,Челябинская,Аргаяш</v>
      </c>
      <c r="E76" s="286"/>
      <c r="F76" s="286"/>
      <c r="G76" s="158"/>
      <c r="H76" s="158"/>
      <c r="I76" s="158">
        <v>14</v>
      </c>
      <c r="J76" s="163" t="str">
        <f>VLOOKUP(I76,'пр.взвешивания'!B8:C37,2,FALSE)</f>
        <v>ГАЛЯНТ Светлана Алексеевна</v>
      </c>
      <c r="K76" s="163" t="str">
        <f>VLOOKUP(J76,'пр.взвешивания'!C8:D37,2,FALSE)</f>
        <v>23.05.73 змс</v>
      </c>
      <c r="L76" s="163" t="str">
        <f>VLOOKUP(K76,'пр.взвешивания'!D8:E37,2,FALSE)</f>
        <v>ДФО,П.Камчатский,ГО</v>
      </c>
      <c r="M76" s="286"/>
      <c r="N76" s="286"/>
      <c r="O76" s="158"/>
      <c r="P76" s="158"/>
    </row>
    <row r="77" spans="1:16" ht="12.75" customHeight="1" thickBot="1">
      <c r="A77" s="283"/>
      <c r="B77" s="291"/>
      <c r="C77" s="291"/>
      <c r="D77" s="291"/>
      <c r="E77" s="290"/>
      <c r="F77" s="290"/>
      <c r="G77" s="283"/>
      <c r="H77" s="283"/>
      <c r="I77" s="283"/>
      <c r="J77" s="291"/>
      <c r="K77" s="291"/>
      <c r="L77" s="291"/>
      <c r="M77" s="290"/>
      <c r="N77" s="290"/>
      <c r="O77" s="283"/>
      <c r="P77" s="283"/>
    </row>
    <row r="78" spans="1:16" ht="12.75" customHeight="1">
      <c r="A78" s="294">
        <v>6</v>
      </c>
      <c r="B78" s="289" t="str">
        <f>VLOOKUP(A78,'пр.взвешивания'!B6:C35,2,FALSE)</f>
        <v>ПОЧКИНА Ольга Станиславовна</v>
      </c>
      <c r="C78" s="289" t="str">
        <f>VLOOKUP(B78,'пр.взвешивания'!C6:D35,2,FALSE)</f>
        <v>27.01.90 мс</v>
      </c>
      <c r="D78" s="289" t="str">
        <f>VLOOKUP(C78,'пр.взвешивания'!D6:E35,2,FALSE)</f>
        <v>ЮФО,Краснодарский,Сочи,МО</v>
      </c>
      <c r="E78" s="277"/>
      <c r="F78" s="278"/>
      <c r="G78" s="279"/>
      <c r="H78" s="280"/>
      <c r="I78" s="294">
        <v>15</v>
      </c>
      <c r="J78" s="289" t="str">
        <f>VLOOKUP(I78,'пр.взвешивания'!B10:C39,2,FALSE)</f>
        <v>ЛЕВЧЕНКО Нина Александровна</v>
      </c>
      <c r="K78" s="289" t="str">
        <f>VLOOKUP(J78,'пр.взвешивания'!C10:D39,2,FALSE)</f>
        <v>24.02.94 кмс</v>
      </c>
      <c r="L78" s="289" t="str">
        <f>VLOOKUP(K78,'пр.взвешивания'!D10:E39,2,FALSE)</f>
        <v>ЮФО,Краснодарский,Армавир,Д</v>
      </c>
      <c r="M78" s="277"/>
      <c r="N78" s="278"/>
      <c r="O78" s="279"/>
      <c r="P78" s="280"/>
    </row>
    <row r="79" spans="1:16" ht="12.75" customHeight="1">
      <c r="A79" s="159"/>
      <c r="B79" s="163"/>
      <c r="C79" s="163"/>
      <c r="D79" s="163"/>
      <c r="E79" s="167"/>
      <c r="F79" s="167"/>
      <c r="G79" s="160"/>
      <c r="H79" s="157"/>
      <c r="I79" s="159"/>
      <c r="J79" s="163"/>
      <c r="K79" s="163"/>
      <c r="L79" s="163"/>
      <c r="M79" s="167"/>
      <c r="N79" s="167"/>
      <c r="O79" s="160"/>
      <c r="P79" s="157"/>
    </row>
    <row r="80" spans="1:16" ht="12.75" customHeight="1">
      <c r="A80" s="158">
        <v>3</v>
      </c>
      <c r="B80" s="163" t="str">
        <f>VLOOKUP(A80,'пр.взвешивания'!B6:E35,2,FALSE)</f>
        <v>АВЕРУШКИНА Светлана Егоровна</v>
      </c>
      <c r="C80" s="163" t="str">
        <f>VLOOKUP(B80,'пр.взвешивания'!C6:F35,2,FALSE)</f>
        <v>07.05.79 мсмк</v>
      </c>
      <c r="D80" s="163" t="str">
        <f>VLOOKUP(C80,'пр.взвешивания'!D6:G35,2,FALSE)</f>
        <v>ПФО,Пермская,Пермь, Д</v>
      </c>
      <c r="E80" s="286"/>
      <c r="F80" s="286"/>
      <c r="G80" s="158"/>
      <c r="H80" s="158"/>
      <c r="I80" s="158">
        <v>11</v>
      </c>
      <c r="J80" s="163" t="str">
        <f>VLOOKUP(I80,'пр.взвешивания'!B12:C41,2,FALSE)</f>
        <v>АМБАРЦУМЯН Галина Самсоновна</v>
      </c>
      <c r="K80" s="163" t="str">
        <f>VLOOKUP(J80,'пр.взвешивания'!C12:D41,2,FALSE)</f>
        <v>11.03 91 мс</v>
      </c>
      <c r="L80" s="163" t="str">
        <f>VLOOKUP(K80,'пр.взвешивания'!D12:E41,2,FALSE)</f>
        <v>М,Москва,МКС</v>
      </c>
      <c r="M80" s="286"/>
      <c r="N80" s="286"/>
      <c r="O80" s="158"/>
      <c r="P80" s="158"/>
    </row>
    <row r="81" spans="1:16" ht="12.75" customHeight="1" thickBot="1">
      <c r="A81" s="283"/>
      <c r="B81" s="163"/>
      <c r="C81" s="163"/>
      <c r="D81" s="163"/>
      <c r="E81" s="287"/>
      <c r="F81" s="287"/>
      <c r="G81" s="159"/>
      <c r="H81" s="159"/>
      <c r="I81" s="283"/>
      <c r="J81" s="163"/>
      <c r="K81" s="163"/>
      <c r="L81" s="163"/>
      <c r="M81" s="287"/>
      <c r="N81" s="287"/>
      <c r="O81" s="159"/>
      <c r="P81" s="159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40"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J56:J57"/>
    <mergeCell ref="K56:K57"/>
    <mergeCell ref="L56:L57"/>
    <mergeCell ref="M56:M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O18:O19"/>
    <mergeCell ref="P18:P19"/>
    <mergeCell ref="M20:M21"/>
    <mergeCell ref="N20:N21"/>
    <mergeCell ref="O20:O21"/>
    <mergeCell ref="P20:P21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2:I33"/>
    <mergeCell ref="J32:J33"/>
    <mergeCell ref="K32:K33"/>
    <mergeCell ref="L32:L33"/>
    <mergeCell ref="M32:M33"/>
    <mergeCell ref="N32:N33"/>
    <mergeCell ref="O32:O33"/>
    <mergeCell ref="P32:P33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34:O35"/>
    <mergeCell ref="P34:P35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tabSelected="1" workbookViewId="0" topLeftCell="A1">
      <selection activeCell="A1" sqref="A1:G43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24" customHeight="1" thickBot="1">
      <c r="A1" s="271" t="s">
        <v>37</v>
      </c>
      <c r="B1" s="271"/>
      <c r="C1" s="271"/>
      <c r="D1" s="271"/>
      <c r="E1" s="271"/>
      <c r="F1" s="271"/>
      <c r="G1" s="271"/>
    </row>
    <row r="2" spans="1:7" ht="30.75" customHeight="1" thickBot="1">
      <c r="A2" s="200" t="s">
        <v>36</v>
      </c>
      <c r="B2" s="200"/>
      <c r="C2" s="301"/>
      <c r="D2" s="201" t="str">
        <f>HYPERLINK('[2]реквизиты'!$A$2)</f>
        <v>Чемпионат России по самбо среди женщин (отбор на чемпионат мира)</v>
      </c>
      <c r="E2" s="202"/>
      <c r="F2" s="202"/>
      <c r="G2" s="203"/>
    </row>
    <row r="3" spans="2:7" ht="25.5" customHeight="1" thickBot="1">
      <c r="B3" s="304" t="str">
        <f>HYPERLINK('[2]реквизиты'!$A$3)</f>
        <v>18-23 июня 2013 год  г.Челябинск</v>
      </c>
      <c r="C3" s="304"/>
      <c r="D3" s="304"/>
      <c r="E3" s="305"/>
      <c r="F3" s="302" t="str">
        <f>'пр.взвешивания'!E3</f>
        <v>в.к.     72     кг.</v>
      </c>
      <c r="G3" s="303"/>
    </row>
    <row r="4" spans="1:7" ht="13.5" customHeight="1">
      <c r="A4" s="158" t="s">
        <v>30</v>
      </c>
      <c r="B4" s="158" t="s">
        <v>0</v>
      </c>
      <c r="C4" s="158" t="s">
        <v>1</v>
      </c>
      <c r="D4" s="158" t="s">
        <v>21</v>
      </c>
      <c r="E4" s="158" t="s">
        <v>22</v>
      </c>
      <c r="F4" s="158" t="s">
        <v>23</v>
      </c>
      <c r="G4" s="158" t="s">
        <v>24</v>
      </c>
    </row>
    <row r="5" spans="1:7" ht="13.5" customHeight="1">
      <c r="A5" s="159"/>
      <c r="B5" s="159"/>
      <c r="C5" s="159"/>
      <c r="D5" s="159"/>
      <c r="E5" s="159"/>
      <c r="F5" s="159"/>
      <c r="G5" s="159"/>
    </row>
    <row r="6" spans="1:7" ht="13.5" customHeight="1">
      <c r="A6" s="300" t="s">
        <v>127</v>
      </c>
      <c r="B6" s="299">
        <v>9</v>
      </c>
      <c r="C6" s="297" t="str">
        <f>VLOOKUP(B6,'пр.взвешивания'!B6:G41,2,FALSE)</f>
        <v>ЗАХАРЦОВА Ольга Викторовна</v>
      </c>
      <c r="D6" s="297" t="str">
        <f>VLOOKUP(B6,'пр.взвешивания'!B6:G59,3,FALSE)</f>
        <v>04.02.88мс</v>
      </c>
      <c r="E6" s="297" t="str">
        <f>VLOOKUP(B6,'пр.взвешивания'!B6:G57,4,FALSE)</f>
        <v>СЗФО,Калининградская, Д</v>
      </c>
      <c r="F6" s="297" t="str">
        <f>VLOOKUP(B6,'пр.взвешивания'!B6:G57,5,FALSE)</f>
        <v>001348039</v>
      </c>
      <c r="G6" s="297" t="str">
        <f>VLOOKUP(B6,'пр.взвешивания'!B6:G57,6,FALSE)</f>
        <v>Ярмолюк НС Ярмолюк ВС</v>
      </c>
    </row>
    <row r="7" spans="1:7" ht="13.5" customHeight="1">
      <c r="A7" s="300"/>
      <c r="B7" s="299"/>
      <c r="C7" s="297"/>
      <c r="D7" s="297"/>
      <c r="E7" s="297"/>
      <c r="F7" s="297"/>
      <c r="G7" s="297"/>
    </row>
    <row r="8" spans="1:7" ht="13.5" customHeight="1">
      <c r="A8" s="300" t="s">
        <v>132</v>
      </c>
      <c r="B8" s="299">
        <v>14</v>
      </c>
      <c r="C8" s="297" t="str">
        <f>VLOOKUP(B8,'пр.взвешивания'!B6:G41,2,FALSE)</f>
        <v>ГАЛЯНТ Светлана Алексеевна</v>
      </c>
      <c r="D8" s="297" t="str">
        <f>VLOOKUP(B8,'пр.взвешивания'!B6:G59,3,FALSE)</f>
        <v>23.05.73 змс</v>
      </c>
      <c r="E8" s="297" t="str">
        <f>VLOOKUP(B8,'пр.взвешивания'!B6:G59,4,FALSE)</f>
        <v>ДФО,П.Камчатский,ГО</v>
      </c>
      <c r="F8" s="298">
        <f>VLOOKUP(B8,'пр.взвешивания'!B6:G59,5,FALSE)</f>
        <v>0</v>
      </c>
      <c r="G8" s="297" t="str">
        <f>VLOOKUP(B8,'пр.взвешивания'!B6:G59,6,FALSE)</f>
        <v>Садуев СА Сарычев АВ</v>
      </c>
    </row>
    <row r="9" spans="1:7" ht="13.5" customHeight="1">
      <c r="A9" s="300"/>
      <c r="B9" s="299"/>
      <c r="C9" s="297"/>
      <c r="D9" s="297"/>
      <c r="E9" s="297"/>
      <c r="F9" s="298"/>
      <c r="G9" s="297"/>
    </row>
    <row r="10" spans="1:7" ht="13.5" customHeight="1">
      <c r="A10" s="300" t="s">
        <v>33</v>
      </c>
      <c r="B10" s="299">
        <v>4</v>
      </c>
      <c r="C10" s="297" t="str">
        <f>VLOOKUP(B10,'пр.взвешивания'!B6:G41,2,FALSE)</f>
        <v>АРТОШИНА Ольга Александровна</v>
      </c>
      <c r="D10" s="297" t="str">
        <f>VLOOKUP(B10,'пр.взвешивания'!B6:G61,3,FALSE)</f>
        <v>28.06.91 мс</v>
      </c>
      <c r="E10" s="297" t="str">
        <f>VLOOKUP(B10,'пр.взвешивания'!B6:G61,4,FALSE)</f>
        <v>Красноярский,Берёзовка</v>
      </c>
      <c r="F10" s="298">
        <f>VLOOKUP(B10,'пр.взвешивания'!B6:G61,5,FALSE)</f>
        <v>0</v>
      </c>
      <c r="G10" s="297" t="str">
        <f>VLOOKUP(B10,'пр.взвешивания'!B6:G61,6,FALSE)</f>
        <v>Астахов СА</v>
      </c>
    </row>
    <row r="11" spans="1:7" ht="13.5" customHeight="1">
      <c r="A11" s="300"/>
      <c r="B11" s="299"/>
      <c r="C11" s="297"/>
      <c r="D11" s="297"/>
      <c r="E11" s="297"/>
      <c r="F11" s="298"/>
      <c r="G11" s="297"/>
    </row>
    <row r="12" spans="1:7" ht="13.5" customHeight="1">
      <c r="A12" s="300" t="s">
        <v>33</v>
      </c>
      <c r="B12" s="299">
        <v>3</v>
      </c>
      <c r="C12" s="297" t="str">
        <f>VLOOKUP(B12,'пр.взвешивания'!B6:G41,2,FALSE)</f>
        <v>АВЕРУШКИНА Светлана Егоровна</v>
      </c>
      <c r="D12" s="297" t="str">
        <f>VLOOKUP(B12,'пр.взвешивания'!B6:G63,3,FALSE)</f>
        <v>07.05.79 мсмк</v>
      </c>
      <c r="E12" s="297" t="str">
        <f>VLOOKUP(B12,'пр.взвешивания'!B6:G63,4,FALSE)</f>
        <v>ПФО,Пермская,Пермь, Д</v>
      </c>
      <c r="F12" s="297" t="str">
        <f>VLOOKUP(B12,'пр.взвешивания'!B6:G63,5,FALSE)</f>
        <v>000650</v>
      </c>
      <c r="G12" s="297" t="str">
        <f>VLOOKUP(B12,'пр.взвешивания'!B6:G63,6,FALSE)</f>
        <v>Судаков ВА</v>
      </c>
    </row>
    <row r="13" spans="1:7" ht="13.5" customHeight="1">
      <c r="A13" s="300"/>
      <c r="B13" s="299"/>
      <c r="C13" s="297"/>
      <c r="D13" s="297"/>
      <c r="E13" s="297"/>
      <c r="F13" s="297"/>
      <c r="G13" s="297"/>
    </row>
    <row r="14" spans="1:7" ht="13.5" customHeight="1">
      <c r="A14" s="300" t="s">
        <v>133</v>
      </c>
      <c r="B14" s="299">
        <v>8</v>
      </c>
      <c r="C14" s="297" t="str">
        <f>VLOOKUP(B14,'пр.взвешивания'!B6:G41,2,FALSE)</f>
        <v>КИРЕЕВА Таисия Владимировна</v>
      </c>
      <c r="D14" s="297" t="str">
        <f>VLOOKUP(B14,'пр.взвешивания'!B6:G65,3,FALSE)</f>
        <v>13.12.90 мс</v>
      </c>
      <c r="E14" s="297" t="str">
        <f>VLOOKUP(B14,'пр.взвешивания'!B6:G65,4,FALSE)</f>
        <v>УрФО,Челябинская,Аргаяш</v>
      </c>
      <c r="F14" s="298">
        <f>VLOOKUP(B14,'пр.взвешивания'!B6:G65,5,FALSE)</f>
        <v>0</v>
      </c>
      <c r="G14" s="297" t="str">
        <f>VLOOKUP(B14,'пр.взвешивания'!B6:G65,6,FALSE)</f>
        <v>Аккуин А Мингазов СЭ</v>
      </c>
    </row>
    <row r="15" spans="1:7" ht="13.5" customHeight="1">
      <c r="A15" s="300"/>
      <c r="B15" s="299"/>
      <c r="C15" s="297"/>
      <c r="D15" s="297"/>
      <c r="E15" s="297"/>
      <c r="F15" s="298"/>
      <c r="G15" s="297"/>
    </row>
    <row r="16" spans="1:7" ht="13.5" customHeight="1">
      <c r="A16" s="300" t="s">
        <v>133</v>
      </c>
      <c r="B16" s="299">
        <v>11</v>
      </c>
      <c r="C16" s="297" t="str">
        <f>VLOOKUP(B16,'пр.взвешивания'!B6:G41,2,FALSE)</f>
        <v>АМБАРЦУМЯН Галина Самсоновна</v>
      </c>
      <c r="D16" s="297" t="str">
        <f>VLOOKUP(B16,'пр.взвешивания'!B6:G67,3,FALSE)</f>
        <v>11.03 91 мс</v>
      </c>
      <c r="E16" s="297" t="str">
        <f>VLOOKUP(B16,'пр.взвешивания'!B6:G67,4,FALSE)</f>
        <v>М,Москва,МКС</v>
      </c>
      <c r="F16" s="298">
        <f>VLOOKUP(B16,'пр.взвешивания'!B6:G67,5,FALSE)</f>
        <v>0</v>
      </c>
      <c r="G16" s="297" t="str">
        <f>VLOOKUP(B16,'пр.взвешивания'!B6:G67,6,FALSE)</f>
        <v>Мартынов МГ Мкртычан СЛ Назаренко ОЕ</v>
      </c>
    </row>
    <row r="17" spans="1:7" ht="13.5" customHeight="1">
      <c r="A17" s="300"/>
      <c r="B17" s="299"/>
      <c r="C17" s="297"/>
      <c r="D17" s="297"/>
      <c r="E17" s="297"/>
      <c r="F17" s="298"/>
      <c r="G17" s="297"/>
    </row>
    <row r="18" spans="1:7" ht="13.5" customHeight="1">
      <c r="A18" s="168" t="s">
        <v>134</v>
      </c>
      <c r="B18" s="299">
        <v>6</v>
      </c>
      <c r="C18" s="297" t="str">
        <f>VLOOKUP(B18,'пр.взвешивания'!B6:G41,2,FALSE)</f>
        <v>ПОЧКИНА Ольга Станиславовна</v>
      </c>
      <c r="D18" s="297" t="str">
        <f>VLOOKUP(B18,'пр.взвешивания'!B6:G69,3,FALSE)</f>
        <v>27.01.90 мс</v>
      </c>
      <c r="E18" s="297" t="str">
        <f>VLOOKUP(B18,'пр.взвешивания'!B6:G69,4,FALSE)</f>
        <v>ЮФО,Краснодарский,Сочи,МО</v>
      </c>
      <c r="F18" s="298">
        <f>VLOOKUP(B18,'пр.взвешивания'!B6:G69,5,FALSE)</f>
        <v>0</v>
      </c>
      <c r="G18" s="297" t="str">
        <f>VLOOKUP(B18,'пр.взвешивания'!B6:G69,6,FALSE)</f>
        <v>Прядко ВИ</v>
      </c>
    </row>
    <row r="19" spans="1:7" ht="13.5" customHeight="1">
      <c r="A19" s="168"/>
      <c r="B19" s="299"/>
      <c r="C19" s="297"/>
      <c r="D19" s="297"/>
      <c r="E19" s="297"/>
      <c r="F19" s="298"/>
      <c r="G19" s="297"/>
    </row>
    <row r="20" spans="1:7" ht="13.5" customHeight="1">
      <c r="A20" s="168" t="s">
        <v>134</v>
      </c>
      <c r="B20" s="299">
        <v>15</v>
      </c>
      <c r="C20" s="297" t="str">
        <f>VLOOKUP(B20,'пр.взвешивания'!B6:G41,2,FALSE)</f>
        <v>ЛЕВЧЕНКО Нина Александровна</v>
      </c>
      <c r="D20" s="297" t="str">
        <f>VLOOKUP(B20,'пр.взвешивания'!B6:G71,3,FALSE)</f>
        <v>24.02.94 кмс</v>
      </c>
      <c r="E20" s="297" t="str">
        <f>VLOOKUP(B20,'пр.взвешивания'!B6:G71,4,FALSE)</f>
        <v>ЮФО,Краснодарский,Армавир,Д</v>
      </c>
      <c r="F20" s="298">
        <f>VLOOKUP(B20,'пр.взвешивания'!B6:G71,5,FALSE)</f>
        <v>0</v>
      </c>
      <c r="G20" s="297" t="str">
        <f>VLOOKUP(B20,'пр.взвешивания'!B6:G71,6,FALSE)</f>
        <v>Бородин ВГ</v>
      </c>
    </row>
    <row r="21" spans="1:7" ht="13.5" customHeight="1">
      <c r="A21" s="168"/>
      <c r="B21" s="299"/>
      <c r="C21" s="297"/>
      <c r="D21" s="297"/>
      <c r="E21" s="297"/>
      <c r="F21" s="298"/>
      <c r="G21" s="297"/>
    </row>
    <row r="22" spans="1:7" ht="13.5" customHeight="1">
      <c r="A22" s="168" t="s">
        <v>135</v>
      </c>
      <c r="B22" s="299">
        <v>1</v>
      </c>
      <c r="C22" s="297" t="str">
        <f>VLOOKUP(B22,'пр.взвешивания'!B6:G41,2,FALSE)</f>
        <v>ЕГОРОВА Влерия Анатольевна</v>
      </c>
      <c r="D22" s="297" t="str">
        <f>VLOOKUP(B22,'пр.взвешивания'!B6:G73,3,FALSE)</f>
        <v>21.0592 кмс</v>
      </c>
      <c r="E22" s="297" t="str">
        <f>VLOOKUP(B22,'пр.взвешивания'!B6:G73,4,FALSE)</f>
        <v>СЗФО,Новгородская,АУНО ЦСП</v>
      </c>
      <c r="F22" s="298">
        <f>VLOOKUP(B22,'пр.взвешивания'!B6:G73,5,FALSE)</f>
        <v>0</v>
      </c>
      <c r="G22" s="297" t="str">
        <f>VLOOKUP(B22,'пр.взвешивания'!B6:G73,6,FALSE)</f>
        <v>Аристархов ВН</v>
      </c>
    </row>
    <row r="23" spans="1:7" ht="13.5" customHeight="1">
      <c r="A23" s="168"/>
      <c r="B23" s="299"/>
      <c r="C23" s="297"/>
      <c r="D23" s="297"/>
      <c r="E23" s="297"/>
      <c r="F23" s="298"/>
      <c r="G23" s="297"/>
    </row>
    <row r="24" spans="1:7" ht="13.5" customHeight="1">
      <c r="A24" s="168" t="s">
        <v>135</v>
      </c>
      <c r="B24" s="299">
        <v>5</v>
      </c>
      <c r="C24" s="297" t="str">
        <f>VLOOKUP(B24,'пр.взвешивания'!B6:G41,2,FALSE)</f>
        <v>РУЛЁВА Оксана Викторовна</v>
      </c>
      <c r="D24" s="297" t="str">
        <f>VLOOKUP(B24,'пр.взвешивания'!B6:G75,3,FALSE)</f>
        <v>29.03.95 кмс</v>
      </c>
      <c r="E24" s="297" t="str">
        <f>VLOOKUP(B24,'пр.взвешивания'!B6:G75,4,FALSE)</f>
        <v>УрФО,Сведловская,Сысерть,МО</v>
      </c>
      <c r="F24" s="298">
        <f>VLOOKUP(B24,'пр.взвешивания'!B6:G75,5,FALSE)</f>
        <v>0</v>
      </c>
      <c r="G24" s="297" t="str">
        <f>VLOOKUP(B24,'пр.взвешивания'!B6:G75,6,FALSE)</f>
        <v>Демидов ИВ</v>
      </c>
    </row>
    <row r="25" spans="1:7" ht="13.5" customHeight="1">
      <c r="A25" s="168"/>
      <c r="B25" s="299"/>
      <c r="C25" s="297"/>
      <c r="D25" s="297"/>
      <c r="E25" s="297"/>
      <c r="F25" s="298"/>
      <c r="G25" s="297"/>
    </row>
    <row r="26" spans="1:7" ht="13.5" customHeight="1">
      <c r="A26" s="168" t="s">
        <v>135</v>
      </c>
      <c r="B26" s="299">
        <v>12</v>
      </c>
      <c r="C26" s="297" t="str">
        <f>VLOOKUP(B26,'пр.взвешивания'!B6:G41,2,FALSE)</f>
        <v>КАЗУРИНА Виктория Денисовна</v>
      </c>
      <c r="D26" s="297" t="str">
        <f>VLOOKUP(B26,'пр.взвешивания'!B6:G77,3,FALSE)</f>
        <v>27.04.92 мс</v>
      </c>
      <c r="E26" s="297" t="str">
        <f>VLOOKUP(B26,'пр.взвешивания'!B6:G77,4,FALSE)</f>
        <v>ЦФО,Смоленская, МО</v>
      </c>
      <c r="F26" s="298">
        <f>VLOOKUP(B26,'пр.взвешивания'!B6:G77,5,FALSE)</f>
        <v>0</v>
      </c>
      <c r="G26" s="297" t="str">
        <f>VLOOKUP(B26,'пр.взвешивания'!B6:G77,6,FALSE)</f>
        <v>Федяев ВА Мальцев АВ</v>
      </c>
    </row>
    <row r="27" spans="1:7" ht="13.5" customHeight="1">
      <c r="A27" s="168"/>
      <c r="B27" s="299"/>
      <c r="C27" s="297"/>
      <c r="D27" s="297"/>
      <c r="E27" s="297"/>
      <c r="F27" s="298"/>
      <c r="G27" s="297"/>
    </row>
    <row r="28" spans="1:7" ht="13.5" customHeight="1">
      <c r="A28" s="168" t="s">
        <v>135</v>
      </c>
      <c r="B28" s="299">
        <v>13</v>
      </c>
      <c r="C28" s="297" t="str">
        <f>VLOOKUP(B28,'пр.взвешивания'!B6:G41,2,FALSE)</f>
        <v>ТУКТАГУЛОВА Наталья Шарифьяновеа</v>
      </c>
      <c r="D28" s="297" t="str">
        <f>VLOOKUP(B28,'пр.взвешивания'!B6:G79,3,FALSE)</f>
        <v>14.01.91 мс</v>
      </c>
      <c r="E28" s="297" t="str">
        <f>VLOOKUP(B28,'пр.взвешивания'!B6:G79,4,FALSE)</f>
        <v>ПФО,Башкортостан,УФА,МО</v>
      </c>
      <c r="F28" s="298">
        <f>VLOOKUP(B28,'пр.взвешивания'!B6:G79,5,FALSE)</f>
        <v>0</v>
      </c>
      <c r="G28" s="297" t="str">
        <f>VLOOKUP(B28,'пр.взвешивания'!B6:G79,6,FALSE)</f>
        <v>Пегов ВА</v>
      </c>
    </row>
    <row r="29" spans="1:7" ht="13.5" customHeight="1">
      <c r="A29" s="168"/>
      <c r="B29" s="299"/>
      <c r="C29" s="297"/>
      <c r="D29" s="297"/>
      <c r="E29" s="297"/>
      <c r="F29" s="298"/>
      <c r="G29" s="297"/>
    </row>
    <row r="30" spans="1:7" ht="13.5" customHeight="1">
      <c r="A30" s="168" t="s">
        <v>136</v>
      </c>
      <c r="B30" s="299">
        <v>2</v>
      </c>
      <c r="C30" s="297" t="str">
        <f>VLOOKUP(B30,'пр.взвешивания'!B6:G41,2,FALSE)</f>
        <v>МИРОНОВА Ирина Сергеевна</v>
      </c>
      <c r="D30" s="297" t="str">
        <f>VLOOKUP(B30,'пр.взвешивания'!B6:G81,3,FALSE)</f>
        <v>17.10.90 мс</v>
      </c>
      <c r="E30" s="297" t="str">
        <f>VLOOKUP(B30,'пр.взвешивания'!B6:G81,4,FALSE)</f>
        <v>М, Москва, С-70</v>
      </c>
      <c r="F30" s="298">
        <f>VLOOKUP(B30,'пр.взвешивания'!B6:G81,5,FALSE)</f>
        <v>0</v>
      </c>
      <c r="G30" s="297" t="str">
        <f>'пр.взвешивания'!G8</f>
        <v>Дроков АН</v>
      </c>
    </row>
    <row r="31" spans="1:7" ht="12.75" customHeight="1">
      <c r="A31" s="168"/>
      <c r="B31" s="299"/>
      <c r="C31" s="297"/>
      <c r="D31" s="297"/>
      <c r="E31" s="297"/>
      <c r="F31" s="298"/>
      <c r="G31" s="297"/>
    </row>
    <row r="32" spans="1:7" ht="12.75">
      <c r="A32" s="168" t="s">
        <v>136</v>
      </c>
      <c r="B32" s="299">
        <v>7</v>
      </c>
      <c r="C32" s="297" t="str">
        <f>VLOOKUP(B32,'пр.взвешивания'!B6:G41,2,FALSE)</f>
        <v>ПОТАПОВА Юлия Андреевна</v>
      </c>
      <c r="D32" s="297" t="str">
        <f>VLOOKUP(B32,'пр.взвешивания'!B6:G83,3,FALSE)</f>
        <v>23.06.89 мс</v>
      </c>
      <c r="E32" s="297" t="str">
        <f>VLOOKUP(B32,'пр.взвешивания'!B6:G83,4,FALSE)</f>
        <v>ЮФО, Волгоградская, РОС</v>
      </c>
      <c r="F32" s="298">
        <f>VLOOKUP(B32,'пр.взвешивания'!B6:G83,5,FALSE)</f>
        <v>0</v>
      </c>
      <c r="G32" s="297" t="str">
        <f>VLOOKUP(B32,'пр.взвешивания'!B6:G83,6,FALSE)</f>
        <v>Халлыев МА Маликов АВ</v>
      </c>
    </row>
    <row r="33" spans="1:7" ht="12.75">
      <c r="A33" s="168"/>
      <c r="B33" s="299"/>
      <c r="C33" s="297"/>
      <c r="D33" s="297"/>
      <c r="E33" s="297"/>
      <c r="F33" s="298"/>
      <c r="G33" s="297"/>
    </row>
    <row r="34" spans="1:7" ht="12.75">
      <c r="A34" s="168" t="s">
        <v>136</v>
      </c>
      <c r="B34" s="299">
        <v>10</v>
      </c>
      <c r="C34" s="297" t="str">
        <f>VLOOKUP(B34,'пр.взвешивания'!B6:G43,2,FALSE)</f>
        <v>МАЙОРОВА Анна Владиславовна</v>
      </c>
      <c r="D34" s="297" t="str">
        <f>VLOOKUP(B34,'пр.взвешивания'!B6:G85,3,FALSE)</f>
        <v>06.04.80 кмс</v>
      </c>
      <c r="E34" s="297" t="str">
        <f>VLOOKUP(B34,'пр.взвешивания'!B6:G85,4,FALSE)</f>
        <v>УрФО,Челябинская,Челябинск</v>
      </c>
      <c r="F34" s="298">
        <f>VLOOKUP(B34,'пр.взвешивания'!B6:G85,5,FALSE)</f>
        <v>0</v>
      </c>
      <c r="G34" s="297" t="str">
        <f>VLOOKUP(B34,'пр.взвешивания'!B6:G85,6,FALSE)</f>
        <v>Кадолин Новикова</v>
      </c>
    </row>
    <row r="35" spans="1:7" ht="12.75">
      <c r="A35" s="168"/>
      <c r="B35" s="299"/>
      <c r="C35" s="297"/>
      <c r="D35" s="297"/>
      <c r="E35" s="297"/>
      <c r="F35" s="298"/>
      <c r="G35" s="297"/>
    </row>
    <row r="38" ht="12.75">
      <c r="A38" s="124"/>
    </row>
    <row r="39" spans="1:7" ht="15.75">
      <c r="A39" s="121" t="str">
        <f>HYPERLINK('[2]реквизиты'!$A$6)</f>
        <v>Гл. судья, судья МК</v>
      </c>
      <c r="B39" s="122"/>
      <c r="C39" s="122"/>
      <c r="D39" s="106"/>
      <c r="E39" s="105"/>
      <c r="F39" s="105"/>
      <c r="G39" s="149" t="str">
        <f>HYPERLINK('[2]реквизиты'!$G$6)</f>
        <v>Шоя Ю.А</v>
      </c>
    </row>
    <row r="40" spans="1:7" ht="15.75">
      <c r="A40" s="122"/>
      <c r="B40" s="122"/>
      <c r="C40" s="122"/>
      <c r="D40" s="106"/>
      <c r="E40" s="105"/>
      <c r="F40" s="105"/>
      <c r="G40" s="150" t="str">
        <f>HYPERLINK('[2]реквизиты'!$G$7)</f>
        <v>/Астрахань/</v>
      </c>
    </row>
    <row r="41" spans="1:7" ht="12.75">
      <c r="A41" s="123"/>
      <c r="B41" s="123"/>
      <c r="C41" s="123"/>
      <c r="D41" s="106"/>
      <c r="E41" s="106"/>
      <c r="F41" s="106"/>
      <c r="G41" s="106"/>
    </row>
    <row r="42" spans="1:7" ht="15.75">
      <c r="A42" s="121" t="str">
        <f>'[2]реквизиты'!$A$8</f>
        <v>Гл. секретарь, судья РК</v>
      </c>
      <c r="B42" s="122"/>
      <c r="C42" s="122"/>
      <c r="D42" s="106"/>
      <c r="E42" s="105"/>
      <c r="F42" s="105"/>
      <c r="G42" s="149" t="str">
        <f>HYPERLINK('[2]реквизиты'!$G$8)</f>
        <v>Тимошин А.С.</v>
      </c>
    </row>
    <row r="43" spans="1:7" ht="12.75">
      <c r="A43" s="123"/>
      <c r="B43" s="123"/>
      <c r="C43" s="123"/>
      <c r="D43" s="106"/>
      <c r="E43" s="106"/>
      <c r="F43" s="106"/>
      <c r="G43" s="150" t="str">
        <f>HYPERLINK('[2]реквизиты'!$G$9)</f>
        <v>/Рыбинск/</v>
      </c>
    </row>
    <row r="44" spans="4:7" ht="12.75">
      <c r="D44" s="2"/>
      <c r="E44" s="2"/>
      <c r="F44" s="2"/>
      <c r="G44" s="2"/>
    </row>
    <row r="45" spans="4:7" ht="12.75">
      <c r="D45" s="2"/>
      <c r="E45" s="2"/>
      <c r="F45" s="2"/>
      <c r="G45" s="2"/>
    </row>
  </sheetData>
  <mergeCells count="117">
    <mergeCell ref="A1:G1"/>
    <mergeCell ref="A2:C2"/>
    <mergeCell ref="D2:G2"/>
    <mergeCell ref="F3:G3"/>
    <mergeCell ref="B3:E3"/>
    <mergeCell ref="E4:E5"/>
    <mergeCell ref="F4:F5"/>
    <mergeCell ref="G4:G5"/>
    <mergeCell ref="A4:A5"/>
    <mergeCell ref="B4:B5"/>
    <mergeCell ref="C4:C5"/>
    <mergeCell ref="D4:D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4:D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5">
      <selection activeCell="A6" sqref="A6:A3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09" t="str">
        <f>HYPERLINK('[2]реквизиты'!$A$2)</f>
        <v>Чемпионат России по самбо среди женщин (отбор на чемпионат мира)</v>
      </c>
      <c r="B1" s="310"/>
      <c r="C1" s="310"/>
      <c r="D1" s="310"/>
      <c r="E1" s="310"/>
      <c r="F1" s="310"/>
      <c r="G1" s="310"/>
    </row>
    <row r="2" spans="1:7" ht="20.25" customHeight="1">
      <c r="A2" s="306" t="str">
        <f>HYPERLINK('[2]реквизиты'!$A$3)</f>
        <v>18-23 июня 2013 год  г.Челябинск</v>
      </c>
      <c r="B2" s="306"/>
      <c r="C2" s="306"/>
      <c r="D2" s="306"/>
      <c r="E2" s="306"/>
      <c r="F2" s="306"/>
      <c r="G2" s="306"/>
    </row>
    <row r="3" spans="1:7" ht="20.25" customHeight="1">
      <c r="A3" s="134"/>
      <c r="B3" s="134"/>
      <c r="C3" s="134"/>
      <c r="D3" s="134"/>
      <c r="E3" s="134" t="s">
        <v>108</v>
      </c>
      <c r="F3" s="134"/>
      <c r="G3" s="134"/>
    </row>
    <row r="4" spans="1:7" ht="12.75">
      <c r="A4" s="158" t="s">
        <v>20</v>
      </c>
      <c r="B4" s="158" t="s">
        <v>0</v>
      </c>
      <c r="C4" s="158" t="s">
        <v>1</v>
      </c>
      <c r="D4" s="158" t="s">
        <v>21</v>
      </c>
      <c r="E4" s="158" t="s">
        <v>22</v>
      </c>
      <c r="F4" s="158" t="s">
        <v>23</v>
      </c>
      <c r="G4" s="158" t="s">
        <v>24</v>
      </c>
    </row>
    <row r="5" spans="1:7" ht="12.75">
      <c r="A5" s="159"/>
      <c r="B5" s="159"/>
      <c r="C5" s="159"/>
      <c r="D5" s="159"/>
      <c r="E5" s="159"/>
      <c r="F5" s="159"/>
      <c r="G5" s="159"/>
    </row>
    <row r="6" spans="1:7" ht="12.75" customHeight="1">
      <c r="A6" s="312">
        <v>1</v>
      </c>
      <c r="B6" s="313">
        <v>1</v>
      </c>
      <c r="C6" s="315" t="s">
        <v>46</v>
      </c>
      <c r="D6" s="157" t="s">
        <v>47</v>
      </c>
      <c r="E6" s="311" t="s">
        <v>48</v>
      </c>
      <c r="F6" s="160"/>
      <c r="G6" s="282" t="s">
        <v>49</v>
      </c>
    </row>
    <row r="7" spans="1:7" ht="12.75">
      <c r="A7" s="312"/>
      <c r="B7" s="314"/>
      <c r="C7" s="315"/>
      <c r="D7" s="157"/>
      <c r="E7" s="311"/>
      <c r="F7" s="160"/>
      <c r="G7" s="282"/>
    </row>
    <row r="8" spans="1:7" ht="12.75" customHeight="1">
      <c r="A8" s="312">
        <v>2</v>
      </c>
      <c r="B8" s="314">
        <v>2</v>
      </c>
      <c r="C8" s="315" t="s">
        <v>50</v>
      </c>
      <c r="D8" s="157" t="s">
        <v>51</v>
      </c>
      <c r="E8" s="157" t="s">
        <v>52</v>
      </c>
      <c r="F8" s="160"/>
      <c r="G8" s="282" t="s">
        <v>53</v>
      </c>
    </row>
    <row r="9" spans="1:7" ht="12.75">
      <c r="A9" s="312"/>
      <c r="B9" s="314"/>
      <c r="C9" s="315"/>
      <c r="D9" s="157"/>
      <c r="E9" s="157"/>
      <c r="F9" s="160"/>
      <c r="G9" s="282"/>
    </row>
    <row r="10" spans="1:7" ht="12.75" customHeight="1">
      <c r="A10" s="312">
        <v>3</v>
      </c>
      <c r="B10" s="313">
        <v>3</v>
      </c>
      <c r="C10" s="315" t="s">
        <v>54</v>
      </c>
      <c r="D10" s="157" t="s">
        <v>55</v>
      </c>
      <c r="E10" s="157" t="s">
        <v>56</v>
      </c>
      <c r="F10" s="160" t="s">
        <v>57</v>
      </c>
      <c r="G10" s="282" t="s">
        <v>58</v>
      </c>
    </row>
    <row r="11" spans="1:7" ht="12.75">
      <c r="A11" s="312"/>
      <c r="B11" s="314"/>
      <c r="C11" s="315"/>
      <c r="D11" s="157"/>
      <c r="E11" s="157"/>
      <c r="F11" s="160"/>
      <c r="G11" s="282"/>
    </row>
    <row r="12" spans="1:7" ht="12.75" customHeight="1">
      <c r="A12" s="312">
        <v>4</v>
      </c>
      <c r="B12" s="313">
        <v>4</v>
      </c>
      <c r="C12" s="315" t="s">
        <v>59</v>
      </c>
      <c r="D12" s="157" t="s">
        <v>60</v>
      </c>
      <c r="E12" s="157" t="s">
        <v>61</v>
      </c>
      <c r="F12" s="160"/>
      <c r="G12" s="282" t="s">
        <v>62</v>
      </c>
    </row>
    <row r="13" spans="1:7" ht="12.75" customHeight="1">
      <c r="A13" s="312"/>
      <c r="B13" s="314"/>
      <c r="C13" s="315"/>
      <c r="D13" s="157"/>
      <c r="E13" s="157"/>
      <c r="F13" s="160"/>
      <c r="G13" s="282"/>
    </row>
    <row r="14" spans="1:7" ht="12.75" customHeight="1">
      <c r="A14" s="312">
        <v>5</v>
      </c>
      <c r="B14" s="313">
        <v>5</v>
      </c>
      <c r="C14" s="315" t="s">
        <v>63</v>
      </c>
      <c r="D14" s="157" t="s">
        <v>64</v>
      </c>
      <c r="E14" s="157" t="s">
        <v>65</v>
      </c>
      <c r="F14" s="160"/>
      <c r="G14" s="282" t="s">
        <v>66</v>
      </c>
    </row>
    <row r="15" spans="1:7" ht="12.75">
      <c r="A15" s="312"/>
      <c r="B15" s="314"/>
      <c r="C15" s="315"/>
      <c r="D15" s="157"/>
      <c r="E15" s="157"/>
      <c r="F15" s="160"/>
      <c r="G15" s="282"/>
    </row>
    <row r="16" spans="1:7" ht="12.75" customHeight="1">
      <c r="A16" s="312">
        <v>6</v>
      </c>
      <c r="B16" s="313">
        <v>6</v>
      </c>
      <c r="C16" s="315" t="s">
        <v>67</v>
      </c>
      <c r="D16" s="157" t="s">
        <v>68</v>
      </c>
      <c r="E16" s="311" t="s">
        <v>69</v>
      </c>
      <c r="F16" s="160"/>
      <c r="G16" s="282" t="s">
        <v>70</v>
      </c>
    </row>
    <row r="17" spans="1:7" ht="12.75">
      <c r="A17" s="312"/>
      <c r="B17" s="314"/>
      <c r="C17" s="315"/>
      <c r="D17" s="157"/>
      <c r="E17" s="311"/>
      <c r="F17" s="160"/>
      <c r="G17" s="282"/>
    </row>
    <row r="18" spans="1:7" ht="12.75" customHeight="1">
      <c r="A18" s="312">
        <v>7</v>
      </c>
      <c r="B18" s="313">
        <v>7</v>
      </c>
      <c r="C18" s="315" t="s">
        <v>71</v>
      </c>
      <c r="D18" s="157" t="s">
        <v>72</v>
      </c>
      <c r="E18" s="157" t="s">
        <v>73</v>
      </c>
      <c r="F18" s="160"/>
      <c r="G18" s="282" t="s">
        <v>74</v>
      </c>
    </row>
    <row r="19" spans="1:7" ht="12.75">
      <c r="A19" s="312"/>
      <c r="B19" s="314"/>
      <c r="C19" s="315"/>
      <c r="D19" s="157"/>
      <c r="E19" s="157"/>
      <c r="F19" s="160"/>
      <c r="G19" s="282"/>
    </row>
    <row r="20" spans="1:7" ht="12.75" customHeight="1">
      <c r="A20" s="312">
        <v>8</v>
      </c>
      <c r="B20" s="313">
        <v>8</v>
      </c>
      <c r="C20" s="315" t="s">
        <v>75</v>
      </c>
      <c r="D20" s="157" t="s">
        <v>76</v>
      </c>
      <c r="E20" s="311" t="s">
        <v>77</v>
      </c>
      <c r="F20" s="160"/>
      <c r="G20" s="282" t="s">
        <v>78</v>
      </c>
    </row>
    <row r="21" spans="1:7" ht="12.75">
      <c r="A21" s="312"/>
      <c r="B21" s="314"/>
      <c r="C21" s="315"/>
      <c r="D21" s="157"/>
      <c r="E21" s="311"/>
      <c r="F21" s="160"/>
      <c r="G21" s="282"/>
    </row>
    <row r="22" spans="1:7" ht="12.75" customHeight="1">
      <c r="A22" s="312">
        <v>9</v>
      </c>
      <c r="B22" s="313">
        <v>9</v>
      </c>
      <c r="C22" s="315" t="s">
        <v>79</v>
      </c>
      <c r="D22" s="157" t="s">
        <v>80</v>
      </c>
      <c r="E22" s="311" t="s">
        <v>81</v>
      </c>
      <c r="F22" s="160" t="s">
        <v>82</v>
      </c>
      <c r="G22" s="282" t="s">
        <v>83</v>
      </c>
    </row>
    <row r="23" spans="1:7" ht="12.75">
      <c r="A23" s="312"/>
      <c r="B23" s="314"/>
      <c r="C23" s="315"/>
      <c r="D23" s="157"/>
      <c r="E23" s="311"/>
      <c r="F23" s="160"/>
      <c r="G23" s="282"/>
    </row>
    <row r="24" spans="1:7" ht="12.75" customHeight="1">
      <c r="A24" s="312">
        <v>10</v>
      </c>
      <c r="B24" s="313">
        <v>10</v>
      </c>
      <c r="C24" s="315" t="s">
        <v>84</v>
      </c>
      <c r="D24" s="157" t="s">
        <v>85</v>
      </c>
      <c r="E24" s="311" t="s">
        <v>86</v>
      </c>
      <c r="F24" s="160"/>
      <c r="G24" s="282" t="s">
        <v>87</v>
      </c>
    </row>
    <row r="25" spans="1:7" ht="12.75">
      <c r="A25" s="312"/>
      <c r="B25" s="314"/>
      <c r="C25" s="315"/>
      <c r="D25" s="157"/>
      <c r="E25" s="311"/>
      <c r="F25" s="160"/>
      <c r="G25" s="282"/>
    </row>
    <row r="26" spans="1:7" ht="12.75" customHeight="1">
      <c r="A26" s="312">
        <v>11</v>
      </c>
      <c r="B26" s="313">
        <v>11</v>
      </c>
      <c r="C26" s="315" t="s">
        <v>88</v>
      </c>
      <c r="D26" s="157" t="s">
        <v>89</v>
      </c>
      <c r="E26" s="157" t="s">
        <v>90</v>
      </c>
      <c r="F26" s="160"/>
      <c r="G26" s="282" t="s">
        <v>91</v>
      </c>
    </row>
    <row r="27" spans="1:7" ht="12.75">
      <c r="A27" s="312"/>
      <c r="B27" s="314"/>
      <c r="C27" s="315"/>
      <c r="D27" s="157"/>
      <c r="E27" s="157"/>
      <c r="F27" s="160"/>
      <c r="G27" s="282"/>
    </row>
    <row r="28" spans="1:7" ht="12.75" customHeight="1">
      <c r="A28" s="312">
        <v>12</v>
      </c>
      <c r="B28" s="313">
        <v>12</v>
      </c>
      <c r="C28" s="315" t="s">
        <v>92</v>
      </c>
      <c r="D28" s="157" t="s">
        <v>93</v>
      </c>
      <c r="E28" s="157" t="s">
        <v>94</v>
      </c>
      <c r="F28" s="160"/>
      <c r="G28" s="282" t="s">
        <v>95</v>
      </c>
    </row>
    <row r="29" spans="1:7" ht="12.75">
      <c r="A29" s="312"/>
      <c r="B29" s="314"/>
      <c r="C29" s="315"/>
      <c r="D29" s="157"/>
      <c r="E29" s="157"/>
      <c r="F29" s="160"/>
      <c r="G29" s="282"/>
    </row>
    <row r="30" spans="1:8" ht="12.75" customHeight="1">
      <c r="A30" s="312">
        <v>13</v>
      </c>
      <c r="B30" s="313">
        <v>13</v>
      </c>
      <c r="C30" s="315" t="s">
        <v>96</v>
      </c>
      <c r="D30" s="157" t="s">
        <v>97</v>
      </c>
      <c r="E30" s="157" t="s">
        <v>98</v>
      </c>
      <c r="F30" s="160"/>
      <c r="G30" s="282" t="s">
        <v>99</v>
      </c>
      <c r="H30" s="2"/>
    </row>
    <row r="31" spans="1:8" ht="12.75">
      <c r="A31" s="312"/>
      <c r="B31" s="314"/>
      <c r="C31" s="315"/>
      <c r="D31" s="157"/>
      <c r="E31" s="157"/>
      <c r="F31" s="160"/>
      <c r="G31" s="282"/>
      <c r="H31" s="2"/>
    </row>
    <row r="32" spans="1:8" ht="12.75" customHeight="1">
      <c r="A32" s="312">
        <v>14</v>
      </c>
      <c r="B32" s="316">
        <v>14</v>
      </c>
      <c r="C32" s="315" t="s">
        <v>100</v>
      </c>
      <c r="D32" s="157" t="s">
        <v>101</v>
      </c>
      <c r="E32" s="157" t="s">
        <v>102</v>
      </c>
      <c r="F32" s="160"/>
      <c r="G32" s="282" t="s">
        <v>103</v>
      </c>
      <c r="H32" s="2"/>
    </row>
    <row r="33" spans="1:8" ht="12.75">
      <c r="A33" s="312"/>
      <c r="B33" s="317"/>
      <c r="C33" s="315"/>
      <c r="D33" s="157"/>
      <c r="E33" s="157"/>
      <c r="F33" s="160"/>
      <c r="G33" s="282"/>
      <c r="H33" s="2"/>
    </row>
    <row r="34" spans="1:8" ht="12.75" customHeight="1">
      <c r="A34" s="312">
        <v>15</v>
      </c>
      <c r="B34" s="313">
        <v>15</v>
      </c>
      <c r="C34" s="315" t="s">
        <v>104</v>
      </c>
      <c r="D34" s="157" t="s">
        <v>105</v>
      </c>
      <c r="E34" s="311" t="s">
        <v>106</v>
      </c>
      <c r="F34" s="160"/>
      <c r="G34" s="282" t="s">
        <v>107</v>
      </c>
      <c r="H34" s="2"/>
    </row>
    <row r="35" spans="1:8" ht="12.75">
      <c r="A35" s="312"/>
      <c r="B35" s="314"/>
      <c r="C35" s="315"/>
      <c r="D35" s="157"/>
      <c r="E35" s="311"/>
      <c r="F35" s="160"/>
      <c r="G35" s="282"/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spans="1:8" ht="12.75">
      <c r="A44" s="307"/>
      <c r="B44" s="307"/>
      <c r="C44" s="307"/>
      <c r="D44" s="307"/>
      <c r="E44" s="307"/>
      <c r="F44" s="307"/>
      <c r="G44" s="307"/>
      <c r="H44" s="2"/>
    </row>
    <row r="45" spans="1:8" ht="12.75">
      <c r="A45" s="307"/>
      <c r="B45" s="307"/>
      <c r="C45" s="307"/>
      <c r="D45" s="307"/>
      <c r="E45" s="307"/>
      <c r="F45" s="307"/>
      <c r="G45" s="307"/>
      <c r="H45" s="2"/>
    </row>
    <row r="46" spans="1:8" ht="12.75">
      <c r="A46" s="307"/>
      <c r="B46" s="307"/>
      <c r="C46" s="307"/>
      <c r="D46" s="307"/>
      <c r="E46" s="307"/>
      <c r="F46" s="307"/>
      <c r="G46" s="308"/>
      <c r="H46" s="2"/>
    </row>
    <row r="47" spans="1:8" ht="12.75">
      <c r="A47" s="307"/>
      <c r="B47" s="307"/>
      <c r="C47" s="307"/>
      <c r="D47" s="307"/>
      <c r="E47" s="307"/>
      <c r="F47" s="307"/>
      <c r="G47" s="308"/>
      <c r="H47" s="2"/>
    </row>
    <row r="48" spans="1:8" ht="12.75">
      <c r="A48" s="307"/>
      <c r="B48" s="307"/>
      <c r="C48" s="307"/>
      <c r="D48" s="307"/>
      <c r="E48" s="307"/>
      <c r="F48" s="307"/>
      <c r="G48" s="307"/>
      <c r="H48" s="2"/>
    </row>
    <row r="49" spans="1:8" ht="12.75">
      <c r="A49" s="307"/>
      <c r="B49" s="307"/>
      <c r="C49" s="307"/>
      <c r="D49" s="307"/>
      <c r="E49" s="307"/>
      <c r="F49" s="307"/>
      <c r="G49" s="307"/>
      <c r="H49" s="2"/>
    </row>
    <row r="50" spans="1:8" ht="12.75">
      <c r="A50" s="307"/>
      <c r="B50" s="307"/>
      <c r="C50" s="307"/>
      <c r="D50" s="307"/>
      <c r="E50" s="307"/>
      <c r="F50" s="307"/>
      <c r="G50" s="308"/>
      <c r="H50" s="2"/>
    </row>
    <row r="51" spans="1:8" ht="12.75">
      <c r="A51" s="307"/>
      <c r="B51" s="307"/>
      <c r="C51" s="307"/>
      <c r="D51" s="307"/>
      <c r="E51" s="307"/>
      <c r="F51" s="307"/>
      <c r="G51" s="308"/>
      <c r="H51" s="2"/>
    </row>
    <row r="52" spans="1:8" ht="12.75">
      <c r="A52" s="307"/>
      <c r="B52" s="307"/>
      <c r="C52" s="307"/>
      <c r="D52" s="307"/>
      <c r="E52" s="307"/>
      <c r="F52" s="307"/>
      <c r="G52" s="307"/>
      <c r="H52" s="2"/>
    </row>
    <row r="53" spans="1:8" ht="12.75">
      <c r="A53" s="307"/>
      <c r="B53" s="307"/>
      <c r="C53" s="307"/>
      <c r="D53" s="307"/>
      <c r="E53" s="307"/>
      <c r="F53" s="307"/>
      <c r="G53" s="307"/>
      <c r="H53" s="2"/>
    </row>
    <row r="54" spans="1:8" ht="12.75">
      <c r="A54" s="307"/>
      <c r="B54" s="307"/>
      <c r="C54" s="307"/>
      <c r="D54" s="307"/>
      <c r="E54" s="307"/>
      <c r="F54" s="307"/>
      <c r="G54" s="308"/>
      <c r="H54" s="2"/>
    </row>
    <row r="55" spans="1:8" ht="12.75">
      <c r="A55" s="307"/>
      <c r="B55" s="307"/>
      <c r="C55" s="307"/>
      <c r="D55" s="307"/>
      <c r="E55" s="307"/>
      <c r="F55" s="307"/>
      <c r="G55" s="308"/>
      <c r="H55" s="2"/>
    </row>
    <row r="56" spans="1:8" ht="12.75">
      <c r="A56" s="307"/>
      <c r="B56" s="307"/>
      <c r="C56" s="307"/>
      <c r="D56" s="307"/>
      <c r="E56" s="307"/>
      <c r="F56" s="307"/>
      <c r="G56" s="307"/>
      <c r="H56" s="2"/>
    </row>
    <row r="57" spans="1:8" ht="12.75">
      <c r="A57" s="307"/>
      <c r="B57" s="307"/>
      <c r="C57" s="307"/>
      <c r="D57" s="307"/>
      <c r="E57" s="307"/>
      <c r="F57" s="307"/>
      <c r="G57" s="307"/>
      <c r="H57" s="2"/>
    </row>
    <row r="58" spans="1:8" ht="12.75">
      <c r="A58" s="307"/>
      <c r="B58" s="307"/>
      <c r="C58" s="307"/>
      <c r="D58" s="307"/>
      <c r="E58" s="307"/>
      <c r="F58" s="307"/>
      <c r="G58" s="308"/>
      <c r="H58" s="2"/>
    </row>
    <row r="59" spans="1:8" ht="12.75">
      <c r="A59" s="307"/>
      <c r="B59" s="307"/>
      <c r="C59" s="307"/>
      <c r="D59" s="307"/>
      <c r="E59" s="307"/>
      <c r="F59" s="307"/>
      <c r="G59" s="308"/>
      <c r="H59" s="2"/>
    </row>
    <row r="60" spans="1:8" ht="12.75">
      <c r="A60" s="307"/>
      <c r="B60" s="307"/>
      <c r="C60" s="307"/>
      <c r="D60" s="307"/>
      <c r="E60" s="307"/>
      <c r="F60" s="307"/>
      <c r="G60" s="307"/>
      <c r="H60" s="2"/>
    </row>
    <row r="61" spans="1:8" ht="12.75">
      <c r="A61" s="307"/>
      <c r="B61" s="307"/>
      <c r="C61" s="307"/>
      <c r="D61" s="307"/>
      <c r="E61" s="307"/>
      <c r="F61" s="307"/>
      <c r="G61" s="307"/>
      <c r="H61" s="2"/>
    </row>
    <row r="62" spans="1:8" ht="12.75">
      <c r="A62" s="307"/>
      <c r="B62" s="307"/>
      <c r="C62" s="307"/>
      <c r="D62" s="307"/>
      <c r="E62" s="307"/>
      <c r="F62" s="307"/>
      <c r="G62" s="308"/>
      <c r="H62" s="2"/>
    </row>
    <row r="63" spans="1:8" ht="12.75">
      <c r="A63" s="307"/>
      <c r="B63" s="307"/>
      <c r="C63" s="307"/>
      <c r="D63" s="307"/>
      <c r="E63" s="307"/>
      <c r="F63" s="307"/>
      <c r="G63" s="308"/>
      <c r="H63" s="2"/>
    </row>
    <row r="64" spans="1:8" ht="12.75">
      <c r="A64" s="307"/>
      <c r="B64" s="307"/>
      <c r="C64" s="307"/>
      <c r="D64" s="307"/>
      <c r="E64" s="307"/>
      <c r="F64" s="307"/>
      <c r="G64" s="307"/>
      <c r="H64" s="2"/>
    </row>
    <row r="65" spans="1:8" ht="12.75">
      <c r="A65" s="307"/>
      <c r="B65" s="307"/>
      <c r="C65" s="307"/>
      <c r="D65" s="307"/>
      <c r="E65" s="307"/>
      <c r="F65" s="307"/>
      <c r="G65" s="307"/>
      <c r="H65" s="2"/>
    </row>
    <row r="66" spans="1:8" ht="12.75">
      <c r="A66" s="307"/>
      <c r="B66" s="307"/>
      <c r="C66" s="307"/>
      <c r="D66" s="307"/>
      <c r="E66" s="307"/>
      <c r="F66" s="307"/>
      <c r="G66" s="308"/>
      <c r="H66" s="2"/>
    </row>
    <row r="67" spans="1:8" ht="12.75">
      <c r="A67" s="307"/>
      <c r="B67" s="307"/>
      <c r="C67" s="307"/>
      <c r="D67" s="307"/>
      <c r="E67" s="307"/>
      <c r="F67" s="307"/>
      <c r="G67" s="308"/>
      <c r="H67" s="2"/>
    </row>
    <row r="68" spans="1:8" ht="12.75">
      <c r="A68" s="307"/>
      <c r="B68" s="307"/>
      <c r="C68" s="307"/>
      <c r="D68" s="307"/>
      <c r="E68" s="307"/>
      <c r="F68" s="307"/>
      <c r="G68" s="307"/>
      <c r="H68" s="2"/>
    </row>
    <row r="69" spans="1:8" ht="12.75">
      <c r="A69" s="307"/>
      <c r="B69" s="307"/>
      <c r="C69" s="307"/>
      <c r="D69" s="307"/>
      <c r="E69" s="307"/>
      <c r="F69" s="307"/>
      <c r="G69" s="307"/>
      <c r="H69" s="2"/>
    </row>
    <row r="70" spans="1:8" ht="12.75">
      <c r="A70" s="307"/>
      <c r="B70" s="307"/>
      <c r="C70" s="307"/>
      <c r="D70" s="307"/>
      <c r="E70" s="307"/>
      <c r="F70" s="307"/>
      <c r="G70" s="308"/>
      <c r="H70" s="2"/>
    </row>
    <row r="71" spans="1:8" ht="12.75">
      <c r="A71" s="307"/>
      <c r="B71" s="307"/>
      <c r="C71" s="307"/>
      <c r="D71" s="307"/>
      <c r="E71" s="307"/>
      <c r="F71" s="307"/>
      <c r="G71" s="308"/>
      <c r="H71" s="2"/>
    </row>
    <row r="72" spans="1:8" ht="12.75">
      <c r="A72" s="307"/>
      <c r="B72" s="307"/>
      <c r="C72" s="307"/>
      <c r="D72" s="307"/>
      <c r="E72" s="307"/>
      <c r="F72" s="307"/>
      <c r="G72" s="307"/>
      <c r="H72" s="2"/>
    </row>
    <row r="73" spans="1:8" ht="12.75">
      <c r="A73" s="307"/>
      <c r="B73" s="307"/>
      <c r="C73" s="307"/>
      <c r="D73" s="307"/>
      <c r="E73" s="307"/>
      <c r="F73" s="307"/>
      <c r="G73" s="307"/>
      <c r="H73" s="2"/>
    </row>
    <row r="74" spans="1:8" ht="12.75">
      <c r="A74" s="307"/>
      <c r="B74" s="307"/>
      <c r="C74" s="307"/>
      <c r="D74" s="307"/>
      <c r="E74" s="307"/>
      <c r="F74" s="307"/>
      <c r="G74" s="308"/>
      <c r="H74" s="2"/>
    </row>
    <row r="75" spans="1:8" ht="12.75">
      <c r="A75" s="307"/>
      <c r="B75" s="307"/>
      <c r="C75" s="307"/>
      <c r="D75" s="307"/>
      <c r="E75" s="307"/>
      <c r="F75" s="307"/>
      <c r="G75" s="308"/>
      <c r="H75" s="2"/>
    </row>
    <row r="76" spans="1:8" ht="12.75">
      <c r="A76" s="307"/>
      <c r="B76" s="307"/>
      <c r="C76" s="307"/>
      <c r="D76" s="307"/>
      <c r="E76" s="307"/>
      <c r="F76" s="307"/>
      <c r="G76" s="307"/>
      <c r="H76" s="2"/>
    </row>
    <row r="77" spans="1:8" ht="12.75">
      <c r="A77" s="307"/>
      <c r="B77" s="307"/>
      <c r="C77" s="307"/>
      <c r="D77" s="307"/>
      <c r="E77" s="307"/>
      <c r="F77" s="307"/>
      <c r="G77" s="307"/>
      <c r="H77" s="2"/>
    </row>
    <row r="78" spans="1:8" ht="12.75">
      <c r="A78" s="307"/>
      <c r="B78" s="307"/>
      <c r="C78" s="307"/>
      <c r="D78" s="307"/>
      <c r="E78" s="307"/>
      <c r="F78" s="307"/>
      <c r="G78" s="308"/>
      <c r="H78" s="2"/>
    </row>
    <row r="79" spans="1:8" ht="12.75">
      <c r="A79" s="307"/>
      <c r="B79" s="307"/>
      <c r="C79" s="307"/>
      <c r="D79" s="307"/>
      <c r="E79" s="307"/>
      <c r="F79" s="307"/>
      <c r="G79" s="308"/>
      <c r="H79" s="2"/>
    </row>
    <row r="80" spans="1:8" ht="12.75">
      <c r="A80" s="307"/>
      <c r="B80" s="307"/>
      <c r="C80" s="307"/>
      <c r="D80" s="307"/>
      <c r="E80" s="307"/>
      <c r="F80" s="307"/>
      <c r="G80" s="307"/>
      <c r="H80" s="2"/>
    </row>
    <row r="81" spans="1:8" ht="12.75">
      <c r="A81" s="307"/>
      <c r="B81" s="307"/>
      <c r="C81" s="307"/>
      <c r="D81" s="307"/>
      <c r="E81" s="307"/>
      <c r="F81" s="307"/>
      <c r="G81" s="307"/>
      <c r="H81" s="2"/>
    </row>
    <row r="82" spans="1:8" ht="12.75">
      <c r="A82" s="307"/>
      <c r="B82" s="307"/>
      <c r="C82" s="307"/>
      <c r="D82" s="307"/>
      <c r="E82" s="307"/>
      <c r="F82" s="307"/>
      <c r="G82" s="308"/>
      <c r="H82" s="2"/>
    </row>
    <row r="83" spans="1:8" ht="12.75">
      <c r="A83" s="307"/>
      <c r="B83" s="307"/>
      <c r="C83" s="307"/>
      <c r="D83" s="307"/>
      <c r="E83" s="307"/>
      <c r="F83" s="307"/>
      <c r="G83" s="308"/>
      <c r="H83" s="2"/>
    </row>
    <row r="84" spans="1:8" ht="12.75">
      <c r="A84" s="307"/>
      <c r="B84" s="307"/>
      <c r="C84" s="307"/>
      <c r="D84" s="307"/>
      <c r="E84" s="307"/>
      <c r="F84" s="307"/>
      <c r="G84" s="307"/>
      <c r="H84" s="2"/>
    </row>
    <row r="85" spans="1:8" ht="12.75">
      <c r="A85" s="307"/>
      <c r="B85" s="307"/>
      <c r="C85" s="307"/>
      <c r="D85" s="307"/>
      <c r="E85" s="307"/>
      <c r="F85" s="307"/>
      <c r="G85" s="307"/>
      <c r="H85" s="2"/>
    </row>
    <row r="86" spans="1:8" ht="12.75">
      <c r="A86" s="307"/>
      <c r="B86" s="307"/>
      <c r="C86" s="307"/>
      <c r="D86" s="307"/>
      <c r="E86" s="307"/>
      <c r="F86" s="307"/>
      <c r="G86" s="308"/>
      <c r="H86" s="2"/>
    </row>
    <row r="87" spans="1:8" ht="12.75">
      <c r="A87" s="307"/>
      <c r="B87" s="307"/>
      <c r="C87" s="307"/>
      <c r="D87" s="307"/>
      <c r="E87" s="307"/>
      <c r="F87" s="307"/>
      <c r="G87" s="308"/>
      <c r="H87" s="2"/>
    </row>
    <row r="88" spans="1:8" ht="12.75">
      <c r="A88" s="307"/>
      <c r="B88" s="307"/>
      <c r="C88" s="307"/>
      <c r="D88" s="307"/>
      <c r="E88" s="307"/>
      <c r="F88" s="307"/>
      <c r="G88" s="307"/>
      <c r="H88" s="2"/>
    </row>
    <row r="89" spans="1:8" ht="12.75">
      <c r="A89" s="307"/>
      <c r="B89" s="307"/>
      <c r="C89" s="307"/>
      <c r="D89" s="307"/>
      <c r="E89" s="307"/>
      <c r="F89" s="307"/>
      <c r="G89" s="307"/>
      <c r="H89" s="2"/>
    </row>
    <row r="90" spans="1:8" ht="12.75">
      <c r="A90" s="307"/>
      <c r="B90" s="307"/>
      <c r="C90" s="307"/>
      <c r="D90" s="307"/>
      <c r="E90" s="307"/>
      <c r="F90" s="307"/>
      <c r="G90" s="308"/>
      <c r="H90" s="2"/>
    </row>
    <row r="91" spans="1:8" ht="12.75">
      <c r="A91" s="307"/>
      <c r="B91" s="307"/>
      <c r="C91" s="307"/>
      <c r="D91" s="307"/>
      <c r="E91" s="307"/>
      <c r="F91" s="307"/>
      <c r="G91" s="308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mergeCells count="282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A34:A35"/>
    <mergeCell ref="B34:B35"/>
    <mergeCell ref="C34:C35"/>
    <mergeCell ref="D34:D35"/>
    <mergeCell ref="E44:E45"/>
    <mergeCell ref="F44:F45"/>
    <mergeCell ref="G44:G45"/>
    <mergeCell ref="E32:E33"/>
    <mergeCell ref="F32:F33"/>
    <mergeCell ref="G32:G33"/>
    <mergeCell ref="E34:E35"/>
    <mergeCell ref="F34:F35"/>
    <mergeCell ref="G34:G35"/>
    <mergeCell ref="A44:A45"/>
    <mergeCell ref="B44:B45"/>
    <mergeCell ref="C44:C45"/>
    <mergeCell ref="D44:D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2:F83"/>
    <mergeCell ref="C82:C83"/>
    <mergeCell ref="E78:E79"/>
    <mergeCell ref="F78:F79"/>
    <mergeCell ref="C78:C79"/>
    <mergeCell ref="D78:D79"/>
    <mergeCell ref="D82:D83"/>
    <mergeCell ref="A82:A83"/>
    <mergeCell ref="B82:B83"/>
    <mergeCell ref="A84:A85"/>
    <mergeCell ref="B84:B85"/>
    <mergeCell ref="G82:G83"/>
    <mergeCell ref="B86:B87"/>
    <mergeCell ref="C86:C87"/>
    <mergeCell ref="D86:D87"/>
    <mergeCell ref="E82:E83"/>
    <mergeCell ref="E84:E85"/>
    <mergeCell ref="F84:F85"/>
    <mergeCell ref="G84:G85"/>
    <mergeCell ref="C84:C85"/>
    <mergeCell ref="D84:D85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A2:G2"/>
    <mergeCell ref="E90:E91"/>
    <mergeCell ref="F90:F91"/>
    <mergeCell ref="G90:G91"/>
    <mergeCell ref="C88:C89"/>
    <mergeCell ref="D88:D89"/>
    <mergeCell ref="E88:E89"/>
    <mergeCell ref="F88:F89"/>
    <mergeCell ref="G88:G89"/>
    <mergeCell ref="A86:A8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2013-06-19T12:16:30Z</cp:lastPrinted>
  <dcterms:created xsi:type="dcterms:W3CDTF">1996-10-08T23:32:33Z</dcterms:created>
  <dcterms:modified xsi:type="dcterms:W3CDTF">2013-06-20T11:41:11Z</dcterms:modified>
  <cp:category/>
  <cp:version/>
  <cp:contentType/>
  <cp:contentStatus/>
</cp:coreProperties>
</file>