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<sst xmlns="http://schemas.openxmlformats.org/spreadsheetml/2006/main" count="497" uniqueCount="217">
  <si>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</si>
  <si>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</si>
  <si>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</si>
  <si>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</si>
  <si>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</si>
  <si>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</si>
  <si>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</si>
  <si>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</si>
  <si>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</si>
  <si>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</si>
  <si>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</si>
  <si>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</si>
  <si>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</si>
  <si>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</si>
  <si>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</si>
  <si>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</si>
  <si>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</si>
  <si>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</si>
  <si>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</si>
  <si>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</si>
  <si>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</si>
  <si>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</si>
  <si>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</si>
  <si>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</si>
  <si>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</si>
  <si>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</si>
  <si>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</si>
  <si>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</si>
  <si>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</si>
  <si>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</si>
  <si>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</si>
  <si>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</si>
  <si>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</si>
  <si>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</si>
  <si>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</si>
  <si>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</si>
  <si>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</si>
  <si>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</si>
  <si>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</si>
  <si>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</si>
  <si>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</si>
  <si>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</si>
  <si>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</si>
  <si>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</si>
  <si>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</si>
  <si>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</si>
  <si>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</si>
  <si>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</si>
  <si>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</si>
  <si>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</si>
  <si>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</si>
  <si>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</si>
  <si>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</si>
  <si>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ТАКАХО Казбек Теучежевич</t>
  </si>
  <si>
    <t>02.02.1996 КМС</t>
  </si>
  <si>
    <t>ЮФО, Краснадарский край</t>
  </si>
  <si>
    <t>Венник В.В.</t>
  </si>
  <si>
    <t>КОКАНОВ Ринат Ростиславович</t>
  </si>
  <si>
    <t>29.09.1997, 1р</t>
  </si>
  <si>
    <t>ПФО, Чувашская Р., Чебоксары</t>
  </si>
  <si>
    <t>Малов С.А., Рыбаков А.Б.</t>
  </si>
  <si>
    <t>ЦАРЕВ Владимир Владимирович</t>
  </si>
  <si>
    <t>10.02.1996 1р</t>
  </si>
  <si>
    <t>ЦФО, Московская обл.</t>
  </si>
  <si>
    <t>Зайцев С.В.</t>
  </si>
  <si>
    <t>РЯБУШКА Константин Юрьевич</t>
  </si>
  <si>
    <t>08.04.1996 2р</t>
  </si>
  <si>
    <t>ЮФО, Ростовская обл.</t>
  </si>
  <si>
    <t>Овчаренко А. Глущенко М.Ю.</t>
  </si>
  <si>
    <t>ТОДЖАЕВ Надбит Сергеевич</t>
  </si>
  <si>
    <t>ЮФО, Р. Калмыкия</t>
  </si>
  <si>
    <t>Лиджиев С.В.</t>
  </si>
  <si>
    <t>ГАЛЯУТДИНОВ Александр Вячеславович</t>
  </si>
  <si>
    <t>04.12.1997 1р</t>
  </si>
  <si>
    <t xml:space="preserve">СЗФО, Псковская обл. </t>
  </si>
  <si>
    <t>Алекминский Д.С. Михайлов Д,В.</t>
  </si>
  <si>
    <t xml:space="preserve">БУРЫЙ Богдан Эдуардович </t>
  </si>
  <si>
    <t>06.03.1996 1р</t>
  </si>
  <si>
    <t>ДФО, Приморский край</t>
  </si>
  <si>
    <t>Рыбалко Н.Н.42</t>
  </si>
  <si>
    <t xml:space="preserve">МИРОНОВ Никита Геннадьевич </t>
  </si>
  <si>
    <t xml:space="preserve">20.10.1996  КМС </t>
  </si>
  <si>
    <t>ЦФО, Калужская обл.</t>
  </si>
  <si>
    <t>Журавлев М.В.</t>
  </si>
  <si>
    <t xml:space="preserve">ПЛЕШАКОВ Виталий Олегович </t>
  </si>
  <si>
    <t>14.03.1997 1р</t>
  </si>
  <si>
    <t>ЦФО, Тамбовская обл.</t>
  </si>
  <si>
    <t>Быков Е.Н. Инякин  А.А.</t>
  </si>
  <si>
    <t xml:space="preserve">АЛЕКСАНДРОВ Андрей Сергеевич </t>
  </si>
  <si>
    <t>17.04.1996 1р</t>
  </si>
  <si>
    <t>СЗФО, Вологодская</t>
  </si>
  <si>
    <t>Батанов В.В.</t>
  </si>
  <si>
    <t>АБДУЛМЕДЖИДОВ Руслан Ибрагимовч</t>
  </si>
  <si>
    <t>27.06.1996 3р</t>
  </si>
  <si>
    <t xml:space="preserve"> Москва </t>
  </si>
  <si>
    <t>Филимонов С.Н. Чернушевич О.В.</t>
  </si>
  <si>
    <t xml:space="preserve">АКОПОВ Виталий Александрович </t>
  </si>
  <si>
    <t xml:space="preserve">09.06.1996 1р </t>
  </si>
  <si>
    <t xml:space="preserve">Москва </t>
  </si>
  <si>
    <t>Вашурин в.В. Кузнецов С.В.</t>
  </si>
  <si>
    <t xml:space="preserve">НИКОЛАЙЧУК Вадим Сергеевич </t>
  </si>
  <si>
    <t>23.04.1996 1р</t>
  </si>
  <si>
    <t xml:space="preserve"> Москва</t>
  </si>
  <si>
    <t>Кисель И.Н.</t>
  </si>
  <si>
    <t xml:space="preserve">ЗАИРБЕКОВ  Тимур Мурадович </t>
  </si>
  <si>
    <t xml:space="preserve">09.02.1996 КМС </t>
  </si>
  <si>
    <t>Бобров А.А. Леонтьев А.А.</t>
  </si>
  <si>
    <t xml:space="preserve">ХАШТЫРОВ Магомед-Башир  Назарович </t>
  </si>
  <si>
    <t xml:space="preserve">02.02.1996 КМС </t>
  </si>
  <si>
    <t>СКФО, Р. Ингушетии</t>
  </si>
  <si>
    <t>Мальсагов М.</t>
  </si>
  <si>
    <t xml:space="preserve">МИХАЙЛОВ Александр Васильевич </t>
  </si>
  <si>
    <t>03.08.1997 2р</t>
  </si>
  <si>
    <t xml:space="preserve">СЗФО, Мурманская обл, МО </t>
  </si>
  <si>
    <t>Лоптунов А.В.</t>
  </si>
  <si>
    <t xml:space="preserve">ОТАЖОНОВ Руслан Борисович </t>
  </si>
  <si>
    <t>03.04.1996 1р</t>
  </si>
  <si>
    <t xml:space="preserve">ПОПОВ Евгений Юрьевич </t>
  </si>
  <si>
    <t>1997 1р</t>
  </si>
  <si>
    <t>ПФО, Оренбургская обл.</t>
  </si>
  <si>
    <t xml:space="preserve">Амелькин, Блинов </t>
  </si>
  <si>
    <t xml:space="preserve">БАБОЕВ Роман Борисович </t>
  </si>
  <si>
    <t>29.01.1996 1р</t>
  </si>
  <si>
    <t>ЮФО, Краснодарский Тихорецкий,ФК</t>
  </si>
  <si>
    <t>Джакели Ладо</t>
  </si>
  <si>
    <t>МИХЕЕВ Вадим Андреевич</t>
  </si>
  <si>
    <t>08.08.1996, 1р</t>
  </si>
  <si>
    <t>ПФО, Саратовская, Саратов, Д</t>
  </si>
  <si>
    <t>Нилогов В.В., Мартынов А.Т.</t>
  </si>
  <si>
    <t>БОЯРИНЦЕВ Петр Сергеевич</t>
  </si>
  <si>
    <t>26.09.1996, 1р</t>
  </si>
  <si>
    <t>УФО, Курганская</t>
  </si>
  <si>
    <t>Пирогов И.Ю.</t>
  </si>
  <si>
    <t>КОНДРАШОВ Виктор Олегович</t>
  </si>
  <si>
    <t>30.09.1996, 1р</t>
  </si>
  <si>
    <t>Кинель С.В., Соседкова Е.Г.</t>
  </si>
  <si>
    <t>СТЕННИКОВ Вячеслав Иванович</t>
  </si>
  <si>
    <t>25.03.1997, 1р</t>
  </si>
  <si>
    <t>СФО, Красноярский, Красноярск</t>
  </si>
  <si>
    <t>Воробьев А.А., Саградян В.О.</t>
  </si>
  <si>
    <t>СЕЛЕЗНЕВ Вячеслав Владимирович</t>
  </si>
  <si>
    <t>26.04.1996, 1р</t>
  </si>
  <si>
    <t>ПФО, Самарская, Самара</t>
  </si>
  <si>
    <t>Лобанов В.Д.</t>
  </si>
  <si>
    <t>МАЗИТОВ Эльдар Рафаэлевич</t>
  </si>
  <si>
    <t>13.05.1996, 1р</t>
  </si>
  <si>
    <t>ПФО, Самарская, Тольятти</t>
  </si>
  <si>
    <t>Иванов Г.И.</t>
  </si>
  <si>
    <t>ДИМАКСЯН Артем Сергеевич</t>
  </si>
  <si>
    <t>07.05.1996, 1р</t>
  </si>
  <si>
    <t>РОДИОНОВ Георгий Алексеевич</t>
  </si>
  <si>
    <t>09.01.1996, 1р</t>
  </si>
  <si>
    <t>Иванов А.И.</t>
  </si>
  <si>
    <t>АГЕЕВ Николай Викторович</t>
  </si>
  <si>
    <t>11.06.1996 1р</t>
  </si>
  <si>
    <t>Санкт - Петербург</t>
  </si>
  <si>
    <t>Сатин И.А.</t>
  </si>
  <si>
    <t xml:space="preserve">КОЛПАКОВ Андрей Сергеевич </t>
  </si>
  <si>
    <t>13.07.1997 1р</t>
  </si>
  <si>
    <t>Зверев С.А., Савельев</t>
  </si>
  <si>
    <t>ЩЕТИНИН Борис Александрович</t>
  </si>
  <si>
    <t>24.01.1996 КМС</t>
  </si>
  <si>
    <t>ПФО, Оренбургская обл., Бузулук</t>
  </si>
  <si>
    <t>Панасенко И.А.</t>
  </si>
  <si>
    <t>КОПЫЛОВ Михаил Сергеевич</t>
  </si>
  <si>
    <t>16.01.1996 КМС</t>
  </si>
  <si>
    <t>ПФО, Башкортостан, Уфа, МО</t>
  </si>
  <si>
    <t>Бикташев М.Р.</t>
  </si>
  <si>
    <t>КУСАНОВА Жанара Сигиндыговна</t>
  </si>
  <si>
    <t>20.05.91 кмс</t>
  </si>
  <si>
    <t>СЗФО Мурманская Кандалакша МО</t>
  </si>
  <si>
    <t>000755</t>
  </si>
  <si>
    <t>Сапунов ДП,  Мещерский ВВ</t>
  </si>
  <si>
    <t>СУВОРОВ Артем Вячеславович</t>
  </si>
  <si>
    <t>06.01.1997 КМС</t>
  </si>
  <si>
    <t>ЦФО, Московская, Мытищи МО</t>
  </si>
  <si>
    <t>Ленточников С.Ю., Гончаров Ю.С.</t>
  </si>
  <si>
    <t>ЛЕСНИКОВА Оксана Александровна</t>
  </si>
  <si>
    <t>04.11.91 1</t>
  </si>
  <si>
    <t>ПФО Пермь МО</t>
  </si>
  <si>
    <t>009835</t>
  </si>
  <si>
    <t>Семенова СЮ,  Кутьин ВГ</t>
  </si>
  <si>
    <t xml:space="preserve">ЦЕЧОЕВ Алихан Султанович </t>
  </si>
  <si>
    <t xml:space="preserve">05.10.1997 КМС </t>
  </si>
  <si>
    <t>Султыгов М.</t>
  </si>
  <si>
    <t>В.к.  78  кг.</t>
  </si>
  <si>
    <t>Подгруппа В</t>
  </si>
  <si>
    <t>Подгруппа А</t>
  </si>
  <si>
    <t>св</t>
  </si>
  <si>
    <t>3,34</t>
  </si>
  <si>
    <t>2,11</t>
  </si>
  <si>
    <t>1,47</t>
  </si>
  <si>
    <t>0,00</t>
  </si>
  <si>
    <t>1,02</t>
  </si>
  <si>
    <t>3,33</t>
  </si>
  <si>
    <t>неявка</t>
  </si>
  <si>
    <t>х</t>
  </si>
  <si>
    <t>3,3</t>
  </si>
  <si>
    <t>3,42</t>
  </si>
  <si>
    <t>3,12</t>
  </si>
  <si>
    <t>2,13</t>
  </si>
  <si>
    <t>Х</t>
  </si>
  <si>
    <t>СНЯТ ВРАЧОМ</t>
  </si>
  <si>
    <t>2,27</t>
  </si>
  <si>
    <t>1,00</t>
  </si>
  <si>
    <t>2,00</t>
  </si>
  <si>
    <t>3,50</t>
  </si>
  <si>
    <t>3,00</t>
  </si>
  <si>
    <t>3,01</t>
  </si>
  <si>
    <t>3,06</t>
  </si>
  <si>
    <t>СВ</t>
  </si>
  <si>
    <t>2,30</t>
  </si>
  <si>
    <t>0,53</t>
  </si>
  <si>
    <t>1,32</t>
  </si>
  <si>
    <t>В</t>
  </si>
  <si>
    <t xml:space="preserve">ПФО, Татарстан, </t>
  </si>
  <si>
    <t>Антонова Е.П.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</si>
</sst>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2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no Pro Light Display"/>
      <family val="1"/>
    </font>
    <font>
      <b/>
      <i/>
      <sz val="10"/>
      <name val="Arno Pro Light Display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6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49" fontId="26" fillId="0" borderId="12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26" fillId="0" borderId="13" xfId="0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8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10" borderId="33" xfId="42" applyFont="1" applyFill="1" applyBorder="1" applyAlignment="1" applyProtection="1">
      <alignment horizontal="center" vertical="center"/>
      <protection/>
    </xf>
    <xf numFmtId="0" fontId="7" fillId="10" borderId="34" xfId="0" applyFont="1" applyFill="1" applyBorder="1" applyAlignment="1">
      <alignment horizontal="center" vertical="center"/>
    </xf>
    <xf numFmtId="0" fontId="7" fillId="10" borderId="35" xfId="0" applyFont="1" applyFill="1" applyBorder="1" applyAlignment="1">
      <alignment horizontal="center" vertical="center"/>
    </xf>
    <xf numFmtId="0" fontId="4" fillId="0" borderId="36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center" vertical="center" wrapText="1"/>
      <protection/>
    </xf>
    <xf numFmtId="0" fontId="30" fillId="33" borderId="33" xfId="42" applyNumberFormat="1" applyFont="1" applyFill="1" applyBorder="1" applyAlignment="1" applyProtection="1">
      <alignment horizontal="center" vertical="center" wrapText="1"/>
      <protection/>
    </xf>
    <xf numFmtId="0" fontId="31" fillId="33" borderId="34" xfId="42" applyNumberFormat="1" applyFont="1" applyFill="1" applyBorder="1" applyAlignment="1" applyProtection="1">
      <alignment horizontal="center" vertical="center" wrapText="1"/>
      <protection/>
    </xf>
    <xf numFmtId="0" fontId="31" fillId="33" borderId="35" xfId="42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Font="1" applyBorder="1" applyAlignment="1">
      <alignment horizontal="center" vertical="center" textRotation="90" wrapText="1"/>
    </xf>
    <xf numFmtId="0" fontId="23" fillId="0" borderId="38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38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3" fillId="34" borderId="41" xfId="0" applyFont="1" applyFill="1" applyBorder="1" applyAlignment="1">
      <alignment horizontal="center" vertical="center" wrapText="1"/>
    </xf>
    <xf numFmtId="0" fontId="13" fillId="34" borderId="42" xfId="0" applyFont="1" applyFill="1" applyBorder="1" applyAlignment="1">
      <alignment horizontal="center" vertical="center" wrapText="1"/>
    </xf>
    <xf numFmtId="0" fontId="13" fillId="34" borderId="43" xfId="0" applyFont="1" applyFill="1" applyBorder="1" applyAlignment="1">
      <alignment horizontal="center" vertical="center" wrapText="1"/>
    </xf>
    <xf numFmtId="0" fontId="13" fillId="34" borderId="44" xfId="0" applyFont="1" applyFill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28" fillId="0" borderId="21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4" fillId="35" borderId="32" xfId="0" applyFont="1" applyFill="1" applyBorder="1" applyAlignment="1">
      <alignment horizontal="center" vertical="center" textRotation="90" wrapText="1"/>
    </xf>
    <xf numFmtId="0" fontId="24" fillId="35" borderId="38" xfId="0" applyFont="1" applyFill="1" applyBorder="1" applyAlignment="1">
      <alignment horizontal="center" vertical="center" textRotation="90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left" vertical="center" wrapText="1"/>
    </xf>
    <xf numFmtId="49" fontId="0" fillId="0" borderId="16" xfId="0" applyNumberFormat="1" applyBorder="1" applyAlignment="1">
      <alignment horizontal="center" vertical="center" wrapText="1"/>
    </xf>
    <xf numFmtId="0" fontId="68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left" vertical="center" wrapText="1"/>
    </xf>
    <xf numFmtId="49" fontId="2" fillId="0" borderId="60" xfId="0" applyNumberFormat="1" applyFont="1" applyBorder="1" applyAlignment="1">
      <alignment horizontal="left" vertical="center" wrapText="1"/>
    </xf>
    <xf numFmtId="49" fontId="2" fillId="0" borderId="61" xfId="0" applyNumberFormat="1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4" xfId="0" applyNumberFormat="1" applyFont="1" applyBorder="1" applyAlignment="1">
      <alignment horizontal="left" vertical="center" wrapText="1"/>
    </xf>
    <xf numFmtId="0" fontId="2" fillId="0" borderId="60" xfId="0" applyNumberFormat="1" applyFont="1" applyBorder="1" applyAlignment="1">
      <alignment horizontal="left" vertical="center" wrapText="1"/>
    </xf>
    <xf numFmtId="0" fontId="2" fillId="0" borderId="61" xfId="0" applyNumberFormat="1" applyFont="1" applyBorder="1" applyAlignment="1">
      <alignment horizontal="left" vertical="center" wrapText="1"/>
    </xf>
    <xf numFmtId="0" fontId="2" fillId="0" borderId="65" xfId="0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69" fillId="0" borderId="62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left" vertical="center" wrapText="1"/>
    </xf>
    <xf numFmtId="0" fontId="70" fillId="0" borderId="62" xfId="0" applyFont="1" applyBorder="1" applyAlignment="1">
      <alignment horizontal="center" vertical="center" wrapText="1"/>
    </xf>
    <xf numFmtId="0" fontId="5" fillId="0" borderId="23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71" fillId="0" borderId="62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2" fillId="0" borderId="62" xfId="0" applyFont="1" applyBorder="1" applyAlignment="1">
      <alignment horizontal="left" vertical="center" wrapText="1"/>
    </xf>
    <xf numFmtId="0" fontId="2" fillId="2" borderId="53" xfId="0" applyFont="1" applyFill="1" applyBorder="1" applyAlignment="1">
      <alignment horizontal="left" vertical="center" wrapText="1"/>
    </xf>
    <xf numFmtId="0" fontId="2" fillId="2" borderId="62" xfId="0" applyFont="1" applyFill="1" applyBorder="1" applyAlignment="1">
      <alignment horizontal="left" vertical="center" wrapText="1"/>
    </xf>
    <xf numFmtId="0" fontId="71" fillId="2" borderId="53" xfId="0" applyFont="1" applyFill="1" applyBorder="1" applyAlignment="1">
      <alignment horizontal="center" vertical="center" wrapText="1"/>
    </xf>
    <xf numFmtId="0" fontId="71" fillId="2" borderId="62" xfId="0" applyFont="1" applyFill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49" fontId="6" fillId="36" borderId="71" xfId="0" applyNumberFormat="1" applyFont="1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0" fillId="2" borderId="68" xfId="0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left" vertical="center" wrapText="1"/>
    </xf>
    <xf numFmtId="0" fontId="2" fillId="2" borderId="67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3" borderId="33" xfId="42" applyNumberFormat="1" applyFont="1" applyFill="1" applyBorder="1" applyAlignment="1" applyProtection="1">
      <alignment horizontal="center" vertical="center" wrapText="1"/>
      <protection/>
    </xf>
    <xf numFmtId="0" fontId="5" fillId="33" borderId="34" xfId="42" applyNumberFormat="1" applyFont="1" applyFill="1" applyBorder="1" applyAlignment="1" applyProtection="1">
      <alignment horizontal="center" vertical="center" wrapText="1"/>
      <protection/>
    </xf>
    <xf numFmtId="0" fontId="5" fillId="33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71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49" fontId="6" fillId="37" borderId="66" xfId="0" applyNumberFormat="1" applyFont="1" applyFill="1" applyBorder="1" applyAlignment="1">
      <alignment horizontal="center" vertical="center" wrapText="1"/>
    </xf>
    <xf numFmtId="0" fontId="3" fillId="2" borderId="68" xfId="0" applyFont="1" applyFill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left" vertical="center" wrapText="1"/>
    </xf>
    <xf numFmtId="0" fontId="2" fillId="2" borderId="75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" borderId="46" xfId="0" applyFont="1" applyFill="1" applyBorder="1" applyAlignment="1">
      <alignment horizontal="left" vertical="center" wrapText="1"/>
    </xf>
    <xf numFmtId="0" fontId="2" fillId="2" borderId="76" xfId="0" applyFont="1" applyFill="1" applyBorder="1" applyAlignment="1">
      <alignment horizontal="left" vertical="center" wrapText="1"/>
    </xf>
    <xf numFmtId="0" fontId="2" fillId="0" borderId="76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0" fontId="71" fillId="0" borderId="67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49" fontId="71" fillId="0" borderId="62" xfId="0" applyNumberFormat="1" applyFont="1" applyBorder="1" applyAlignment="1">
      <alignment horizontal="left" vertical="center" wrapText="1"/>
    </xf>
    <xf numFmtId="49" fontId="6" fillId="0" borderId="78" xfId="0" applyNumberFormat="1" applyFont="1" applyBorder="1" applyAlignment="1">
      <alignment horizontal="center" vertical="center" wrapText="1"/>
    </xf>
    <xf numFmtId="0" fontId="0" fillId="0" borderId="79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71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33337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2</xdr:row>
      <xdr:rowOff>57150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157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38100"/>
          <a:ext cx="2667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76200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5;&#1077;&#1088;&#1074;&#1077;&#1085;&#1089;&#1090;&#1074;&#1086;%20&#1056;&#1086;&#1089;&#1089;&#1080;&#1080;_&#1102;&#1085;&#1086;&#1096;&#1080;,%201996-97&#1075;.&#1088;.%20&#1054;&#1090;&#1088;&#1072;&#1076;&#1085;&#1099;&#1081;%202012&#1075;\&#1102;&#1085;&#1086;&#1096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1996-1997 гг.р.</v>
          </cell>
        </row>
        <row r="3">
          <cell r="A3" t="str">
            <v>23-26  октября  2012 г.  г. Отрадный</v>
          </cell>
        </row>
        <row r="6">
          <cell r="A6" t="str">
            <v>Гл. судья, судья МК</v>
          </cell>
          <cell r="G6" t="str">
            <v>С.В. Рычев</v>
          </cell>
        </row>
        <row r="7">
          <cell r="G7" t="str">
            <v>/ г. Александрово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08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39" sqref="A1:AB40"/>
    </sheetView>
  </sheetViews>
  <sheetFormatPr defaultColWidth="9.140625" defaultRowHeight="12.75"/>
  <cols>
    <col min="1" max="1" width="0.5625" style="0" customWidth="1"/>
    <col min="2" max="2" width="3.421875" style="0" customWidth="1"/>
    <col min="3" max="3" width="13.7109375" style="0" customWidth="1"/>
    <col min="4" max="4" width="8.7109375" style="0" customWidth="1"/>
    <col min="5" max="5" width="12.57421875" style="0" customWidth="1"/>
    <col min="6" max="16" width="2.57421875" style="0" customWidth="1"/>
    <col min="17" max="17" width="2.28125" style="0" customWidth="1"/>
    <col min="18" max="18" width="2.140625" style="0" customWidth="1"/>
    <col min="19" max="19" width="2.28125" style="0" customWidth="1"/>
    <col min="20" max="20" width="2.140625" style="0" customWidth="1"/>
    <col min="21" max="21" width="2.28125" style="0" customWidth="1"/>
    <col min="22" max="22" width="2.7109375" style="0" customWidth="1"/>
    <col min="23" max="23" width="2.28125" style="0" customWidth="1"/>
    <col min="24" max="24" width="2.421875" style="0" customWidth="1"/>
    <col min="25" max="25" width="2.00390625" style="0" customWidth="1"/>
    <col min="26" max="26" width="3.7109375" style="0" customWidth="1"/>
    <col min="27" max="27" width="2.7109375" style="0" customWidth="1"/>
    <col min="28" max="28" width="3.00390625" style="0" customWidth="1"/>
    <col min="29" max="33" width="3.7109375" style="0" customWidth="1"/>
  </cols>
  <sheetData>
    <row r="1" spans="1:28" ht="25.5" customHeight="1" thickBot="1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</row>
    <row r="2" spans="1:28" ht="24.75" customHeight="1" thickBot="1">
      <c r="A2" s="10"/>
      <c r="B2" s="97" t="s">
        <v>46</v>
      </c>
      <c r="C2" s="98"/>
      <c r="D2" s="98"/>
      <c r="E2" s="98"/>
      <c r="F2" s="98"/>
      <c r="G2" s="98"/>
      <c r="H2" s="98"/>
      <c r="I2" s="98"/>
      <c r="J2" s="99"/>
      <c r="K2" s="86" t="str">
        <f>HYPERLINK('[1]реквизиты'!$A$2)</f>
        <v>Первенство России по САМБО среди юношей 1996-1997 гг.р.</v>
      </c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8"/>
    </row>
    <row r="3" spans="1:30" ht="20.25" customHeight="1" thickBot="1">
      <c r="A3" s="11"/>
      <c r="B3" s="84" t="str">
        <f>HYPERLINK('[1]реквизиты'!$A$3)</f>
        <v>23-26  октября  2012 г.  г. Отрадный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5"/>
      <c r="X3" s="81" t="str">
        <f>HYPERLINK('пр.взв'!D4)</f>
        <v>В.к.  78  кг.</v>
      </c>
      <c r="Y3" s="82"/>
      <c r="Z3" s="82"/>
      <c r="AA3" s="82"/>
      <c r="AB3" s="83"/>
      <c r="AC3" s="8"/>
      <c r="AD3" s="8"/>
    </row>
    <row r="4" spans="1:34" ht="14.25" customHeight="1" thickBot="1">
      <c r="A4" s="130"/>
      <c r="B4" s="126" t="s">
        <v>5</v>
      </c>
      <c r="C4" s="128" t="s">
        <v>2</v>
      </c>
      <c r="D4" s="100" t="s">
        <v>3</v>
      </c>
      <c r="E4" s="102" t="s">
        <v>47</v>
      </c>
      <c r="F4" s="104" t="s">
        <v>6</v>
      </c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6"/>
      <c r="Y4" s="107"/>
      <c r="Z4" s="89" t="s">
        <v>7</v>
      </c>
      <c r="AA4" s="91" t="s">
        <v>50</v>
      </c>
      <c r="AB4" s="124" t="s">
        <v>22</v>
      </c>
      <c r="AC4" s="8"/>
      <c r="AD4" s="8"/>
      <c r="AH4" s="12"/>
    </row>
    <row r="5" spans="1:33" ht="15" customHeight="1" thickBot="1">
      <c r="A5" s="130"/>
      <c r="B5" s="127"/>
      <c r="C5" s="129"/>
      <c r="D5" s="101"/>
      <c r="E5" s="103"/>
      <c r="F5" s="108">
        <v>1</v>
      </c>
      <c r="G5" s="111"/>
      <c r="H5" s="108">
        <v>2</v>
      </c>
      <c r="I5" s="109"/>
      <c r="J5" s="110">
        <v>3</v>
      </c>
      <c r="K5" s="111"/>
      <c r="L5" s="108">
        <v>4</v>
      </c>
      <c r="M5" s="109"/>
      <c r="N5" s="110">
        <v>5</v>
      </c>
      <c r="O5" s="111"/>
      <c r="P5" s="108">
        <v>6</v>
      </c>
      <c r="Q5" s="109"/>
      <c r="R5" s="110">
        <v>7</v>
      </c>
      <c r="S5" s="111"/>
      <c r="T5" s="108">
        <v>8</v>
      </c>
      <c r="U5" s="109"/>
      <c r="V5" s="108" t="s">
        <v>51</v>
      </c>
      <c r="W5" s="109"/>
      <c r="X5" s="108" t="s">
        <v>52</v>
      </c>
      <c r="Y5" s="109"/>
      <c r="Z5" s="90"/>
      <c r="AA5" s="92"/>
      <c r="AB5" s="125"/>
      <c r="AC5" s="23"/>
      <c r="AD5" s="23"/>
      <c r="AE5" s="14"/>
      <c r="AF5" s="14"/>
      <c r="AG5" s="2"/>
    </row>
    <row r="6" spans="1:33" ht="15" customHeight="1">
      <c r="A6" s="9"/>
      <c r="B6" s="113" t="s">
        <v>187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5"/>
      <c r="AC6" s="23"/>
      <c r="AD6" s="23"/>
      <c r="AE6" s="14"/>
      <c r="AF6" s="14"/>
      <c r="AG6" s="2"/>
    </row>
    <row r="7" spans="1:34" ht="12.75" customHeight="1">
      <c r="A7" s="54"/>
      <c r="B7" s="120">
        <v>1</v>
      </c>
      <c r="C7" s="122" t="str">
        <f>VLOOKUP(B7,'пр.взв'!B7:E30,2,FALSE)</f>
        <v>СЕЛЕЗНЕВ Вячеслав Владимирович</v>
      </c>
      <c r="D7" s="118" t="str">
        <f>VLOOKUP(B7,'пр.взв'!B7:F72,3,FALSE)</f>
        <v>26.04.1996, 1р</v>
      </c>
      <c r="E7" s="118" t="str">
        <f>VLOOKUP(B7,'пр.взв'!B7:G72,4,FALSE)</f>
        <v>ПФО, Самарская, Самара</v>
      </c>
      <c r="F7" s="112">
        <v>2</v>
      </c>
      <c r="G7" s="49">
        <v>4</v>
      </c>
      <c r="H7" s="112">
        <v>3</v>
      </c>
      <c r="I7" s="49">
        <v>4</v>
      </c>
      <c r="J7" s="112" t="s">
        <v>201</v>
      </c>
      <c r="K7" s="49"/>
      <c r="L7" s="112" t="s">
        <v>201</v>
      </c>
      <c r="M7" s="49"/>
      <c r="N7" s="112" t="s">
        <v>201</v>
      </c>
      <c r="O7" s="49"/>
      <c r="P7" s="112" t="s">
        <v>201</v>
      </c>
      <c r="Q7" s="49"/>
      <c r="R7" s="112" t="s">
        <v>201</v>
      </c>
      <c r="S7" s="49"/>
      <c r="T7" s="112" t="s">
        <v>201</v>
      </c>
      <c r="U7" s="49"/>
      <c r="V7" s="112" t="s">
        <v>201</v>
      </c>
      <c r="W7" s="49"/>
      <c r="X7" s="112" t="s">
        <v>201</v>
      </c>
      <c r="Y7" s="49"/>
      <c r="Z7" s="96">
        <v>2</v>
      </c>
      <c r="AA7" s="93">
        <v>8</v>
      </c>
      <c r="AB7" s="94">
        <v>32</v>
      </c>
      <c r="AC7" s="21"/>
      <c r="AD7" s="21"/>
      <c r="AE7" s="21"/>
      <c r="AF7" s="21"/>
      <c r="AG7" s="21"/>
      <c r="AH7" s="21"/>
    </row>
    <row r="8" spans="1:34" ht="12.75" customHeight="1" thickBot="1">
      <c r="A8" s="55"/>
      <c r="B8" s="121"/>
      <c r="C8" s="123"/>
      <c r="D8" s="119"/>
      <c r="E8" s="119"/>
      <c r="F8" s="59"/>
      <c r="G8" s="48" t="s">
        <v>189</v>
      </c>
      <c r="H8" s="59"/>
      <c r="I8" s="48" t="s">
        <v>197</v>
      </c>
      <c r="J8" s="59"/>
      <c r="K8" s="48"/>
      <c r="L8" s="59"/>
      <c r="M8" s="48"/>
      <c r="N8" s="59"/>
      <c r="O8" s="48"/>
      <c r="P8" s="59"/>
      <c r="Q8" s="48"/>
      <c r="R8" s="59"/>
      <c r="S8" s="48"/>
      <c r="T8" s="59"/>
      <c r="U8" s="48"/>
      <c r="V8" s="59"/>
      <c r="W8" s="48"/>
      <c r="X8" s="59"/>
      <c r="Y8" s="48"/>
      <c r="Z8" s="61"/>
      <c r="AA8" s="63"/>
      <c r="AB8" s="65"/>
      <c r="AC8" s="21"/>
      <c r="AD8" s="21"/>
      <c r="AE8" s="21"/>
      <c r="AF8" s="21"/>
      <c r="AG8" s="21"/>
      <c r="AH8" s="21"/>
    </row>
    <row r="9" spans="1:34" ht="12.75" customHeight="1" thickTop="1">
      <c r="A9" s="131"/>
      <c r="B9" s="69">
        <v>2</v>
      </c>
      <c r="C9" s="71" t="str">
        <f>VLOOKUP(B9,'пр.взв'!B9:E32,2,FALSE)</f>
        <v>РЯБУШКА Константин Юрьевич</v>
      </c>
      <c r="D9" s="75" t="str">
        <f>VLOOKUP(B9,'пр.взв'!B9:F74,3,FALSE)</f>
        <v>08.04.1996 2р</v>
      </c>
      <c r="E9" s="75" t="str">
        <f>VLOOKUP(B9,'пр.взв'!B9:G74,4,FALSE)</f>
        <v>ЮФО, Ростовская обл.</v>
      </c>
      <c r="F9" s="58">
        <v>1</v>
      </c>
      <c r="G9" s="50">
        <v>0</v>
      </c>
      <c r="H9" s="58">
        <v>4</v>
      </c>
      <c r="I9" s="50">
        <v>4</v>
      </c>
      <c r="J9" s="58" t="s">
        <v>202</v>
      </c>
      <c r="K9" s="136"/>
      <c r="L9" s="136"/>
      <c r="M9" s="136"/>
      <c r="N9" s="136"/>
      <c r="O9" s="137"/>
      <c r="P9" s="58" t="s">
        <v>201</v>
      </c>
      <c r="Q9" s="50"/>
      <c r="R9" s="58" t="s">
        <v>201</v>
      </c>
      <c r="S9" s="50"/>
      <c r="T9" s="58" t="s">
        <v>201</v>
      </c>
      <c r="U9" s="50"/>
      <c r="V9" s="58" t="s">
        <v>201</v>
      </c>
      <c r="W9" s="50"/>
      <c r="X9" s="58" t="s">
        <v>201</v>
      </c>
      <c r="Y9" s="50"/>
      <c r="Z9" s="77">
        <v>2</v>
      </c>
      <c r="AA9" s="79">
        <v>4</v>
      </c>
      <c r="AB9" s="95">
        <v>23</v>
      </c>
      <c r="AC9" s="21"/>
      <c r="AD9" s="21"/>
      <c r="AE9" s="21"/>
      <c r="AF9" s="21"/>
      <c r="AG9" s="21"/>
      <c r="AH9" s="21"/>
    </row>
    <row r="10" spans="1:34" ht="12.75" customHeight="1" thickBot="1">
      <c r="A10" s="132"/>
      <c r="B10" s="70"/>
      <c r="C10" s="72"/>
      <c r="D10" s="76"/>
      <c r="E10" s="76"/>
      <c r="F10" s="59"/>
      <c r="G10" s="48" t="s">
        <v>189</v>
      </c>
      <c r="H10" s="59"/>
      <c r="I10" s="48" t="s">
        <v>198</v>
      </c>
      <c r="J10" s="59"/>
      <c r="K10" s="138"/>
      <c r="L10" s="138"/>
      <c r="M10" s="138"/>
      <c r="N10" s="138"/>
      <c r="O10" s="139"/>
      <c r="P10" s="59"/>
      <c r="Q10" s="48"/>
      <c r="R10" s="59"/>
      <c r="S10" s="48"/>
      <c r="T10" s="59"/>
      <c r="U10" s="48"/>
      <c r="V10" s="59"/>
      <c r="W10" s="48"/>
      <c r="X10" s="59"/>
      <c r="Y10" s="48"/>
      <c r="Z10" s="61"/>
      <c r="AA10" s="63"/>
      <c r="AB10" s="6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20">
        <v>3</v>
      </c>
      <c r="C11" s="71" t="str">
        <f>VLOOKUP(B11,'пр.взв'!B11:E34,2,FALSE)</f>
        <v>ЦЕЧОЕВ Алихан Султанович </v>
      </c>
      <c r="D11" s="73" t="str">
        <f>VLOOKUP(B11,'пр.взв'!B11:F76,3,FALSE)</f>
        <v>05.10.1997 КМС </v>
      </c>
      <c r="E11" s="73" t="str">
        <f>VLOOKUP(B11,'пр.взв'!B11:G76,4,FALSE)</f>
        <v>СКФО, Р. Ингушетии</v>
      </c>
      <c r="F11" s="58">
        <v>4</v>
      </c>
      <c r="G11" s="50">
        <v>3</v>
      </c>
      <c r="H11" s="58">
        <v>1</v>
      </c>
      <c r="I11" s="50">
        <v>0</v>
      </c>
      <c r="J11" s="58">
        <v>5</v>
      </c>
      <c r="K11" s="50">
        <v>1</v>
      </c>
      <c r="L11" s="58">
        <v>7</v>
      </c>
      <c r="M11" s="50">
        <v>3</v>
      </c>
      <c r="N11" s="58" t="s">
        <v>201</v>
      </c>
      <c r="O11" s="50"/>
      <c r="P11" s="58" t="s">
        <v>201</v>
      </c>
      <c r="Q11" s="50"/>
      <c r="R11" s="58" t="s">
        <v>201</v>
      </c>
      <c r="S11" s="50"/>
      <c r="T11" s="58" t="s">
        <v>201</v>
      </c>
      <c r="U11" s="50"/>
      <c r="V11" s="58" t="s">
        <v>201</v>
      </c>
      <c r="W11" s="50"/>
      <c r="X11" s="58" t="s">
        <v>201</v>
      </c>
      <c r="Y11" s="50"/>
      <c r="Z11" s="77">
        <v>4</v>
      </c>
      <c r="AA11" s="79">
        <f>SUM(G11+I11+K11+M11+O11+Q11+S11+U11+W11+Y11)</f>
        <v>7</v>
      </c>
      <c r="AB11" s="95">
        <v>10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21"/>
      <c r="C12" s="72"/>
      <c r="D12" s="74"/>
      <c r="E12" s="74"/>
      <c r="F12" s="59"/>
      <c r="G12" s="48"/>
      <c r="H12" s="59"/>
      <c r="I12" s="48" t="s">
        <v>194</v>
      </c>
      <c r="J12" s="59"/>
      <c r="K12" s="48"/>
      <c r="L12" s="59"/>
      <c r="M12" s="48"/>
      <c r="N12" s="59"/>
      <c r="O12" s="48"/>
      <c r="P12" s="59"/>
      <c r="Q12" s="48"/>
      <c r="R12" s="59"/>
      <c r="S12" s="48"/>
      <c r="T12" s="59"/>
      <c r="U12" s="48"/>
      <c r="V12" s="59"/>
      <c r="W12" s="48"/>
      <c r="X12" s="59"/>
      <c r="Y12" s="48"/>
      <c r="Z12" s="61"/>
      <c r="AA12" s="63"/>
      <c r="AB12" s="6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69">
        <v>4</v>
      </c>
      <c r="C13" s="71" t="str">
        <f>VLOOKUP(B13,'пр.взв'!B13:E36,2,FALSE)</f>
        <v>АБДУЛМЕДЖИДОВ Руслан Ибрагимовч</v>
      </c>
      <c r="D13" s="73" t="str">
        <f>VLOOKUP(B13,'пр.взв'!B13:F78,3,FALSE)</f>
        <v>27.06.1996 3р</v>
      </c>
      <c r="E13" s="75" t="str">
        <f>VLOOKUP(B13,'пр.взв'!B13:G78,4,FALSE)</f>
        <v> Москва </v>
      </c>
      <c r="F13" s="58">
        <v>3</v>
      </c>
      <c r="G13" s="50">
        <v>1</v>
      </c>
      <c r="H13" s="58">
        <v>2</v>
      </c>
      <c r="I13" s="50">
        <v>0</v>
      </c>
      <c r="J13" s="58">
        <v>7</v>
      </c>
      <c r="K13" s="50">
        <v>0</v>
      </c>
      <c r="L13" s="58">
        <v>9</v>
      </c>
      <c r="M13" s="56">
        <v>2.5</v>
      </c>
      <c r="N13" s="58">
        <v>13</v>
      </c>
      <c r="O13" s="50">
        <v>2</v>
      </c>
      <c r="P13" s="58"/>
      <c r="Q13" s="50"/>
      <c r="R13" s="58"/>
      <c r="S13" s="50"/>
      <c r="T13" s="58"/>
      <c r="U13" s="50"/>
      <c r="V13" s="58">
        <v>27</v>
      </c>
      <c r="W13" s="50">
        <v>3</v>
      </c>
      <c r="X13" s="58"/>
      <c r="Y13" s="50"/>
      <c r="Z13" s="77" t="s">
        <v>0</v>
      </c>
      <c r="AA13" s="79">
        <f>SUM(G13+I13+K13+M13+O13+Q13+S13+U13+W13+Y13)</f>
        <v>8.5</v>
      </c>
      <c r="AB13" s="95">
        <v>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0"/>
      <c r="C14" s="72"/>
      <c r="D14" s="74"/>
      <c r="E14" s="76"/>
      <c r="F14" s="59"/>
      <c r="G14" s="48"/>
      <c r="H14" s="59"/>
      <c r="I14" s="48" t="s">
        <v>199</v>
      </c>
      <c r="J14" s="59"/>
      <c r="K14" s="48" t="s">
        <v>206</v>
      </c>
      <c r="L14" s="59"/>
      <c r="M14" s="48"/>
      <c r="N14" s="59"/>
      <c r="O14" s="48"/>
      <c r="P14" s="59"/>
      <c r="Q14" s="48"/>
      <c r="R14" s="59"/>
      <c r="S14" s="48"/>
      <c r="T14" s="59"/>
      <c r="U14" s="48"/>
      <c r="V14" s="59"/>
      <c r="W14" s="48"/>
      <c r="X14" s="59"/>
      <c r="Y14" s="48"/>
      <c r="Z14" s="61"/>
      <c r="AA14" s="63"/>
      <c r="AB14" s="6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120">
        <v>5</v>
      </c>
      <c r="C15" s="71" t="str">
        <f>VLOOKUP(B15,'пр.взв'!B15:E38,2,FALSE)</f>
        <v>КОПЫЛОВ Михаил Сергеевич</v>
      </c>
      <c r="D15" s="73" t="str">
        <f>VLOOKUP(B15,'пр.взв'!B15:F80,3,FALSE)</f>
        <v>16.01.1996 КМС</v>
      </c>
      <c r="E15" s="73" t="str">
        <f>VLOOKUP(B15,'пр.взв'!B15:G80,4,FALSE)</f>
        <v>ПФО, Башкортостан, Уфа, МО</v>
      </c>
      <c r="F15" s="58">
        <v>6</v>
      </c>
      <c r="G15" s="50">
        <v>1</v>
      </c>
      <c r="H15" s="58">
        <v>7</v>
      </c>
      <c r="I15" s="50">
        <v>4</v>
      </c>
      <c r="J15" s="58">
        <v>3</v>
      </c>
      <c r="K15" s="50">
        <v>3</v>
      </c>
      <c r="L15" s="58" t="s">
        <v>201</v>
      </c>
      <c r="M15" s="50"/>
      <c r="N15" s="58" t="s">
        <v>201</v>
      </c>
      <c r="O15" s="50"/>
      <c r="P15" s="58" t="s">
        <v>201</v>
      </c>
      <c r="Q15" s="50"/>
      <c r="R15" s="58" t="s">
        <v>201</v>
      </c>
      <c r="S15" s="50"/>
      <c r="T15" s="58" t="s">
        <v>201</v>
      </c>
      <c r="U15" s="50"/>
      <c r="V15" s="58" t="s">
        <v>201</v>
      </c>
      <c r="W15" s="50"/>
      <c r="X15" s="58" t="s">
        <v>201</v>
      </c>
      <c r="Y15" s="50"/>
      <c r="Z15" s="77">
        <v>3</v>
      </c>
      <c r="AA15" s="79">
        <f>SUM(G15+I15+K15+M15+O15+Q15+S15+U15+W15+Y15)</f>
        <v>8</v>
      </c>
      <c r="AB15" s="95">
        <v>21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121"/>
      <c r="C16" s="72"/>
      <c r="D16" s="74"/>
      <c r="E16" s="74"/>
      <c r="F16" s="59"/>
      <c r="G16" s="48"/>
      <c r="H16" s="59"/>
      <c r="I16" s="48" t="s">
        <v>200</v>
      </c>
      <c r="J16" s="59"/>
      <c r="K16" s="48"/>
      <c r="L16" s="59"/>
      <c r="M16" s="48"/>
      <c r="N16" s="59"/>
      <c r="O16" s="48"/>
      <c r="P16" s="59"/>
      <c r="Q16" s="48"/>
      <c r="R16" s="59"/>
      <c r="S16" s="48"/>
      <c r="T16" s="59"/>
      <c r="U16" s="48"/>
      <c r="V16" s="59"/>
      <c r="W16" s="48"/>
      <c r="X16" s="59"/>
      <c r="Y16" s="48"/>
      <c r="Z16" s="61"/>
      <c r="AA16" s="63"/>
      <c r="AB16" s="6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69">
        <v>6</v>
      </c>
      <c r="C17" s="71" t="str">
        <f>VLOOKUP(B17,'пр.взв'!B17:E40,2,FALSE)</f>
        <v>БУРЫЙ Богдан Эдуардович </v>
      </c>
      <c r="D17" s="73" t="str">
        <f>VLOOKUP(B17,'пр.взв'!B17:F82,3,FALSE)</f>
        <v>06.03.1996 1р</v>
      </c>
      <c r="E17" s="75" t="str">
        <f>VLOOKUP(B17,'пр.взв'!B17:G82,4,FALSE)</f>
        <v>ДФО, Приморский край</v>
      </c>
      <c r="F17" s="58">
        <v>5</v>
      </c>
      <c r="G17" s="50">
        <v>3</v>
      </c>
      <c r="H17" s="58">
        <v>8</v>
      </c>
      <c r="I17" s="50">
        <v>3</v>
      </c>
      <c r="J17" s="58" t="s">
        <v>196</v>
      </c>
      <c r="K17" s="50"/>
      <c r="L17" s="58" t="s">
        <v>201</v>
      </c>
      <c r="M17" s="50"/>
      <c r="N17" s="58" t="s">
        <v>201</v>
      </c>
      <c r="O17" s="50"/>
      <c r="P17" s="58" t="s">
        <v>201</v>
      </c>
      <c r="Q17" s="50"/>
      <c r="R17" s="58" t="s">
        <v>201</v>
      </c>
      <c r="S17" s="50"/>
      <c r="T17" s="58" t="s">
        <v>201</v>
      </c>
      <c r="U17" s="50"/>
      <c r="V17" s="58" t="s">
        <v>201</v>
      </c>
      <c r="W17" s="50"/>
      <c r="X17" s="58" t="s">
        <v>201</v>
      </c>
      <c r="Y17" s="50"/>
      <c r="Z17" s="77">
        <v>2</v>
      </c>
      <c r="AA17" s="79">
        <f>SUM(G17+I17+K17+M17+O17+Q17+S17+U17+W17+Y17)</f>
        <v>6</v>
      </c>
      <c r="AB17" s="95">
        <v>25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0"/>
      <c r="C18" s="72"/>
      <c r="D18" s="74"/>
      <c r="E18" s="76"/>
      <c r="F18" s="59"/>
      <c r="G18" s="48"/>
      <c r="H18" s="59"/>
      <c r="I18" s="48">
        <f>SUM(I7:I8)</f>
        <v>4</v>
      </c>
      <c r="J18" s="59"/>
      <c r="K18" s="48"/>
      <c r="L18" s="59"/>
      <c r="M18" s="48"/>
      <c r="N18" s="59"/>
      <c r="O18" s="48"/>
      <c r="P18" s="59"/>
      <c r="Q18" s="48"/>
      <c r="R18" s="59"/>
      <c r="S18" s="48"/>
      <c r="T18" s="59"/>
      <c r="U18" s="48"/>
      <c r="V18" s="59"/>
      <c r="W18" s="48"/>
      <c r="X18" s="59"/>
      <c r="Y18" s="48"/>
      <c r="Z18" s="61"/>
      <c r="AA18" s="63"/>
      <c r="AB18" s="65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69">
        <v>7</v>
      </c>
      <c r="C19" s="71" t="str">
        <f>VLOOKUP(B19,'пр.взв'!B19:E42,2,FALSE)</f>
        <v>МИРОНОВ Никита Геннадьевич </v>
      </c>
      <c r="D19" s="73" t="str">
        <f>VLOOKUP(B19,'пр.взв'!B19:F84,3,FALSE)</f>
        <v>20.10.1996  КМС </v>
      </c>
      <c r="E19" s="73" t="str">
        <f>VLOOKUP(B19,'пр.взв'!B19:G84,4,FALSE)</f>
        <v>ЦФО, Калужская обл.</v>
      </c>
      <c r="F19" s="58">
        <v>8</v>
      </c>
      <c r="G19" s="50">
        <v>1</v>
      </c>
      <c r="H19" s="58">
        <v>5</v>
      </c>
      <c r="I19" s="50">
        <v>0</v>
      </c>
      <c r="J19" s="58">
        <v>4</v>
      </c>
      <c r="K19" s="50">
        <v>4</v>
      </c>
      <c r="L19" s="58">
        <v>3</v>
      </c>
      <c r="M19" s="56">
        <v>2.5</v>
      </c>
      <c r="N19" s="58" t="s">
        <v>201</v>
      </c>
      <c r="O19" s="50"/>
      <c r="P19" s="58" t="s">
        <v>201</v>
      </c>
      <c r="Q19" s="50"/>
      <c r="R19" s="58" t="s">
        <v>201</v>
      </c>
      <c r="S19" s="50"/>
      <c r="T19" s="58" t="s">
        <v>201</v>
      </c>
      <c r="U19" s="50"/>
      <c r="V19" s="58" t="s">
        <v>201</v>
      </c>
      <c r="W19" s="50"/>
      <c r="X19" s="58" t="s">
        <v>201</v>
      </c>
      <c r="Y19" s="50"/>
      <c r="Z19" s="77">
        <v>4</v>
      </c>
      <c r="AA19" s="79">
        <f>SUM(G19+I19+K19+M19+O19+Q19+S19+U19+W19+Y19)</f>
        <v>7.5</v>
      </c>
      <c r="AB19" s="95">
        <v>13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0"/>
      <c r="C20" s="72"/>
      <c r="D20" s="74"/>
      <c r="E20" s="74"/>
      <c r="F20" s="59"/>
      <c r="G20" s="48"/>
      <c r="H20" s="59"/>
      <c r="I20" s="48" t="s">
        <v>200</v>
      </c>
      <c r="J20" s="59"/>
      <c r="K20" s="48" t="s">
        <v>206</v>
      </c>
      <c r="L20" s="59"/>
      <c r="M20" s="48"/>
      <c r="N20" s="59"/>
      <c r="O20" s="48"/>
      <c r="P20" s="59"/>
      <c r="Q20" s="48"/>
      <c r="R20" s="59"/>
      <c r="S20" s="48"/>
      <c r="T20" s="59"/>
      <c r="U20" s="48"/>
      <c r="V20" s="59"/>
      <c r="W20" s="48"/>
      <c r="X20" s="59"/>
      <c r="Y20" s="48"/>
      <c r="Z20" s="61"/>
      <c r="AA20" s="63"/>
      <c r="AB20" s="65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69">
        <v>8</v>
      </c>
      <c r="C21" s="71" t="str">
        <f>VLOOKUP(B21,'пр.взв'!B21:E44,2,FALSE)</f>
        <v>ДИМАКСЯН Артем Сергеевич</v>
      </c>
      <c r="D21" s="73" t="str">
        <f>VLOOKUP(B21,'пр.взв'!B21:F86,3,FALSE)</f>
        <v>07.05.1996, 1р</v>
      </c>
      <c r="E21" s="75" t="str">
        <f>VLOOKUP(B21,'пр.взв'!B21:G86,4,FALSE)</f>
        <v>ПФО, Самарская, Самара</v>
      </c>
      <c r="F21" s="58">
        <v>7</v>
      </c>
      <c r="G21" s="50">
        <v>3</v>
      </c>
      <c r="H21" s="58">
        <v>6</v>
      </c>
      <c r="I21" s="50">
        <v>2</v>
      </c>
      <c r="J21" s="58">
        <v>9</v>
      </c>
      <c r="K21" s="50">
        <v>4</v>
      </c>
      <c r="L21" s="58" t="s">
        <v>201</v>
      </c>
      <c r="M21" s="50"/>
      <c r="N21" s="58" t="s">
        <v>201</v>
      </c>
      <c r="O21" s="50"/>
      <c r="P21" s="58" t="s">
        <v>201</v>
      </c>
      <c r="Q21" s="50"/>
      <c r="R21" s="58" t="s">
        <v>201</v>
      </c>
      <c r="S21" s="50"/>
      <c r="T21" s="58" t="s">
        <v>201</v>
      </c>
      <c r="U21" s="50"/>
      <c r="V21" s="58" t="s">
        <v>201</v>
      </c>
      <c r="W21" s="50"/>
      <c r="X21" s="58" t="s">
        <v>201</v>
      </c>
      <c r="Y21" s="50"/>
      <c r="Z21" s="77">
        <v>3</v>
      </c>
      <c r="AA21" s="79">
        <f>SUM(G21+I21+K21+M21+O21+Q21+S21+U21+W21+Y21)</f>
        <v>9</v>
      </c>
      <c r="AB21" s="95">
        <v>22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0"/>
      <c r="C22" s="72"/>
      <c r="D22" s="74"/>
      <c r="E22" s="76"/>
      <c r="F22" s="59"/>
      <c r="G22" s="48"/>
      <c r="H22" s="59"/>
      <c r="I22" s="48"/>
      <c r="J22" s="59"/>
      <c r="K22" s="48" t="s">
        <v>207</v>
      </c>
      <c r="L22" s="59"/>
      <c r="M22" s="48"/>
      <c r="N22" s="59"/>
      <c r="O22" s="48"/>
      <c r="P22" s="59"/>
      <c r="Q22" s="48"/>
      <c r="R22" s="59"/>
      <c r="S22" s="48"/>
      <c r="T22" s="59"/>
      <c r="U22" s="48"/>
      <c r="V22" s="59"/>
      <c r="W22" s="48"/>
      <c r="X22" s="59"/>
      <c r="Y22" s="48"/>
      <c r="Z22" s="61"/>
      <c r="AA22" s="63"/>
      <c r="AB22" s="65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69">
        <v>9</v>
      </c>
      <c r="C23" s="71" t="str">
        <f>VLOOKUP(B23,'пр.взв'!B23:E46,2,FALSE)</f>
        <v>БАБОЕВ Роман Борисович </v>
      </c>
      <c r="D23" s="73" t="str">
        <f>VLOOKUP(B23,'пр.взв'!B23:F88,3,FALSE)</f>
        <v>29.01.1996 1р</v>
      </c>
      <c r="E23" s="73" t="str">
        <f>VLOOKUP(B23,'пр.взв'!B23:G88,4,FALSE)</f>
        <v>ЮФО, Краснодарский Тихорецкий,ФК</v>
      </c>
      <c r="F23" s="58">
        <v>10</v>
      </c>
      <c r="G23" s="50">
        <v>2</v>
      </c>
      <c r="H23" s="58">
        <v>11</v>
      </c>
      <c r="I23" s="50">
        <v>0</v>
      </c>
      <c r="J23" s="58">
        <v>8</v>
      </c>
      <c r="K23" s="50">
        <v>0</v>
      </c>
      <c r="L23" s="58">
        <v>4</v>
      </c>
      <c r="M23" s="50">
        <v>3</v>
      </c>
      <c r="N23" s="58">
        <v>15</v>
      </c>
      <c r="O23" s="50">
        <v>2</v>
      </c>
      <c r="P23" s="58"/>
      <c r="Q23" s="50"/>
      <c r="R23" s="58"/>
      <c r="S23" s="50"/>
      <c r="T23" s="58"/>
      <c r="U23" s="50"/>
      <c r="V23" s="58">
        <v>19</v>
      </c>
      <c r="W23" s="50">
        <v>3</v>
      </c>
      <c r="X23" s="58"/>
      <c r="Y23" s="50"/>
      <c r="Z23" s="77" t="s">
        <v>0</v>
      </c>
      <c r="AA23" s="79">
        <f>SUM(G23+I23+K23+M23+O23+Q23+S23+U23+W23+Y23)</f>
        <v>10</v>
      </c>
      <c r="AB23" s="95">
        <v>3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0"/>
      <c r="C24" s="72"/>
      <c r="D24" s="74"/>
      <c r="E24" s="74"/>
      <c r="F24" s="59"/>
      <c r="G24" s="48"/>
      <c r="H24" s="59"/>
      <c r="I24" s="48" t="s">
        <v>191</v>
      </c>
      <c r="J24" s="59"/>
      <c r="K24" s="48" t="s">
        <v>207</v>
      </c>
      <c r="L24" s="59"/>
      <c r="M24" s="48"/>
      <c r="N24" s="59"/>
      <c r="O24" s="48"/>
      <c r="P24" s="59"/>
      <c r="Q24" s="48"/>
      <c r="R24" s="59"/>
      <c r="S24" s="48"/>
      <c r="T24" s="59"/>
      <c r="U24" s="48"/>
      <c r="V24" s="59"/>
      <c r="W24" s="48"/>
      <c r="X24" s="59"/>
      <c r="Y24" s="48"/>
      <c r="Z24" s="61"/>
      <c r="AA24" s="63"/>
      <c r="AB24" s="65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69">
        <v>10</v>
      </c>
      <c r="C25" s="71" t="str">
        <f>VLOOKUP(B25,'пр.взв'!B25:E48,2,FALSE)</f>
        <v>БОЯРИНЦЕВ Петр Сергеевич</v>
      </c>
      <c r="D25" s="73" t="str">
        <f>VLOOKUP(B25,'пр.взв'!B25:F90,3,FALSE)</f>
        <v>26.09.1996, 1р</v>
      </c>
      <c r="E25" s="75" t="str">
        <f>VLOOKUP(B25,'пр.взв'!B25:G90,4,FALSE)</f>
        <v>УФО, Курганская</v>
      </c>
      <c r="F25" s="58">
        <v>9</v>
      </c>
      <c r="G25" s="50">
        <v>3</v>
      </c>
      <c r="H25" s="58">
        <v>12</v>
      </c>
      <c r="I25" s="50">
        <v>1</v>
      </c>
      <c r="J25" s="58">
        <v>11</v>
      </c>
      <c r="K25" s="50">
        <v>0</v>
      </c>
      <c r="L25" s="58">
        <v>15</v>
      </c>
      <c r="M25" s="50">
        <v>4</v>
      </c>
      <c r="N25" s="58" t="s">
        <v>201</v>
      </c>
      <c r="O25" s="50"/>
      <c r="P25" s="58" t="s">
        <v>201</v>
      </c>
      <c r="Q25" s="50"/>
      <c r="R25" s="58" t="s">
        <v>201</v>
      </c>
      <c r="S25" s="50"/>
      <c r="T25" s="58" t="s">
        <v>201</v>
      </c>
      <c r="U25" s="50"/>
      <c r="V25" s="58" t="s">
        <v>201</v>
      </c>
      <c r="W25" s="50"/>
      <c r="X25" s="58" t="s">
        <v>201</v>
      </c>
      <c r="Y25" s="50"/>
      <c r="Z25" s="77">
        <v>4</v>
      </c>
      <c r="AA25" s="79">
        <f>SUM(G25+I25+K25+M25+O25+Q25+S25+U25+W25+Y25)</f>
        <v>8</v>
      </c>
      <c r="AB25" s="95">
        <v>14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0"/>
      <c r="C26" s="72"/>
      <c r="D26" s="74"/>
      <c r="E26" s="76"/>
      <c r="F26" s="59"/>
      <c r="G26" s="48"/>
      <c r="H26" s="59"/>
      <c r="I26" s="48"/>
      <c r="J26" s="59"/>
      <c r="K26" s="48" t="s">
        <v>208</v>
      </c>
      <c r="L26" s="59"/>
      <c r="M26" s="48" t="s">
        <v>211</v>
      </c>
      <c r="N26" s="59"/>
      <c r="O26" s="48"/>
      <c r="P26" s="59"/>
      <c r="Q26" s="48"/>
      <c r="R26" s="59"/>
      <c r="S26" s="48"/>
      <c r="T26" s="59"/>
      <c r="U26" s="48"/>
      <c r="V26" s="59"/>
      <c r="W26" s="48"/>
      <c r="X26" s="59"/>
      <c r="Y26" s="48"/>
      <c r="Z26" s="61"/>
      <c r="AA26" s="63"/>
      <c r="AB26" s="65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69">
        <v>11</v>
      </c>
      <c r="C27" s="71" t="str">
        <f>VLOOKUP(B27,'пр.взв'!B27:E50,2,FALSE)</f>
        <v>ГАЛЯУТДИНОВ Александр Вячеславович</v>
      </c>
      <c r="D27" s="73" t="str">
        <f>VLOOKUP(B27,'пр.взв'!B27:F92,3,FALSE)</f>
        <v>04.12.1997 1р</v>
      </c>
      <c r="E27" s="73" t="str">
        <f>VLOOKUP(B27,'пр.взв'!B27:G92,4,FALSE)</f>
        <v>СЗФО, Псковская обл. </v>
      </c>
      <c r="F27" s="58">
        <v>12</v>
      </c>
      <c r="G27" s="50">
        <v>0</v>
      </c>
      <c r="H27" s="58">
        <v>9</v>
      </c>
      <c r="I27" s="50">
        <v>4</v>
      </c>
      <c r="J27" s="58">
        <v>10</v>
      </c>
      <c r="K27" s="50">
        <v>4</v>
      </c>
      <c r="L27" s="58" t="s">
        <v>201</v>
      </c>
      <c r="M27" s="50"/>
      <c r="N27" s="58" t="s">
        <v>201</v>
      </c>
      <c r="O27" s="50"/>
      <c r="P27" s="58" t="s">
        <v>201</v>
      </c>
      <c r="Q27" s="50"/>
      <c r="R27" s="58" t="s">
        <v>201</v>
      </c>
      <c r="S27" s="50"/>
      <c r="T27" s="58" t="s">
        <v>201</v>
      </c>
      <c r="U27" s="50"/>
      <c r="V27" s="58" t="s">
        <v>201</v>
      </c>
      <c r="W27" s="50"/>
      <c r="X27" s="58" t="s">
        <v>201</v>
      </c>
      <c r="Y27" s="50"/>
      <c r="Z27" s="77">
        <v>3</v>
      </c>
      <c r="AA27" s="79">
        <f>SUM(G27+I27+K27+M27+O27+Q27+S27+U27+W27+Y27)</f>
        <v>8</v>
      </c>
      <c r="AB27" s="95">
        <v>20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0"/>
      <c r="C28" s="72"/>
      <c r="D28" s="74"/>
      <c r="E28" s="74"/>
      <c r="F28" s="59"/>
      <c r="G28" s="48" t="s">
        <v>190</v>
      </c>
      <c r="H28" s="59"/>
      <c r="I28" s="48" t="s">
        <v>191</v>
      </c>
      <c r="J28" s="59"/>
      <c r="K28" s="48" t="s">
        <v>208</v>
      </c>
      <c r="L28" s="59"/>
      <c r="M28" s="48"/>
      <c r="N28" s="59"/>
      <c r="O28" s="48"/>
      <c r="P28" s="59"/>
      <c r="Q28" s="48"/>
      <c r="R28" s="59"/>
      <c r="S28" s="48"/>
      <c r="T28" s="59"/>
      <c r="U28" s="48"/>
      <c r="V28" s="59"/>
      <c r="W28" s="48"/>
      <c r="X28" s="59"/>
      <c r="Y28" s="48"/>
      <c r="Z28" s="61"/>
      <c r="AA28" s="63"/>
      <c r="AB28" s="65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69">
        <v>12</v>
      </c>
      <c r="C29" s="71" t="str">
        <f>VLOOKUP(B29,'пр.взв'!B29:E52,2,FALSE)</f>
        <v>ПОПОВ Евгений Юрьевич </v>
      </c>
      <c r="D29" s="73" t="str">
        <f>VLOOKUP(B29,'пр.взв'!B29:F94,3,FALSE)</f>
        <v>1997 1р</v>
      </c>
      <c r="E29" s="75" t="str">
        <f>VLOOKUP(B29,'пр.взв'!B29:G94,4,FALSE)</f>
        <v>ПФО, Оренбургская обл.</v>
      </c>
      <c r="F29" s="58">
        <v>11</v>
      </c>
      <c r="G29" s="50">
        <v>4</v>
      </c>
      <c r="H29" s="58">
        <v>10</v>
      </c>
      <c r="I29" s="50">
        <v>3</v>
      </c>
      <c r="J29" s="58" t="s">
        <v>196</v>
      </c>
      <c r="K29" s="50"/>
      <c r="L29" s="58" t="s">
        <v>201</v>
      </c>
      <c r="M29" s="50"/>
      <c r="N29" s="58" t="s">
        <v>201</v>
      </c>
      <c r="O29" s="50"/>
      <c r="P29" s="58" t="s">
        <v>201</v>
      </c>
      <c r="Q29" s="50"/>
      <c r="R29" s="58" t="s">
        <v>201</v>
      </c>
      <c r="S29" s="50"/>
      <c r="T29" s="58" t="s">
        <v>201</v>
      </c>
      <c r="U29" s="50"/>
      <c r="V29" s="58" t="s">
        <v>201</v>
      </c>
      <c r="W29" s="50"/>
      <c r="X29" s="58" t="s">
        <v>201</v>
      </c>
      <c r="Y29" s="50"/>
      <c r="Z29" s="77">
        <v>2</v>
      </c>
      <c r="AA29" s="79">
        <f>SUM(G29+I29+K29+M29+O29+Q29+S29+U29+W29+Y29)</f>
        <v>7</v>
      </c>
      <c r="AB29" s="95">
        <v>27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0"/>
      <c r="C30" s="72"/>
      <c r="D30" s="74"/>
      <c r="E30" s="76"/>
      <c r="F30" s="59"/>
      <c r="G30" s="48" t="s">
        <v>190</v>
      </c>
      <c r="H30" s="59"/>
      <c r="I30" s="48"/>
      <c r="J30" s="59"/>
      <c r="K30" s="48"/>
      <c r="L30" s="59"/>
      <c r="M30" s="48"/>
      <c r="N30" s="59"/>
      <c r="O30" s="48"/>
      <c r="P30" s="59"/>
      <c r="Q30" s="48"/>
      <c r="R30" s="59"/>
      <c r="S30" s="48"/>
      <c r="T30" s="59"/>
      <c r="U30" s="48"/>
      <c r="V30" s="59"/>
      <c r="W30" s="48"/>
      <c r="X30" s="59"/>
      <c r="Y30" s="48"/>
      <c r="Z30" s="61"/>
      <c r="AA30" s="63"/>
      <c r="AB30" s="65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69">
        <v>13</v>
      </c>
      <c r="C31" s="71" t="str">
        <f>VLOOKUP(B31,'пр.взв'!B31:E54,2,FALSE)</f>
        <v>СТЕННИКОВ Вячеслав Иванович</v>
      </c>
      <c r="D31" s="73" t="str">
        <f>VLOOKUP(B31,'пр.взв'!B31:F96,3,FALSE)</f>
        <v>25.03.1997, 1р</v>
      </c>
      <c r="E31" s="73" t="str">
        <f>VLOOKUP(B31,'пр.взв'!B31:G96,4,FALSE)</f>
        <v>СФО, Красноярский, Красноярск</v>
      </c>
      <c r="F31" s="58">
        <v>14</v>
      </c>
      <c r="G31" s="50">
        <v>1</v>
      </c>
      <c r="H31" s="58">
        <v>15</v>
      </c>
      <c r="I31" s="50">
        <v>1</v>
      </c>
      <c r="J31" s="58">
        <v>16</v>
      </c>
      <c r="K31" s="50">
        <v>1</v>
      </c>
      <c r="L31" s="58">
        <v>17</v>
      </c>
      <c r="M31" s="50">
        <v>0</v>
      </c>
      <c r="N31" s="58">
        <v>4</v>
      </c>
      <c r="O31" s="50">
        <v>3</v>
      </c>
      <c r="P31" s="58" t="s">
        <v>201</v>
      </c>
      <c r="Q31" s="50"/>
      <c r="R31" s="58" t="s">
        <v>201</v>
      </c>
      <c r="S31" s="50"/>
      <c r="T31" s="58" t="s">
        <v>201</v>
      </c>
      <c r="U31" s="50"/>
      <c r="V31" s="58" t="s">
        <v>201</v>
      </c>
      <c r="W31" s="50"/>
      <c r="X31" s="58" t="s">
        <v>201</v>
      </c>
      <c r="Y31" s="50"/>
      <c r="Z31" s="77">
        <v>5</v>
      </c>
      <c r="AA31" s="79">
        <f>SUM(G31+I31+K31+M31+O31+Q31+S31+U31+W31+Y31)</f>
        <v>6</v>
      </c>
      <c r="AB31" s="95">
        <v>5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0"/>
      <c r="C32" s="72"/>
      <c r="D32" s="74"/>
      <c r="E32" s="74"/>
      <c r="F32" s="59"/>
      <c r="G32" s="48"/>
      <c r="H32" s="59"/>
      <c r="I32" s="48"/>
      <c r="J32" s="59"/>
      <c r="K32" s="48"/>
      <c r="L32" s="59"/>
      <c r="M32" s="48" t="s">
        <v>206</v>
      </c>
      <c r="N32" s="59"/>
      <c r="O32" s="48"/>
      <c r="P32" s="59"/>
      <c r="Q32" s="48"/>
      <c r="R32" s="59"/>
      <c r="S32" s="48"/>
      <c r="T32" s="59"/>
      <c r="U32" s="48"/>
      <c r="V32" s="59"/>
      <c r="W32" s="48"/>
      <c r="X32" s="59"/>
      <c r="Y32" s="48"/>
      <c r="Z32" s="61"/>
      <c r="AA32" s="63"/>
      <c r="AB32" s="65"/>
      <c r="AC32" s="21"/>
      <c r="AD32" s="21"/>
      <c r="AE32" s="21"/>
      <c r="AF32" s="21"/>
      <c r="AG32" s="21"/>
      <c r="AH32" s="21"/>
    </row>
    <row r="33" spans="2:34" ht="12.75" customHeight="1" thickTop="1">
      <c r="B33" s="69">
        <v>14</v>
      </c>
      <c r="C33" s="71" t="str">
        <f>VLOOKUP(B33,'пр.взв'!B33:E56,2,FALSE)</f>
        <v>ЦАРЕВ Владимир Владимирович</v>
      </c>
      <c r="D33" s="73" t="str">
        <f>VLOOKUP(B33,'пр.взв'!B33:F98,3,FALSE)</f>
        <v>10.02.1996 1р</v>
      </c>
      <c r="E33" s="75" t="str">
        <f>VLOOKUP(B33,'пр.взв'!B33:G98,4,FALSE)</f>
        <v>ЦФО, Московская обл.</v>
      </c>
      <c r="F33" s="58">
        <v>13</v>
      </c>
      <c r="G33" s="50">
        <v>3</v>
      </c>
      <c r="H33" s="58">
        <v>17</v>
      </c>
      <c r="I33" s="50">
        <v>3</v>
      </c>
      <c r="J33" s="58" t="s">
        <v>196</v>
      </c>
      <c r="K33" s="50"/>
      <c r="L33" s="58" t="s">
        <v>201</v>
      </c>
      <c r="M33" s="50"/>
      <c r="N33" s="58" t="s">
        <v>201</v>
      </c>
      <c r="O33" s="50"/>
      <c r="P33" s="58" t="s">
        <v>201</v>
      </c>
      <c r="Q33" s="50"/>
      <c r="R33" s="58" t="s">
        <v>201</v>
      </c>
      <c r="S33" s="50"/>
      <c r="T33" s="58" t="s">
        <v>201</v>
      </c>
      <c r="U33" s="50"/>
      <c r="V33" s="58" t="s">
        <v>201</v>
      </c>
      <c r="W33" s="50"/>
      <c r="X33" s="58" t="s">
        <v>201</v>
      </c>
      <c r="Y33" s="50"/>
      <c r="Z33" s="77">
        <v>2</v>
      </c>
      <c r="AA33" s="79">
        <f>SUM(G33+I33+K33+M33+O33+Q33+S33+U33+W33+Y33)</f>
        <v>6</v>
      </c>
      <c r="AB33" s="95">
        <v>24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0"/>
      <c r="C34" s="72"/>
      <c r="D34" s="74"/>
      <c r="E34" s="76"/>
      <c r="F34" s="59"/>
      <c r="G34" s="48"/>
      <c r="H34" s="59"/>
      <c r="I34" s="48"/>
      <c r="J34" s="59"/>
      <c r="K34" s="48"/>
      <c r="L34" s="59"/>
      <c r="M34" s="48"/>
      <c r="N34" s="59"/>
      <c r="O34" s="48"/>
      <c r="P34" s="59"/>
      <c r="Q34" s="48"/>
      <c r="R34" s="59"/>
      <c r="S34" s="48"/>
      <c r="T34" s="59"/>
      <c r="U34" s="48"/>
      <c r="V34" s="59"/>
      <c r="W34" s="48"/>
      <c r="X34" s="59"/>
      <c r="Y34" s="48"/>
      <c r="Z34" s="61"/>
      <c r="AA34" s="63"/>
      <c r="AB34" s="65"/>
      <c r="AC34" s="21"/>
      <c r="AD34" s="21"/>
      <c r="AE34" s="21"/>
      <c r="AF34" s="21"/>
      <c r="AG34" s="21"/>
      <c r="AH34" s="21"/>
    </row>
    <row r="35" spans="2:34" ht="12.75" customHeight="1" thickTop="1">
      <c r="B35" s="69">
        <v>15</v>
      </c>
      <c r="C35" s="71" t="str">
        <f>VLOOKUP(B35,'пр.взв'!B35:E58,2,FALSE)</f>
        <v>АГЕЕВ Николай Викторович</v>
      </c>
      <c r="D35" s="73" t="str">
        <f>VLOOKUP(B35,'пр.взв'!B35:F100,3,FALSE)</f>
        <v>11.06.1996 1р</v>
      </c>
      <c r="E35" s="73" t="str">
        <f>VLOOKUP(B35,'пр.взв'!B35:G100,4,FALSE)</f>
        <v>Санкт - Петербург</v>
      </c>
      <c r="F35" s="58">
        <v>16</v>
      </c>
      <c r="G35" s="50">
        <v>1</v>
      </c>
      <c r="H35" s="58">
        <v>13</v>
      </c>
      <c r="I35" s="50">
        <v>3</v>
      </c>
      <c r="J35" s="58">
        <v>17</v>
      </c>
      <c r="K35" s="50">
        <v>2</v>
      </c>
      <c r="L35" s="58">
        <v>10</v>
      </c>
      <c r="M35" s="50">
        <v>0</v>
      </c>
      <c r="N35" s="58">
        <v>9</v>
      </c>
      <c r="O35" s="50">
        <v>3</v>
      </c>
      <c r="P35" s="58" t="s">
        <v>201</v>
      </c>
      <c r="Q35" s="50"/>
      <c r="R35" s="58" t="s">
        <v>201</v>
      </c>
      <c r="S35" s="50"/>
      <c r="T35" s="58" t="s">
        <v>201</v>
      </c>
      <c r="U35" s="50"/>
      <c r="V35" s="58" t="s">
        <v>201</v>
      </c>
      <c r="W35" s="50"/>
      <c r="X35" s="58" t="s">
        <v>201</v>
      </c>
      <c r="Y35" s="50"/>
      <c r="Z35" s="77">
        <v>5</v>
      </c>
      <c r="AA35" s="79">
        <f>SUM(G35+I35+K35+M35+O35+Q35+S35+U35+W35+Y35)</f>
        <v>9</v>
      </c>
      <c r="AB35" s="95">
        <v>8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0"/>
      <c r="C36" s="72"/>
      <c r="D36" s="74"/>
      <c r="E36" s="74"/>
      <c r="F36" s="59"/>
      <c r="G36" s="48"/>
      <c r="H36" s="59"/>
      <c r="I36" s="48"/>
      <c r="J36" s="59"/>
      <c r="K36" s="48"/>
      <c r="L36" s="59"/>
      <c r="M36" s="48" t="s">
        <v>211</v>
      </c>
      <c r="N36" s="59"/>
      <c r="O36" s="48"/>
      <c r="P36" s="59"/>
      <c r="Q36" s="48"/>
      <c r="R36" s="59"/>
      <c r="S36" s="48"/>
      <c r="T36" s="59"/>
      <c r="U36" s="48"/>
      <c r="V36" s="59"/>
      <c r="W36" s="48"/>
      <c r="X36" s="59"/>
      <c r="Y36" s="48"/>
      <c r="Z36" s="61"/>
      <c r="AA36" s="63"/>
      <c r="AB36" s="65"/>
      <c r="AC36" s="21"/>
      <c r="AD36" s="21"/>
      <c r="AE36" s="21"/>
      <c r="AF36" s="21"/>
      <c r="AG36" s="21"/>
      <c r="AH36" s="21"/>
    </row>
    <row r="37" spans="2:34" ht="12.75" customHeight="1" thickTop="1">
      <c r="B37" s="69">
        <v>16</v>
      </c>
      <c r="C37" s="71" t="str">
        <f>VLOOKUP(B37,'пр.взв'!B37:E60,2,FALSE)</f>
        <v>КОКАНОВ Ринат Ростиславович</v>
      </c>
      <c r="D37" s="73" t="str">
        <f>VLOOKUP(B37,'пр.взв'!B37:F102,3,FALSE)</f>
        <v>29.09.1997, 1р</v>
      </c>
      <c r="E37" s="75" t="str">
        <f>VLOOKUP(B37,'пр.взв'!B37:G102,4,FALSE)</f>
        <v>ПФО, Чувашская Р., Чебоксары</v>
      </c>
      <c r="F37" s="58">
        <v>15</v>
      </c>
      <c r="G37" s="50">
        <v>3</v>
      </c>
      <c r="H37" s="58" t="s">
        <v>188</v>
      </c>
      <c r="I37" s="50"/>
      <c r="J37" s="58">
        <v>13</v>
      </c>
      <c r="K37" s="50">
        <v>3</v>
      </c>
      <c r="L37" s="58" t="s">
        <v>201</v>
      </c>
      <c r="M37" s="50"/>
      <c r="N37" s="58" t="s">
        <v>201</v>
      </c>
      <c r="O37" s="50"/>
      <c r="P37" s="58" t="s">
        <v>201</v>
      </c>
      <c r="Q37" s="50"/>
      <c r="R37" s="58" t="s">
        <v>201</v>
      </c>
      <c r="S37" s="50"/>
      <c r="T37" s="58" t="s">
        <v>201</v>
      </c>
      <c r="U37" s="50"/>
      <c r="V37" s="58" t="s">
        <v>201</v>
      </c>
      <c r="W37" s="50"/>
      <c r="X37" s="58" t="s">
        <v>201</v>
      </c>
      <c r="Y37" s="50"/>
      <c r="Z37" s="77">
        <v>3</v>
      </c>
      <c r="AA37" s="79">
        <f>SUM(G37+I37+K37+M37+O37+Q37+S37+U37+W37+Y37)</f>
        <v>6</v>
      </c>
      <c r="AB37" s="95">
        <v>17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0"/>
      <c r="C38" s="72"/>
      <c r="D38" s="74"/>
      <c r="E38" s="76"/>
      <c r="F38" s="59"/>
      <c r="G38" s="48"/>
      <c r="H38" s="59"/>
      <c r="I38" s="48"/>
      <c r="J38" s="59"/>
      <c r="K38" s="48"/>
      <c r="L38" s="59"/>
      <c r="M38" s="48"/>
      <c r="N38" s="59"/>
      <c r="O38" s="48"/>
      <c r="P38" s="59"/>
      <c r="Q38" s="48"/>
      <c r="R38" s="59"/>
      <c r="S38" s="48"/>
      <c r="T38" s="59"/>
      <c r="U38" s="48"/>
      <c r="V38" s="59"/>
      <c r="W38" s="48"/>
      <c r="X38" s="59"/>
      <c r="Y38" s="48"/>
      <c r="Z38" s="61"/>
      <c r="AA38" s="63"/>
      <c r="AB38" s="65"/>
      <c r="AC38" s="21"/>
      <c r="AD38" s="21"/>
      <c r="AE38" s="21"/>
      <c r="AF38" s="21"/>
      <c r="AG38" s="21"/>
      <c r="AH38" s="21"/>
    </row>
    <row r="39" spans="2:34" ht="12.75" customHeight="1" thickTop="1">
      <c r="B39" s="69">
        <v>17</v>
      </c>
      <c r="C39" s="71" t="str">
        <f>VLOOKUP(B39,'пр.взв'!B39:E62,2,FALSE)</f>
        <v>НИКОЛАЙЧУК Вадим Сергеевич </v>
      </c>
      <c r="D39" s="73" t="str">
        <f>VLOOKUP(B39,'пр.взв'!B39:F104,3,FALSE)</f>
        <v>23.04.1996 1р</v>
      </c>
      <c r="E39" s="73" t="str">
        <f>VLOOKUP(B39,'пр.взв'!B39:G104,4,FALSE)</f>
        <v> Москва</v>
      </c>
      <c r="F39" s="58" t="s">
        <v>188</v>
      </c>
      <c r="G39" s="50"/>
      <c r="H39" s="58">
        <v>14</v>
      </c>
      <c r="I39" s="50">
        <v>2</v>
      </c>
      <c r="J39" s="58">
        <v>15</v>
      </c>
      <c r="K39" s="50">
        <v>3</v>
      </c>
      <c r="L39" s="58">
        <v>13</v>
      </c>
      <c r="M39" s="50">
        <v>4</v>
      </c>
      <c r="N39" s="58" t="s">
        <v>201</v>
      </c>
      <c r="O39" s="50"/>
      <c r="P39" s="58" t="s">
        <v>201</v>
      </c>
      <c r="Q39" s="50"/>
      <c r="R39" s="58" t="s">
        <v>201</v>
      </c>
      <c r="S39" s="50"/>
      <c r="T39" s="58" t="s">
        <v>201</v>
      </c>
      <c r="U39" s="50"/>
      <c r="V39" s="58" t="s">
        <v>201</v>
      </c>
      <c r="W39" s="50"/>
      <c r="X39" s="58" t="s">
        <v>201</v>
      </c>
      <c r="Y39" s="50"/>
      <c r="Z39" s="116">
        <v>4</v>
      </c>
      <c r="AA39" s="79">
        <f>SUM(G39+I39+K39+M39+O39+Q39+S39+U39+W39+Y39)</f>
        <v>9</v>
      </c>
      <c r="AB39" s="95">
        <v>15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0"/>
      <c r="C40" s="72"/>
      <c r="D40" s="74"/>
      <c r="E40" s="74"/>
      <c r="F40" s="78"/>
      <c r="G40" s="53"/>
      <c r="H40" s="78"/>
      <c r="I40" s="53"/>
      <c r="J40" s="78"/>
      <c r="K40" s="53"/>
      <c r="L40" s="78"/>
      <c r="M40" s="53" t="s">
        <v>206</v>
      </c>
      <c r="N40" s="78"/>
      <c r="O40" s="53"/>
      <c r="P40" s="78"/>
      <c r="Q40" s="53"/>
      <c r="R40" s="78"/>
      <c r="S40" s="53"/>
      <c r="T40" s="78"/>
      <c r="U40" s="53"/>
      <c r="V40" s="78"/>
      <c r="W40" s="53"/>
      <c r="X40" s="78"/>
      <c r="Y40" s="53"/>
      <c r="Z40" s="117"/>
      <c r="AA40" s="63"/>
      <c r="AB40" s="65"/>
      <c r="AC40" s="21"/>
      <c r="AD40" s="21"/>
      <c r="AE40" s="21"/>
      <c r="AF40" s="21"/>
      <c r="AG40" s="21"/>
      <c r="AH40" s="21"/>
    </row>
    <row r="41" spans="2:34" ht="12.75" customHeight="1" thickBot="1" thickTop="1">
      <c r="B41" s="66" t="s">
        <v>186</v>
      </c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8"/>
      <c r="AC41" s="21"/>
      <c r="AD41" s="21"/>
      <c r="AE41" s="21"/>
      <c r="AF41" s="21"/>
      <c r="AG41" s="21"/>
      <c r="AH41" s="21"/>
    </row>
    <row r="42" spans="2:34" ht="12.75" customHeight="1" thickTop="1">
      <c r="B42" s="69">
        <v>18</v>
      </c>
      <c r="C42" s="71" t="str">
        <f>VLOOKUP(B42,'пр.взв'!B41:E64,2,FALSE)</f>
        <v>МАЗИТОВ Эльдар Рафаэлевич</v>
      </c>
      <c r="D42" s="73" t="str">
        <f>VLOOKUP(B42,'пр.взв'!B41:F106,3,FALSE)</f>
        <v>13.05.1996, 1р</v>
      </c>
      <c r="E42" s="75" t="str">
        <f>VLOOKUP(B42,'пр.взв'!B41:G106,4,FALSE)</f>
        <v>ПФО, Самарская, Тольятти</v>
      </c>
      <c r="F42" s="58">
        <v>19</v>
      </c>
      <c r="G42" s="50">
        <v>3</v>
      </c>
      <c r="H42" s="58">
        <v>20</v>
      </c>
      <c r="I42" s="50">
        <v>2</v>
      </c>
      <c r="J42" s="58">
        <v>23</v>
      </c>
      <c r="K42" s="50">
        <v>3</v>
      </c>
      <c r="L42" s="58" t="s">
        <v>201</v>
      </c>
      <c r="M42" s="50"/>
      <c r="N42" s="58" t="s">
        <v>201</v>
      </c>
      <c r="O42" s="50"/>
      <c r="P42" s="58" t="s">
        <v>201</v>
      </c>
      <c r="Q42" s="50"/>
      <c r="R42" s="58" t="s">
        <v>201</v>
      </c>
      <c r="S42" s="50"/>
      <c r="T42" s="58" t="s">
        <v>201</v>
      </c>
      <c r="U42" s="50"/>
      <c r="V42" s="58" t="s">
        <v>201</v>
      </c>
      <c r="W42" s="50"/>
      <c r="X42" s="58" t="s">
        <v>201</v>
      </c>
      <c r="Y42" s="50"/>
      <c r="Z42" s="77">
        <v>3</v>
      </c>
      <c r="AA42" s="79">
        <f>SUM(G42+I42+K42+M42+O42+Q42+S42+U42+W42+Y42)</f>
        <v>8</v>
      </c>
      <c r="AB42" s="95">
        <v>19</v>
      </c>
      <c r="AC42" s="21"/>
      <c r="AD42" s="21"/>
      <c r="AE42" s="21"/>
      <c r="AF42" s="21"/>
      <c r="AG42" s="21"/>
      <c r="AH42" s="21"/>
    </row>
    <row r="43" spans="2:34" ht="12.75" customHeight="1" thickBot="1">
      <c r="B43" s="70"/>
      <c r="C43" s="72"/>
      <c r="D43" s="74"/>
      <c r="E43" s="76"/>
      <c r="F43" s="59"/>
      <c r="G43" s="48"/>
      <c r="H43" s="59"/>
      <c r="I43" s="48"/>
      <c r="J43" s="59"/>
      <c r="K43" s="48"/>
      <c r="L43" s="59"/>
      <c r="M43" s="48"/>
      <c r="N43" s="59"/>
      <c r="O43" s="48"/>
      <c r="P43" s="59"/>
      <c r="Q43" s="48"/>
      <c r="R43" s="59"/>
      <c r="S43" s="48"/>
      <c r="T43" s="59"/>
      <c r="U43" s="48"/>
      <c r="V43" s="59"/>
      <c r="W43" s="48"/>
      <c r="X43" s="59"/>
      <c r="Y43" s="48"/>
      <c r="Z43" s="61"/>
      <c r="AA43" s="63"/>
      <c r="AB43" s="65"/>
      <c r="AC43" s="21"/>
      <c r="AD43" s="21"/>
      <c r="AE43" s="21"/>
      <c r="AF43" s="21"/>
      <c r="AG43" s="21"/>
      <c r="AH43" s="21"/>
    </row>
    <row r="44" spans="2:34" ht="12.75" customHeight="1" thickTop="1">
      <c r="B44" s="69">
        <v>19</v>
      </c>
      <c r="C44" s="71" t="str">
        <f>VLOOKUP(B44,'пр.взв'!B43:E66,2,FALSE)</f>
        <v>АКОПОВ Виталий Александрович </v>
      </c>
      <c r="D44" s="73" t="str">
        <f>VLOOKUP(B44,'пр.взв'!B43:F108,3,FALSE)</f>
        <v>09.06.1996 1р </v>
      </c>
      <c r="E44" s="73" t="str">
        <f>VLOOKUP(B44,'пр.взв'!B43:G108,4,FALSE)</f>
        <v>Москва </v>
      </c>
      <c r="F44" s="58">
        <v>18</v>
      </c>
      <c r="G44" s="56">
        <v>2.5</v>
      </c>
      <c r="H44" s="58">
        <v>21</v>
      </c>
      <c r="I44" s="50">
        <v>0</v>
      </c>
      <c r="J44" s="58">
        <v>20</v>
      </c>
      <c r="K44" s="50">
        <v>0</v>
      </c>
      <c r="L44" s="58">
        <v>23</v>
      </c>
      <c r="M44" s="50">
        <v>2</v>
      </c>
      <c r="N44" s="58">
        <v>24</v>
      </c>
      <c r="O44" s="50">
        <v>2</v>
      </c>
      <c r="P44" s="58">
        <v>27</v>
      </c>
      <c r="Q44" s="50">
        <v>1</v>
      </c>
      <c r="R44" s="58"/>
      <c r="S44" s="50"/>
      <c r="T44" s="58"/>
      <c r="U44" s="50"/>
      <c r="V44" s="58">
        <v>9</v>
      </c>
      <c r="W44" s="50">
        <v>2</v>
      </c>
      <c r="X44" s="58">
        <v>27</v>
      </c>
      <c r="Y44" s="50">
        <v>4</v>
      </c>
      <c r="Z44" s="77" t="s">
        <v>214</v>
      </c>
      <c r="AA44" s="79">
        <v>1</v>
      </c>
      <c r="AB44" s="95">
        <v>2</v>
      </c>
      <c r="AC44" s="21"/>
      <c r="AD44" s="21"/>
      <c r="AE44" s="21"/>
      <c r="AF44" s="21"/>
      <c r="AG44" s="21"/>
      <c r="AH44" s="21"/>
    </row>
    <row r="45" spans="2:34" ht="12.75" customHeight="1" thickBot="1">
      <c r="B45" s="70"/>
      <c r="C45" s="72"/>
      <c r="D45" s="74"/>
      <c r="E45" s="74"/>
      <c r="F45" s="59"/>
      <c r="G45" s="48"/>
      <c r="H45" s="59"/>
      <c r="I45" s="48" t="s">
        <v>190</v>
      </c>
      <c r="J45" s="59"/>
      <c r="K45" s="48" t="s">
        <v>209</v>
      </c>
      <c r="L45" s="59"/>
      <c r="M45" s="48"/>
      <c r="N45" s="59"/>
      <c r="O45" s="48"/>
      <c r="P45" s="59"/>
      <c r="Q45" s="48"/>
      <c r="R45" s="59"/>
      <c r="S45" s="48"/>
      <c r="T45" s="59"/>
      <c r="U45" s="48"/>
      <c r="V45" s="59"/>
      <c r="W45" s="48"/>
      <c r="X45" s="59"/>
      <c r="Y45" s="48" t="s">
        <v>193</v>
      </c>
      <c r="Z45" s="61"/>
      <c r="AA45" s="63"/>
      <c r="AB45" s="65"/>
      <c r="AC45" s="21"/>
      <c r="AD45" s="21"/>
      <c r="AE45" s="21"/>
      <c r="AF45" s="21"/>
      <c r="AG45" s="21"/>
      <c r="AH45" s="21"/>
    </row>
    <row r="46" spans="2:34" ht="12.75" customHeight="1" thickTop="1">
      <c r="B46" s="69">
        <v>20</v>
      </c>
      <c r="C46" s="71" t="str">
        <f>VLOOKUP(B46,'пр.взв'!B45:E68,2,FALSE)</f>
        <v>ТОДЖАЕВ Надбит Сергеевич</v>
      </c>
      <c r="D46" s="73">
        <f>VLOOKUP(B46,'пр.взв'!B45:F110,3,FALSE)</f>
        <v>35077</v>
      </c>
      <c r="E46" s="75" t="str">
        <f>VLOOKUP(B46,'пр.взв'!B45:G110,4,FALSE)</f>
        <v>ЮФО, Р. Калмыкия</v>
      </c>
      <c r="F46" s="58">
        <v>21</v>
      </c>
      <c r="G46" s="50">
        <v>0</v>
      </c>
      <c r="H46" s="58">
        <v>18</v>
      </c>
      <c r="I46" s="50">
        <v>3</v>
      </c>
      <c r="J46" s="58">
        <v>19</v>
      </c>
      <c r="K46" s="50">
        <v>4</v>
      </c>
      <c r="L46" s="58" t="s">
        <v>201</v>
      </c>
      <c r="M46" s="50"/>
      <c r="N46" s="58" t="s">
        <v>201</v>
      </c>
      <c r="O46" s="50"/>
      <c r="P46" s="58" t="s">
        <v>201</v>
      </c>
      <c r="Q46" s="50"/>
      <c r="R46" s="58" t="s">
        <v>201</v>
      </c>
      <c r="S46" s="50"/>
      <c r="T46" s="58" t="s">
        <v>201</v>
      </c>
      <c r="U46" s="50"/>
      <c r="V46" s="58" t="s">
        <v>201</v>
      </c>
      <c r="W46" s="50"/>
      <c r="X46" s="58" t="s">
        <v>201</v>
      </c>
      <c r="Y46" s="50"/>
      <c r="Z46" s="77">
        <v>3</v>
      </c>
      <c r="AA46" s="79">
        <f>SUM(G46+I46+K46+M46+O46+Q46+S46+U46+W46+Y46)</f>
        <v>7</v>
      </c>
      <c r="AB46" s="95">
        <v>18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0"/>
      <c r="C47" s="72"/>
      <c r="D47" s="74"/>
      <c r="E47" s="76"/>
      <c r="F47" s="59"/>
      <c r="G47" s="48" t="s">
        <v>190</v>
      </c>
      <c r="H47" s="59"/>
      <c r="I47" s="48"/>
      <c r="J47" s="59"/>
      <c r="K47" s="48" t="s">
        <v>209</v>
      </c>
      <c r="L47" s="59"/>
      <c r="M47" s="48"/>
      <c r="N47" s="59"/>
      <c r="O47" s="48"/>
      <c r="P47" s="59"/>
      <c r="Q47" s="48"/>
      <c r="R47" s="59"/>
      <c r="S47" s="48"/>
      <c r="T47" s="59"/>
      <c r="U47" s="48"/>
      <c r="V47" s="59"/>
      <c r="W47" s="48"/>
      <c r="X47" s="59"/>
      <c r="Y47" s="48"/>
      <c r="Z47" s="61"/>
      <c r="AA47" s="63"/>
      <c r="AB47" s="65"/>
      <c r="AC47" s="21"/>
      <c r="AD47" s="21"/>
      <c r="AE47" s="21"/>
      <c r="AF47" s="21"/>
      <c r="AG47" s="21"/>
      <c r="AH47" s="21"/>
    </row>
    <row r="48" spans="2:34" ht="12.75" customHeight="1" thickTop="1">
      <c r="B48" s="69">
        <v>21</v>
      </c>
      <c r="C48" s="71" t="str">
        <f>VLOOKUP(B48,'пр.взв'!B47:E70,2,FALSE)</f>
        <v>ПЛЕШАКОВ Виталий Олегович </v>
      </c>
      <c r="D48" s="73" t="str">
        <f>VLOOKUP(B48,'пр.взв'!B47:F112,3,FALSE)</f>
        <v>14.03.1997 1р</v>
      </c>
      <c r="E48" s="73" t="str">
        <f>VLOOKUP(B48,'пр.взв'!B47:G112,4,FALSE)</f>
        <v>ЦФО, Тамбовская обл.</v>
      </c>
      <c r="F48" s="58">
        <v>20</v>
      </c>
      <c r="G48" s="50">
        <v>4</v>
      </c>
      <c r="H48" s="58">
        <v>19</v>
      </c>
      <c r="I48" s="50">
        <v>4</v>
      </c>
      <c r="J48" s="58" t="s">
        <v>201</v>
      </c>
      <c r="K48" s="50"/>
      <c r="L48" s="58" t="s">
        <v>201</v>
      </c>
      <c r="M48" s="50"/>
      <c r="N48" s="58" t="s">
        <v>201</v>
      </c>
      <c r="O48" s="50"/>
      <c r="P48" s="58" t="s">
        <v>201</v>
      </c>
      <c r="Q48" s="50"/>
      <c r="R48" s="58" t="s">
        <v>201</v>
      </c>
      <c r="S48" s="50"/>
      <c r="T48" s="58" t="s">
        <v>201</v>
      </c>
      <c r="U48" s="50"/>
      <c r="V48" s="58" t="s">
        <v>201</v>
      </c>
      <c r="W48" s="50"/>
      <c r="X48" s="58" t="s">
        <v>201</v>
      </c>
      <c r="Y48" s="50"/>
      <c r="Z48" s="77">
        <v>2</v>
      </c>
      <c r="AA48" s="79">
        <f>SUM(G48+I48+K48+M48+O48+Q48+S48+U48+W48+Y48)</f>
        <v>8</v>
      </c>
      <c r="AB48" s="95">
        <v>31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0"/>
      <c r="C49" s="72"/>
      <c r="D49" s="74"/>
      <c r="E49" s="74"/>
      <c r="F49" s="59"/>
      <c r="G49" s="48"/>
      <c r="H49" s="59"/>
      <c r="I49" s="48" t="s">
        <v>190</v>
      </c>
      <c r="J49" s="59"/>
      <c r="K49" s="48"/>
      <c r="L49" s="59"/>
      <c r="M49" s="48"/>
      <c r="N49" s="59"/>
      <c r="O49" s="48"/>
      <c r="P49" s="59"/>
      <c r="Q49" s="48"/>
      <c r="R49" s="59"/>
      <c r="S49" s="48"/>
      <c r="T49" s="59"/>
      <c r="U49" s="48"/>
      <c r="V49" s="59"/>
      <c r="W49" s="48"/>
      <c r="X49" s="59"/>
      <c r="Y49" s="48"/>
      <c r="Z49" s="61"/>
      <c r="AA49" s="63"/>
      <c r="AB49" s="65"/>
      <c r="AC49" s="21"/>
      <c r="AD49" s="21"/>
      <c r="AE49" s="21"/>
      <c r="AF49" s="21"/>
      <c r="AG49" s="21"/>
      <c r="AH49" s="21"/>
    </row>
    <row r="50" spans="2:34" ht="12.75" customHeight="1" thickTop="1">
      <c r="B50" s="69">
        <v>22</v>
      </c>
      <c r="C50" s="71" t="str">
        <f>VLOOKUP(B50,'пр.взв'!B49:E72,2,FALSE)</f>
        <v>КОНДРАШОВ Виктор Олегович</v>
      </c>
      <c r="D50" s="73" t="str">
        <f>VLOOKUP(B50,'пр.взв'!B49:F114,3,FALSE)</f>
        <v>30.09.1996, 1р</v>
      </c>
      <c r="E50" s="75" t="str">
        <f>VLOOKUP(B50,'пр.взв'!B49:G114,4,FALSE)</f>
        <v>УФО, Курганская</v>
      </c>
      <c r="F50" s="58">
        <v>23</v>
      </c>
      <c r="G50" s="50">
        <v>3</v>
      </c>
      <c r="H50" s="58">
        <v>24</v>
      </c>
      <c r="I50" s="50">
        <v>4</v>
      </c>
      <c r="J50" s="58" t="s">
        <v>201</v>
      </c>
      <c r="K50" s="50"/>
      <c r="L50" s="58" t="s">
        <v>201</v>
      </c>
      <c r="M50" s="50"/>
      <c r="N50" s="58" t="s">
        <v>201</v>
      </c>
      <c r="O50" s="50"/>
      <c r="P50" s="58" t="s">
        <v>201</v>
      </c>
      <c r="Q50" s="50"/>
      <c r="R50" s="58" t="s">
        <v>201</v>
      </c>
      <c r="S50" s="50"/>
      <c r="T50" s="58" t="s">
        <v>201</v>
      </c>
      <c r="U50" s="50"/>
      <c r="V50" s="58" t="s">
        <v>201</v>
      </c>
      <c r="W50" s="50"/>
      <c r="X50" s="58" t="s">
        <v>201</v>
      </c>
      <c r="Y50" s="50"/>
      <c r="Z50" s="77">
        <v>2</v>
      </c>
      <c r="AA50" s="79">
        <f>SUM(G50+I50+K50+M50+O50+Q50+S50+U50+W50+Y50)</f>
        <v>7</v>
      </c>
      <c r="AB50" s="95">
        <v>26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0"/>
      <c r="C51" s="72"/>
      <c r="D51" s="74"/>
      <c r="E51" s="76"/>
      <c r="F51" s="59"/>
      <c r="G51" s="48"/>
      <c r="H51" s="59"/>
      <c r="I51" s="48" t="s">
        <v>203</v>
      </c>
      <c r="J51" s="59"/>
      <c r="K51" s="48"/>
      <c r="L51" s="59"/>
      <c r="M51" s="48"/>
      <c r="N51" s="59"/>
      <c r="O51" s="48"/>
      <c r="P51" s="59"/>
      <c r="Q51" s="48"/>
      <c r="R51" s="59"/>
      <c r="S51" s="48"/>
      <c r="T51" s="59"/>
      <c r="U51" s="48"/>
      <c r="V51" s="59"/>
      <c r="W51" s="48"/>
      <c r="X51" s="59"/>
      <c r="Y51" s="48"/>
      <c r="Z51" s="61"/>
      <c r="AA51" s="63"/>
      <c r="AB51" s="65"/>
      <c r="AC51" s="21"/>
      <c r="AD51" s="21"/>
      <c r="AE51" s="21"/>
      <c r="AF51" s="21"/>
      <c r="AG51" s="21"/>
      <c r="AH51" s="21"/>
    </row>
    <row r="52" spans="2:34" ht="12.75" customHeight="1" thickTop="1">
      <c r="B52" s="69">
        <v>23</v>
      </c>
      <c r="C52" s="71" t="str">
        <f>VLOOKUP(B52,'пр.взв'!B51:E72,2,FALSE)</f>
        <v>СУВОРОВ Артем Вячеславович</v>
      </c>
      <c r="D52" s="73" t="str">
        <f>VLOOKUP(B52,'пр.взв'!B51:F116,3,FALSE)</f>
        <v>06.01.1997 КМС</v>
      </c>
      <c r="E52" s="73" t="str">
        <f>VLOOKUP(B52,'пр.взв'!B51:G116,4,FALSE)</f>
        <v>ЦФО, Московская, Мытищи МО</v>
      </c>
      <c r="F52" s="58">
        <v>22</v>
      </c>
      <c r="G52" s="50">
        <v>1</v>
      </c>
      <c r="H52" s="58">
        <v>25</v>
      </c>
      <c r="I52" s="50">
        <v>0</v>
      </c>
      <c r="J52" s="58">
        <v>18</v>
      </c>
      <c r="K52" s="50">
        <v>2</v>
      </c>
      <c r="L52" s="58">
        <v>19</v>
      </c>
      <c r="M52" s="50">
        <v>3</v>
      </c>
      <c r="N52" s="58" t="s">
        <v>201</v>
      </c>
      <c r="O52" s="50"/>
      <c r="P52" s="58" t="s">
        <v>201</v>
      </c>
      <c r="Q52" s="50"/>
      <c r="R52" s="58" t="s">
        <v>201</v>
      </c>
      <c r="S52" s="50"/>
      <c r="T52" s="58" t="s">
        <v>201</v>
      </c>
      <c r="U52" s="50"/>
      <c r="V52" s="58" t="s">
        <v>201</v>
      </c>
      <c r="W52" s="50"/>
      <c r="X52" s="58" t="s">
        <v>201</v>
      </c>
      <c r="Y52" s="50"/>
      <c r="Z52" s="77">
        <v>4</v>
      </c>
      <c r="AA52" s="79">
        <f>SUM(G52+I52+K52+M52+O52+Q52+S52+U52+W52+Y52)</f>
        <v>6</v>
      </c>
      <c r="AB52" s="95">
        <v>9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0"/>
      <c r="C53" s="72"/>
      <c r="D53" s="74"/>
      <c r="E53" s="74"/>
      <c r="F53" s="59"/>
      <c r="G53" s="48"/>
      <c r="H53" s="59"/>
      <c r="I53" s="48" t="s">
        <v>204</v>
      </c>
      <c r="J53" s="59"/>
      <c r="K53" s="48"/>
      <c r="L53" s="59"/>
      <c r="M53" s="48"/>
      <c r="N53" s="59"/>
      <c r="O53" s="48"/>
      <c r="P53" s="59"/>
      <c r="Q53" s="48"/>
      <c r="R53" s="59"/>
      <c r="S53" s="48"/>
      <c r="T53" s="59"/>
      <c r="U53" s="48"/>
      <c r="V53" s="59"/>
      <c r="W53" s="48"/>
      <c r="X53" s="59"/>
      <c r="Y53" s="48"/>
      <c r="Z53" s="61"/>
      <c r="AA53" s="63"/>
      <c r="AB53" s="65"/>
      <c r="AC53" s="21"/>
      <c r="AD53" s="21"/>
      <c r="AE53" s="21"/>
      <c r="AF53" s="21"/>
      <c r="AG53" s="21"/>
      <c r="AH53" s="21"/>
    </row>
    <row r="54" spans="2:34" ht="12.75" customHeight="1" thickTop="1">
      <c r="B54" s="69">
        <v>24</v>
      </c>
      <c r="C54" s="71" t="str">
        <f>VLOOKUP(B54,'пр.взв'!B53:E72,2,FALSE)</f>
        <v>ОТАЖОНОВ Руслан Борисович </v>
      </c>
      <c r="D54" s="73" t="str">
        <f>VLOOKUP(B54,'пр.взв'!B53:F118,3,FALSE)</f>
        <v>03.04.1996 1р</v>
      </c>
      <c r="E54" s="75" t="str">
        <f>VLOOKUP(B54,'пр.взв'!B53:G118,4,FALSE)</f>
        <v>ПФО, Татарстан, </v>
      </c>
      <c r="F54" s="58">
        <v>25</v>
      </c>
      <c r="G54" s="50">
        <v>0</v>
      </c>
      <c r="H54" s="58">
        <v>22</v>
      </c>
      <c r="I54" s="50">
        <v>0</v>
      </c>
      <c r="J54" s="58">
        <v>27</v>
      </c>
      <c r="K54" s="50">
        <v>3</v>
      </c>
      <c r="L54" s="58">
        <v>29</v>
      </c>
      <c r="M54" s="50">
        <v>2</v>
      </c>
      <c r="N54" s="58">
        <v>19</v>
      </c>
      <c r="O54" s="50">
        <v>3</v>
      </c>
      <c r="P54" s="58" t="s">
        <v>201</v>
      </c>
      <c r="Q54" s="50"/>
      <c r="R54" s="58" t="s">
        <v>201</v>
      </c>
      <c r="S54" s="50"/>
      <c r="T54" s="58" t="s">
        <v>201</v>
      </c>
      <c r="U54" s="50"/>
      <c r="V54" s="58" t="s">
        <v>201</v>
      </c>
      <c r="W54" s="50"/>
      <c r="X54" s="58" t="s">
        <v>201</v>
      </c>
      <c r="Y54" s="50"/>
      <c r="Z54" s="77">
        <v>5</v>
      </c>
      <c r="AA54" s="79">
        <f>SUM(G54+I54+K54+M54+O54+Q54+S54+U54+W54+Y54)</f>
        <v>8</v>
      </c>
      <c r="AB54" s="95">
        <v>6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0"/>
      <c r="C55" s="72"/>
      <c r="D55" s="74"/>
      <c r="E55" s="76"/>
      <c r="F55" s="59"/>
      <c r="G55" s="48" t="s">
        <v>191</v>
      </c>
      <c r="H55" s="59"/>
      <c r="I55" s="48" t="s">
        <v>203</v>
      </c>
      <c r="J55" s="59"/>
      <c r="K55" s="48"/>
      <c r="L55" s="59"/>
      <c r="M55" s="48"/>
      <c r="N55" s="59"/>
      <c r="O55" s="48"/>
      <c r="P55" s="59"/>
      <c r="Q55" s="48"/>
      <c r="R55" s="59"/>
      <c r="S55" s="48"/>
      <c r="T55" s="59"/>
      <c r="U55" s="48"/>
      <c r="V55" s="59"/>
      <c r="W55" s="48"/>
      <c r="X55" s="59"/>
      <c r="Y55" s="48"/>
      <c r="Z55" s="61"/>
      <c r="AA55" s="63"/>
      <c r="AB55" s="65"/>
      <c r="AC55" s="21"/>
      <c r="AD55" s="21"/>
      <c r="AE55" s="21"/>
      <c r="AF55" s="21"/>
      <c r="AG55" s="21"/>
      <c r="AH55" s="21"/>
    </row>
    <row r="56" spans="2:34" ht="12.75" customHeight="1" thickTop="1">
      <c r="B56" s="69">
        <v>25</v>
      </c>
      <c r="C56" s="71" t="str">
        <f>VLOOKUP(B56,'пр.взв'!B55:E72,2,FALSE)</f>
        <v>КОЛПАКОВ Андрей Сергеевич </v>
      </c>
      <c r="D56" s="73" t="str">
        <f>VLOOKUP(B56,'пр.взв'!B55:F120,3,FALSE)</f>
        <v>13.07.1997 1р</v>
      </c>
      <c r="E56" s="73" t="str">
        <f>VLOOKUP(B56,'пр.взв'!B55:G120,4,FALSE)</f>
        <v>Санкт - Петербург</v>
      </c>
      <c r="F56" s="58">
        <v>24</v>
      </c>
      <c r="G56" s="50">
        <v>4</v>
      </c>
      <c r="H56" s="58">
        <v>23</v>
      </c>
      <c r="I56" s="50">
        <v>4</v>
      </c>
      <c r="J56" s="58" t="s">
        <v>201</v>
      </c>
      <c r="K56" s="50"/>
      <c r="L56" s="58" t="s">
        <v>201</v>
      </c>
      <c r="M56" s="50"/>
      <c r="N56" s="58" t="s">
        <v>201</v>
      </c>
      <c r="O56" s="50"/>
      <c r="P56" s="58" t="s">
        <v>201</v>
      </c>
      <c r="Q56" s="50"/>
      <c r="R56" s="58" t="s">
        <v>201</v>
      </c>
      <c r="S56" s="50"/>
      <c r="T56" s="58" t="s">
        <v>201</v>
      </c>
      <c r="U56" s="50"/>
      <c r="V56" s="58" t="s">
        <v>201</v>
      </c>
      <c r="W56" s="50"/>
      <c r="X56" s="58" t="s">
        <v>201</v>
      </c>
      <c r="Y56" s="50"/>
      <c r="Z56" s="77">
        <v>2</v>
      </c>
      <c r="AA56" s="79">
        <f>SUM(G56+I56+K56+M56+O56+Q56+S56+U56+W56+Y56)</f>
        <v>8</v>
      </c>
      <c r="AB56" s="95">
        <v>30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0"/>
      <c r="C57" s="72"/>
      <c r="D57" s="74"/>
      <c r="E57" s="74"/>
      <c r="F57" s="59"/>
      <c r="G57" s="48" t="s">
        <v>191</v>
      </c>
      <c r="H57" s="59"/>
      <c r="I57" s="48" t="s">
        <v>204</v>
      </c>
      <c r="J57" s="59"/>
      <c r="K57" s="48"/>
      <c r="L57" s="59"/>
      <c r="M57" s="48"/>
      <c r="N57" s="59"/>
      <c r="O57" s="48"/>
      <c r="P57" s="59"/>
      <c r="Q57" s="48"/>
      <c r="R57" s="59"/>
      <c r="S57" s="48"/>
      <c r="T57" s="59"/>
      <c r="U57" s="48"/>
      <c r="V57" s="59"/>
      <c r="W57" s="48"/>
      <c r="X57" s="59"/>
      <c r="Y57" s="48"/>
      <c r="Z57" s="61"/>
      <c r="AA57" s="63"/>
      <c r="AB57" s="65"/>
      <c r="AC57" s="21"/>
      <c r="AD57" s="21"/>
      <c r="AE57" s="21"/>
      <c r="AF57" s="21"/>
      <c r="AG57" s="21"/>
      <c r="AH57" s="21"/>
    </row>
    <row r="58" spans="2:34" ht="12.75" customHeight="1" thickTop="1">
      <c r="B58" s="69">
        <v>26</v>
      </c>
      <c r="C58" s="71" t="str">
        <f>VLOOKUP(B58,'пр.взв'!B57:E72,2,FALSE)</f>
        <v>МИХАЙЛОВ Александр Васильевич </v>
      </c>
      <c r="D58" s="73" t="str">
        <f>VLOOKUP(B58,'пр.взв'!B57:F122,3,FALSE)</f>
        <v>03.08.1997 2р</v>
      </c>
      <c r="E58" s="75" t="str">
        <f>VLOOKUP(B58,'пр.взв'!B57:G122,4,FALSE)</f>
        <v>СЗФО, Мурманская обл, МО </v>
      </c>
      <c r="F58" s="58">
        <v>27</v>
      </c>
      <c r="G58" s="50">
        <v>4</v>
      </c>
      <c r="H58" s="58" t="s">
        <v>195</v>
      </c>
      <c r="I58" s="136"/>
      <c r="J58" s="136"/>
      <c r="K58" s="137"/>
      <c r="L58" s="58" t="s">
        <v>196</v>
      </c>
      <c r="M58" s="50"/>
      <c r="N58" s="58" t="s">
        <v>196</v>
      </c>
      <c r="O58" s="50"/>
      <c r="P58" s="58" t="s">
        <v>196</v>
      </c>
      <c r="Q58" s="50"/>
      <c r="R58" s="58" t="s">
        <v>196</v>
      </c>
      <c r="S58" s="50"/>
      <c r="T58" s="58" t="s">
        <v>196</v>
      </c>
      <c r="U58" s="50"/>
      <c r="V58" s="58" t="s">
        <v>196</v>
      </c>
      <c r="W58" s="50"/>
      <c r="X58" s="58" t="s">
        <v>196</v>
      </c>
      <c r="Y58" s="50"/>
      <c r="Z58" s="77">
        <v>1</v>
      </c>
      <c r="AA58" s="79">
        <f>SUM(G58+I58+K58+M58+O58+Q58+S58+U58+W58+Y58)</f>
        <v>4</v>
      </c>
      <c r="AB58" s="95">
        <v>33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0"/>
      <c r="C59" s="72"/>
      <c r="D59" s="74"/>
      <c r="E59" s="76"/>
      <c r="F59" s="59"/>
      <c r="G59" s="48" t="s">
        <v>192</v>
      </c>
      <c r="H59" s="59"/>
      <c r="I59" s="138"/>
      <c r="J59" s="138"/>
      <c r="K59" s="139"/>
      <c r="L59" s="59"/>
      <c r="M59" s="48"/>
      <c r="N59" s="59"/>
      <c r="O59" s="48"/>
      <c r="P59" s="59"/>
      <c r="Q59" s="48"/>
      <c r="R59" s="59"/>
      <c r="S59" s="48"/>
      <c r="T59" s="59"/>
      <c r="U59" s="48"/>
      <c r="V59" s="59"/>
      <c r="W59" s="48"/>
      <c r="X59" s="59"/>
      <c r="Y59" s="48"/>
      <c r="Z59" s="61"/>
      <c r="AA59" s="63"/>
      <c r="AB59" s="65"/>
      <c r="AC59" s="21"/>
      <c r="AD59" s="21"/>
      <c r="AE59" s="21"/>
      <c r="AF59" s="21"/>
      <c r="AG59" s="21"/>
      <c r="AH59" s="21"/>
    </row>
    <row r="60" spans="2:34" ht="12.75" customHeight="1" thickTop="1">
      <c r="B60" s="69">
        <v>27</v>
      </c>
      <c r="C60" s="71" t="str">
        <f>VLOOKUP(B60,'пр.взв'!B59:E72,2,FALSE)</f>
        <v>ЗАИРБЕКОВ  Тимур Мурадович </v>
      </c>
      <c r="D60" s="73" t="str">
        <f>VLOOKUP(B60,'пр.взв'!B59:F124,3,FALSE)</f>
        <v>09.02.1996 КМС </v>
      </c>
      <c r="E60" s="73" t="str">
        <f>VLOOKUP(B60,'пр.взв'!B59:G124,4,FALSE)</f>
        <v> Москва</v>
      </c>
      <c r="F60" s="58">
        <v>26</v>
      </c>
      <c r="G60" s="50">
        <v>0</v>
      </c>
      <c r="H60" s="58">
        <v>29</v>
      </c>
      <c r="I60" s="50">
        <v>1</v>
      </c>
      <c r="J60" s="58">
        <v>24</v>
      </c>
      <c r="K60" s="50">
        <v>3</v>
      </c>
      <c r="L60" s="58">
        <v>33</v>
      </c>
      <c r="M60" s="50">
        <v>0</v>
      </c>
      <c r="N60" s="58">
        <v>31</v>
      </c>
      <c r="O60" s="50">
        <v>0</v>
      </c>
      <c r="P60" s="58">
        <v>19</v>
      </c>
      <c r="Q60" s="50">
        <v>3</v>
      </c>
      <c r="R60" s="58"/>
      <c r="S60" s="50"/>
      <c r="T60" s="58"/>
      <c r="U60" s="50"/>
      <c r="V60" s="58">
        <v>4</v>
      </c>
      <c r="W60" s="50">
        <v>2</v>
      </c>
      <c r="X60" s="58">
        <v>19</v>
      </c>
      <c r="Y60" s="50">
        <v>0</v>
      </c>
      <c r="Z60" s="77" t="s">
        <v>214</v>
      </c>
      <c r="AA60" s="79">
        <v>2</v>
      </c>
      <c r="AB60" s="95">
        <v>1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0"/>
      <c r="C61" s="72"/>
      <c r="D61" s="74"/>
      <c r="E61" s="74"/>
      <c r="F61" s="59"/>
      <c r="G61" s="48" t="s">
        <v>192</v>
      </c>
      <c r="H61" s="59"/>
      <c r="I61" s="48"/>
      <c r="J61" s="59"/>
      <c r="K61" s="48"/>
      <c r="L61" s="59"/>
      <c r="M61" s="48" t="s">
        <v>212</v>
      </c>
      <c r="N61" s="59"/>
      <c r="O61" s="48" t="s">
        <v>213</v>
      </c>
      <c r="P61" s="59"/>
      <c r="Q61" s="48"/>
      <c r="R61" s="59"/>
      <c r="S61" s="48"/>
      <c r="T61" s="59"/>
      <c r="U61" s="48"/>
      <c r="V61" s="59"/>
      <c r="W61" s="48"/>
      <c r="X61" s="59"/>
      <c r="Y61" s="48" t="s">
        <v>193</v>
      </c>
      <c r="Z61" s="61"/>
      <c r="AA61" s="63"/>
      <c r="AB61" s="65"/>
      <c r="AC61" s="21"/>
      <c r="AD61" s="21"/>
      <c r="AE61" s="21"/>
      <c r="AF61" s="21"/>
      <c r="AG61" s="21"/>
      <c r="AH61" s="21"/>
    </row>
    <row r="62" spans="2:40" ht="12.75" customHeight="1" thickTop="1">
      <c r="B62" s="69">
        <v>28</v>
      </c>
      <c r="C62" s="71" t="str">
        <f>VLOOKUP(B62,'пр.взв'!B61:E72,2,FALSE)</f>
        <v>АЛЕКСАНДРОВ Андрей Сергеевич </v>
      </c>
      <c r="D62" s="73" t="str">
        <f>VLOOKUP(B62,'пр.взв'!B61:F126,3,FALSE)</f>
        <v>17.04.1996 1р</v>
      </c>
      <c r="E62" s="75" t="str">
        <f>VLOOKUP(B62,'пр.взв'!B61:G126,4,FALSE)</f>
        <v>СЗФО, Вологодская</v>
      </c>
      <c r="F62" s="58">
        <v>29</v>
      </c>
      <c r="G62" s="50">
        <v>4</v>
      </c>
      <c r="H62" s="58">
        <v>30</v>
      </c>
      <c r="I62" s="50">
        <v>4</v>
      </c>
      <c r="J62" s="58" t="s">
        <v>201</v>
      </c>
      <c r="K62" s="50"/>
      <c r="L62" s="58" t="s">
        <v>201</v>
      </c>
      <c r="M62" s="50"/>
      <c r="N62" s="58" t="s">
        <v>201</v>
      </c>
      <c r="O62" s="50"/>
      <c r="P62" s="58" t="s">
        <v>201</v>
      </c>
      <c r="Q62" s="50"/>
      <c r="R62" s="58" t="s">
        <v>201</v>
      </c>
      <c r="S62" s="50"/>
      <c r="T62" s="58" t="s">
        <v>201</v>
      </c>
      <c r="U62" s="50"/>
      <c r="V62" s="58" t="s">
        <v>201</v>
      </c>
      <c r="W62" s="50"/>
      <c r="X62" s="58" t="s">
        <v>201</v>
      </c>
      <c r="Y62" s="50"/>
      <c r="Z62" s="77">
        <v>2</v>
      </c>
      <c r="AA62" s="79">
        <f>SUM(G62+I62+K62+M62+O62+Q62+S62+U62+W62+Y62)</f>
        <v>8</v>
      </c>
      <c r="AB62" s="95">
        <v>29</v>
      </c>
      <c r="AC62" s="21"/>
      <c r="AD62" s="21"/>
      <c r="AE62" s="21"/>
      <c r="AF62" s="21"/>
      <c r="AG62" s="21"/>
      <c r="AH62" s="45"/>
      <c r="AI62" s="46"/>
      <c r="AJ62" s="46"/>
      <c r="AK62" s="46"/>
      <c r="AL62" s="46"/>
      <c r="AM62" s="46"/>
      <c r="AN62" s="46"/>
    </row>
    <row r="63" spans="2:40" ht="12.75" customHeight="1" thickBot="1">
      <c r="B63" s="70"/>
      <c r="C63" s="72"/>
      <c r="D63" s="74"/>
      <c r="E63" s="76"/>
      <c r="F63" s="59"/>
      <c r="G63" s="48" t="s">
        <v>193</v>
      </c>
      <c r="H63" s="59"/>
      <c r="I63" s="48" t="s">
        <v>204</v>
      </c>
      <c r="J63" s="59"/>
      <c r="K63" s="48"/>
      <c r="L63" s="59"/>
      <c r="M63" s="48"/>
      <c r="N63" s="59"/>
      <c r="O63" s="48"/>
      <c r="P63" s="59"/>
      <c r="Q63" s="48"/>
      <c r="R63" s="59"/>
      <c r="S63" s="48"/>
      <c r="T63" s="59"/>
      <c r="U63" s="48"/>
      <c r="V63" s="59"/>
      <c r="W63" s="48"/>
      <c r="X63" s="59"/>
      <c r="Y63" s="48"/>
      <c r="Z63" s="61"/>
      <c r="AA63" s="63"/>
      <c r="AB63" s="65"/>
      <c r="AC63" s="21"/>
      <c r="AD63" s="21"/>
      <c r="AE63" s="21"/>
      <c r="AF63" s="21"/>
      <c r="AG63" s="21"/>
      <c r="AH63" s="133"/>
      <c r="AI63" s="133"/>
      <c r="AJ63" s="134"/>
      <c r="AK63" s="134"/>
      <c r="AL63" s="135"/>
      <c r="AM63" s="135"/>
      <c r="AN63" s="46"/>
    </row>
    <row r="64" spans="2:40" ht="12.75" customHeight="1" thickTop="1">
      <c r="B64" s="69">
        <v>29</v>
      </c>
      <c r="C64" s="71" t="str">
        <f>VLOOKUP(B64,'пр.взв'!B63:E72,2,FALSE)</f>
        <v>ЩЕТИНИН Борис Александрович</v>
      </c>
      <c r="D64" s="73" t="str">
        <f>VLOOKUP(B64,'пр.взв'!B63:F128,3,FALSE)</f>
        <v>24.01.1996 КМС</v>
      </c>
      <c r="E64" s="73" t="str">
        <f>VLOOKUP(B64,'пр.взв'!B63:G128,4,FALSE)</f>
        <v>ПФО, Оренбургская обл., Бузулук</v>
      </c>
      <c r="F64" s="58">
        <v>28</v>
      </c>
      <c r="G64" s="50">
        <v>0</v>
      </c>
      <c r="H64" s="58">
        <v>27</v>
      </c>
      <c r="I64" s="50">
        <v>3</v>
      </c>
      <c r="J64" s="58">
        <v>30</v>
      </c>
      <c r="K64" s="50">
        <v>1</v>
      </c>
      <c r="L64" s="58">
        <v>24</v>
      </c>
      <c r="M64" s="50">
        <v>3</v>
      </c>
      <c r="N64" s="58" t="s">
        <v>201</v>
      </c>
      <c r="O64" s="50"/>
      <c r="P64" s="58" t="s">
        <v>201</v>
      </c>
      <c r="Q64" s="50"/>
      <c r="R64" s="58" t="s">
        <v>201</v>
      </c>
      <c r="S64" s="50"/>
      <c r="T64" s="58" t="s">
        <v>201</v>
      </c>
      <c r="U64" s="50"/>
      <c r="V64" s="58" t="s">
        <v>201</v>
      </c>
      <c r="W64" s="50"/>
      <c r="X64" s="58" t="s">
        <v>201</v>
      </c>
      <c r="Y64" s="50"/>
      <c r="Z64" s="77">
        <v>4</v>
      </c>
      <c r="AA64" s="79">
        <f>SUM(G64+I64+K64+M64+O64+Q64+S64+U64+W64+Y64)</f>
        <v>7</v>
      </c>
      <c r="AB64" s="95">
        <v>11</v>
      </c>
      <c r="AC64" s="21"/>
      <c r="AD64" s="21"/>
      <c r="AE64" s="21"/>
      <c r="AF64" s="21"/>
      <c r="AG64" s="21"/>
      <c r="AH64" s="133"/>
      <c r="AI64" s="133"/>
      <c r="AJ64" s="134"/>
      <c r="AK64" s="134"/>
      <c r="AL64" s="135"/>
      <c r="AM64" s="135"/>
      <c r="AN64" s="46"/>
    </row>
    <row r="65" spans="2:40" ht="12.75" customHeight="1" thickBot="1">
      <c r="B65" s="70"/>
      <c r="C65" s="72"/>
      <c r="D65" s="74"/>
      <c r="E65" s="74"/>
      <c r="F65" s="59"/>
      <c r="G65" s="48" t="s">
        <v>193</v>
      </c>
      <c r="H65" s="59"/>
      <c r="I65" s="48"/>
      <c r="J65" s="59"/>
      <c r="K65" s="48"/>
      <c r="L65" s="59"/>
      <c r="M65" s="48"/>
      <c r="N65" s="59"/>
      <c r="O65" s="48"/>
      <c r="P65" s="59"/>
      <c r="Q65" s="48"/>
      <c r="R65" s="59"/>
      <c r="S65" s="48"/>
      <c r="T65" s="59"/>
      <c r="U65" s="48"/>
      <c r="V65" s="59"/>
      <c r="W65" s="48"/>
      <c r="X65" s="59"/>
      <c r="Y65" s="48"/>
      <c r="Z65" s="61"/>
      <c r="AA65" s="63"/>
      <c r="AB65" s="65"/>
      <c r="AC65" s="21"/>
      <c r="AD65" s="21"/>
      <c r="AE65" s="21"/>
      <c r="AF65" s="21"/>
      <c r="AG65" s="21"/>
      <c r="AH65" s="45"/>
      <c r="AI65" s="46"/>
      <c r="AJ65" s="46"/>
      <c r="AK65" s="46"/>
      <c r="AL65" s="46"/>
      <c r="AM65" s="46"/>
      <c r="AN65" s="46"/>
    </row>
    <row r="66" spans="2:34" ht="12.75" customHeight="1" thickTop="1">
      <c r="B66" s="69">
        <v>30</v>
      </c>
      <c r="C66" s="71" t="str">
        <f>VLOOKUP(B66,'пр.взв'!B65:E74,2,FALSE)</f>
        <v>МИХЕЕВ Вадим Андреевич</v>
      </c>
      <c r="D66" s="73" t="str">
        <f>VLOOKUP(B66,'пр.взв'!B65:F130,3,FALSE)</f>
        <v>08.08.1996, 1р</v>
      </c>
      <c r="E66" s="75" t="str">
        <f>VLOOKUP(B66,'пр.взв'!B65:G130,4,FALSE)</f>
        <v>ПФО, Саратовская, Саратов, Д</v>
      </c>
      <c r="F66" s="58">
        <v>31</v>
      </c>
      <c r="G66" s="50">
        <v>3</v>
      </c>
      <c r="H66" s="58">
        <v>28</v>
      </c>
      <c r="I66" s="50">
        <v>0</v>
      </c>
      <c r="J66" s="58">
        <v>29</v>
      </c>
      <c r="K66" s="50">
        <v>3</v>
      </c>
      <c r="L66" s="58" t="s">
        <v>201</v>
      </c>
      <c r="M66" s="50"/>
      <c r="N66" s="58" t="s">
        <v>201</v>
      </c>
      <c r="O66" s="50"/>
      <c r="P66" s="58" t="s">
        <v>201</v>
      </c>
      <c r="Q66" s="50"/>
      <c r="R66" s="58" t="s">
        <v>201</v>
      </c>
      <c r="S66" s="50"/>
      <c r="T66" s="58" t="s">
        <v>201</v>
      </c>
      <c r="U66" s="50"/>
      <c r="V66" s="58" t="s">
        <v>201</v>
      </c>
      <c r="W66" s="50"/>
      <c r="X66" s="58" t="s">
        <v>201</v>
      </c>
      <c r="Y66" s="50"/>
      <c r="Z66" s="77">
        <v>3</v>
      </c>
      <c r="AA66" s="79">
        <f>SUM(G66+I66+K66+M66+O66+Q66+S66+U66+W66+Y66)</f>
        <v>6</v>
      </c>
      <c r="AB66" s="95">
        <v>16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0"/>
      <c r="C67" s="72"/>
      <c r="D67" s="74"/>
      <c r="E67" s="76"/>
      <c r="F67" s="59"/>
      <c r="G67" s="48"/>
      <c r="H67" s="59"/>
      <c r="I67" s="48" t="s">
        <v>204</v>
      </c>
      <c r="J67" s="59"/>
      <c r="K67" s="48"/>
      <c r="L67" s="59"/>
      <c r="M67" s="48"/>
      <c r="N67" s="59"/>
      <c r="O67" s="48"/>
      <c r="P67" s="59"/>
      <c r="Q67" s="48"/>
      <c r="R67" s="59"/>
      <c r="S67" s="48"/>
      <c r="T67" s="59"/>
      <c r="U67" s="48"/>
      <c r="V67" s="59"/>
      <c r="W67" s="48"/>
      <c r="X67" s="59"/>
      <c r="Y67" s="48"/>
      <c r="Z67" s="61"/>
      <c r="AA67" s="63"/>
      <c r="AB67" s="65"/>
      <c r="AC67" s="21"/>
      <c r="AD67" s="21"/>
      <c r="AE67" s="21"/>
      <c r="AF67" s="21"/>
      <c r="AG67" s="21"/>
      <c r="AH67" s="21"/>
    </row>
    <row r="68" spans="2:34" ht="12.75" customHeight="1" thickTop="1">
      <c r="B68" s="69">
        <v>31</v>
      </c>
      <c r="C68" s="71" t="str">
        <f>VLOOKUP(B68,'пр.взв'!B67:E76,2,FALSE)</f>
        <v>ХАШТЫРОВ Магомед-Башир  Назарович </v>
      </c>
      <c r="D68" s="73" t="str">
        <f>VLOOKUP(B68,'пр.взв'!B67:F132,3,FALSE)</f>
        <v>02.02.1996 КМС </v>
      </c>
      <c r="E68" s="73" t="str">
        <f>VLOOKUP(B68,'пр.взв'!B67:G132,4,FALSE)</f>
        <v>СКФО, Р. Ингушетии</v>
      </c>
      <c r="F68" s="58">
        <v>30</v>
      </c>
      <c r="G68" s="50">
        <v>2</v>
      </c>
      <c r="H68" s="58">
        <v>32</v>
      </c>
      <c r="I68" s="50">
        <v>0</v>
      </c>
      <c r="J68" s="58">
        <v>33</v>
      </c>
      <c r="K68" s="50">
        <v>2</v>
      </c>
      <c r="L68" s="58" t="s">
        <v>210</v>
      </c>
      <c r="M68" s="50"/>
      <c r="N68" s="58">
        <v>27</v>
      </c>
      <c r="O68" s="50">
        <v>4</v>
      </c>
      <c r="P68" s="58" t="s">
        <v>201</v>
      </c>
      <c r="Q68" s="50"/>
      <c r="R68" s="58" t="s">
        <v>201</v>
      </c>
      <c r="S68" s="50"/>
      <c r="T68" s="58" t="s">
        <v>201</v>
      </c>
      <c r="U68" s="50"/>
      <c r="V68" s="58" t="s">
        <v>201</v>
      </c>
      <c r="W68" s="50"/>
      <c r="X68" s="58" t="s">
        <v>201</v>
      </c>
      <c r="Y68" s="50"/>
      <c r="Z68" s="77">
        <v>5</v>
      </c>
      <c r="AA68" s="79">
        <f>SUM(G68+I68+K68+M68+O68+Q68+S68+U68+W68+Y68)</f>
        <v>8</v>
      </c>
      <c r="AB68" s="95">
        <v>7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0"/>
      <c r="C69" s="72"/>
      <c r="D69" s="74"/>
      <c r="E69" s="74"/>
      <c r="F69" s="59"/>
      <c r="G69" s="48"/>
      <c r="H69" s="59"/>
      <c r="I69" s="48" t="s">
        <v>205</v>
      </c>
      <c r="J69" s="59"/>
      <c r="K69" s="48"/>
      <c r="L69" s="59"/>
      <c r="M69" s="48"/>
      <c r="N69" s="59"/>
      <c r="O69" s="48" t="s">
        <v>213</v>
      </c>
      <c r="P69" s="59"/>
      <c r="Q69" s="48"/>
      <c r="R69" s="59"/>
      <c r="S69" s="48"/>
      <c r="T69" s="59"/>
      <c r="U69" s="48"/>
      <c r="V69" s="59"/>
      <c r="W69" s="48"/>
      <c r="X69" s="59"/>
      <c r="Y69" s="48"/>
      <c r="Z69" s="61"/>
      <c r="AA69" s="63"/>
      <c r="AB69" s="65"/>
      <c r="AC69" s="21"/>
      <c r="AD69" s="21"/>
      <c r="AE69" s="21"/>
      <c r="AF69" s="21"/>
      <c r="AG69" s="21"/>
      <c r="AH69" s="21"/>
    </row>
    <row r="70" spans="2:34" ht="12.75" customHeight="1" thickTop="1">
      <c r="B70" s="69">
        <v>32</v>
      </c>
      <c r="C70" s="71" t="str">
        <f>VLOOKUP(B70,'пр.взв'!B69:E78,2,FALSE)</f>
        <v>РОДИОНОВ Георгий Алексеевич</v>
      </c>
      <c r="D70" s="73" t="str">
        <f>VLOOKUP(B70,'пр.взв'!B69:F134,3,FALSE)</f>
        <v>09.01.1996, 1р</v>
      </c>
      <c r="E70" s="75" t="str">
        <f>VLOOKUP(B70,'пр.взв'!B69:G134,4,FALSE)</f>
        <v>ПФО, Самарская, Самара</v>
      </c>
      <c r="F70" s="58">
        <v>33</v>
      </c>
      <c r="G70" s="50">
        <v>4</v>
      </c>
      <c r="H70" s="58">
        <v>31</v>
      </c>
      <c r="I70" s="50">
        <v>4</v>
      </c>
      <c r="J70" s="58" t="s">
        <v>201</v>
      </c>
      <c r="K70" s="50"/>
      <c r="L70" s="58" t="s">
        <v>201</v>
      </c>
      <c r="M70" s="50"/>
      <c r="N70" s="58" t="s">
        <v>201</v>
      </c>
      <c r="O70" s="50"/>
      <c r="P70" s="58" t="s">
        <v>201</v>
      </c>
      <c r="Q70" s="50"/>
      <c r="R70" s="58" t="s">
        <v>201</v>
      </c>
      <c r="S70" s="50"/>
      <c r="T70" s="58" t="s">
        <v>201</v>
      </c>
      <c r="U70" s="50"/>
      <c r="V70" s="58" t="s">
        <v>201</v>
      </c>
      <c r="W70" s="50"/>
      <c r="X70" s="58" t="s">
        <v>201</v>
      </c>
      <c r="Y70" s="50"/>
      <c r="Z70" s="60">
        <v>2</v>
      </c>
      <c r="AA70" s="62">
        <f>SUM(G70+I70+K70+M70+O70+Q70+S70+U70+W70+Y70)</f>
        <v>8</v>
      </c>
      <c r="AB70" s="64">
        <v>28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0"/>
      <c r="C71" s="72"/>
      <c r="D71" s="74"/>
      <c r="E71" s="76"/>
      <c r="F71" s="59"/>
      <c r="G71" s="51" t="s">
        <v>194</v>
      </c>
      <c r="H71" s="59"/>
      <c r="I71" s="51" t="s">
        <v>205</v>
      </c>
      <c r="J71" s="59"/>
      <c r="K71" s="51"/>
      <c r="L71" s="59"/>
      <c r="M71" s="51"/>
      <c r="N71" s="59"/>
      <c r="O71" s="51"/>
      <c r="P71" s="59"/>
      <c r="Q71" s="51"/>
      <c r="R71" s="59"/>
      <c r="S71" s="51"/>
      <c r="T71" s="59"/>
      <c r="U71" s="51"/>
      <c r="V71" s="59"/>
      <c r="W71" s="51"/>
      <c r="X71" s="59"/>
      <c r="Y71" s="51"/>
      <c r="Z71" s="61"/>
      <c r="AA71" s="63"/>
      <c r="AB71" s="65"/>
      <c r="AC71" s="21"/>
      <c r="AD71" s="21"/>
      <c r="AE71" s="21"/>
      <c r="AF71" s="21"/>
      <c r="AG71" s="21"/>
      <c r="AH71" s="21"/>
    </row>
    <row r="72" spans="2:34" ht="12.75" customHeight="1" thickTop="1">
      <c r="B72" s="69">
        <v>33</v>
      </c>
      <c r="C72" s="71" t="str">
        <f>VLOOKUP(B72,'пр.взв'!B71:E80,2,FALSE)</f>
        <v>ТАКАХО Казбек Теучежевич</v>
      </c>
      <c r="D72" s="73" t="str">
        <f>VLOOKUP(B72,'пр.взв'!B71:F136,3,FALSE)</f>
        <v>02.02.1996 КМС</v>
      </c>
      <c r="E72" s="75" t="str">
        <f>VLOOKUP(B72,'пр.взв'!B71:G136,4,FALSE)</f>
        <v>ЮФО, Краснадарский край</v>
      </c>
      <c r="F72" s="58">
        <v>32</v>
      </c>
      <c r="G72" s="50">
        <v>0</v>
      </c>
      <c r="H72" s="58" t="s">
        <v>188</v>
      </c>
      <c r="I72" s="50"/>
      <c r="J72" s="58">
        <v>31</v>
      </c>
      <c r="K72" s="50">
        <v>3</v>
      </c>
      <c r="L72" s="58">
        <v>27</v>
      </c>
      <c r="M72" s="50">
        <v>4</v>
      </c>
      <c r="N72" s="58" t="s">
        <v>201</v>
      </c>
      <c r="O72" s="50"/>
      <c r="P72" s="58" t="s">
        <v>201</v>
      </c>
      <c r="Q72" s="50"/>
      <c r="R72" s="58" t="s">
        <v>201</v>
      </c>
      <c r="S72" s="50"/>
      <c r="T72" s="58" t="s">
        <v>201</v>
      </c>
      <c r="U72" s="50"/>
      <c r="V72" s="58" t="s">
        <v>201</v>
      </c>
      <c r="W72" s="50"/>
      <c r="X72" s="58" t="s">
        <v>201</v>
      </c>
      <c r="Y72" s="50"/>
      <c r="Z72" s="60">
        <v>4</v>
      </c>
      <c r="AA72" s="62">
        <f>SUM(G72+I72+K72+M72+O72+Q72+S72+U72+W72+Y72)</f>
        <v>7</v>
      </c>
      <c r="AB72" s="64">
        <v>12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0"/>
      <c r="C73" s="72"/>
      <c r="D73" s="74"/>
      <c r="E73" s="76"/>
      <c r="F73" s="59"/>
      <c r="G73" s="51" t="s">
        <v>194</v>
      </c>
      <c r="H73" s="59"/>
      <c r="I73" s="51"/>
      <c r="J73" s="59"/>
      <c r="K73" s="51"/>
      <c r="L73" s="59"/>
      <c r="M73" s="51" t="s">
        <v>212</v>
      </c>
      <c r="N73" s="59"/>
      <c r="O73" s="51"/>
      <c r="P73" s="59"/>
      <c r="Q73" s="51"/>
      <c r="R73" s="59"/>
      <c r="S73" s="51"/>
      <c r="T73" s="59"/>
      <c r="U73" s="51"/>
      <c r="V73" s="59"/>
      <c r="W73" s="51"/>
      <c r="X73" s="59"/>
      <c r="Y73" s="51"/>
      <c r="Z73" s="61"/>
      <c r="AA73" s="63"/>
      <c r="AB73" s="65"/>
      <c r="AC73" s="21"/>
      <c r="AD73" s="21"/>
      <c r="AE73" s="21"/>
      <c r="AF73" s="21"/>
      <c r="AG73" s="21"/>
      <c r="AH73" s="21"/>
    </row>
    <row r="74" spans="2:34" ht="6" customHeight="1" thickTop="1">
      <c r="B74" s="19"/>
      <c r="C74" s="18"/>
      <c r="D74" s="18"/>
      <c r="E74" s="18"/>
      <c r="F74" s="20"/>
      <c r="G74" s="17"/>
      <c r="H74" s="20"/>
      <c r="I74" s="17"/>
      <c r="J74" s="20"/>
      <c r="K74" s="17"/>
      <c r="L74" s="20"/>
      <c r="M74" s="17"/>
      <c r="N74" s="20"/>
      <c r="O74" s="17"/>
      <c r="P74" s="20"/>
      <c r="Q74" s="17"/>
      <c r="R74" s="20"/>
      <c r="S74" s="17"/>
      <c r="T74" s="20"/>
      <c r="U74" s="17"/>
      <c r="V74" s="20"/>
      <c r="W74" s="17"/>
      <c r="X74" s="20"/>
      <c r="Y74" s="17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16.5" customHeight="1">
      <c r="B75" s="27" t="str">
        <f>HYPERLINK('[1]реквизиты'!$A$6)</f>
        <v>Гл. судья, судья МК</v>
      </c>
      <c r="C75" s="31"/>
      <c r="D75" s="31"/>
      <c r="E75" s="32"/>
      <c r="F75" s="33"/>
      <c r="N75" s="34" t="str">
        <f>HYPERLINK('[1]реквизиты'!$G$6)</f>
        <v>С.В. Рычев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HYPERLINK('[1]реквизиты'!$G$7)</f>
        <v>/ г. Александрово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22.5" customHeight="1">
      <c r="B76" s="38" t="str">
        <f>HYPERLINK('[1]реквизиты'!$A$8)</f>
        <v>Гл. секретарь, судья РК</v>
      </c>
      <c r="C76" s="31"/>
      <c r="D76" s="47"/>
      <c r="E76" s="39"/>
      <c r="F76" s="40"/>
      <c r="G76" s="7"/>
      <c r="H76" s="7"/>
      <c r="I76" s="7"/>
      <c r="J76" s="7"/>
      <c r="K76" s="7"/>
      <c r="L76" s="7"/>
      <c r="M76" s="7"/>
      <c r="N76" s="34" t="str">
        <f>HYPERLINK('[1]реквизиты'!$G$8)</f>
        <v>С.Г. Пчелов</v>
      </c>
      <c r="O76" s="32"/>
      <c r="P76" s="32"/>
      <c r="Q76" s="32"/>
      <c r="R76" s="37"/>
      <c r="S76" s="35"/>
      <c r="T76" s="37"/>
      <c r="U76" s="35"/>
      <c r="V76" s="37"/>
      <c r="W76" s="36" t="str">
        <f>HYPERLINK('[1]реквизиты'!$G$9)</f>
        <v>/  г. Чебоксары /</v>
      </c>
      <c r="X76" s="37"/>
      <c r="Y76" s="35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2:34" ht="10.5" customHeight="1">
      <c r="B77" s="6"/>
      <c r="C77" s="6"/>
      <c r="D77" s="28"/>
      <c r="E77" s="3"/>
      <c r="F77" s="29"/>
      <c r="G77" s="10"/>
      <c r="K77" s="13"/>
      <c r="L77" s="20"/>
      <c r="M77" s="13"/>
      <c r="N77" s="20"/>
      <c r="O77" s="13"/>
      <c r="P77" s="20"/>
      <c r="Q77" s="13"/>
      <c r="R77" s="20"/>
      <c r="S77" s="13"/>
      <c r="T77" s="20"/>
      <c r="U77" s="13"/>
      <c r="V77" s="20"/>
      <c r="W77" s="13"/>
      <c r="X77" s="20"/>
      <c r="Y77" s="13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4:34" ht="10.5" customHeight="1">
      <c r="N78" s="20"/>
      <c r="O78" s="17"/>
      <c r="P78" s="20"/>
      <c r="Q78" s="17"/>
      <c r="R78" s="20"/>
      <c r="S78" s="17"/>
      <c r="T78" s="20"/>
      <c r="U78" s="17"/>
      <c r="V78" s="20"/>
      <c r="W78" s="17"/>
      <c r="X78" s="20"/>
      <c r="Y78" s="17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30"/>
      <c r="C79" s="30"/>
      <c r="D79" s="30"/>
      <c r="E79" s="10"/>
      <c r="F79" s="10"/>
      <c r="H79" s="10"/>
      <c r="K79" s="13"/>
      <c r="L79" s="20"/>
      <c r="M79" s="13"/>
      <c r="N79" s="20"/>
      <c r="O79" s="13"/>
      <c r="P79" s="20"/>
      <c r="Q79" s="13"/>
      <c r="R79" s="20"/>
      <c r="S79" s="13"/>
      <c r="T79" s="20"/>
      <c r="U79" s="13"/>
      <c r="V79" s="20"/>
      <c r="W79" s="13"/>
      <c r="X79" s="20"/>
      <c r="Y79" s="13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19"/>
      <c r="C80" s="18"/>
      <c r="D80" s="18"/>
      <c r="E80" s="18"/>
      <c r="F80" s="20"/>
      <c r="G80" s="17"/>
      <c r="H80" s="20"/>
      <c r="I80" s="17"/>
      <c r="J80" s="20"/>
      <c r="K80" s="17"/>
      <c r="L80" s="20"/>
      <c r="M80" s="17"/>
      <c r="N80" s="20"/>
      <c r="O80" s="17"/>
      <c r="P80" s="20"/>
      <c r="Q80" s="17"/>
      <c r="R80" s="20"/>
      <c r="S80" s="17"/>
      <c r="T80" s="20"/>
      <c r="U80" s="17"/>
      <c r="V80" s="20"/>
      <c r="W80" s="17"/>
      <c r="X80" s="20"/>
      <c r="Y80" s="17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22"/>
      <c r="C81" s="18"/>
      <c r="D81" s="18"/>
      <c r="E81" s="18"/>
      <c r="F81" s="20"/>
      <c r="G81" s="13"/>
      <c r="H81" s="20"/>
      <c r="I81" s="13"/>
      <c r="J81" s="20"/>
      <c r="K81" s="13"/>
      <c r="L81" s="20"/>
      <c r="M81" s="13"/>
      <c r="N81" s="20"/>
      <c r="O81" s="13"/>
      <c r="P81" s="20"/>
      <c r="Q81" s="13"/>
      <c r="R81" s="20"/>
      <c r="S81" s="13"/>
      <c r="T81" s="20"/>
      <c r="U81" s="13"/>
      <c r="V81" s="20"/>
      <c r="W81" s="13"/>
      <c r="X81" s="20"/>
      <c r="Y81" s="13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22"/>
      <c r="C83" s="18"/>
      <c r="D83" s="18"/>
      <c r="E83" s="18"/>
      <c r="F83" s="20"/>
      <c r="G83" s="13"/>
      <c r="H83" s="20"/>
      <c r="I83" s="13"/>
      <c r="J83" s="20"/>
      <c r="K83" s="13"/>
      <c r="L83" s="20"/>
      <c r="M83" s="13"/>
      <c r="N83" s="20"/>
      <c r="O83" s="13"/>
      <c r="P83" s="20"/>
      <c r="Q83" s="13"/>
      <c r="R83" s="20"/>
      <c r="S83" s="13"/>
      <c r="T83" s="20"/>
      <c r="U83" s="13"/>
      <c r="V83" s="20"/>
      <c r="W83" s="13"/>
      <c r="X83" s="20"/>
      <c r="Y83" s="13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19"/>
      <c r="C84" s="18"/>
      <c r="D84" s="18"/>
      <c r="E84" s="18"/>
      <c r="F84" s="20"/>
      <c r="G84" s="17"/>
      <c r="H84" s="20"/>
      <c r="I84" s="17"/>
      <c r="J84" s="20"/>
      <c r="K84" s="17"/>
      <c r="L84" s="20"/>
      <c r="M84" s="17"/>
      <c r="N84" s="20"/>
      <c r="O84" s="17"/>
      <c r="P84" s="20"/>
      <c r="Q84" s="17"/>
      <c r="R84" s="20"/>
      <c r="S84" s="17"/>
      <c r="T84" s="20"/>
      <c r="U84" s="17"/>
      <c r="V84" s="20"/>
      <c r="W84" s="17"/>
      <c r="X84" s="20"/>
      <c r="Y84" s="17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22"/>
      <c r="C85" s="18"/>
      <c r="D85" s="18"/>
      <c r="E85" s="18"/>
      <c r="F85" s="20"/>
      <c r="G85" s="13"/>
      <c r="H85" s="20"/>
      <c r="I85" s="13"/>
      <c r="J85" s="2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19"/>
      <c r="C86" s="18"/>
      <c r="D86" s="18"/>
      <c r="E86" s="18"/>
      <c r="F86" s="20"/>
      <c r="G86" s="17"/>
      <c r="H86" s="20"/>
      <c r="I86" s="17"/>
      <c r="J86" s="20"/>
      <c r="K86" s="17"/>
      <c r="L86" s="20"/>
      <c r="M86" s="17"/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22"/>
      <c r="C87" s="18"/>
      <c r="D87" s="18"/>
      <c r="E87" s="18"/>
      <c r="F87" s="20"/>
      <c r="G87" s="13"/>
      <c r="H87" s="20"/>
      <c r="I87" s="13"/>
      <c r="J87" s="2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28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</row>
    <row r="102" spans="2:28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</row>
    <row r="103" spans="2:28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</row>
    <row r="104" spans="2:28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</row>
    <row r="105" spans="2:28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</row>
    <row r="106" spans="2:28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</row>
    <row r="107" spans="2:28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</row>
    <row r="108" spans="2:28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31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  <c r="AC162" s="3"/>
      <c r="AD162" s="3"/>
      <c r="AE162" s="3"/>
    </row>
    <row r="163" spans="2:31" ht="15.75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  <c r="AC163" s="3"/>
      <c r="AD163" s="3"/>
      <c r="AE163" s="3"/>
    </row>
    <row r="164" spans="2:31" ht="15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  <c r="AC164" s="3"/>
      <c r="AD164" s="3"/>
      <c r="AE164" s="3"/>
    </row>
    <row r="165" spans="2:31" ht="15.75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  <c r="AC165" s="3"/>
      <c r="AD165" s="3"/>
      <c r="AE165" s="3"/>
    </row>
    <row r="166" spans="2:31" ht="15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  <c r="AC166" s="3"/>
      <c r="AD166" s="3"/>
      <c r="AE166" s="3"/>
    </row>
    <row r="167" spans="2:31" ht="15.75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  <c r="AC167" s="3"/>
      <c r="AD167" s="3"/>
      <c r="AE167" s="3"/>
    </row>
    <row r="168" spans="2:31" ht="15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  <c r="AC168" s="3"/>
      <c r="AD168" s="3"/>
      <c r="AE168" s="3"/>
    </row>
    <row r="169" spans="2:31" ht="15.75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  <c r="AC169" s="3"/>
      <c r="AD169" s="3"/>
      <c r="AE169" s="3"/>
    </row>
    <row r="170" spans="2:31" ht="15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31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</sheetData>
  <sheetProtection/>
  <mergeCells count="588">
    <mergeCell ref="AB54:AB55"/>
    <mergeCell ref="AB68:AB69"/>
    <mergeCell ref="AB70:AB71"/>
    <mergeCell ref="AB60:AB61"/>
    <mergeCell ref="AB62:AB63"/>
    <mergeCell ref="AB64:AB65"/>
    <mergeCell ref="AB66:AB67"/>
    <mergeCell ref="AB27:AB28"/>
    <mergeCell ref="AB29:AB30"/>
    <mergeCell ref="AB31:AB32"/>
    <mergeCell ref="AB33:AB34"/>
    <mergeCell ref="AB56:AB57"/>
    <mergeCell ref="AB58:AB59"/>
    <mergeCell ref="AB44:AB45"/>
    <mergeCell ref="AB46:AB47"/>
    <mergeCell ref="AB48:AB49"/>
    <mergeCell ref="AB50:AB51"/>
    <mergeCell ref="AB19:AB20"/>
    <mergeCell ref="AB21:AB22"/>
    <mergeCell ref="AB23:AB24"/>
    <mergeCell ref="AB25:AB26"/>
    <mergeCell ref="AB11:AB12"/>
    <mergeCell ref="AB13:AB14"/>
    <mergeCell ref="AB15:AB16"/>
    <mergeCell ref="AB17:AB18"/>
    <mergeCell ref="AL63:AM64"/>
    <mergeCell ref="L35:L36"/>
    <mergeCell ref="N35:N36"/>
    <mergeCell ref="Z64:Z65"/>
    <mergeCell ref="AA64:AA65"/>
    <mergeCell ref="T62:T63"/>
    <mergeCell ref="Z62:Z63"/>
    <mergeCell ref="AA62:AA63"/>
    <mergeCell ref="AB35:AB36"/>
    <mergeCell ref="AB37:AB38"/>
    <mergeCell ref="H35:H36"/>
    <mergeCell ref="F37:F38"/>
    <mergeCell ref="H37:H38"/>
    <mergeCell ref="J35:J36"/>
    <mergeCell ref="AH63:AI64"/>
    <mergeCell ref="AJ63:AK64"/>
    <mergeCell ref="AB39:AB40"/>
    <mergeCell ref="AB42:AB43"/>
    <mergeCell ref="H58:K59"/>
    <mergeCell ref="AB52:AB53"/>
    <mergeCell ref="B60:B61"/>
    <mergeCell ref="B56:B57"/>
    <mergeCell ref="B52:B53"/>
    <mergeCell ref="B48:B49"/>
    <mergeCell ref="B58:B59"/>
    <mergeCell ref="C58:C59"/>
    <mergeCell ref="D58:D59"/>
    <mergeCell ref="C60:C61"/>
    <mergeCell ref="D60:D61"/>
    <mergeCell ref="E60:E61"/>
    <mergeCell ref="C52:C53"/>
    <mergeCell ref="D52:D53"/>
    <mergeCell ref="E52:E53"/>
    <mergeCell ref="E58:E59"/>
    <mergeCell ref="C56:C57"/>
    <mergeCell ref="D56:D57"/>
    <mergeCell ref="E56:E57"/>
    <mergeCell ref="B50:B51"/>
    <mergeCell ref="C50:C51"/>
    <mergeCell ref="D50:D51"/>
    <mergeCell ref="E50:E51"/>
    <mergeCell ref="E48:E49"/>
    <mergeCell ref="C48:C49"/>
    <mergeCell ref="D48:D49"/>
    <mergeCell ref="B54:B55"/>
    <mergeCell ref="B46:B47"/>
    <mergeCell ref="C46:C47"/>
    <mergeCell ref="D46:D47"/>
    <mergeCell ref="E46:E47"/>
    <mergeCell ref="B42:B43"/>
    <mergeCell ref="C42:C43"/>
    <mergeCell ref="D42:D43"/>
    <mergeCell ref="B44:B45"/>
    <mergeCell ref="C44:C45"/>
    <mergeCell ref="D44:D45"/>
    <mergeCell ref="B25:B26"/>
    <mergeCell ref="C25:C26"/>
    <mergeCell ref="B39:B40"/>
    <mergeCell ref="C39:C40"/>
    <mergeCell ref="D39:D40"/>
    <mergeCell ref="E39:E40"/>
    <mergeCell ref="D37:D38"/>
    <mergeCell ref="E37:E38"/>
    <mergeCell ref="E35:E36"/>
    <mergeCell ref="B29:B30"/>
    <mergeCell ref="AA15:AA16"/>
    <mergeCell ref="AA17:AA18"/>
    <mergeCell ref="Z17:Z18"/>
    <mergeCell ref="B23:B24"/>
    <mergeCell ref="C23:C24"/>
    <mergeCell ref="D23:D24"/>
    <mergeCell ref="E23:E24"/>
    <mergeCell ref="E27:E28"/>
    <mergeCell ref="B31:B32"/>
    <mergeCell ref="C31:C32"/>
    <mergeCell ref="D31:D32"/>
    <mergeCell ref="C29:C30"/>
    <mergeCell ref="D29:D30"/>
    <mergeCell ref="C21:C22"/>
    <mergeCell ref="D21:D22"/>
    <mergeCell ref="E21:E22"/>
    <mergeCell ref="B21:B22"/>
    <mergeCell ref="B37:B38"/>
    <mergeCell ref="E29:E30"/>
    <mergeCell ref="C37:C38"/>
    <mergeCell ref="B27:B28"/>
    <mergeCell ref="C27:C28"/>
    <mergeCell ref="D27:D28"/>
    <mergeCell ref="B17:B18"/>
    <mergeCell ref="C17:C18"/>
    <mergeCell ref="D17:D18"/>
    <mergeCell ref="B19:B20"/>
    <mergeCell ref="C19:C20"/>
    <mergeCell ref="D19:D20"/>
    <mergeCell ref="B15:B16"/>
    <mergeCell ref="C15:C16"/>
    <mergeCell ref="D15:D16"/>
    <mergeCell ref="E15:E16"/>
    <mergeCell ref="B13:B14"/>
    <mergeCell ref="C13:C14"/>
    <mergeCell ref="D13:D14"/>
    <mergeCell ref="E13:E14"/>
    <mergeCell ref="A4:A5"/>
    <mergeCell ref="J5:K5"/>
    <mergeCell ref="L5:M5"/>
    <mergeCell ref="B11:B12"/>
    <mergeCell ref="C11:C12"/>
    <mergeCell ref="D11:D12"/>
    <mergeCell ref="E11:E12"/>
    <mergeCell ref="A9:A10"/>
    <mergeCell ref="B9:B10"/>
    <mergeCell ref="C9:C10"/>
    <mergeCell ref="C7:C8"/>
    <mergeCell ref="AB4:AB5"/>
    <mergeCell ref="N7:N8"/>
    <mergeCell ref="P7:P8"/>
    <mergeCell ref="R7:R8"/>
    <mergeCell ref="B4:B5"/>
    <mergeCell ref="C4:C5"/>
    <mergeCell ref="F5:G5"/>
    <mergeCell ref="H5:I5"/>
    <mergeCell ref="AA68:AA69"/>
    <mergeCell ref="D7:D8"/>
    <mergeCell ref="E7:E8"/>
    <mergeCell ref="D9:D10"/>
    <mergeCell ref="E9:E10"/>
    <mergeCell ref="E17:E18"/>
    <mergeCell ref="E19:E20"/>
    <mergeCell ref="E44:E45"/>
    <mergeCell ref="D25:D26"/>
    <mergeCell ref="E25:E26"/>
    <mergeCell ref="T31:T32"/>
    <mergeCell ref="AA31:AA32"/>
    <mergeCell ref="AA29:AA30"/>
    <mergeCell ref="V31:V32"/>
    <mergeCell ref="X31:X32"/>
    <mergeCell ref="Z31:Z32"/>
    <mergeCell ref="V29:V30"/>
    <mergeCell ref="X29:X30"/>
    <mergeCell ref="AA66:AA67"/>
    <mergeCell ref="X66:X67"/>
    <mergeCell ref="AA70:AA71"/>
    <mergeCell ref="T29:T30"/>
    <mergeCell ref="V33:V34"/>
    <mergeCell ref="Z60:Z61"/>
    <mergeCell ref="AA60:AA61"/>
    <mergeCell ref="T58:T59"/>
    <mergeCell ref="Z58:Z59"/>
    <mergeCell ref="AA58:AA59"/>
    <mergeCell ref="X58:X59"/>
    <mergeCell ref="X60:X61"/>
    <mergeCell ref="Z56:Z57"/>
    <mergeCell ref="AA56:AA57"/>
    <mergeCell ref="Z54:Z55"/>
    <mergeCell ref="AA54:AA55"/>
    <mergeCell ref="X56:X57"/>
    <mergeCell ref="V56:V57"/>
    <mergeCell ref="T56:T57"/>
    <mergeCell ref="X54:X55"/>
    <mergeCell ref="AA52:AA53"/>
    <mergeCell ref="T50:T51"/>
    <mergeCell ref="Z50:Z51"/>
    <mergeCell ref="AA50:AA51"/>
    <mergeCell ref="X50:X51"/>
    <mergeCell ref="X52:X53"/>
    <mergeCell ref="Z52:Z53"/>
    <mergeCell ref="AA48:AA49"/>
    <mergeCell ref="T46:T47"/>
    <mergeCell ref="Z46:Z47"/>
    <mergeCell ref="AA46:AA47"/>
    <mergeCell ref="X46:X47"/>
    <mergeCell ref="X48:X49"/>
    <mergeCell ref="T48:T49"/>
    <mergeCell ref="Z48:Z49"/>
    <mergeCell ref="V46:V47"/>
    <mergeCell ref="AA44:AA45"/>
    <mergeCell ref="T42:T43"/>
    <mergeCell ref="Z42:Z43"/>
    <mergeCell ref="AA42:AA43"/>
    <mergeCell ref="X42:X43"/>
    <mergeCell ref="X44:X45"/>
    <mergeCell ref="V44:V45"/>
    <mergeCell ref="T44:T45"/>
    <mergeCell ref="Z44:Z45"/>
    <mergeCell ref="V42:V43"/>
    <mergeCell ref="AA39:AA40"/>
    <mergeCell ref="T37:T38"/>
    <mergeCell ref="Z37:Z38"/>
    <mergeCell ref="AA37:AA38"/>
    <mergeCell ref="V39:V40"/>
    <mergeCell ref="X39:X40"/>
    <mergeCell ref="T39:T40"/>
    <mergeCell ref="Z39:Z40"/>
    <mergeCell ref="X37:X38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F27:F28"/>
    <mergeCell ref="H27:H28"/>
    <mergeCell ref="J27:J28"/>
    <mergeCell ref="H29:H30"/>
    <mergeCell ref="J29:J30"/>
    <mergeCell ref="L29:L30"/>
    <mergeCell ref="L27:L28"/>
    <mergeCell ref="N27:N28"/>
    <mergeCell ref="P27:P28"/>
    <mergeCell ref="R27:R28"/>
    <mergeCell ref="J25:J26"/>
    <mergeCell ref="L25:L26"/>
    <mergeCell ref="N25:N26"/>
    <mergeCell ref="P25:P26"/>
    <mergeCell ref="N23:N24"/>
    <mergeCell ref="P19:P20"/>
    <mergeCell ref="N19:N20"/>
    <mergeCell ref="P23:P24"/>
    <mergeCell ref="R19:R20"/>
    <mergeCell ref="N29:N30"/>
    <mergeCell ref="P29:P30"/>
    <mergeCell ref="R29:R30"/>
    <mergeCell ref="H21:H22"/>
    <mergeCell ref="J21:J22"/>
    <mergeCell ref="L21:L22"/>
    <mergeCell ref="N21:N22"/>
    <mergeCell ref="P21:P22"/>
    <mergeCell ref="R21:R22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P11:P12"/>
    <mergeCell ref="R11:R12"/>
    <mergeCell ref="P13:P14"/>
    <mergeCell ref="R13:R14"/>
    <mergeCell ref="P15:P16"/>
    <mergeCell ref="R15:R16"/>
    <mergeCell ref="H13:H14"/>
    <mergeCell ref="J13:J14"/>
    <mergeCell ref="L13:L14"/>
    <mergeCell ref="N13:N14"/>
    <mergeCell ref="H11:H12"/>
    <mergeCell ref="J11:J12"/>
    <mergeCell ref="L11:L12"/>
    <mergeCell ref="N11:N12"/>
    <mergeCell ref="P9:P10"/>
    <mergeCell ref="R9:R10"/>
    <mergeCell ref="F7:F8"/>
    <mergeCell ref="H7:H8"/>
    <mergeCell ref="J7:J8"/>
    <mergeCell ref="L7:L8"/>
    <mergeCell ref="H9:H10"/>
    <mergeCell ref="F9:F10"/>
    <mergeCell ref="J9:O10"/>
    <mergeCell ref="F4:Y4"/>
    <mergeCell ref="P5:Q5"/>
    <mergeCell ref="R5:S5"/>
    <mergeCell ref="N5:O5"/>
    <mergeCell ref="V7:V8"/>
    <mergeCell ref="X7:X8"/>
    <mergeCell ref="V5:W5"/>
    <mergeCell ref="X5:Y5"/>
    <mergeCell ref="B6:AB6"/>
    <mergeCell ref="B7:B8"/>
    <mergeCell ref="B2:J2"/>
    <mergeCell ref="E54:E55"/>
    <mergeCell ref="D54:D55"/>
    <mergeCell ref="C54:C55"/>
    <mergeCell ref="D4:D5"/>
    <mergeCell ref="E4:E5"/>
    <mergeCell ref="F39:F40"/>
    <mergeCell ref="H39:H40"/>
    <mergeCell ref="F42:F43"/>
    <mergeCell ref="J39:J40"/>
    <mergeCell ref="X13:X14"/>
    <mergeCell ref="V15:V16"/>
    <mergeCell ref="R31:R32"/>
    <mergeCell ref="J33:J34"/>
    <mergeCell ref="L33:L34"/>
    <mergeCell ref="N33:N34"/>
    <mergeCell ref="N17:N18"/>
    <mergeCell ref="L15:L16"/>
    <mergeCell ref="N15:N16"/>
    <mergeCell ref="L23:L24"/>
    <mergeCell ref="F54:F55"/>
    <mergeCell ref="H54:H55"/>
    <mergeCell ref="J54:J55"/>
    <mergeCell ref="L54:L55"/>
    <mergeCell ref="F52:F53"/>
    <mergeCell ref="H52:H53"/>
    <mergeCell ref="J52:J53"/>
    <mergeCell ref="L52:L53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B33:B34"/>
    <mergeCell ref="C33:C34"/>
    <mergeCell ref="D33:D34"/>
    <mergeCell ref="E33:E34"/>
    <mergeCell ref="F33:F34"/>
    <mergeCell ref="H33:H34"/>
    <mergeCell ref="AA35:AA36"/>
    <mergeCell ref="P33:P34"/>
    <mergeCell ref="R33:R34"/>
    <mergeCell ref="T33:T34"/>
    <mergeCell ref="X33:X34"/>
    <mergeCell ref="Z33:Z34"/>
    <mergeCell ref="AA33:AA34"/>
    <mergeCell ref="P35:P36"/>
    <mergeCell ref="R35:R36"/>
    <mergeCell ref="T35:T36"/>
    <mergeCell ref="B35:B36"/>
    <mergeCell ref="C35:C36"/>
    <mergeCell ref="D35:D36"/>
    <mergeCell ref="F35:F36"/>
    <mergeCell ref="V35:V36"/>
    <mergeCell ref="R42:R43"/>
    <mergeCell ref="E42:E43"/>
    <mergeCell ref="J37:J38"/>
    <mergeCell ref="L37:L38"/>
    <mergeCell ref="N37:N38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J44:J45"/>
    <mergeCell ref="L44:L45"/>
    <mergeCell ref="N44:N45"/>
    <mergeCell ref="P44:P45"/>
    <mergeCell ref="H42:H43"/>
    <mergeCell ref="J42:J43"/>
    <mergeCell ref="L42:L43"/>
    <mergeCell ref="N42:N43"/>
    <mergeCell ref="P42:P43"/>
    <mergeCell ref="R44:R45"/>
    <mergeCell ref="F46:F47"/>
    <mergeCell ref="H46:H47"/>
    <mergeCell ref="J46:J47"/>
    <mergeCell ref="L46:L47"/>
    <mergeCell ref="N46:N47"/>
    <mergeCell ref="P46:P47"/>
    <mergeCell ref="R46:R47"/>
    <mergeCell ref="F44:F45"/>
    <mergeCell ref="H44:H45"/>
    <mergeCell ref="F48:F49"/>
    <mergeCell ref="H48:H49"/>
    <mergeCell ref="J48:J49"/>
    <mergeCell ref="L48:L49"/>
    <mergeCell ref="N48:N49"/>
    <mergeCell ref="P48:P49"/>
    <mergeCell ref="F50:F51"/>
    <mergeCell ref="H50:H51"/>
    <mergeCell ref="J50:J51"/>
    <mergeCell ref="L50:L51"/>
    <mergeCell ref="N50:N51"/>
    <mergeCell ref="P50:P51"/>
    <mergeCell ref="V52:V53"/>
    <mergeCell ref="R54:R55"/>
    <mergeCell ref="V54:V55"/>
    <mergeCell ref="R48:R49"/>
    <mergeCell ref="V48:V49"/>
    <mergeCell ref="R50:R51"/>
    <mergeCell ref="V50:V51"/>
    <mergeCell ref="T52:T53"/>
    <mergeCell ref="T54:T55"/>
    <mergeCell ref="N56:N57"/>
    <mergeCell ref="P56:P57"/>
    <mergeCell ref="N52:N53"/>
    <mergeCell ref="P52:P53"/>
    <mergeCell ref="N54:N55"/>
    <mergeCell ref="R52:R53"/>
    <mergeCell ref="P54:P55"/>
    <mergeCell ref="R56:R57"/>
    <mergeCell ref="F58:F59"/>
    <mergeCell ref="L58:L59"/>
    <mergeCell ref="N58:N59"/>
    <mergeCell ref="P58:P59"/>
    <mergeCell ref="R58:R59"/>
    <mergeCell ref="F56:F57"/>
    <mergeCell ref="H56:H57"/>
    <mergeCell ref="J56:J57"/>
    <mergeCell ref="L56:L57"/>
    <mergeCell ref="V58:V59"/>
    <mergeCell ref="F60:F61"/>
    <mergeCell ref="H60:H61"/>
    <mergeCell ref="J60:J61"/>
    <mergeCell ref="L60:L61"/>
    <mergeCell ref="N60:N61"/>
    <mergeCell ref="P60:P61"/>
    <mergeCell ref="R60:R61"/>
    <mergeCell ref="V60:V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P62:P63"/>
    <mergeCell ref="R62:R63"/>
    <mergeCell ref="V62:V63"/>
    <mergeCell ref="X62:X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6:P67"/>
    <mergeCell ref="P64:P65"/>
    <mergeCell ref="R64:R65"/>
    <mergeCell ref="V64:V65"/>
    <mergeCell ref="T64:T65"/>
    <mergeCell ref="F66:F67"/>
    <mergeCell ref="H66:H67"/>
    <mergeCell ref="J66:J67"/>
    <mergeCell ref="L66:L67"/>
    <mergeCell ref="R66:R67"/>
    <mergeCell ref="B66:B67"/>
    <mergeCell ref="C66:C67"/>
    <mergeCell ref="D66:D67"/>
    <mergeCell ref="E66:E67"/>
    <mergeCell ref="N66:N67"/>
    <mergeCell ref="F68:F69"/>
    <mergeCell ref="H68:H69"/>
    <mergeCell ref="J68:J69"/>
    <mergeCell ref="L68:L69"/>
    <mergeCell ref="R70:R71"/>
    <mergeCell ref="V70:V71"/>
    <mergeCell ref="T70:T71"/>
    <mergeCell ref="B68:B69"/>
    <mergeCell ref="C68:C69"/>
    <mergeCell ref="D68:D69"/>
    <mergeCell ref="E68:E69"/>
    <mergeCell ref="P68:P69"/>
    <mergeCell ref="R68:R69"/>
    <mergeCell ref="N68:N69"/>
    <mergeCell ref="B70:B71"/>
    <mergeCell ref="C70:C71"/>
    <mergeCell ref="D70:D71"/>
    <mergeCell ref="E70:E71"/>
    <mergeCell ref="N70:N71"/>
    <mergeCell ref="P70:P71"/>
    <mergeCell ref="F70:F71"/>
    <mergeCell ref="H70:H71"/>
    <mergeCell ref="J70:J71"/>
    <mergeCell ref="L70:L71"/>
    <mergeCell ref="X64:X65"/>
    <mergeCell ref="X70:X71"/>
    <mergeCell ref="X68:X69"/>
    <mergeCell ref="Z70:Z71"/>
    <mergeCell ref="Z66:Z67"/>
    <mergeCell ref="T66:T67"/>
    <mergeCell ref="V66:V67"/>
    <mergeCell ref="V68:V69"/>
    <mergeCell ref="T68:T69"/>
    <mergeCell ref="Z68:Z69"/>
    <mergeCell ref="R72:R73"/>
    <mergeCell ref="T72:T73"/>
    <mergeCell ref="B72:B73"/>
    <mergeCell ref="C72:C73"/>
    <mergeCell ref="D72:D73"/>
    <mergeCell ref="E72:E73"/>
    <mergeCell ref="F72:F73"/>
    <mergeCell ref="H72:H73"/>
    <mergeCell ref="V72:V73"/>
    <mergeCell ref="X72:X73"/>
    <mergeCell ref="Z72:Z73"/>
    <mergeCell ref="AA72:AA73"/>
    <mergeCell ref="AB72:AB73"/>
    <mergeCell ref="B41:AB41"/>
    <mergeCell ref="J72:J73"/>
    <mergeCell ref="L72:L73"/>
    <mergeCell ref="N72:N73"/>
    <mergeCell ref="P72:P73"/>
  </mergeCells>
  <printOptions horizontalCentered="1"/>
  <pageMargins left="0.5905511811023623" right="0.1968503937007874" top="0.1968503937007874" bottom="0.1968503937007874" header="0.11811023622047245" footer="0.118110236220472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93"/>
  <sheetViews>
    <sheetView zoomScalePageLayoutView="0" workbookViewId="0" topLeftCell="A31">
      <selection activeCell="F53" sqref="F53:F54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8.00390625" style="0" customWidth="1"/>
    <col min="7" max="7" width="18.28125" style="0" customWidth="1"/>
  </cols>
  <sheetData>
    <row r="1" spans="1:7" ht="12.75">
      <c r="A1" s="140" t="s">
        <v>48</v>
      </c>
      <c r="B1" s="140"/>
      <c r="C1" s="140"/>
      <c r="D1" s="140"/>
      <c r="E1" s="140"/>
      <c r="F1" s="140"/>
      <c r="G1" s="140"/>
    </row>
    <row r="2" spans="1:10" ht="24" customHeight="1">
      <c r="A2" s="167" t="str">
        <f>HYPERLINK('[1]реквизиты'!$A$2)</f>
        <v>Первенство России по САМБО среди юношей 1996-1997 гг.р.</v>
      </c>
      <c r="B2" s="168"/>
      <c r="C2" s="168"/>
      <c r="D2" s="168"/>
      <c r="E2" s="168"/>
      <c r="F2" s="168"/>
      <c r="G2" s="168"/>
      <c r="H2" s="4"/>
      <c r="I2" s="4"/>
      <c r="J2" s="4"/>
    </row>
    <row r="3" spans="1:7" ht="15" customHeight="1">
      <c r="A3" s="169" t="str">
        <f>HYPERLINK('[1]реквизиты'!$A$3)</f>
        <v>23-26  октября  2012 г.  г. Отрадный</v>
      </c>
      <c r="B3" s="169"/>
      <c r="C3" s="169"/>
      <c r="D3" s="169"/>
      <c r="E3" s="169"/>
      <c r="F3" s="169"/>
      <c r="G3" s="169"/>
    </row>
    <row r="4" ht="12.75">
      <c r="D4" s="30" t="s">
        <v>185</v>
      </c>
    </row>
    <row r="5" spans="1:7" ht="12.75">
      <c r="A5" s="170" t="s">
        <v>1</v>
      </c>
      <c r="B5" s="171" t="s">
        <v>5</v>
      </c>
      <c r="C5" s="170" t="s">
        <v>2</v>
      </c>
      <c r="D5" s="170" t="s">
        <v>3</v>
      </c>
      <c r="E5" s="170" t="s">
        <v>23</v>
      </c>
      <c r="F5" s="170" t="s">
        <v>8</v>
      </c>
      <c r="G5" s="170" t="s">
        <v>9</v>
      </c>
    </row>
    <row r="6" spans="1:7" ht="12.75">
      <c r="A6" s="170"/>
      <c r="B6" s="170"/>
      <c r="C6" s="170"/>
      <c r="D6" s="170"/>
      <c r="E6" s="170"/>
      <c r="F6" s="170"/>
      <c r="G6" s="170"/>
    </row>
    <row r="7" spans="1:7" ht="12.75">
      <c r="A7" s="149" t="s">
        <v>10</v>
      </c>
      <c r="B7" s="150">
        <v>1</v>
      </c>
      <c r="C7" s="160" t="s">
        <v>140</v>
      </c>
      <c r="D7" s="155" t="s">
        <v>141</v>
      </c>
      <c r="E7" s="162" t="s">
        <v>142</v>
      </c>
      <c r="F7" s="161"/>
      <c r="G7" s="155" t="s">
        <v>143</v>
      </c>
    </row>
    <row r="8" spans="1:7" ht="12.75">
      <c r="A8" s="149"/>
      <c r="B8" s="150"/>
      <c r="C8" s="160"/>
      <c r="D8" s="155"/>
      <c r="E8" s="162"/>
      <c r="F8" s="161"/>
      <c r="G8" s="155"/>
    </row>
    <row r="9" spans="1:7" ht="12.75" customHeight="1">
      <c r="A9" s="149" t="s">
        <v>11</v>
      </c>
      <c r="B9" s="164">
        <v>2</v>
      </c>
      <c r="C9" s="163" t="s">
        <v>65</v>
      </c>
      <c r="D9" s="162" t="s">
        <v>66</v>
      </c>
      <c r="E9" s="162" t="s">
        <v>67</v>
      </c>
      <c r="F9" s="162"/>
      <c r="G9" s="162" t="s">
        <v>68</v>
      </c>
    </row>
    <row r="10" spans="1:7" ht="12.75" customHeight="1">
      <c r="A10" s="149"/>
      <c r="B10" s="164"/>
      <c r="C10" s="163"/>
      <c r="D10" s="162"/>
      <c r="E10" s="162"/>
      <c r="F10" s="162"/>
      <c r="G10" s="162"/>
    </row>
    <row r="11" spans="1:7" ht="12.75" customHeight="1">
      <c r="A11" s="149" t="s">
        <v>12</v>
      </c>
      <c r="B11" s="164">
        <v>3</v>
      </c>
      <c r="C11" s="163" t="s">
        <v>182</v>
      </c>
      <c r="D11" s="162" t="s">
        <v>183</v>
      </c>
      <c r="E11" s="162" t="s">
        <v>109</v>
      </c>
      <c r="F11" s="162"/>
      <c r="G11" s="162" t="s">
        <v>184</v>
      </c>
    </row>
    <row r="12" spans="1:7" ht="12.75" customHeight="1">
      <c r="A12" s="149"/>
      <c r="B12" s="164"/>
      <c r="C12" s="163"/>
      <c r="D12" s="162"/>
      <c r="E12" s="162"/>
      <c r="F12" s="162"/>
      <c r="G12" s="162"/>
    </row>
    <row r="13" spans="1:7" ht="12.75" customHeight="1">
      <c r="A13" s="149" t="s">
        <v>13</v>
      </c>
      <c r="B13" s="164">
        <v>4</v>
      </c>
      <c r="C13" s="163" t="s">
        <v>92</v>
      </c>
      <c r="D13" s="162" t="s">
        <v>93</v>
      </c>
      <c r="E13" s="162" t="s">
        <v>94</v>
      </c>
      <c r="F13" s="162"/>
      <c r="G13" s="162" t="s">
        <v>95</v>
      </c>
    </row>
    <row r="14" spans="1:7" ht="12.75" customHeight="1">
      <c r="A14" s="149"/>
      <c r="B14" s="164"/>
      <c r="C14" s="163"/>
      <c r="D14" s="162"/>
      <c r="E14" s="162"/>
      <c r="F14" s="162"/>
      <c r="G14" s="162"/>
    </row>
    <row r="15" spans="1:7" ht="12.75" customHeight="1">
      <c r="A15" s="149" t="s">
        <v>14</v>
      </c>
      <c r="B15" s="166">
        <v>5</v>
      </c>
      <c r="C15" s="163" t="s">
        <v>164</v>
      </c>
      <c r="D15" s="57" t="s">
        <v>165</v>
      </c>
      <c r="E15" s="57" t="s">
        <v>166</v>
      </c>
      <c r="F15" s="57"/>
      <c r="G15" s="57" t="s">
        <v>167</v>
      </c>
    </row>
    <row r="16" spans="1:7" ht="12.75" customHeight="1">
      <c r="A16" s="149"/>
      <c r="B16" s="166"/>
      <c r="C16" s="163" t="s">
        <v>168</v>
      </c>
      <c r="D16" s="57" t="s">
        <v>169</v>
      </c>
      <c r="E16" s="57" t="s">
        <v>170</v>
      </c>
      <c r="F16" s="57" t="s">
        <v>171</v>
      </c>
      <c r="G16" s="57" t="s">
        <v>172</v>
      </c>
    </row>
    <row r="17" spans="1:7" ht="12.75" customHeight="1">
      <c r="A17" s="149" t="s">
        <v>15</v>
      </c>
      <c r="B17" s="164">
        <v>6</v>
      </c>
      <c r="C17" s="163" t="s">
        <v>76</v>
      </c>
      <c r="D17" s="162" t="s">
        <v>77</v>
      </c>
      <c r="E17" s="162" t="s">
        <v>78</v>
      </c>
      <c r="F17" s="162"/>
      <c r="G17" s="162" t="s">
        <v>79</v>
      </c>
    </row>
    <row r="18" spans="1:7" ht="12.75" customHeight="1">
      <c r="A18" s="149"/>
      <c r="B18" s="164"/>
      <c r="C18" s="163"/>
      <c r="D18" s="162"/>
      <c r="E18" s="162"/>
      <c r="F18" s="162"/>
      <c r="G18" s="162"/>
    </row>
    <row r="19" spans="1:7" ht="12.75" customHeight="1">
      <c r="A19" s="149" t="s">
        <v>16</v>
      </c>
      <c r="B19" s="164">
        <v>7</v>
      </c>
      <c r="C19" s="163" t="s">
        <v>80</v>
      </c>
      <c r="D19" s="162" t="s">
        <v>81</v>
      </c>
      <c r="E19" s="162" t="s">
        <v>82</v>
      </c>
      <c r="F19" s="162"/>
      <c r="G19" s="162" t="s">
        <v>83</v>
      </c>
    </row>
    <row r="20" spans="1:7" ht="12.75" customHeight="1">
      <c r="A20" s="149"/>
      <c r="B20" s="164"/>
      <c r="C20" s="163"/>
      <c r="D20" s="162"/>
      <c r="E20" s="162"/>
      <c r="F20" s="162"/>
      <c r="G20" s="162"/>
    </row>
    <row r="21" spans="1:7" ht="12.75" customHeight="1">
      <c r="A21" s="149" t="s">
        <v>17</v>
      </c>
      <c r="B21" s="150">
        <v>8</v>
      </c>
      <c r="C21" s="160" t="s">
        <v>148</v>
      </c>
      <c r="D21" s="165" t="s">
        <v>149</v>
      </c>
      <c r="E21" s="162" t="s">
        <v>142</v>
      </c>
      <c r="F21" s="161"/>
      <c r="G21" s="155" t="s">
        <v>143</v>
      </c>
    </row>
    <row r="22" spans="1:7" ht="12.75" customHeight="1">
      <c r="A22" s="149"/>
      <c r="B22" s="150"/>
      <c r="C22" s="160"/>
      <c r="D22" s="155"/>
      <c r="E22" s="162"/>
      <c r="F22" s="161"/>
      <c r="G22" s="155"/>
    </row>
    <row r="23" spans="1:7" ht="12.75" customHeight="1">
      <c r="A23" s="149" t="s">
        <v>18</v>
      </c>
      <c r="B23" s="150">
        <v>9</v>
      </c>
      <c r="C23" s="163" t="s">
        <v>121</v>
      </c>
      <c r="D23" s="162" t="s">
        <v>122</v>
      </c>
      <c r="E23" s="155" t="s">
        <v>123</v>
      </c>
      <c r="F23" s="161"/>
      <c r="G23" s="155" t="s">
        <v>124</v>
      </c>
    </row>
    <row r="24" spans="1:7" ht="12.75" customHeight="1">
      <c r="A24" s="149"/>
      <c r="B24" s="150"/>
      <c r="C24" s="163"/>
      <c r="D24" s="162"/>
      <c r="E24" s="155"/>
      <c r="F24" s="161"/>
      <c r="G24" s="155"/>
    </row>
    <row r="25" spans="1:7" ht="12.75" customHeight="1">
      <c r="A25" s="149" t="s">
        <v>19</v>
      </c>
      <c r="B25" s="150">
        <v>10</v>
      </c>
      <c r="C25" s="163" t="s">
        <v>129</v>
      </c>
      <c r="D25" s="162" t="s">
        <v>130</v>
      </c>
      <c r="E25" s="155" t="s">
        <v>131</v>
      </c>
      <c r="F25" s="162"/>
      <c r="G25" s="162" t="s">
        <v>132</v>
      </c>
    </row>
    <row r="26" spans="1:7" ht="12.75" customHeight="1">
      <c r="A26" s="149"/>
      <c r="B26" s="150"/>
      <c r="C26" s="163"/>
      <c r="D26" s="162"/>
      <c r="E26" s="155"/>
      <c r="F26" s="162"/>
      <c r="G26" s="162"/>
    </row>
    <row r="27" spans="1:7" ht="12.75" customHeight="1">
      <c r="A27" s="149" t="s">
        <v>20</v>
      </c>
      <c r="B27" s="150">
        <v>11</v>
      </c>
      <c r="C27" s="163" t="s">
        <v>72</v>
      </c>
      <c r="D27" s="162" t="s">
        <v>73</v>
      </c>
      <c r="E27" s="162" t="s">
        <v>74</v>
      </c>
      <c r="F27" s="162"/>
      <c r="G27" s="162" t="s">
        <v>75</v>
      </c>
    </row>
    <row r="28" spans="1:7" ht="12.75" customHeight="1">
      <c r="A28" s="149"/>
      <c r="B28" s="150"/>
      <c r="C28" s="163"/>
      <c r="D28" s="162"/>
      <c r="E28" s="162"/>
      <c r="F28" s="162"/>
      <c r="G28" s="162"/>
    </row>
    <row r="29" spans="1:7" ht="12.75">
      <c r="A29" s="149" t="s">
        <v>21</v>
      </c>
      <c r="B29" s="150">
        <v>12</v>
      </c>
      <c r="C29" s="163" t="s">
        <v>117</v>
      </c>
      <c r="D29" s="162" t="s">
        <v>118</v>
      </c>
      <c r="E29" s="162" t="s">
        <v>119</v>
      </c>
      <c r="F29" s="162"/>
      <c r="G29" s="162" t="s">
        <v>120</v>
      </c>
    </row>
    <row r="30" spans="1:7" ht="12.75">
      <c r="A30" s="149"/>
      <c r="B30" s="150"/>
      <c r="C30" s="163"/>
      <c r="D30" s="162"/>
      <c r="E30" s="162"/>
      <c r="F30" s="162"/>
      <c r="G30" s="162"/>
    </row>
    <row r="31" spans="1:7" ht="12.75">
      <c r="A31" s="149" t="s">
        <v>24</v>
      </c>
      <c r="B31" s="164">
        <v>13</v>
      </c>
      <c r="C31" s="163" t="s">
        <v>136</v>
      </c>
      <c r="D31" s="162" t="s">
        <v>137</v>
      </c>
      <c r="E31" s="162" t="s">
        <v>138</v>
      </c>
      <c r="F31" s="162"/>
      <c r="G31" s="162" t="s">
        <v>139</v>
      </c>
    </row>
    <row r="32" spans="1:7" ht="12.75">
      <c r="A32" s="149"/>
      <c r="B32" s="164"/>
      <c r="C32" s="163"/>
      <c r="D32" s="162"/>
      <c r="E32" s="162"/>
      <c r="F32" s="162"/>
      <c r="G32" s="162"/>
    </row>
    <row r="33" spans="1:7" ht="12.75">
      <c r="A33" s="149" t="s">
        <v>25</v>
      </c>
      <c r="B33" s="150">
        <v>14</v>
      </c>
      <c r="C33" s="160" t="s">
        <v>61</v>
      </c>
      <c r="D33" s="155" t="s">
        <v>62</v>
      </c>
      <c r="E33" s="155" t="s">
        <v>63</v>
      </c>
      <c r="F33" s="161"/>
      <c r="G33" s="155" t="s">
        <v>64</v>
      </c>
    </row>
    <row r="34" spans="1:7" ht="12.75">
      <c r="A34" s="149"/>
      <c r="B34" s="150"/>
      <c r="C34" s="160"/>
      <c r="D34" s="155"/>
      <c r="E34" s="155"/>
      <c r="F34" s="161"/>
      <c r="G34" s="155"/>
    </row>
    <row r="35" spans="1:7" ht="12.75">
      <c r="A35" s="149" t="s">
        <v>26</v>
      </c>
      <c r="B35" s="164">
        <v>15</v>
      </c>
      <c r="C35" s="163" t="s">
        <v>153</v>
      </c>
      <c r="D35" s="162" t="s">
        <v>154</v>
      </c>
      <c r="E35" s="162" t="s">
        <v>155</v>
      </c>
      <c r="F35" s="162"/>
      <c r="G35" s="162" t="s">
        <v>156</v>
      </c>
    </row>
    <row r="36" spans="1:7" ht="12.75">
      <c r="A36" s="149"/>
      <c r="B36" s="164"/>
      <c r="C36" s="163"/>
      <c r="D36" s="162"/>
      <c r="E36" s="162"/>
      <c r="F36" s="162"/>
      <c r="G36" s="162"/>
    </row>
    <row r="37" spans="1:7" ht="12.75">
      <c r="A37" s="149" t="s">
        <v>27</v>
      </c>
      <c r="B37" s="150">
        <v>16</v>
      </c>
      <c r="C37" s="163" t="s">
        <v>57</v>
      </c>
      <c r="D37" s="162" t="s">
        <v>58</v>
      </c>
      <c r="E37" s="155" t="s">
        <v>59</v>
      </c>
      <c r="F37" s="162"/>
      <c r="G37" s="155" t="s">
        <v>60</v>
      </c>
    </row>
    <row r="38" spans="1:7" ht="12.75">
      <c r="A38" s="149"/>
      <c r="B38" s="150"/>
      <c r="C38" s="163"/>
      <c r="D38" s="162"/>
      <c r="E38" s="155"/>
      <c r="F38" s="162"/>
      <c r="G38" s="155"/>
    </row>
    <row r="39" spans="1:7" ht="12.75">
      <c r="A39" s="149" t="s">
        <v>28</v>
      </c>
      <c r="B39" s="150">
        <v>17</v>
      </c>
      <c r="C39" s="163" t="s">
        <v>100</v>
      </c>
      <c r="D39" s="162" t="s">
        <v>101</v>
      </c>
      <c r="E39" s="162" t="s">
        <v>102</v>
      </c>
      <c r="F39" s="162"/>
      <c r="G39" s="162" t="s">
        <v>103</v>
      </c>
    </row>
    <row r="40" spans="1:7" ht="12.75">
      <c r="A40" s="149"/>
      <c r="B40" s="150"/>
      <c r="C40" s="163"/>
      <c r="D40" s="162"/>
      <c r="E40" s="162"/>
      <c r="F40" s="162"/>
      <c r="G40" s="162"/>
    </row>
    <row r="41" spans="1:7" ht="12.75">
      <c r="A41" s="149" t="s">
        <v>29</v>
      </c>
      <c r="B41" s="150">
        <v>18</v>
      </c>
      <c r="C41" s="163" t="s">
        <v>144</v>
      </c>
      <c r="D41" s="162" t="s">
        <v>145</v>
      </c>
      <c r="E41" s="162" t="s">
        <v>146</v>
      </c>
      <c r="F41" s="162"/>
      <c r="G41" s="162" t="s">
        <v>147</v>
      </c>
    </row>
    <row r="42" spans="1:7" ht="12.75">
      <c r="A42" s="149"/>
      <c r="B42" s="150"/>
      <c r="C42" s="163"/>
      <c r="D42" s="162"/>
      <c r="E42" s="162"/>
      <c r="F42" s="162"/>
      <c r="G42" s="162"/>
    </row>
    <row r="43" spans="1:7" ht="12.75">
      <c r="A43" s="149" t="s">
        <v>30</v>
      </c>
      <c r="B43" s="150">
        <v>19</v>
      </c>
      <c r="C43" s="163" t="s">
        <v>96</v>
      </c>
      <c r="D43" s="162" t="s">
        <v>97</v>
      </c>
      <c r="E43" s="162" t="s">
        <v>98</v>
      </c>
      <c r="F43" s="162"/>
      <c r="G43" s="162" t="s">
        <v>99</v>
      </c>
    </row>
    <row r="44" spans="1:7" ht="12.75">
      <c r="A44" s="149"/>
      <c r="B44" s="150"/>
      <c r="C44" s="163"/>
      <c r="D44" s="162"/>
      <c r="E44" s="162"/>
      <c r="F44" s="162"/>
      <c r="G44" s="162"/>
    </row>
    <row r="45" spans="1:7" ht="12.75">
      <c r="A45" s="149" t="s">
        <v>31</v>
      </c>
      <c r="B45" s="150">
        <v>20</v>
      </c>
      <c r="C45" s="160" t="s">
        <v>69</v>
      </c>
      <c r="D45" s="165">
        <v>35077</v>
      </c>
      <c r="E45" s="155" t="s">
        <v>70</v>
      </c>
      <c r="F45" s="161"/>
      <c r="G45" s="155" t="s">
        <v>71</v>
      </c>
    </row>
    <row r="46" spans="1:7" ht="12.75">
      <c r="A46" s="149"/>
      <c r="B46" s="150"/>
      <c r="C46" s="160"/>
      <c r="D46" s="155"/>
      <c r="E46" s="155"/>
      <c r="F46" s="161"/>
      <c r="G46" s="155"/>
    </row>
    <row r="47" spans="1:7" ht="12.75">
      <c r="A47" s="149" t="s">
        <v>32</v>
      </c>
      <c r="B47" s="150">
        <v>21</v>
      </c>
      <c r="C47" s="160" t="s">
        <v>84</v>
      </c>
      <c r="D47" s="155" t="s">
        <v>85</v>
      </c>
      <c r="E47" s="155" t="s">
        <v>86</v>
      </c>
      <c r="F47" s="161"/>
      <c r="G47" s="155" t="s">
        <v>87</v>
      </c>
    </row>
    <row r="48" spans="1:7" ht="12.75">
      <c r="A48" s="149"/>
      <c r="B48" s="150"/>
      <c r="C48" s="160"/>
      <c r="D48" s="155"/>
      <c r="E48" s="155"/>
      <c r="F48" s="161"/>
      <c r="G48" s="155"/>
    </row>
    <row r="49" spans="1:7" ht="12.75">
      <c r="A49" s="149" t="s">
        <v>33</v>
      </c>
      <c r="B49" s="150">
        <v>22</v>
      </c>
      <c r="C49" s="163" t="s">
        <v>133</v>
      </c>
      <c r="D49" s="162" t="s">
        <v>134</v>
      </c>
      <c r="E49" s="155" t="s">
        <v>131</v>
      </c>
      <c r="F49" s="162"/>
      <c r="G49" s="162" t="s">
        <v>135</v>
      </c>
    </row>
    <row r="50" spans="1:7" ht="12.75">
      <c r="A50" s="149"/>
      <c r="B50" s="150"/>
      <c r="C50" s="163"/>
      <c r="D50" s="162"/>
      <c r="E50" s="155"/>
      <c r="F50" s="162"/>
      <c r="G50" s="162"/>
    </row>
    <row r="51" spans="1:7" ht="12.75">
      <c r="A51" s="149" t="s">
        <v>34</v>
      </c>
      <c r="B51" s="166">
        <v>23</v>
      </c>
      <c r="C51" s="163" t="s">
        <v>173</v>
      </c>
      <c r="D51" s="57" t="s">
        <v>174</v>
      </c>
      <c r="E51" s="162" t="s">
        <v>175</v>
      </c>
      <c r="F51" s="57"/>
      <c r="G51" s="57" t="s">
        <v>176</v>
      </c>
    </row>
    <row r="52" spans="1:7" ht="12.75">
      <c r="A52" s="149"/>
      <c r="B52" s="166"/>
      <c r="C52" s="163" t="s">
        <v>177</v>
      </c>
      <c r="D52" s="57" t="s">
        <v>178</v>
      </c>
      <c r="E52" s="162" t="s">
        <v>179</v>
      </c>
      <c r="F52" s="57" t="s">
        <v>180</v>
      </c>
      <c r="G52" s="57" t="s">
        <v>181</v>
      </c>
    </row>
    <row r="53" spans="1:7" ht="12.75">
      <c r="A53" s="149" t="s">
        <v>35</v>
      </c>
      <c r="B53" s="150">
        <v>24</v>
      </c>
      <c r="C53" s="163" t="s">
        <v>115</v>
      </c>
      <c r="D53" s="162" t="s">
        <v>116</v>
      </c>
      <c r="E53" s="162" t="s">
        <v>215</v>
      </c>
      <c r="F53" s="162"/>
      <c r="G53" s="162" t="s">
        <v>216</v>
      </c>
    </row>
    <row r="54" spans="1:7" ht="12.75">
      <c r="A54" s="149"/>
      <c r="B54" s="150"/>
      <c r="C54" s="163"/>
      <c r="D54" s="162"/>
      <c r="E54" s="162"/>
      <c r="F54" s="162"/>
      <c r="G54" s="162"/>
    </row>
    <row r="55" spans="1:7" ht="12.75">
      <c r="A55" s="149" t="s">
        <v>36</v>
      </c>
      <c r="B55" s="164">
        <v>25</v>
      </c>
      <c r="C55" s="163" t="s">
        <v>157</v>
      </c>
      <c r="D55" s="162" t="s">
        <v>158</v>
      </c>
      <c r="E55" s="162" t="s">
        <v>155</v>
      </c>
      <c r="F55" s="162"/>
      <c r="G55" s="162" t="s">
        <v>159</v>
      </c>
    </row>
    <row r="56" spans="1:7" ht="12.75">
      <c r="A56" s="149"/>
      <c r="B56" s="164"/>
      <c r="C56" s="163"/>
      <c r="D56" s="162"/>
      <c r="E56" s="162"/>
      <c r="F56" s="162"/>
      <c r="G56" s="162"/>
    </row>
    <row r="57" spans="1:7" ht="12.75">
      <c r="A57" s="149" t="s">
        <v>37</v>
      </c>
      <c r="B57" s="150">
        <v>26</v>
      </c>
      <c r="C57" s="160" t="s">
        <v>111</v>
      </c>
      <c r="D57" s="155" t="s">
        <v>112</v>
      </c>
      <c r="E57" s="155" t="s">
        <v>113</v>
      </c>
      <c r="F57" s="161"/>
      <c r="G57" s="155" t="s">
        <v>114</v>
      </c>
    </row>
    <row r="58" spans="1:7" ht="12.75">
      <c r="A58" s="149"/>
      <c r="B58" s="150"/>
      <c r="C58" s="160"/>
      <c r="D58" s="155"/>
      <c r="E58" s="155"/>
      <c r="F58" s="161"/>
      <c r="G58" s="155"/>
    </row>
    <row r="59" spans="1:7" ht="12.75">
      <c r="A59" s="149" t="s">
        <v>38</v>
      </c>
      <c r="B59" s="150">
        <v>27</v>
      </c>
      <c r="C59" s="160" t="s">
        <v>104</v>
      </c>
      <c r="D59" s="155" t="s">
        <v>105</v>
      </c>
      <c r="E59" s="155" t="s">
        <v>102</v>
      </c>
      <c r="F59" s="161"/>
      <c r="G59" s="155" t="s">
        <v>106</v>
      </c>
    </row>
    <row r="60" spans="1:7" ht="12.75">
      <c r="A60" s="149"/>
      <c r="B60" s="150"/>
      <c r="C60" s="160"/>
      <c r="D60" s="155"/>
      <c r="E60" s="155"/>
      <c r="F60" s="161"/>
      <c r="G60" s="155"/>
    </row>
    <row r="61" spans="1:7" ht="12.75">
      <c r="A61" s="149" t="s">
        <v>39</v>
      </c>
      <c r="B61" s="164">
        <v>28</v>
      </c>
      <c r="C61" s="163" t="s">
        <v>88</v>
      </c>
      <c r="D61" s="165" t="s">
        <v>89</v>
      </c>
      <c r="E61" s="162" t="s">
        <v>90</v>
      </c>
      <c r="F61" s="162"/>
      <c r="G61" s="162" t="s">
        <v>91</v>
      </c>
    </row>
    <row r="62" spans="1:7" ht="12.75">
      <c r="A62" s="149"/>
      <c r="B62" s="164"/>
      <c r="C62" s="163"/>
      <c r="D62" s="162"/>
      <c r="E62" s="162"/>
      <c r="F62" s="162"/>
      <c r="G62" s="162"/>
    </row>
    <row r="63" spans="1:7" ht="12.75">
      <c r="A63" s="149" t="s">
        <v>40</v>
      </c>
      <c r="B63" s="164">
        <v>29</v>
      </c>
      <c r="C63" s="163" t="s">
        <v>160</v>
      </c>
      <c r="D63" s="162" t="s">
        <v>161</v>
      </c>
      <c r="E63" s="162" t="s">
        <v>162</v>
      </c>
      <c r="F63" s="162"/>
      <c r="G63" s="162" t="s">
        <v>163</v>
      </c>
    </row>
    <row r="64" spans="1:7" ht="12.75">
      <c r="A64" s="149"/>
      <c r="B64" s="164"/>
      <c r="C64" s="163"/>
      <c r="D64" s="162"/>
      <c r="E64" s="162"/>
      <c r="F64" s="162"/>
      <c r="G64" s="162"/>
    </row>
    <row r="65" spans="1:7" ht="12.75">
      <c r="A65" s="149" t="s">
        <v>41</v>
      </c>
      <c r="B65" s="150">
        <v>30</v>
      </c>
      <c r="C65" s="163" t="s">
        <v>125</v>
      </c>
      <c r="D65" s="162" t="s">
        <v>126</v>
      </c>
      <c r="E65" s="162" t="s">
        <v>127</v>
      </c>
      <c r="F65" s="162"/>
      <c r="G65" s="162" t="s">
        <v>128</v>
      </c>
    </row>
    <row r="66" spans="1:7" ht="12.75">
      <c r="A66" s="149"/>
      <c r="B66" s="150"/>
      <c r="C66" s="163"/>
      <c r="D66" s="162"/>
      <c r="E66" s="162"/>
      <c r="F66" s="162"/>
      <c r="G66" s="162"/>
    </row>
    <row r="67" spans="1:7" ht="12.75">
      <c r="A67" s="149" t="s">
        <v>42</v>
      </c>
      <c r="B67" s="150">
        <v>31</v>
      </c>
      <c r="C67" s="160" t="s">
        <v>107</v>
      </c>
      <c r="D67" s="155" t="s">
        <v>108</v>
      </c>
      <c r="E67" s="155" t="s">
        <v>109</v>
      </c>
      <c r="F67" s="161"/>
      <c r="G67" s="155" t="s">
        <v>110</v>
      </c>
    </row>
    <row r="68" spans="1:7" ht="12.75">
      <c r="A68" s="149"/>
      <c r="B68" s="150"/>
      <c r="C68" s="160"/>
      <c r="D68" s="155"/>
      <c r="E68" s="155"/>
      <c r="F68" s="161"/>
      <c r="G68" s="155"/>
    </row>
    <row r="69" spans="1:7" ht="12.75">
      <c r="A69" s="149" t="s">
        <v>43</v>
      </c>
      <c r="B69" s="150">
        <v>32</v>
      </c>
      <c r="C69" s="156" t="s">
        <v>150</v>
      </c>
      <c r="D69" s="158" t="s">
        <v>151</v>
      </c>
      <c r="E69" s="158" t="s">
        <v>142</v>
      </c>
      <c r="F69" s="158"/>
      <c r="G69" s="158" t="s">
        <v>152</v>
      </c>
    </row>
    <row r="70" spans="1:7" ht="12.75">
      <c r="A70" s="149"/>
      <c r="B70" s="150"/>
      <c r="C70" s="157"/>
      <c r="D70" s="159"/>
      <c r="E70" s="159"/>
      <c r="F70" s="159"/>
      <c r="G70" s="159"/>
    </row>
    <row r="71" spans="1:7" ht="12.75">
      <c r="A71" s="149" t="s">
        <v>44</v>
      </c>
      <c r="B71" s="150">
        <v>33</v>
      </c>
      <c r="C71" s="151" t="s">
        <v>53</v>
      </c>
      <c r="D71" s="147" t="s">
        <v>54</v>
      </c>
      <c r="E71" s="147" t="s">
        <v>55</v>
      </c>
      <c r="F71" s="153"/>
      <c r="G71" s="147" t="s">
        <v>56</v>
      </c>
    </row>
    <row r="72" spans="1:7" ht="12.75">
      <c r="A72" s="149"/>
      <c r="B72" s="150"/>
      <c r="C72" s="152"/>
      <c r="D72" s="148"/>
      <c r="E72" s="148"/>
      <c r="F72" s="154"/>
      <c r="G72" s="148"/>
    </row>
    <row r="73" spans="1:8" ht="12.75">
      <c r="A73" s="144"/>
      <c r="B73" s="145"/>
      <c r="C73" s="143"/>
      <c r="D73" s="141"/>
      <c r="E73" s="141"/>
      <c r="F73" s="142"/>
      <c r="G73" s="143"/>
      <c r="H73" s="3"/>
    </row>
    <row r="74" spans="1:8" ht="12.75">
      <c r="A74" s="144"/>
      <c r="B74" s="146"/>
      <c r="C74" s="143"/>
      <c r="D74" s="141"/>
      <c r="E74" s="141"/>
      <c r="F74" s="142"/>
      <c r="G74" s="143"/>
      <c r="H74" s="3"/>
    </row>
    <row r="75" spans="1:8" ht="12.75">
      <c r="A75" s="144"/>
      <c r="B75" s="145"/>
      <c r="C75" s="143"/>
      <c r="D75" s="141"/>
      <c r="E75" s="141"/>
      <c r="F75" s="142"/>
      <c r="G75" s="143"/>
      <c r="H75" s="3"/>
    </row>
    <row r="76" spans="1:8" ht="12.75">
      <c r="A76" s="144"/>
      <c r="B76" s="146"/>
      <c r="C76" s="143"/>
      <c r="D76" s="141"/>
      <c r="E76" s="141"/>
      <c r="F76" s="142"/>
      <c r="G76" s="143"/>
      <c r="H76" s="3"/>
    </row>
    <row r="77" spans="1:8" ht="12.75">
      <c r="A77" s="144"/>
      <c r="B77" s="145"/>
      <c r="C77" s="143"/>
      <c r="D77" s="141"/>
      <c r="E77" s="141"/>
      <c r="F77" s="142"/>
      <c r="G77" s="143"/>
      <c r="H77" s="3"/>
    </row>
    <row r="78" spans="1:8" ht="12.75">
      <c r="A78" s="144"/>
      <c r="B78" s="146"/>
      <c r="C78" s="143"/>
      <c r="D78" s="141"/>
      <c r="E78" s="141"/>
      <c r="F78" s="142"/>
      <c r="G78" s="143"/>
      <c r="H78" s="3"/>
    </row>
    <row r="79" spans="1:8" ht="12.75">
      <c r="A79" s="144"/>
      <c r="B79" s="145"/>
      <c r="C79" s="143"/>
      <c r="D79" s="141"/>
      <c r="E79" s="141"/>
      <c r="F79" s="142"/>
      <c r="G79" s="143"/>
      <c r="H79" s="3"/>
    </row>
    <row r="80" spans="1:8" ht="12.75">
      <c r="A80" s="144"/>
      <c r="B80" s="146"/>
      <c r="C80" s="143"/>
      <c r="D80" s="141"/>
      <c r="E80" s="141"/>
      <c r="F80" s="142"/>
      <c r="G80" s="143"/>
      <c r="H80" s="3"/>
    </row>
    <row r="81" spans="1:8" ht="12.75">
      <c r="A81" s="144"/>
      <c r="B81" s="145"/>
      <c r="C81" s="143"/>
      <c r="D81" s="141"/>
      <c r="E81" s="141"/>
      <c r="F81" s="142"/>
      <c r="G81" s="143"/>
      <c r="H81" s="3"/>
    </row>
    <row r="82" spans="1:8" ht="12.75">
      <c r="A82" s="144"/>
      <c r="B82" s="146"/>
      <c r="C82" s="143"/>
      <c r="D82" s="141"/>
      <c r="E82" s="141"/>
      <c r="F82" s="142"/>
      <c r="G82" s="143"/>
      <c r="H82" s="3"/>
    </row>
    <row r="83" spans="1:8" ht="12.75">
      <c r="A83" s="144"/>
      <c r="B83" s="145"/>
      <c r="C83" s="143"/>
      <c r="D83" s="141"/>
      <c r="E83" s="141"/>
      <c r="F83" s="142"/>
      <c r="G83" s="143"/>
      <c r="H83" s="3"/>
    </row>
    <row r="84" spans="1:8" ht="12.75">
      <c r="A84" s="144"/>
      <c r="B84" s="146"/>
      <c r="C84" s="143"/>
      <c r="D84" s="141"/>
      <c r="E84" s="141"/>
      <c r="F84" s="142"/>
      <c r="G84" s="143"/>
      <c r="H84" s="3"/>
    </row>
    <row r="85" spans="1:8" ht="12.75">
      <c r="A85" s="144"/>
      <c r="B85" s="145"/>
      <c r="C85" s="143"/>
      <c r="D85" s="141"/>
      <c r="E85" s="141"/>
      <c r="F85" s="142"/>
      <c r="G85" s="143"/>
      <c r="H85" s="3"/>
    </row>
    <row r="86" spans="1:8" ht="12.75">
      <c r="A86" s="144"/>
      <c r="B86" s="146"/>
      <c r="C86" s="143"/>
      <c r="D86" s="141"/>
      <c r="E86" s="141"/>
      <c r="F86" s="142"/>
      <c r="G86" s="143"/>
      <c r="H86" s="3"/>
    </row>
    <row r="87" spans="1:8" ht="12.75">
      <c r="A87" s="144"/>
      <c r="B87" s="145"/>
      <c r="C87" s="143"/>
      <c r="D87" s="141"/>
      <c r="E87" s="141"/>
      <c r="F87" s="142"/>
      <c r="G87" s="143"/>
      <c r="H87" s="3"/>
    </row>
    <row r="88" spans="1:8" ht="12.75">
      <c r="A88" s="144"/>
      <c r="B88" s="146"/>
      <c r="C88" s="143"/>
      <c r="D88" s="141"/>
      <c r="E88" s="141"/>
      <c r="F88" s="142"/>
      <c r="G88" s="143"/>
      <c r="H88" s="3"/>
    </row>
    <row r="89" spans="1:8" ht="12.75">
      <c r="A89" s="144"/>
      <c r="B89" s="145"/>
      <c r="C89" s="143"/>
      <c r="D89" s="141"/>
      <c r="E89" s="141"/>
      <c r="F89" s="142"/>
      <c r="G89" s="143"/>
      <c r="H89" s="3"/>
    </row>
    <row r="90" spans="1:8" ht="12.75">
      <c r="A90" s="144"/>
      <c r="B90" s="146"/>
      <c r="C90" s="143"/>
      <c r="D90" s="141"/>
      <c r="E90" s="141"/>
      <c r="F90" s="142"/>
      <c r="G90" s="143"/>
      <c r="H90" s="3"/>
    </row>
    <row r="91" spans="1:8" ht="12.75">
      <c r="A91" s="144"/>
      <c r="B91" s="145"/>
      <c r="C91" s="143"/>
      <c r="D91" s="141"/>
      <c r="E91" s="141"/>
      <c r="F91" s="142"/>
      <c r="G91" s="143"/>
      <c r="H91" s="3"/>
    </row>
    <row r="92" spans="1:8" ht="12.75">
      <c r="A92" s="144"/>
      <c r="B92" s="146"/>
      <c r="C92" s="143"/>
      <c r="D92" s="141"/>
      <c r="E92" s="141"/>
      <c r="F92" s="142"/>
      <c r="G92" s="143"/>
      <c r="H92" s="3"/>
    </row>
    <row r="93" spans="1:8" ht="12.75">
      <c r="A93" s="144"/>
      <c r="B93" s="145"/>
      <c r="C93" s="143"/>
      <c r="D93" s="141"/>
      <c r="E93" s="141"/>
      <c r="F93" s="142"/>
      <c r="G93" s="143"/>
      <c r="H93" s="3"/>
    </row>
    <row r="94" spans="1:8" ht="12.75">
      <c r="A94" s="144"/>
      <c r="B94" s="146"/>
      <c r="C94" s="143"/>
      <c r="D94" s="141"/>
      <c r="E94" s="141"/>
      <c r="F94" s="142"/>
      <c r="G94" s="143"/>
      <c r="H94" s="3"/>
    </row>
    <row r="95" spans="1:8" ht="12.75">
      <c r="A95" s="144"/>
      <c r="B95" s="145"/>
      <c r="C95" s="143"/>
      <c r="D95" s="141"/>
      <c r="E95" s="141"/>
      <c r="F95" s="142"/>
      <c r="G95" s="143"/>
      <c r="H95" s="3"/>
    </row>
    <row r="96" spans="1:8" ht="12.75">
      <c r="A96" s="144"/>
      <c r="B96" s="146"/>
      <c r="C96" s="143"/>
      <c r="D96" s="141"/>
      <c r="E96" s="141"/>
      <c r="F96" s="142"/>
      <c r="G96" s="143"/>
      <c r="H96" s="3"/>
    </row>
    <row r="97" spans="1:8" ht="12.75">
      <c r="A97" s="144"/>
      <c r="B97" s="145"/>
      <c r="C97" s="143"/>
      <c r="D97" s="141"/>
      <c r="E97" s="141"/>
      <c r="F97" s="142"/>
      <c r="G97" s="143"/>
      <c r="H97" s="3"/>
    </row>
    <row r="98" spans="1:8" ht="12.75">
      <c r="A98" s="144"/>
      <c r="B98" s="146"/>
      <c r="C98" s="143"/>
      <c r="D98" s="141"/>
      <c r="E98" s="141"/>
      <c r="F98" s="142"/>
      <c r="G98" s="143"/>
      <c r="H98" s="3"/>
    </row>
    <row r="99" spans="1:8" ht="12.75">
      <c r="A99" s="144"/>
      <c r="B99" s="145"/>
      <c r="C99" s="143"/>
      <c r="D99" s="141"/>
      <c r="E99" s="141"/>
      <c r="F99" s="142"/>
      <c r="G99" s="143"/>
      <c r="H99" s="3"/>
    </row>
    <row r="100" spans="1:8" ht="12.75">
      <c r="A100" s="144"/>
      <c r="B100" s="146"/>
      <c r="C100" s="143"/>
      <c r="D100" s="141"/>
      <c r="E100" s="141"/>
      <c r="F100" s="142"/>
      <c r="G100" s="143"/>
      <c r="H100" s="3"/>
    </row>
    <row r="101" spans="1:8" ht="12.75">
      <c r="A101" s="144"/>
      <c r="B101" s="145"/>
      <c r="C101" s="143"/>
      <c r="D101" s="141"/>
      <c r="E101" s="141"/>
      <c r="F101" s="142"/>
      <c r="G101" s="143"/>
      <c r="H101" s="3"/>
    </row>
    <row r="102" spans="1:8" ht="12.75">
      <c r="A102" s="144"/>
      <c r="B102" s="146"/>
      <c r="C102" s="143"/>
      <c r="D102" s="141"/>
      <c r="E102" s="141"/>
      <c r="F102" s="142"/>
      <c r="G102" s="143"/>
      <c r="H102" s="3"/>
    </row>
    <row r="103" spans="1:8" ht="12.75">
      <c r="A103" s="144"/>
      <c r="B103" s="145"/>
      <c r="C103" s="143"/>
      <c r="D103" s="141"/>
      <c r="E103" s="141"/>
      <c r="F103" s="142"/>
      <c r="G103" s="143"/>
      <c r="H103" s="3"/>
    </row>
    <row r="104" spans="1:8" ht="12.75">
      <c r="A104" s="144"/>
      <c r="B104" s="146"/>
      <c r="C104" s="143"/>
      <c r="D104" s="141"/>
      <c r="E104" s="141"/>
      <c r="F104" s="142"/>
      <c r="G104" s="143"/>
      <c r="H104" s="3"/>
    </row>
    <row r="105" spans="1:8" ht="12.75">
      <c r="A105" s="144"/>
      <c r="B105" s="145"/>
      <c r="C105" s="143"/>
      <c r="D105" s="141"/>
      <c r="E105" s="141"/>
      <c r="F105" s="142"/>
      <c r="G105" s="143"/>
      <c r="H105" s="3"/>
    </row>
    <row r="106" spans="1:8" ht="12.75">
      <c r="A106" s="144"/>
      <c r="B106" s="146"/>
      <c r="C106" s="143"/>
      <c r="D106" s="141"/>
      <c r="E106" s="141"/>
      <c r="F106" s="142"/>
      <c r="G106" s="143"/>
      <c r="H106" s="3"/>
    </row>
    <row r="107" spans="1:8" ht="12.75">
      <c r="A107" s="144"/>
      <c r="B107" s="145"/>
      <c r="C107" s="143"/>
      <c r="D107" s="141"/>
      <c r="E107" s="141"/>
      <c r="F107" s="142"/>
      <c r="G107" s="143"/>
      <c r="H107" s="3"/>
    </row>
    <row r="108" spans="1:8" ht="12.75">
      <c r="A108" s="144"/>
      <c r="B108" s="146"/>
      <c r="C108" s="143"/>
      <c r="D108" s="141"/>
      <c r="E108" s="141"/>
      <c r="F108" s="142"/>
      <c r="G108" s="143"/>
      <c r="H108" s="3"/>
    </row>
    <row r="109" spans="1:8" ht="12.75">
      <c r="A109" s="144"/>
      <c r="B109" s="145"/>
      <c r="C109" s="143"/>
      <c r="D109" s="141"/>
      <c r="E109" s="141"/>
      <c r="F109" s="142"/>
      <c r="G109" s="143"/>
      <c r="H109" s="3"/>
    </row>
    <row r="110" spans="1:8" ht="12.75">
      <c r="A110" s="144"/>
      <c r="B110" s="146"/>
      <c r="C110" s="143"/>
      <c r="D110" s="141"/>
      <c r="E110" s="141"/>
      <c r="F110" s="142"/>
      <c r="G110" s="143"/>
      <c r="H110" s="3"/>
    </row>
    <row r="111" spans="1:8" ht="12.75">
      <c r="A111" s="144"/>
      <c r="B111" s="145"/>
      <c r="C111" s="143"/>
      <c r="D111" s="141"/>
      <c r="E111" s="141"/>
      <c r="F111" s="142"/>
      <c r="G111" s="143"/>
      <c r="H111" s="3"/>
    </row>
    <row r="112" spans="1:8" ht="12.75">
      <c r="A112" s="144"/>
      <c r="B112" s="146"/>
      <c r="C112" s="143"/>
      <c r="D112" s="141"/>
      <c r="E112" s="141"/>
      <c r="F112" s="142"/>
      <c r="G112" s="143"/>
      <c r="H112" s="3"/>
    </row>
    <row r="113" spans="1:8" ht="12.75">
      <c r="A113" s="144"/>
      <c r="B113" s="145"/>
      <c r="C113" s="143"/>
      <c r="D113" s="141"/>
      <c r="E113" s="141"/>
      <c r="F113" s="142"/>
      <c r="G113" s="143"/>
      <c r="H113" s="3"/>
    </row>
    <row r="114" spans="1:8" ht="12.75">
      <c r="A114" s="144"/>
      <c r="B114" s="146"/>
      <c r="C114" s="143"/>
      <c r="D114" s="141"/>
      <c r="E114" s="141"/>
      <c r="F114" s="142"/>
      <c r="G114" s="143"/>
      <c r="H114" s="3"/>
    </row>
    <row r="115" spans="1:8" ht="12.75">
      <c r="A115" s="144"/>
      <c r="B115" s="145"/>
      <c r="C115" s="143"/>
      <c r="D115" s="141"/>
      <c r="E115" s="141"/>
      <c r="F115" s="142"/>
      <c r="G115" s="143"/>
      <c r="H115" s="3"/>
    </row>
    <row r="116" spans="1:8" ht="12.75">
      <c r="A116" s="144"/>
      <c r="B116" s="146"/>
      <c r="C116" s="143"/>
      <c r="D116" s="141"/>
      <c r="E116" s="141"/>
      <c r="F116" s="142"/>
      <c r="G116" s="143"/>
      <c r="H116" s="3"/>
    </row>
    <row r="117" spans="1:8" ht="12.75">
      <c r="A117" s="144"/>
      <c r="B117" s="145"/>
      <c r="C117" s="143"/>
      <c r="D117" s="141"/>
      <c r="E117" s="141"/>
      <c r="F117" s="142"/>
      <c r="G117" s="143"/>
      <c r="H117" s="3"/>
    </row>
    <row r="118" spans="1:8" ht="12.75">
      <c r="A118" s="144"/>
      <c r="B118" s="146"/>
      <c r="C118" s="143"/>
      <c r="D118" s="141"/>
      <c r="E118" s="141"/>
      <c r="F118" s="142"/>
      <c r="G118" s="143"/>
      <c r="H118" s="3"/>
    </row>
    <row r="119" spans="1:8" ht="12.75">
      <c r="A119" s="144"/>
      <c r="B119" s="145"/>
      <c r="C119" s="143"/>
      <c r="D119" s="141"/>
      <c r="E119" s="141"/>
      <c r="F119" s="142"/>
      <c r="G119" s="143"/>
      <c r="H119" s="3"/>
    </row>
    <row r="120" spans="1:8" ht="12.75">
      <c r="A120" s="144"/>
      <c r="B120" s="146"/>
      <c r="C120" s="143"/>
      <c r="D120" s="141"/>
      <c r="E120" s="141"/>
      <c r="F120" s="142"/>
      <c r="G120" s="143"/>
      <c r="H120" s="3"/>
    </row>
    <row r="121" spans="1:8" ht="12.75">
      <c r="A121" s="144"/>
      <c r="B121" s="145"/>
      <c r="C121" s="143"/>
      <c r="D121" s="141"/>
      <c r="E121" s="141"/>
      <c r="F121" s="142"/>
      <c r="G121" s="143"/>
      <c r="H121" s="3"/>
    </row>
    <row r="122" spans="1:8" ht="12.75">
      <c r="A122" s="144"/>
      <c r="B122" s="146"/>
      <c r="C122" s="143"/>
      <c r="D122" s="141"/>
      <c r="E122" s="141"/>
      <c r="F122" s="142"/>
      <c r="G122" s="143"/>
      <c r="H122" s="3"/>
    </row>
    <row r="123" spans="1:8" ht="12.75">
      <c r="A123" s="144"/>
      <c r="B123" s="145"/>
      <c r="C123" s="143"/>
      <c r="D123" s="141"/>
      <c r="E123" s="141"/>
      <c r="F123" s="142"/>
      <c r="G123" s="143"/>
      <c r="H123" s="3"/>
    </row>
    <row r="124" spans="1:8" ht="12.75">
      <c r="A124" s="144"/>
      <c r="B124" s="146"/>
      <c r="C124" s="143"/>
      <c r="D124" s="141"/>
      <c r="E124" s="141"/>
      <c r="F124" s="142"/>
      <c r="G124" s="143"/>
      <c r="H124" s="3"/>
    </row>
    <row r="125" spans="1:8" ht="12.75">
      <c r="A125" s="144"/>
      <c r="B125" s="145"/>
      <c r="C125" s="143"/>
      <c r="D125" s="141"/>
      <c r="E125" s="141"/>
      <c r="F125" s="142"/>
      <c r="G125" s="143"/>
      <c r="H125" s="3"/>
    </row>
    <row r="126" spans="1:8" ht="12.75">
      <c r="A126" s="144"/>
      <c r="B126" s="146"/>
      <c r="C126" s="143"/>
      <c r="D126" s="141"/>
      <c r="E126" s="141"/>
      <c r="F126" s="142"/>
      <c r="G126" s="143"/>
      <c r="H126" s="3"/>
    </row>
    <row r="127" spans="1:8" ht="12.75">
      <c r="A127" s="144"/>
      <c r="B127" s="145"/>
      <c r="C127" s="143"/>
      <c r="D127" s="141"/>
      <c r="E127" s="141"/>
      <c r="F127" s="142"/>
      <c r="G127" s="143"/>
      <c r="H127" s="3"/>
    </row>
    <row r="128" spans="1:8" ht="12.75">
      <c r="A128" s="144"/>
      <c r="B128" s="146"/>
      <c r="C128" s="143"/>
      <c r="D128" s="141"/>
      <c r="E128" s="141"/>
      <c r="F128" s="142"/>
      <c r="G128" s="143"/>
      <c r="H128" s="3"/>
    </row>
    <row r="129" spans="1:8" ht="12.75">
      <c r="A129" s="144"/>
      <c r="B129" s="145"/>
      <c r="C129" s="143"/>
      <c r="D129" s="141"/>
      <c r="E129" s="141"/>
      <c r="F129" s="142"/>
      <c r="G129" s="143"/>
      <c r="H129" s="3"/>
    </row>
    <row r="130" spans="1:8" ht="12.75">
      <c r="A130" s="144"/>
      <c r="B130" s="146"/>
      <c r="C130" s="143"/>
      <c r="D130" s="141"/>
      <c r="E130" s="141"/>
      <c r="F130" s="142"/>
      <c r="G130" s="143"/>
      <c r="H130" s="3"/>
    </row>
    <row r="131" spans="1:8" ht="12.75">
      <c r="A131" s="144"/>
      <c r="B131" s="145"/>
      <c r="C131" s="143"/>
      <c r="D131" s="141"/>
      <c r="E131" s="141"/>
      <c r="F131" s="142"/>
      <c r="G131" s="143"/>
      <c r="H131" s="3"/>
    </row>
    <row r="132" spans="1:8" ht="12.75">
      <c r="A132" s="144"/>
      <c r="B132" s="146"/>
      <c r="C132" s="143"/>
      <c r="D132" s="141"/>
      <c r="E132" s="141"/>
      <c r="F132" s="142"/>
      <c r="G132" s="143"/>
      <c r="H132" s="3"/>
    </row>
    <row r="133" spans="1:8" ht="12.75">
      <c r="A133" s="144"/>
      <c r="B133" s="145"/>
      <c r="C133" s="143"/>
      <c r="D133" s="141"/>
      <c r="E133" s="141"/>
      <c r="F133" s="142"/>
      <c r="G133" s="143"/>
      <c r="H133" s="3"/>
    </row>
    <row r="134" spans="1:8" ht="12.75">
      <c r="A134" s="144"/>
      <c r="B134" s="146"/>
      <c r="C134" s="143"/>
      <c r="D134" s="141"/>
      <c r="E134" s="141"/>
      <c r="F134" s="142"/>
      <c r="G134" s="143"/>
      <c r="H134" s="3"/>
    </row>
    <row r="135" spans="1:8" ht="12.75">
      <c r="A135" s="144"/>
      <c r="B135" s="145"/>
      <c r="C135" s="143"/>
      <c r="D135" s="141"/>
      <c r="E135" s="141"/>
      <c r="F135" s="142"/>
      <c r="G135" s="143"/>
      <c r="H135" s="3"/>
    </row>
    <row r="136" spans="1:8" ht="12.75">
      <c r="A136" s="144"/>
      <c r="B136" s="146"/>
      <c r="C136" s="143"/>
      <c r="D136" s="141"/>
      <c r="E136" s="141"/>
      <c r="F136" s="142"/>
      <c r="G136" s="143"/>
      <c r="H136" s="3"/>
    </row>
    <row r="137" spans="1:8" ht="12.75">
      <c r="A137" s="144"/>
      <c r="B137" s="145"/>
      <c r="C137" s="143"/>
      <c r="D137" s="141"/>
      <c r="E137" s="141"/>
      <c r="F137" s="142"/>
      <c r="G137" s="143"/>
      <c r="H137" s="3"/>
    </row>
    <row r="138" spans="1:8" ht="12.75">
      <c r="A138" s="144"/>
      <c r="B138" s="146"/>
      <c r="C138" s="143"/>
      <c r="D138" s="141"/>
      <c r="E138" s="141"/>
      <c r="F138" s="142"/>
      <c r="G138" s="143"/>
      <c r="H138" s="3"/>
    </row>
    <row r="139" spans="1:8" ht="12.75">
      <c r="A139" s="144"/>
      <c r="B139" s="145"/>
      <c r="C139" s="143"/>
      <c r="D139" s="141"/>
      <c r="E139" s="141"/>
      <c r="F139" s="142"/>
      <c r="G139" s="143"/>
      <c r="H139" s="3"/>
    </row>
    <row r="140" spans="1:8" ht="12.75">
      <c r="A140" s="144"/>
      <c r="B140" s="146"/>
      <c r="C140" s="143"/>
      <c r="D140" s="141"/>
      <c r="E140" s="141"/>
      <c r="F140" s="142"/>
      <c r="G140" s="143"/>
      <c r="H140" s="3"/>
    </row>
    <row r="141" spans="1:8" ht="12.75">
      <c r="A141" s="144"/>
      <c r="B141" s="145"/>
      <c r="C141" s="143"/>
      <c r="D141" s="141"/>
      <c r="E141" s="141"/>
      <c r="F141" s="142"/>
      <c r="G141" s="143"/>
      <c r="H141" s="3"/>
    </row>
    <row r="142" spans="1:8" ht="12.75">
      <c r="A142" s="144"/>
      <c r="B142" s="146"/>
      <c r="C142" s="143"/>
      <c r="D142" s="141"/>
      <c r="E142" s="141"/>
      <c r="F142" s="142"/>
      <c r="G142" s="143"/>
      <c r="H142" s="3"/>
    </row>
    <row r="143" spans="1:8" ht="12.75">
      <c r="A143" s="144"/>
      <c r="B143" s="145"/>
      <c r="C143" s="143"/>
      <c r="D143" s="141"/>
      <c r="E143" s="141"/>
      <c r="F143" s="142"/>
      <c r="G143" s="143"/>
      <c r="H143" s="3"/>
    </row>
    <row r="144" spans="1:8" ht="12.75">
      <c r="A144" s="144"/>
      <c r="B144" s="146"/>
      <c r="C144" s="143"/>
      <c r="D144" s="141"/>
      <c r="E144" s="141"/>
      <c r="F144" s="142"/>
      <c r="G144" s="143"/>
      <c r="H144" s="3"/>
    </row>
    <row r="145" spans="1:8" ht="12.75">
      <c r="A145" s="144"/>
      <c r="B145" s="145"/>
      <c r="C145" s="143"/>
      <c r="D145" s="141"/>
      <c r="E145" s="141"/>
      <c r="F145" s="142"/>
      <c r="G145" s="143"/>
      <c r="H145" s="3"/>
    </row>
    <row r="146" spans="1:8" ht="12.75">
      <c r="A146" s="144"/>
      <c r="B146" s="146"/>
      <c r="C146" s="143"/>
      <c r="D146" s="141"/>
      <c r="E146" s="141"/>
      <c r="F146" s="142"/>
      <c r="G146" s="143"/>
      <c r="H146" s="3"/>
    </row>
    <row r="147" spans="1:8" ht="12.75">
      <c r="A147" s="144"/>
      <c r="B147" s="145"/>
      <c r="C147" s="143"/>
      <c r="D147" s="141"/>
      <c r="E147" s="141"/>
      <c r="F147" s="142"/>
      <c r="G147" s="143"/>
      <c r="H147" s="3"/>
    </row>
    <row r="148" spans="1:8" ht="12.75">
      <c r="A148" s="144"/>
      <c r="B148" s="146"/>
      <c r="C148" s="143"/>
      <c r="D148" s="141"/>
      <c r="E148" s="141"/>
      <c r="F148" s="142"/>
      <c r="G148" s="143"/>
      <c r="H148" s="3"/>
    </row>
    <row r="149" spans="1:8" ht="12.75">
      <c r="A149" s="144"/>
      <c r="B149" s="145"/>
      <c r="C149" s="143"/>
      <c r="D149" s="141"/>
      <c r="E149" s="141"/>
      <c r="F149" s="142"/>
      <c r="G149" s="143"/>
      <c r="H149" s="3"/>
    </row>
    <row r="150" spans="1:8" ht="12.75">
      <c r="A150" s="144"/>
      <c r="B150" s="146"/>
      <c r="C150" s="143"/>
      <c r="D150" s="141"/>
      <c r="E150" s="141"/>
      <c r="F150" s="142"/>
      <c r="G150" s="143"/>
      <c r="H150" s="3"/>
    </row>
    <row r="151" spans="1:8" ht="12.75">
      <c r="A151" s="144"/>
      <c r="B151" s="145"/>
      <c r="C151" s="143"/>
      <c r="D151" s="141"/>
      <c r="E151" s="141"/>
      <c r="F151" s="142"/>
      <c r="G151" s="143"/>
      <c r="H151" s="3"/>
    </row>
    <row r="152" spans="1:8" ht="12.75">
      <c r="A152" s="144"/>
      <c r="B152" s="146"/>
      <c r="C152" s="143"/>
      <c r="D152" s="141"/>
      <c r="E152" s="141"/>
      <c r="F152" s="142"/>
      <c r="G152" s="143"/>
      <c r="H152" s="3"/>
    </row>
    <row r="153" spans="1:8" ht="12.75">
      <c r="A153" s="144"/>
      <c r="B153" s="145"/>
      <c r="C153" s="143"/>
      <c r="D153" s="141"/>
      <c r="E153" s="141"/>
      <c r="F153" s="142"/>
      <c r="G153" s="143"/>
      <c r="H153" s="3"/>
    </row>
    <row r="154" spans="1:8" ht="12.75">
      <c r="A154" s="144"/>
      <c r="B154" s="146"/>
      <c r="C154" s="143"/>
      <c r="D154" s="141"/>
      <c r="E154" s="141"/>
      <c r="F154" s="142"/>
      <c r="G154" s="143"/>
      <c r="H154" s="3"/>
    </row>
    <row r="155" spans="1:8" ht="12.75">
      <c r="A155" s="144"/>
      <c r="B155" s="145"/>
      <c r="C155" s="143"/>
      <c r="D155" s="141"/>
      <c r="E155" s="141"/>
      <c r="F155" s="142"/>
      <c r="G155" s="143"/>
      <c r="H155" s="3"/>
    </row>
    <row r="156" spans="1:8" ht="12.75">
      <c r="A156" s="144"/>
      <c r="B156" s="146"/>
      <c r="C156" s="143"/>
      <c r="D156" s="141"/>
      <c r="E156" s="141"/>
      <c r="F156" s="142"/>
      <c r="G156" s="143"/>
      <c r="H156" s="3"/>
    </row>
    <row r="157" spans="1:8" ht="12.75">
      <c r="A157" s="144"/>
      <c r="B157" s="145"/>
      <c r="C157" s="143"/>
      <c r="D157" s="141"/>
      <c r="E157" s="141"/>
      <c r="F157" s="142"/>
      <c r="G157" s="143"/>
      <c r="H157" s="3"/>
    </row>
    <row r="158" spans="1:8" ht="12.75">
      <c r="A158" s="144"/>
      <c r="B158" s="146"/>
      <c r="C158" s="143"/>
      <c r="D158" s="141"/>
      <c r="E158" s="141"/>
      <c r="F158" s="142"/>
      <c r="G158" s="143"/>
      <c r="H158" s="3"/>
    </row>
    <row r="159" spans="1:8" ht="12.75">
      <c r="A159" s="144"/>
      <c r="B159" s="145"/>
      <c r="C159" s="143"/>
      <c r="D159" s="141"/>
      <c r="E159" s="141"/>
      <c r="F159" s="142"/>
      <c r="G159" s="143"/>
      <c r="H159" s="3"/>
    </row>
    <row r="160" spans="1:8" ht="12.75">
      <c r="A160" s="144"/>
      <c r="B160" s="146"/>
      <c r="C160" s="143"/>
      <c r="D160" s="141"/>
      <c r="E160" s="141"/>
      <c r="F160" s="142"/>
      <c r="G160" s="143"/>
      <c r="H160" s="3"/>
    </row>
    <row r="161" spans="1:8" ht="12.75">
      <c r="A161" s="144"/>
      <c r="B161" s="145"/>
      <c r="C161" s="143"/>
      <c r="D161" s="141"/>
      <c r="E161" s="141"/>
      <c r="F161" s="142"/>
      <c r="G161" s="143"/>
      <c r="H161" s="3"/>
    </row>
    <row r="162" spans="1:8" ht="12.75">
      <c r="A162" s="144"/>
      <c r="B162" s="146"/>
      <c r="C162" s="143"/>
      <c r="D162" s="141"/>
      <c r="E162" s="141"/>
      <c r="F162" s="142"/>
      <c r="G162" s="143"/>
      <c r="H162" s="3"/>
    </row>
    <row r="163" spans="1:8" ht="12.75">
      <c r="A163" s="144"/>
      <c r="B163" s="145"/>
      <c r="C163" s="143"/>
      <c r="D163" s="141"/>
      <c r="E163" s="141"/>
      <c r="F163" s="142"/>
      <c r="G163" s="143"/>
      <c r="H163" s="3"/>
    </row>
    <row r="164" spans="1:8" ht="12.75">
      <c r="A164" s="144"/>
      <c r="B164" s="146"/>
      <c r="C164" s="143"/>
      <c r="D164" s="141"/>
      <c r="E164" s="141"/>
      <c r="F164" s="142"/>
      <c r="G164" s="143"/>
      <c r="H164" s="3"/>
    </row>
    <row r="165" spans="1:8" ht="12.75">
      <c r="A165" s="144"/>
      <c r="B165" s="145"/>
      <c r="C165" s="143"/>
      <c r="D165" s="141"/>
      <c r="E165" s="141"/>
      <c r="F165" s="142"/>
      <c r="G165" s="143"/>
      <c r="H165" s="3"/>
    </row>
    <row r="166" spans="1:8" ht="12.75">
      <c r="A166" s="144"/>
      <c r="B166" s="146"/>
      <c r="C166" s="143"/>
      <c r="D166" s="141"/>
      <c r="E166" s="141"/>
      <c r="F166" s="142"/>
      <c r="G166" s="143"/>
      <c r="H166" s="3"/>
    </row>
    <row r="167" spans="1:8" ht="12.75">
      <c r="A167" s="144"/>
      <c r="B167" s="145"/>
      <c r="C167" s="143"/>
      <c r="D167" s="141"/>
      <c r="E167" s="141"/>
      <c r="F167" s="142"/>
      <c r="G167" s="143"/>
      <c r="H167" s="3"/>
    </row>
    <row r="168" spans="1:8" ht="12.75">
      <c r="A168" s="144"/>
      <c r="B168" s="146"/>
      <c r="C168" s="143"/>
      <c r="D168" s="141"/>
      <c r="E168" s="141"/>
      <c r="F168" s="142"/>
      <c r="G168" s="143"/>
      <c r="H168" s="3"/>
    </row>
    <row r="169" spans="1:8" ht="12.75">
      <c r="A169" s="144"/>
      <c r="B169" s="145"/>
      <c r="C169" s="143"/>
      <c r="D169" s="141"/>
      <c r="E169" s="141"/>
      <c r="F169" s="142"/>
      <c r="G169" s="143"/>
      <c r="H169" s="3"/>
    </row>
    <row r="170" spans="1:8" ht="12.75">
      <c r="A170" s="144"/>
      <c r="B170" s="146"/>
      <c r="C170" s="143"/>
      <c r="D170" s="141"/>
      <c r="E170" s="141"/>
      <c r="F170" s="142"/>
      <c r="G170" s="143"/>
      <c r="H170" s="3"/>
    </row>
    <row r="171" spans="1:8" ht="12.75">
      <c r="A171" s="144"/>
      <c r="B171" s="145"/>
      <c r="C171" s="143"/>
      <c r="D171" s="141"/>
      <c r="E171" s="141"/>
      <c r="F171" s="142"/>
      <c r="G171" s="143"/>
      <c r="H171" s="3"/>
    </row>
    <row r="172" spans="1:8" ht="12.75">
      <c r="A172" s="144"/>
      <c r="B172" s="146"/>
      <c r="C172" s="143"/>
      <c r="D172" s="141"/>
      <c r="E172" s="141"/>
      <c r="F172" s="142"/>
      <c r="G172" s="143"/>
      <c r="H172" s="3"/>
    </row>
    <row r="173" spans="1:8" ht="12.75">
      <c r="A173" s="144"/>
      <c r="B173" s="145"/>
      <c r="C173" s="143"/>
      <c r="D173" s="141"/>
      <c r="E173" s="141"/>
      <c r="F173" s="142"/>
      <c r="G173" s="143"/>
      <c r="H173" s="3"/>
    </row>
    <row r="174" spans="1:8" ht="12.75">
      <c r="A174" s="144"/>
      <c r="B174" s="146"/>
      <c r="C174" s="143"/>
      <c r="D174" s="141"/>
      <c r="E174" s="141"/>
      <c r="F174" s="142"/>
      <c r="G174" s="143"/>
      <c r="H174" s="3"/>
    </row>
    <row r="175" spans="1:8" ht="12.75">
      <c r="A175" s="144"/>
      <c r="B175" s="145"/>
      <c r="C175" s="143"/>
      <c r="D175" s="141"/>
      <c r="E175" s="141"/>
      <c r="F175" s="142"/>
      <c r="G175" s="143"/>
      <c r="H175" s="3"/>
    </row>
    <row r="176" spans="1:8" ht="12.75">
      <c r="A176" s="144"/>
      <c r="B176" s="146"/>
      <c r="C176" s="143"/>
      <c r="D176" s="141"/>
      <c r="E176" s="141"/>
      <c r="F176" s="142"/>
      <c r="G176" s="143"/>
      <c r="H176" s="3"/>
    </row>
    <row r="177" spans="1:8" ht="12.75">
      <c r="A177" s="24"/>
      <c r="B177" s="25"/>
      <c r="C177" s="15"/>
      <c r="D177" s="16"/>
      <c r="E177" s="16"/>
      <c r="F177" s="26"/>
      <c r="G177" s="15"/>
      <c r="H177" s="3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12.75">
      <c r="A184" s="3"/>
      <c r="B184" s="3"/>
      <c r="C184" s="3"/>
      <c r="D184" s="3"/>
      <c r="E184" s="3"/>
      <c r="F184" s="3"/>
      <c r="G184" s="3"/>
      <c r="H184" s="3"/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</sheetData>
  <sheetProtection/>
  <mergeCells count="605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G71:G72"/>
    <mergeCell ref="A71:A72"/>
    <mergeCell ref="B71:B72"/>
    <mergeCell ref="C71:C72"/>
    <mergeCell ref="D71:D72"/>
    <mergeCell ref="E71:E72"/>
    <mergeCell ref="F71:F72"/>
    <mergeCell ref="F75:F76"/>
    <mergeCell ref="G75:G76"/>
    <mergeCell ref="A73:A74"/>
    <mergeCell ref="B73:B74"/>
    <mergeCell ref="C73:C74"/>
    <mergeCell ref="D73:D74"/>
    <mergeCell ref="E73:E74"/>
    <mergeCell ref="F73:F74"/>
    <mergeCell ref="C77:C78"/>
    <mergeCell ref="D77:D78"/>
    <mergeCell ref="E77:E78"/>
    <mergeCell ref="F77:F78"/>
    <mergeCell ref="G73:G74"/>
    <mergeCell ref="A75:A76"/>
    <mergeCell ref="B75:B76"/>
    <mergeCell ref="C75:C76"/>
    <mergeCell ref="D75:D76"/>
    <mergeCell ref="E75:E76"/>
    <mergeCell ref="G77:G78"/>
    <mergeCell ref="A79:A80"/>
    <mergeCell ref="B79:B80"/>
    <mergeCell ref="C79:C80"/>
    <mergeCell ref="D79:D80"/>
    <mergeCell ref="E79:E80"/>
    <mergeCell ref="F79:F80"/>
    <mergeCell ref="G79:G80"/>
    <mergeCell ref="A77:A78"/>
    <mergeCell ref="B77:B78"/>
    <mergeCell ref="F83:F84"/>
    <mergeCell ref="G83:G84"/>
    <mergeCell ref="A81:A82"/>
    <mergeCell ref="B81:B82"/>
    <mergeCell ref="C81:C82"/>
    <mergeCell ref="D81:D82"/>
    <mergeCell ref="E81:E82"/>
    <mergeCell ref="F81:F82"/>
    <mergeCell ref="C85:C86"/>
    <mergeCell ref="D85:D86"/>
    <mergeCell ref="E85:E86"/>
    <mergeCell ref="F85:F86"/>
    <mergeCell ref="G81:G82"/>
    <mergeCell ref="A83:A84"/>
    <mergeCell ref="B83:B84"/>
    <mergeCell ref="C83:C84"/>
    <mergeCell ref="D83:D84"/>
    <mergeCell ref="E83:E84"/>
    <mergeCell ref="G85:G86"/>
    <mergeCell ref="A87:A88"/>
    <mergeCell ref="B87:B88"/>
    <mergeCell ref="C87:C88"/>
    <mergeCell ref="D87:D88"/>
    <mergeCell ref="E87:E88"/>
    <mergeCell ref="F87:F88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F89:F90"/>
    <mergeCell ref="C93:C94"/>
    <mergeCell ref="D93:D94"/>
    <mergeCell ref="E93:E94"/>
    <mergeCell ref="F93:F94"/>
    <mergeCell ref="G89:G90"/>
    <mergeCell ref="A91:A92"/>
    <mergeCell ref="B91:B92"/>
    <mergeCell ref="C91:C92"/>
    <mergeCell ref="D91:D92"/>
    <mergeCell ref="E91:E92"/>
    <mergeCell ref="G93:G94"/>
    <mergeCell ref="A95:A96"/>
    <mergeCell ref="B95:B96"/>
    <mergeCell ref="C95:C96"/>
    <mergeCell ref="D95:D96"/>
    <mergeCell ref="E95:E96"/>
    <mergeCell ref="F95:F96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F97:F98"/>
    <mergeCell ref="C101:C102"/>
    <mergeCell ref="D101:D102"/>
    <mergeCell ref="E101:E102"/>
    <mergeCell ref="F101:F102"/>
    <mergeCell ref="G97:G98"/>
    <mergeCell ref="A99:A100"/>
    <mergeCell ref="B99:B100"/>
    <mergeCell ref="C99:C100"/>
    <mergeCell ref="D99:D100"/>
    <mergeCell ref="E99:E100"/>
    <mergeCell ref="G101:G102"/>
    <mergeCell ref="A103:A104"/>
    <mergeCell ref="B103:B104"/>
    <mergeCell ref="C103:C104"/>
    <mergeCell ref="D103:D104"/>
    <mergeCell ref="E103:E104"/>
    <mergeCell ref="F103:F104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F105:F106"/>
    <mergeCell ref="C109:C110"/>
    <mergeCell ref="D109:D110"/>
    <mergeCell ref="E109:E110"/>
    <mergeCell ref="F109:F110"/>
    <mergeCell ref="G105:G106"/>
    <mergeCell ref="A107:A108"/>
    <mergeCell ref="B107:B108"/>
    <mergeCell ref="C107:C108"/>
    <mergeCell ref="D107:D108"/>
    <mergeCell ref="E107:E108"/>
    <mergeCell ref="G109:G110"/>
    <mergeCell ref="A111:A112"/>
    <mergeCell ref="B111:B112"/>
    <mergeCell ref="C111:C112"/>
    <mergeCell ref="D111:D112"/>
    <mergeCell ref="E111:E112"/>
    <mergeCell ref="F111:F112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F113:F114"/>
    <mergeCell ref="C117:C118"/>
    <mergeCell ref="D117:D118"/>
    <mergeCell ref="E117:E118"/>
    <mergeCell ref="F117:F118"/>
    <mergeCell ref="G113:G114"/>
    <mergeCell ref="A115:A116"/>
    <mergeCell ref="B115:B116"/>
    <mergeCell ref="C115:C116"/>
    <mergeCell ref="D115:D116"/>
    <mergeCell ref="E115:E116"/>
    <mergeCell ref="G117:G118"/>
    <mergeCell ref="A119:A120"/>
    <mergeCell ref="B119:B120"/>
    <mergeCell ref="C119:C120"/>
    <mergeCell ref="D119:D120"/>
    <mergeCell ref="E119:E120"/>
    <mergeCell ref="F119:F120"/>
    <mergeCell ref="G119:G120"/>
    <mergeCell ref="A117:A118"/>
    <mergeCell ref="B117:B118"/>
    <mergeCell ref="F123:F124"/>
    <mergeCell ref="G123:G124"/>
    <mergeCell ref="A121:A122"/>
    <mergeCell ref="B121:B122"/>
    <mergeCell ref="C121:C122"/>
    <mergeCell ref="D121:D122"/>
    <mergeCell ref="E121:E122"/>
    <mergeCell ref="F121:F122"/>
    <mergeCell ref="C125:C126"/>
    <mergeCell ref="D125:D126"/>
    <mergeCell ref="E125:E126"/>
    <mergeCell ref="F125:F126"/>
    <mergeCell ref="G121:G122"/>
    <mergeCell ref="A123:A124"/>
    <mergeCell ref="B123:B124"/>
    <mergeCell ref="C123:C124"/>
    <mergeCell ref="D123:D124"/>
    <mergeCell ref="E123:E124"/>
    <mergeCell ref="G125:G126"/>
    <mergeCell ref="A127:A128"/>
    <mergeCell ref="B127:B128"/>
    <mergeCell ref="C127:C128"/>
    <mergeCell ref="D127:D128"/>
    <mergeCell ref="E127:E128"/>
    <mergeCell ref="F127:F128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F129:F130"/>
    <mergeCell ref="C133:C134"/>
    <mergeCell ref="D133:D134"/>
    <mergeCell ref="E133:E134"/>
    <mergeCell ref="F133:F134"/>
    <mergeCell ref="G129:G130"/>
    <mergeCell ref="A131:A132"/>
    <mergeCell ref="B131:B132"/>
    <mergeCell ref="C131:C132"/>
    <mergeCell ref="D131:D132"/>
    <mergeCell ref="E131:E132"/>
    <mergeCell ref="G133:G134"/>
    <mergeCell ref="A135:A136"/>
    <mergeCell ref="B135:B136"/>
    <mergeCell ref="C135:C136"/>
    <mergeCell ref="D135:D136"/>
    <mergeCell ref="E135:E136"/>
    <mergeCell ref="F135:F136"/>
    <mergeCell ref="G135:G136"/>
    <mergeCell ref="A133:A134"/>
    <mergeCell ref="B133:B134"/>
    <mergeCell ref="F139:F140"/>
    <mergeCell ref="G139:G140"/>
    <mergeCell ref="A137:A138"/>
    <mergeCell ref="B137:B138"/>
    <mergeCell ref="C137:C138"/>
    <mergeCell ref="D137:D138"/>
    <mergeCell ref="E137:E138"/>
    <mergeCell ref="F137:F138"/>
    <mergeCell ref="C141:C142"/>
    <mergeCell ref="D141:D142"/>
    <mergeCell ref="E141:E142"/>
    <mergeCell ref="F141:F142"/>
    <mergeCell ref="G137:G138"/>
    <mergeCell ref="A139:A140"/>
    <mergeCell ref="B139:B140"/>
    <mergeCell ref="C139:C140"/>
    <mergeCell ref="D139:D140"/>
    <mergeCell ref="E139:E140"/>
    <mergeCell ref="G141:G142"/>
    <mergeCell ref="A143:A144"/>
    <mergeCell ref="B143:B144"/>
    <mergeCell ref="C143:C144"/>
    <mergeCell ref="D143:D144"/>
    <mergeCell ref="E143:E144"/>
    <mergeCell ref="F143:F144"/>
    <mergeCell ref="G143:G144"/>
    <mergeCell ref="A141:A142"/>
    <mergeCell ref="B141:B142"/>
    <mergeCell ref="F147:F148"/>
    <mergeCell ref="G147:G148"/>
    <mergeCell ref="A145:A146"/>
    <mergeCell ref="B145:B146"/>
    <mergeCell ref="C145:C146"/>
    <mergeCell ref="D145:D146"/>
    <mergeCell ref="E145:E146"/>
    <mergeCell ref="F145:F146"/>
    <mergeCell ref="C149:C150"/>
    <mergeCell ref="D149:D150"/>
    <mergeCell ref="E149:E150"/>
    <mergeCell ref="F149:F150"/>
    <mergeCell ref="G145:G146"/>
    <mergeCell ref="A147:A148"/>
    <mergeCell ref="B147:B148"/>
    <mergeCell ref="C147:C148"/>
    <mergeCell ref="D147:D148"/>
    <mergeCell ref="E147:E148"/>
    <mergeCell ref="G149:G150"/>
    <mergeCell ref="A151:A152"/>
    <mergeCell ref="B151:B152"/>
    <mergeCell ref="C151:C152"/>
    <mergeCell ref="D151:D152"/>
    <mergeCell ref="E151:E152"/>
    <mergeCell ref="F151:F152"/>
    <mergeCell ref="G151:G152"/>
    <mergeCell ref="A149:A150"/>
    <mergeCell ref="B149:B150"/>
    <mergeCell ref="F155:F156"/>
    <mergeCell ref="G155:G156"/>
    <mergeCell ref="A153:A154"/>
    <mergeCell ref="B153:B154"/>
    <mergeCell ref="C153:C154"/>
    <mergeCell ref="D153:D154"/>
    <mergeCell ref="E153:E154"/>
    <mergeCell ref="F153:F154"/>
    <mergeCell ref="C157:C158"/>
    <mergeCell ref="D157:D158"/>
    <mergeCell ref="E157:E158"/>
    <mergeCell ref="F157:F158"/>
    <mergeCell ref="G153:G154"/>
    <mergeCell ref="A155:A156"/>
    <mergeCell ref="B155:B156"/>
    <mergeCell ref="C155:C156"/>
    <mergeCell ref="D155:D156"/>
    <mergeCell ref="E155:E156"/>
    <mergeCell ref="G157:G158"/>
    <mergeCell ref="A159:A160"/>
    <mergeCell ref="B159:B160"/>
    <mergeCell ref="C159:C160"/>
    <mergeCell ref="D159:D160"/>
    <mergeCell ref="E159:E160"/>
    <mergeCell ref="F159:F160"/>
    <mergeCell ref="G159:G160"/>
    <mergeCell ref="A157:A158"/>
    <mergeCell ref="B157:B158"/>
    <mergeCell ref="F163:F164"/>
    <mergeCell ref="G163:G164"/>
    <mergeCell ref="A161:A162"/>
    <mergeCell ref="B161:B162"/>
    <mergeCell ref="C161:C162"/>
    <mergeCell ref="D161:D162"/>
    <mergeCell ref="E161:E162"/>
    <mergeCell ref="F161:F162"/>
    <mergeCell ref="C165:C166"/>
    <mergeCell ref="D165:D166"/>
    <mergeCell ref="E165:E166"/>
    <mergeCell ref="F165:F166"/>
    <mergeCell ref="G161:G162"/>
    <mergeCell ref="A163:A164"/>
    <mergeCell ref="B163:B164"/>
    <mergeCell ref="C163:C164"/>
    <mergeCell ref="D163:D164"/>
    <mergeCell ref="E163:E164"/>
    <mergeCell ref="G165:G166"/>
    <mergeCell ref="A167:A168"/>
    <mergeCell ref="B167:B168"/>
    <mergeCell ref="C167:C168"/>
    <mergeCell ref="D167:D168"/>
    <mergeCell ref="E167:E168"/>
    <mergeCell ref="F167:F168"/>
    <mergeCell ref="G167:G168"/>
    <mergeCell ref="A165:A166"/>
    <mergeCell ref="B165:B166"/>
    <mergeCell ref="A169:A170"/>
    <mergeCell ref="B169:B170"/>
    <mergeCell ref="C169:C170"/>
    <mergeCell ref="D169:D170"/>
    <mergeCell ref="A175:A176"/>
    <mergeCell ref="B175:B176"/>
    <mergeCell ref="C175:C176"/>
    <mergeCell ref="D171:D172"/>
    <mergeCell ref="A173:A174"/>
    <mergeCell ref="B173:B174"/>
    <mergeCell ref="B171:B172"/>
    <mergeCell ref="C171:C172"/>
    <mergeCell ref="F175:F176"/>
    <mergeCell ref="G175:G176"/>
    <mergeCell ref="E171:E172"/>
    <mergeCell ref="F171:F172"/>
    <mergeCell ref="G171:G172"/>
    <mergeCell ref="D175:D176"/>
    <mergeCell ref="E175:E176"/>
    <mergeCell ref="A1:G1"/>
    <mergeCell ref="E173:E174"/>
    <mergeCell ref="F173:F174"/>
    <mergeCell ref="G173:G174"/>
    <mergeCell ref="E169:E170"/>
    <mergeCell ref="F169:F170"/>
    <mergeCell ref="G169:G170"/>
    <mergeCell ref="A171:A172"/>
    <mergeCell ref="C173:C174"/>
    <mergeCell ref="D173:D17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35"/>
  <sheetViews>
    <sheetView tabSelected="1" zoomScalePageLayoutView="0" workbookViewId="0" topLeftCell="A1">
      <selection activeCell="F12" sqref="F12:F1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93" t="s">
        <v>45</v>
      </c>
      <c r="B1" s="193"/>
      <c r="C1" s="193"/>
      <c r="D1" s="193"/>
      <c r="E1" s="193"/>
      <c r="F1" s="193"/>
      <c r="G1" s="19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7" t="s">
        <v>49</v>
      </c>
      <c r="B2" s="97"/>
      <c r="C2" s="194"/>
      <c r="D2" s="195" t="str">
        <f>HYPERLINK('[1]реквизиты'!$A$2)</f>
        <v>Первенство России по САМБО среди юношей 1996-1997 гг.р.</v>
      </c>
      <c r="E2" s="196"/>
      <c r="F2" s="196"/>
      <c r="G2" s="197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1.75" customHeight="1" thickBot="1">
      <c r="B3" s="42"/>
      <c r="C3" s="84" t="str">
        <f>HYPERLINK('[1]реквизиты'!$A$3)</f>
        <v>23-26  октября  2012 г.  г. Отрадный</v>
      </c>
      <c r="D3" s="84"/>
      <c r="E3" s="84"/>
      <c r="F3" s="85"/>
      <c r="G3" s="52" t="str">
        <f>HYPERLINK('пр.взв'!D4)</f>
        <v>В.к.  78 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98" t="s">
        <v>22</v>
      </c>
      <c r="B4" s="200" t="s">
        <v>5</v>
      </c>
      <c r="C4" s="202" t="s">
        <v>2</v>
      </c>
      <c r="D4" s="202" t="s">
        <v>3</v>
      </c>
      <c r="E4" s="202" t="s">
        <v>4</v>
      </c>
      <c r="F4" s="202" t="s">
        <v>8</v>
      </c>
      <c r="G4" s="185" t="s">
        <v>9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2.75" customHeight="1" thickBot="1">
      <c r="A5" s="199"/>
      <c r="B5" s="201"/>
      <c r="C5" s="201"/>
      <c r="D5" s="201"/>
      <c r="E5" s="201"/>
      <c r="F5" s="201"/>
      <c r="G5" s="18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5" customHeight="1">
      <c r="A6" s="187" t="s">
        <v>10</v>
      </c>
      <c r="B6" s="189">
        <v>27</v>
      </c>
      <c r="C6" s="181" t="str">
        <f>VLOOKUP(B6,'пр.взв'!B7:G72,2,FALSE)</f>
        <v>ЗАИРБЕКОВ  Тимур Мурадович </v>
      </c>
      <c r="D6" s="206" t="str">
        <f>VLOOKUP(B6,'пр.взв'!B7:G72,3,FALSE)</f>
        <v>09.02.1996 КМС </v>
      </c>
      <c r="E6" s="210" t="str">
        <f>VLOOKUP(B6,'пр.взв'!B7:G72,4,FALSE)</f>
        <v> Москва</v>
      </c>
      <c r="F6" s="183">
        <f>VLOOKUP(B6,'пр.взв'!B7:G72,5,FALSE)</f>
        <v>0</v>
      </c>
      <c r="G6" s="191" t="str">
        <f>VLOOKUP(B6,'пр.взв'!B7:G72,6,FALSE)</f>
        <v>Бобров А.А. Леонтьев А.А.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5" customHeight="1">
      <c r="A7" s="188"/>
      <c r="B7" s="190"/>
      <c r="C7" s="182"/>
      <c r="D7" s="207"/>
      <c r="E7" s="211"/>
      <c r="F7" s="184"/>
      <c r="G7" s="192"/>
    </row>
    <row r="8" spans="1:7" ht="15" customHeight="1">
      <c r="A8" s="205" t="s">
        <v>11</v>
      </c>
      <c r="B8" s="204">
        <v>19</v>
      </c>
      <c r="C8" s="182" t="str">
        <f>VLOOKUP(B8,'пр.взв'!B7:G72,2,FALSE)</f>
        <v>АКОПОВ Виталий Александрович </v>
      </c>
      <c r="D8" s="208" t="str">
        <f>VLOOKUP(B8,'пр.взв'!B7:G72,3,FALSE)</f>
        <v>09.06.1996 1р </v>
      </c>
      <c r="E8" s="211" t="str">
        <f>VLOOKUP(B8,'пр.взв'!B7:G72,4,FALSE)</f>
        <v>Москва </v>
      </c>
      <c r="F8" s="184">
        <f>VLOOKUP(B8,'пр.взв'!B7:G72,5,FALSE)</f>
        <v>0</v>
      </c>
      <c r="G8" s="192" t="str">
        <f>VLOOKUP(B8,'пр.взв'!B7:G72,6,FALSE)</f>
        <v>Вашурин в.В. Кузнецов С.В.</v>
      </c>
    </row>
    <row r="9" spans="1:7" ht="15" customHeight="1">
      <c r="A9" s="205"/>
      <c r="B9" s="190"/>
      <c r="C9" s="182"/>
      <c r="D9" s="208"/>
      <c r="E9" s="211"/>
      <c r="F9" s="184"/>
      <c r="G9" s="192"/>
    </row>
    <row r="10" spans="1:7" ht="15" customHeight="1">
      <c r="A10" s="203" t="s">
        <v>12</v>
      </c>
      <c r="B10" s="204">
        <v>9</v>
      </c>
      <c r="C10" s="182" t="str">
        <f>VLOOKUP(B10,'пр.взв'!B7:G72,2,FALSE)</f>
        <v>БАБОЕВ Роман Борисович </v>
      </c>
      <c r="D10" s="208" t="str">
        <f>VLOOKUP(B10,'пр.взв'!B7:G72,3,FALSE)</f>
        <v>29.01.1996 1р</v>
      </c>
      <c r="E10" s="211" t="str">
        <f>VLOOKUP(B10,'пр.взв'!B7:G72,4,FALSE)</f>
        <v>ЮФО, Краснодарский Тихорецкий,ФК</v>
      </c>
      <c r="F10" s="184">
        <f>VLOOKUP(B10,'пр.взв'!B7:G72,5,FALSE)</f>
        <v>0</v>
      </c>
      <c r="G10" s="192" t="str">
        <f>VLOOKUP(B10,'пр.взв'!B7:G72,6,FALSE)</f>
        <v>Джакели Ладо</v>
      </c>
    </row>
    <row r="11" spans="1:7" ht="15" customHeight="1">
      <c r="A11" s="203"/>
      <c r="B11" s="190"/>
      <c r="C11" s="182"/>
      <c r="D11" s="208"/>
      <c r="E11" s="211"/>
      <c r="F11" s="184"/>
      <c r="G11" s="192"/>
    </row>
    <row r="12" spans="1:7" ht="15" customHeight="1">
      <c r="A12" s="203" t="s">
        <v>12</v>
      </c>
      <c r="B12" s="204">
        <v>4</v>
      </c>
      <c r="C12" s="182" t="str">
        <f>VLOOKUP(B12,'пр.взв'!B7:G72,2,FALSE)</f>
        <v>АБДУЛМЕДЖИДОВ Руслан Ибрагимовч</v>
      </c>
      <c r="D12" s="208" t="str">
        <f>VLOOKUP(B12,'пр.взв'!B7:G72,3,FALSE)</f>
        <v>27.06.1996 3р</v>
      </c>
      <c r="E12" s="211" t="str">
        <f>VLOOKUP(B12,'пр.взв'!B7:G72,4,FALSE)</f>
        <v> Москва </v>
      </c>
      <c r="F12" s="184">
        <f>VLOOKUP(B12,'пр.взв'!B7:G72,5,FALSE)</f>
        <v>0</v>
      </c>
      <c r="G12" s="192" t="str">
        <f>VLOOKUP(B12,'пр.взв'!B7:G72,6,FALSE)</f>
        <v>Филимонов С.Н. Чернушевич О.В.</v>
      </c>
    </row>
    <row r="13" spans="1:7" ht="15" customHeight="1">
      <c r="A13" s="203"/>
      <c r="B13" s="190"/>
      <c r="C13" s="182"/>
      <c r="D13" s="208"/>
      <c r="E13" s="211"/>
      <c r="F13" s="184"/>
      <c r="G13" s="192"/>
    </row>
    <row r="14" spans="1:7" ht="15" customHeight="1">
      <c r="A14" s="175" t="s">
        <v>14</v>
      </c>
      <c r="B14" s="178">
        <v>13</v>
      </c>
      <c r="C14" s="180" t="str">
        <f>VLOOKUP(B14,'пр.взв'!B7:G72,2,FALSE)</f>
        <v>СТЕННИКОВ Вячеслав Иванович</v>
      </c>
      <c r="D14" s="209" t="str">
        <f>VLOOKUP(B14,'пр.взв'!B7:G72,3,FALSE)</f>
        <v>25.03.1997, 1р</v>
      </c>
      <c r="E14" s="212" t="str">
        <f>VLOOKUP(B14,'пр.взв'!B7:G72,4,FALSE)</f>
        <v>СФО, Красноярский, Красноярск</v>
      </c>
      <c r="F14" s="176">
        <f>VLOOKUP(B14,'пр.взв'!B7:G72,5,FALSE)</f>
        <v>0</v>
      </c>
      <c r="G14" s="177" t="str">
        <f>VLOOKUP(B14,'пр.взв'!B7:G72,6,FALSE)</f>
        <v>Воробьев А.А., Саградян В.О.</v>
      </c>
    </row>
    <row r="15" spans="1:7" ht="15" customHeight="1">
      <c r="A15" s="175"/>
      <c r="B15" s="179"/>
      <c r="C15" s="180"/>
      <c r="D15" s="209"/>
      <c r="E15" s="212"/>
      <c r="F15" s="176"/>
      <c r="G15" s="177"/>
    </row>
    <row r="16" spans="1:7" ht="15" customHeight="1">
      <c r="A16" s="175" t="s">
        <v>15</v>
      </c>
      <c r="B16" s="178">
        <v>24</v>
      </c>
      <c r="C16" s="180" t="str">
        <f>VLOOKUP(B16,'пр.взв'!B7:G72,2,FALSE)</f>
        <v>ОТАЖОНОВ Руслан Борисович </v>
      </c>
      <c r="D16" s="209" t="str">
        <f>VLOOKUP(B16,'пр.взв'!B7:G72,3,FALSE)</f>
        <v>03.04.1996 1р</v>
      </c>
      <c r="E16" s="212" t="str">
        <f>VLOOKUP(B16,'пр.взв'!B7:G72,4,FALSE)</f>
        <v>ПФО, Татарстан, </v>
      </c>
      <c r="F16" s="176">
        <f>VLOOKUP(B16,'пр.взв'!B7:G72,5,FALSE)</f>
        <v>0</v>
      </c>
      <c r="G16" s="177" t="str">
        <f>VLOOKUP(B16,'пр.взв'!B7:G72,6,FALSE)</f>
        <v>Антонова Е.П.</v>
      </c>
    </row>
    <row r="17" spans="1:7" ht="15" customHeight="1">
      <c r="A17" s="175"/>
      <c r="B17" s="179"/>
      <c r="C17" s="180"/>
      <c r="D17" s="209"/>
      <c r="E17" s="212"/>
      <c r="F17" s="176"/>
      <c r="G17" s="177"/>
    </row>
    <row r="18" spans="1:7" ht="15" customHeight="1">
      <c r="A18" s="175" t="s">
        <v>16</v>
      </c>
      <c r="B18" s="178">
        <v>31</v>
      </c>
      <c r="C18" s="180" t="str">
        <f>VLOOKUP(B18,'пр.взв'!B7:G72,2,FALSE)</f>
        <v>ХАШТЫРОВ Магомед-Башир  Назарович </v>
      </c>
      <c r="D18" s="209" t="str">
        <f>VLOOKUP(B18,'пр.взв'!B7:G72,3,FALSE)</f>
        <v>02.02.1996 КМС </v>
      </c>
      <c r="E18" s="212" t="str">
        <f>VLOOKUP(B18,'пр.взв'!B7:G72,4,FALSE)</f>
        <v>СКФО, Р. Ингушетии</v>
      </c>
      <c r="F18" s="176">
        <f>VLOOKUP(B18,'пр.взв'!B7:G72,5,FALSE)</f>
        <v>0</v>
      </c>
      <c r="G18" s="177" t="str">
        <f>VLOOKUP(B18,'пр.взв'!B7:G72,6,FALSE)</f>
        <v>Мальсагов М.</v>
      </c>
    </row>
    <row r="19" spans="1:7" ht="15" customHeight="1">
      <c r="A19" s="175"/>
      <c r="B19" s="179"/>
      <c r="C19" s="180"/>
      <c r="D19" s="209"/>
      <c r="E19" s="212"/>
      <c r="F19" s="176"/>
      <c r="G19" s="177"/>
    </row>
    <row r="20" spans="1:7" ht="15" customHeight="1">
      <c r="A20" s="175" t="s">
        <v>17</v>
      </c>
      <c r="B20" s="178">
        <v>15</v>
      </c>
      <c r="C20" s="180" t="str">
        <f>VLOOKUP(B20,'пр.взв'!B7:G72,2,FALSE)</f>
        <v>АГЕЕВ Николай Викторович</v>
      </c>
      <c r="D20" s="209" t="str">
        <f>VLOOKUP(B20,'пр.взв'!B7:G72,3,FALSE)</f>
        <v>11.06.1996 1р</v>
      </c>
      <c r="E20" s="212" t="str">
        <f>VLOOKUP(B20,'пр.взв'!B7:G72,4,FALSE)</f>
        <v>Санкт - Петербург</v>
      </c>
      <c r="F20" s="176">
        <f>VLOOKUP(B20,'пр.взв'!B7:G72,5,FALSE)</f>
        <v>0</v>
      </c>
      <c r="G20" s="177" t="str">
        <f>VLOOKUP(B20,'пр.взв'!B7:G72,6,FALSE)</f>
        <v>Сатин И.А.</v>
      </c>
    </row>
    <row r="21" spans="1:7" ht="15" customHeight="1">
      <c r="A21" s="175"/>
      <c r="B21" s="179"/>
      <c r="C21" s="180"/>
      <c r="D21" s="209"/>
      <c r="E21" s="212"/>
      <c r="F21" s="176"/>
      <c r="G21" s="177"/>
    </row>
    <row r="22" spans="1:7" ht="15" customHeight="1">
      <c r="A22" s="175" t="s">
        <v>18</v>
      </c>
      <c r="B22" s="178">
        <v>23</v>
      </c>
      <c r="C22" s="180" t="str">
        <f>VLOOKUP(B22,'пр.взв'!B7:G72,2,FALSE)</f>
        <v>СУВОРОВ Артем Вячеславович</v>
      </c>
      <c r="D22" s="209" t="str">
        <f>VLOOKUP(B22,'пр.взв'!B7:G72,3,FALSE)</f>
        <v>06.01.1997 КМС</v>
      </c>
      <c r="E22" s="212" t="str">
        <f>VLOOKUP(B22,'пр.взв'!B7:G72,4,FALSE)</f>
        <v>ЦФО, Московская, Мытищи МО</v>
      </c>
      <c r="F22" s="176">
        <f>VLOOKUP(B22,'пр.взв'!B7:G72,5,FALSE)</f>
        <v>0</v>
      </c>
      <c r="G22" s="177" t="str">
        <f>VLOOKUP(B22,'пр.взв'!B7:G72,6,FALSE)</f>
        <v>Ленточников С.Ю., Гончаров Ю.С.</v>
      </c>
    </row>
    <row r="23" spans="1:7" ht="15" customHeight="1">
      <c r="A23" s="175"/>
      <c r="B23" s="179"/>
      <c r="C23" s="180"/>
      <c r="D23" s="209"/>
      <c r="E23" s="212"/>
      <c r="F23" s="176"/>
      <c r="G23" s="177"/>
    </row>
    <row r="24" spans="1:7" ht="15" customHeight="1">
      <c r="A24" s="175" t="s">
        <v>19</v>
      </c>
      <c r="B24" s="178">
        <v>3</v>
      </c>
      <c r="C24" s="180" t="str">
        <f>VLOOKUP(B24,'пр.взв'!B7:G72,2,FALSE)</f>
        <v>ЦЕЧОЕВ Алихан Султанович </v>
      </c>
      <c r="D24" s="209" t="str">
        <f>VLOOKUP(B24,'пр.взв'!B7:G72,3,FALSE)</f>
        <v>05.10.1997 КМС </v>
      </c>
      <c r="E24" s="212" t="str">
        <f>VLOOKUP(B24,'пр.взв'!B7:G72,4,FALSE)</f>
        <v>СКФО, Р. Ингушетии</v>
      </c>
      <c r="F24" s="176">
        <f>VLOOKUP(B24,'пр.взв'!B7:G72,5,FALSE)</f>
        <v>0</v>
      </c>
      <c r="G24" s="177" t="str">
        <f>VLOOKUP(B24,'пр.взв'!B7:G72,6,FALSE)</f>
        <v>Султыгов М.</v>
      </c>
    </row>
    <row r="25" spans="1:7" ht="15" customHeight="1">
      <c r="A25" s="175"/>
      <c r="B25" s="179"/>
      <c r="C25" s="180"/>
      <c r="D25" s="209"/>
      <c r="E25" s="212"/>
      <c r="F25" s="176"/>
      <c r="G25" s="177"/>
    </row>
    <row r="26" spans="1:7" ht="15" customHeight="1">
      <c r="A26" s="175" t="s">
        <v>20</v>
      </c>
      <c r="B26" s="178">
        <v>29</v>
      </c>
      <c r="C26" s="180" t="str">
        <f>VLOOKUP(B26,'пр.взв'!B7:G72,2,FALSE)</f>
        <v>ЩЕТИНИН Борис Александрович</v>
      </c>
      <c r="D26" s="209" t="str">
        <f>VLOOKUP(B26,'пр.взв'!B7:G72,3,FALSE)</f>
        <v>24.01.1996 КМС</v>
      </c>
      <c r="E26" s="212" t="str">
        <f>VLOOKUP(B26,'пр.взв'!B7:G72,4,FALSE)</f>
        <v>ПФО, Оренбургская обл., Бузулук</v>
      </c>
      <c r="F26" s="176">
        <f>VLOOKUP(B26,'пр.взв'!B7:G72,5,FALSE)</f>
        <v>0</v>
      </c>
      <c r="G26" s="177" t="str">
        <f>VLOOKUP(B26,'пр.взв'!B7:G72,6,FALSE)</f>
        <v>Панасенко И.А.</v>
      </c>
    </row>
    <row r="27" spans="1:7" ht="15" customHeight="1">
      <c r="A27" s="175"/>
      <c r="B27" s="179"/>
      <c r="C27" s="180"/>
      <c r="D27" s="209"/>
      <c r="E27" s="212"/>
      <c r="F27" s="176"/>
      <c r="G27" s="177"/>
    </row>
    <row r="28" spans="1:7" ht="15" customHeight="1">
      <c r="A28" s="175" t="s">
        <v>21</v>
      </c>
      <c r="B28" s="178">
        <v>33</v>
      </c>
      <c r="C28" s="180" t="str">
        <f>VLOOKUP(B28,'пр.взв'!B7:G72,2,FALSE)</f>
        <v>ТАКАХО Казбек Теучежевич</v>
      </c>
      <c r="D28" s="209" t="str">
        <f>VLOOKUP(B28,'пр.взв'!B7:G72,3,FALSE)</f>
        <v>02.02.1996 КМС</v>
      </c>
      <c r="E28" s="212" t="str">
        <f>VLOOKUP(B28,'пр.взв'!B7:G72,4,FALSE)</f>
        <v>ЮФО, Краснадарский край</v>
      </c>
      <c r="F28" s="176">
        <f>VLOOKUP(B28,'пр.взв'!B7:G72,5,FALSE)</f>
        <v>0</v>
      </c>
      <c r="G28" s="177" t="str">
        <f>VLOOKUP(B28,'пр.взв'!B7:G72,6,FALSE)</f>
        <v>Венник В.В.</v>
      </c>
    </row>
    <row r="29" spans="1:7" ht="15" customHeight="1">
      <c r="A29" s="175"/>
      <c r="B29" s="179"/>
      <c r="C29" s="180"/>
      <c r="D29" s="209"/>
      <c r="E29" s="212"/>
      <c r="F29" s="176"/>
      <c r="G29" s="177"/>
    </row>
    <row r="30" spans="1:7" ht="15" customHeight="1">
      <c r="A30" s="175" t="s">
        <v>24</v>
      </c>
      <c r="B30" s="178">
        <v>7</v>
      </c>
      <c r="C30" s="180" t="str">
        <f>VLOOKUP(B30,'пр.взв'!B7:G72,2,FALSE)</f>
        <v>МИРОНОВ Никита Геннадьевич </v>
      </c>
      <c r="D30" s="209" t="str">
        <f>VLOOKUP(B30,'пр.взв'!B7:G72,3,FALSE)</f>
        <v>20.10.1996  КМС </v>
      </c>
      <c r="E30" s="212" t="str">
        <f>VLOOKUP(B30,'пр.взв'!B7:G72,4,FALSE)</f>
        <v>ЦФО, Калужская обл.</v>
      </c>
      <c r="F30" s="176">
        <f>VLOOKUP(B30,'пр.взв'!B7:G72,5,FALSE)</f>
        <v>0</v>
      </c>
      <c r="G30" s="177" t="str">
        <f>VLOOKUP(B30,'пр.взв'!B7:G72,6,FALSE)</f>
        <v>Журавлев М.В.</v>
      </c>
    </row>
    <row r="31" spans="1:14" ht="15" customHeight="1">
      <c r="A31" s="175"/>
      <c r="B31" s="179"/>
      <c r="C31" s="180"/>
      <c r="D31" s="209"/>
      <c r="E31" s="212"/>
      <c r="F31" s="176"/>
      <c r="G31" s="177"/>
      <c r="H31" s="5"/>
      <c r="I31" s="5"/>
      <c r="J31" s="5"/>
      <c r="L31" s="5"/>
      <c r="M31" s="5"/>
      <c r="N31" s="5"/>
    </row>
    <row r="32" spans="1:14" ht="15" customHeight="1">
      <c r="A32" s="175" t="s">
        <v>25</v>
      </c>
      <c r="B32" s="178">
        <v>10</v>
      </c>
      <c r="C32" s="180" t="str">
        <f>VLOOKUP(B32,'пр.взв'!B7:G72,2,FALSE)</f>
        <v>БОЯРИНЦЕВ Петр Сергеевич</v>
      </c>
      <c r="D32" s="209" t="str">
        <f>VLOOKUP(B32,'пр.взв'!B7:G72,3,FALSE)</f>
        <v>26.09.1996, 1р</v>
      </c>
      <c r="E32" s="212" t="str">
        <f>VLOOKUP(B32,'пр.взв'!B7:G72,4,FALSE)</f>
        <v>УФО, Курганская</v>
      </c>
      <c r="F32" s="176">
        <f>VLOOKUP(B32,'пр.взв'!B7:G72,5,FALSE)</f>
        <v>0</v>
      </c>
      <c r="G32" s="177" t="str">
        <f>VLOOKUP(B32,'пр.взв'!B7:G72,6,FALSE)</f>
        <v>Пирогов И.Ю.</v>
      </c>
      <c r="H32" s="5"/>
      <c r="I32" s="5"/>
      <c r="J32" s="5"/>
      <c r="L32" s="5"/>
      <c r="M32" s="5"/>
      <c r="N32" s="5"/>
    </row>
    <row r="33" spans="1:14" ht="15" customHeight="1">
      <c r="A33" s="175"/>
      <c r="B33" s="179"/>
      <c r="C33" s="180"/>
      <c r="D33" s="209"/>
      <c r="E33" s="212"/>
      <c r="F33" s="176"/>
      <c r="G33" s="177"/>
      <c r="H33" s="5"/>
      <c r="I33" s="5"/>
      <c r="J33" s="5"/>
      <c r="L33" s="5"/>
      <c r="M33" s="5"/>
      <c r="N33" s="5"/>
    </row>
    <row r="34" spans="1:7" ht="15" customHeight="1">
      <c r="A34" s="175" t="s">
        <v>26</v>
      </c>
      <c r="B34" s="178">
        <v>17</v>
      </c>
      <c r="C34" s="180" t="str">
        <f>VLOOKUP(B34,'пр.взв'!B7:G72,2,FALSE)</f>
        <v>НИКОЛАЙЧУК Вадим Сергеевич </v>
      </c>
      <c r="D34" s="209" t="str">
        <f>VLOOKUP(B34,'пр.взв'!B35:G100,3,FALSE)</f>
        <v>23.04.1996 1р</v>
      </c>
      <c r="E34" s="212" t="str">
        <f>VLOOKUP(B34,'пр.взв'!B7:G72,4,FALSE)</f>
        <v> Москва</v>
      </c>
      <c r="F34" s="176">
        <f>VLOOKUP(B34,'пр.взв'!B7:G72,5,FALSE)</f>
        <v>0</v>
      </c>
      <c r="G34" s="177" t="str">
        <f>VLOOKUP(B34,'пр.взв'!B7:G72,6,FALSE)</f>
        <v>Кисель И.Н.</v>
      </c>
    </row>
    <row r="35" spans="1:7" ht="15" customHeight="1">
      <c r="A35" s="175"/>
      <c r="B35" s="179"/>
      <c r="C35" s="180"/>
      <c r="D35" s="209"/>
      <c r="E35" s="212"/>
      <c r="F35" s="176"/>
      <c r="G35" s="177"/>
    </row>
    <row r="36" spans="1:7" ht="15" customHeight="1">
      <c r="A36" s="175" t="s">
        <v>27</v>
      </c>
      <c r="B36" s="178">
        <v>30</v>
      </c>
      <c r="C36" s="180" t="str">
        <f>VLOOKUP(B36,'пр.взв'!B7:G72,2,FALSE)</f>
        <v>МИХЕЕВ Вадим Андреевич</v>
      </c>
      <c r="D36" s="209" t="str">
        <f>VLOOKUP(B36,'пр.взв'!B7:G72,3,FALSE)</f>
        <v>08.08.1996, 1р</v>
      </c>
      <c r="E36" s="212" t="str">
        <f>VLOOKUP(B36,'пр.взв'!B7:G72,4,FALSE)</f>
        <v>ПФО, Саратовская, Саратов, Д</v>
      </c>
      <c r="F36" s="176">
        <f>VLOOKUP(B36,'пр.взв'!B7:G72,5,FALSE)</f>
        <v>0</v>
      </c>
      <c r="G36" s="177" t="str">
        <f>VLOOKUP(B36,'пр.взв'!B7:G72,6,FALSE)</f>
        <v>Нилогов В.В., Мартынов А.Т.</v>
      </c>
    </row>
    <row r="37" spans="1:7" ht="15" customHeight="1">
      <c r="A37" s="175"/>
      <c r="B37" s="179"/>
      <c r="C37" s="180"/>
      <c r="D37" s="209"/>
      <c r="E37" s="212"/>
      <c r="F37" s="176"/>
      <c r="G37" s="177"/>
    </row>
    <row r="38" spans="1:7" ht="15" customHeight="1">
      <c r="A38" s="175" t="s">
        <v>28</v>
      </c>
      <c r="B38" s="178">
        <v>16</v>
      </c>
      <c r="C38" s="180" t="str">
        <f>VLOOKUP(B38,'пр.взв'!B7:G72,2,FALSE)</f>
        <v>КОКАНОВ Ринат Ростиславович</v>
      </c>
      <c r="D38" s="209" t="str">
        <f>VLOOKUP(B38,'пр.взв'!B7:G72,3,FALSE)</f>
        <v>29.09.1997, 1р</v>
      </c>
      <c r="E38" s="212" t="str">
        <f>VLOOKUP(B38,'пр.взв'!B7:G72,4,FALSE)</f>
        <v>ПФО, Чувашская Р., Чебоксары</v>
      </c>
      <c r="F38" s="176">
        <f>VLOOKUP(B38,'пр.взв'!B7:G72,5,FALSE)</f>
        <v>0</v>
      </c>
      <c r="G38" s="177" t="str">
        <f>VLOOKUP(B38,'пр.взв'!B7:G72,6,FALSE)</f>
        <v>Малов С.А., Рыбаков А.Б.</v>
      </c>
    </row>
    <row r="39" spans="1:7" ht="15" customHeight="1">
      <c r="A39" s="175"/>
      <c r="B39" s="179"/>
      <c r="C39" s="180"/>
      <c r="D39" s="209"/>
      <c r="E39" s="212"/>
      <c r="F39" s="176"/>
      <c r="G39" s="177"/>
    </row>
    <row r="40" spans="1:7" ht="15" customHeight="1">
      <c r="A40" s="175" t="s">
        <v>29</v>
      </c>
      <c r="B40" s="178">
        <v>20</v>
      </c>
      <c r="C40" s="180" t="str">
        <f>VLOOKUP(B40,'пр.взв'!B7:G72,2,FALSE)</f>
        <v>ТОДЖАЕВ Надбит Сергеевич</v>
      </c>
      <c r="D40" s="209">
        <f>VLOOKUP(B40,'пр.взв'!B7:G72,3,FALSE)</f>
        <v>35077</v>
      </c>
      <c r="E40" s="212" t="str">
        <f>VLOOKUP(B40,'пр.взв'!B7:G72,4,FALSE)</f>
        <v>ЮФО, Р. Калмыкия</v>
      </c>
      <c r="F40" s="176">
        <f>VLOOKUP(B40,'пр.взв'!B7:G72,5,FALSE)</f>
        <v>0</v>
      </c>
      <c r="G40" s="177" t="str">
        <f>VLOOKUP(B40,'пр.взв'!B7:G72,6,FALSE)</f>
        <v>Лиджиев С.В.</v>
      </c>
    </row>
    <row r="41" spans="1:7" ht="15" customHeight="1">
      <c r="A41" s="175"/>
      <c r="B41" s="179"/>
      <c r="C41" s="180"/>
      <c r="D41" s="209"/>
      <c r="E41" s="212"/>
      <c r="F41" s="176"/>
      <c r="G41" s="177"/>
    </row>
    <row r="42" spans="1:7" ht="15" customHeight="1">
      <c r="A42" s="175" t="s">
        <v>30</v>
      </c>
      <c r="B42" s="178">
        <v>18</v>
      </c>
      <c r="C42" s="180" t="str">
        <f>VLOOKUP(B42,'пр.взв'!B7:G72,2,FALSE)</f>
        <v>МАЗИТОВ Эльдар Рафаэлевич</v>
      </c>
      <c r="D42" s="209" t="str">
        <f>VLOOKUP(B42,'пр.взв'!B7:G72,3,FALSE)</f>
        <v>13.05.1996, 1р</v>
      </c>
      <c r="E42" s="212" t="str">
        <f>VLOOKUP(B42,'пр.взв'!B7:G72,4,FALSE)</f>
        <v>ПФО, Самарская, Тольятти</v>
      </c>
      <c r="F42" s="176">
        <f>VLOOKUP(B42,'пр.взв'!B7:G72,5,FALSE)</f>
        <v>0</v>
      </c>
      <c r="G42" s="177" t="str">
        <f>VLOOKUP(B42,'пр.взв'!B7:G72,6,FALSE)</f>
        <v>Иванов Г.И.</v>
      </c>
    </row>
    <row r="43" spans="1:7" ht="15" customHeight="1">
      <c r="A43" s="175"/>
      <c r="B43" s="179"/>
      <c r="C43" s="180"/>
      <c r="D43" s="209"/>
      <c r="E43" s="212"/>
      <c r="F43" s="176"/>
      <c r="G43" s="177"/>
    </row>
    <row r="44" spans="1:7" ht="15" customHeight="1">
      <c r="A44" s="175" t="s">
        <v>31</v>
      </c>
      <c r="B44" s="178">
        <v>11</v>
      </c>
      <c r="C44" s="180" t="str">
        <f>VLOOKUP(B44,'пр.взв'!B7:G72,2,FALSE)</f>
        <v>ГАЛЯУТДИНОВ Александр Вячеславович</v>
      </c>
      <c r="D44" s="209" t="str">
        <f>VLOOKUP(B44,'пр.взв'!B7:G72,3,FALSE)</f>
        <v>04.12.1997 1р</v>
      </c>
      <c r="E44" s="212" t="str">
        <f>VLOOKUP(B44,'пр.взв'!B7:G72,4,FALSE)</f>
        <v>СЗФО, Псковская обл. </v>
      </c>
      <c r="F44" s="176">
        <f>VLOOKUP(B44,'пр.взв'!B7:G72,5,FALSE)</f>
        <v>0</v>
      </c>
      <c r="G44" s="177" t="str">
        <f>VLOOKUP(B44,'пр.взв'!B7:G72,6,FALSE)</f>
        <v>Алекминский Д.С. Михайлов Д,В.</v>
      </c>
    </row>
    <row r="45" spans="1:7" ht="15" customHeight="1">
      <c r="A45" s="175"/>
      <c r="B45" s="179"/>
      <c r="C45" s="180"/>
      <c r="D45" s="209"/>
      <c r="E45" s="212"/>
      <c r="F45" s="176"/>
      <c r="G45" s="177"/>
    </row>
    <row r="46" spans="1:7" ht="15" customHeight="1">
      <c r="A46" s="175" t="s">
        <v>32</v>
      </c>
      <c r="B46" s="178">
        <v>5</v>
      </c>
      <c r="C46" s="180" t="str">
        <f>VLOOKUP(B46,'пр.взв'!B7:G72,2,FALSE)</f>
        <v>КОПЫЛОВ Михаил Сергеевич</v>
      </c>
      <c r="D46" s="209" t="str">
        <f>VLOOKUP(B46,'пр.взв'!B7:G72,3,FALSE)</f>
        <v>16.01.1996 КМС</v>
      </c>
      <c r="E46" s="212" t="str">
        <f>VLOOKUP(B46,'пр.взв'!B7:G72,4,FALSE)</f>
        <v>ПФО, Башкортостан, Уфа, МО</v>
      </c>
      <c r="F46" s="176">
        <f>VLOOKUP(B46,'пр.взв'!B7:G72,5,FALSE)</f>
        <v>0</v>
      </c>
      <c r="G46" s="177" t="str">
        <f>VLOOKUP(B46,'пр.взв'!B7:G72,6,FALSE)</f>
        <v>Бикташев М.Р.</v>
      </c>
    </row>
    <row r="47" spans="1:7" ht="15" customHeight="1">
      <c r="A47" s="175"/>
      <c r="B47" s="179"/>
      <c r="C47" s="180"/>
      <c r="D47" s="209"/>
      <c r="E47" s="212"/>
      <c r="F47" s="176"/>
      <c r="G47" s="177"/>
    </row>
    <row r="48" spans="1:7" ht="15" customHeight="1">
      <c r="A48" s="175" t="s">
        <v>33</v>
      </c>
      <c r="B48" s="178">
        <v>8</v>
      </c>
      <c r="C48" s="180" t="str">
        <f>VLOOKUP(B48,'пр.взв'!B7:G72,2,FALSE)</f>
        <v>ДИМАКСЯН Артем Сергеевич</v>
      </c>
      <c r="D48" s="209" t="str">
        <f>VLOOKUP(B48,'пр.взв'!B7:G72,3,FALSE)</f>
        <v>07.05.1996, 1р</v>
      </c>
      <c r="E48" s="212" t="str">
        <f>VLOOKUP(B48,'пр.взв'!B7:G72,4,FALSE)</f>
        <v>ПФО, Самарская, Самара</v>
      </c>
      <c r="F48" s="176">
        <f>VLOOKUP(B48,'пр.взв'!B7:G72,5,FALSE)</f>
        <v>0</v>
      </c>
      <c r="G48" s="177" t="str">
        <f>VLOOKUP(B48,'пр.взв'!B7:G72,6,FALSE)</f>
        <v>Лобанов В.Д.</v>
      </c>
    </row>
    <row r="49" spans="1:7" ht="15" customHeight="1">
      <c r="A49" s="175"/>
      <c r="B49" s="179"/>
      <c r="C49" s="180"/>
      <c r="D49" s="209"/>
      <c r="E49" s="212"/>
      <c r="F49" s="176"/>
      <c r="G49" s="177"/>
    </row>
    <row r="50" spans="1:7" ht="15" customHeight="1">
      <c r="A50" s="175" t="s">
        <v>34</v>
      </c>
      <c r="B50" s="178">
        <v>2</v>
      </c>
      <c r="C50" s="180" t="str">
        <f>VLOOKUP(B50,'пр.взв'!B7:G72,2,FALSE)</f>
        <v>РЯБУШКА Константин Юрьевич</v>
      </c>
      <c r="D50" s="209" t="str">
        <f>VLOOKUP(B50,'пр.взв'!B7:G72,3,FALSE)</f>
        <v>08.04.1996 2р</v>
      </c>
      <c r="E50" s="212" t="str">
        <f>VLOOKUP(B50,'пр.взв'!B7:G72,4,FALSE)</f>
        <v>ЮФО, Ростовская обл.</v>
      </c>
      <c r="F50" s="176">
        <f>VLOOKUP(B50,'пр.взв'!B7:G72,5,FALSE)</f>
        <v>0</v>
      </c>
      <c r="G50" s="177" t="str">
        <f>VLOOKUP(B50,'пр.взв'!B7:G72,6,FALSE)</f>
        <v>Овчаренко А. Глущенко М.Ю.</v>
      </c>
    </row>
    <row r="51" spans="1:7" ht="15" customHeight="1">
      <c r="A51" s="175"/>
      <c r="B51" s="179"/>
      <c r="C51" s="180"/>
      <c r="D51" s="209"/>
      <c r="E51" s="212"/>
      <c r="F51" s="176"/>
      <c r="G51" s="177"/>
    </row>
    <row r="52" spans="1:7" ht="15" customHeight="1">
      <c r="A52" s="175" t="s">
        <v>35</v>
      </c>
      <c r="B52" s="178">
        <v>14</v>
      </c>
      <c r="C52" s="180" t="str">
        <f>VLOOKUP(B52,'пр.взв'!B7:G72,2,FALSE)</f>
        <v>ЦАРЕВ Владимир Владимирович</v>
      </c>
      <c r="D52" s="209" t="str">
        <f>VLOOKUP(B52,'пр.взв'!B7:G72,3,FALSE)</f>
        <v>10.02.1996 1р</v>
      </c>
      <c r="E52" s="212" t="str">
        <f>VLOOKUP(B52,'пр.взв'!B7:G72,4,FALSE)</f>
        <v>ЦФО, Московская обл.</v>
      </c>
      <c r="F52" s="176">
        <f>VLOOKUP(B52,'пр.взв'!B7:G72,5,FALSE)</f>
        <v>0</v>
      </c>
      <c r="G52" s="177" t="str">
        <f>VLOOKUP(B52,'пр.взв'!B7:G72,6,FALSE)</f>
        <v>Зайцев С.В.</v>
      </c>
    </row>
    <row r="53" spans="1:7" ht="15" customHeight="1">
      <c r="A53" s="175"/>
      <c r="B53" s="179"/>
      <c r="C53" s="180"/>
      <c r="D53" s="209"/>
      <c r="E53" s="212"/>
      <c r="F53" s="176"/>
      <c r="G53" s="177"/>
    </row>
    <row r="54" spans="1:7" ht="15" customHeight="1">
      <c r="A54" s="175" t="s">
        <v>36</v>
      </c>
      <c r="B54" s="178">
        <v>6</v>
      </c>
      <c r="C54" s="180" t="str">
        <f>VLOOKUP(B54,'пр.взв'!B7:G72,2,FALSE)</f>
        <v>БУРЫЙ Богдан Эдуардович </v>
      </c>
      <c r="D54" s="209" t="str">
        <f>VLOOKUP(B54,'пр.взв'!B7:G72,3,FALSE)</f>
        <v>06.03.1996 1р</v>
      </c>
      <c r="E54" s="212" t="str">
        <f>VLOOKUP(B54,'пр.взв'!B7:G72,4,FALSE)</f>
        <v>ДФО, Приморский край</v>
      </c>
      <c r="F54" s="176">
        <f>VLOOKUP(B54,'пр.взв'!B7:G72,5,FALSE)</f>
        <v>0</v>
      </c>
      <c r="G54" s="177" t="str">
        <f>VLOOKUP(B54,'пр.взв'!B7:G72,6,FALSE)</f>
        <v>Рыбалко Н.Н.42</v>
      </c>
    </row>
    <row r="55" spans="1:7" ht="15" customHeight="1">
      <c r="A55" s="175"/>
      <c r="B55" s="179"/>
      <c r="C55" s="180"/>
      <c r="D55" s="209"/>
      <c r="E55" s="212"/>
      <c r="F55" s="176"/>
      <c r="G55" s="177"/>
    </row>
    <row r="56" spans="1:7" ht="15" customHeight="1">
      <c r="A56" s="175" t="s">
        <v>37</v>
      </c>
      <c r="B56" s="178">
        <v>22</v>
      </c>
      <c r="C56" s="180" t="str">
        <f>VLOOKUP(B56,'пр.взв'!B7:G72,2,FALSE)</f>
        <v>КОНДРАШОВ Виктор Олегович</v>
      </c>
      <c r="D56" s="209" t="str">
        <f>VLOOKUP(B56,'пр.взв'!B7:G72,3,FALSE)</f>
        <v>30.09.1996, 1р</v>
      </c>
      <c r="E56" s="212" t="str">
        <f>VLOOKUP(B56,'пр.взв'!B7:G72,4,FALSE)</f>
        <v>УФО, Курганская</v>
      </c>
      <c r="F56" s="176">
        <f>VLOOKUP(B56,'пр.взв'!B7:G72,5,FALSE)</f>
        <v>0</v>
      </c>
      <c r="G56" s="177" t="str">
        <f>VLOOKUP(B56,'пр.взв'!B7:G72,6,FALSE)</f>
        <v>Кинель С.В., Соседкова Е.Г.</v>
      </c>
    </row>
    <row r="57" spans="1:7" ht="15" customHeight="1">
      <c r="A57" s="175"/>
      <c r="B57" s="179"/>
      <c r="C57" s="180"/>
      <c r="D57" s="209"/>
      <c r="E57" s="212"/>
      <c r="F57" s="176"/>
      <c r="G57" s="177"/>
    </row>
    <row r="58" spans="1:7" ht="15" customHeight="1">
      <c r="A58" s="175" t="s">
        <v>38</v>
      </c>
      <c r="B58" s="178">
        <v>12</v>
      </c>
      <c r="C58" s="180" t="str">
        <f>VLOOKUP(B58,'пр.взв'!B7:G72,2,FALSE)</f>
        <v>ПОПОВ Евгений Юрьевич </v>
      </c>
      <c r="D58" s="209" t="str">
        <f>VLOOKUP(B58,'пр.взв'!B7:G72,3,FALSE)</f>
        <v>1997 1р</v>
      </c>
      <c r="E58" s="212" t="str">
        <f>VLOOKUP(B58,'пр.взв'!B7:G72,4,FALSE)</f>
        <v>ПФО, Оренбургская обл.</v>
      </c>
      <c r="F58" s="176">
        <f>VLOOKUP(B58,'пр.взв'!B7:G72,5,FALSE)</f>
        <v>0</v>
      </c>
      <c r="G58" s="177" t="str">
        <f>VLOOKUP(B58,'пр.взв'!B7:G72,6,FALSE)</f>
        <v>Амелькин, Блинов </v>
      </c>
    </row>
    <row r="59" spans="1:7" ht="15" customHeight="1">
      <c r="A59" s="175"/>
      <c r="B59" s="179"/>
      <c r="C59" s="180"/>
      <c r="D59" s="209"/>
      <c r="E59" s="212"/>
      <c r="F59" s="176"/>
      <c r="G59" s="177"/>
    </row>
    <row r="60" spans="1:7" ht="15" customHeight="1">
      <c r="A60" s="175" t="s">
        <v>39</v>
      </c>
      <c r="B60" s="178">
        <v>32</v>
      </c>
      <c r="C60" s="180" t="str">
        <f>VLOOKUP(B60,'пр.взв'!B7:G72,2,FALSE)</f>
        <v>РОДИОНОВ Георгий Алексеевич</v>
      </c>
      <c r="D60" s="209" t="str">
        <f>VLOOKUP(B60,'пр.взв'!B7:G72,3,FALSE)</f>
        <v>09.01.1996, 1р</v>
      </c>
      <c r="E60" s="212" t="str">
        <f>VLOOKUP(B60,'пр.взв'!B7:G72,4,FALSE)</f>
        <v>ПФО, Самарская, Самара</v>
      </c>
      <c r="F60" s="176">
        <f>VLOOKUP(B60,'пр.взв'!B7:G72,5,FALSE)</f>
        <v>0</v>
      </c>
      <c r="G60" s="177" t="str">
        <f>VLOOKUP(B60,'пр.взв'!B7:G72,6,FALSE)</f>
        <v>Иванов А.И.</v>
      </c>
    </row>
    <row r="61" spans="1:7" ht="15" customHeight="1">
      <c r="A61" s="175"/>
      <c r="B61" s="179"/>
      <c r="C61" s="180"/>
      <c r="D61" s="209"/>
      <c r="E61" s="212"/>
      <c r="F61" s="176"/>
      <c r="G61" s="177"/>
    </row>
    <row r="62" spans="1:7" ht="15" customHeight="1">
      <c r="A62" s="175" t="s">
        <v>40</v>
      </c>
      <c r="B62" s="178">
        <v>28</v>
      </c>
      <c r="C62" s="180" t="str">
        <f>VLOOKUP(B62,'пр.взв'!B11:G76,2,FALSE)</f>
        <v>АЛЕКСАНДРОВ Андрей Сергеевич </v>
      </c>
      <c r="D62" s="209" t="str">
        <f>VLOOKUP(B62,'пр.взв'!B11:G76,3,FALSE)</f>
        <v>17.04.1996 1р</v>
      </c>
      <c r="E62" s="212" t="str">
        <f>VLOOKUP(B62,'пр.взв'!B11:G76,4,FALSE)</f>
        <v>СЗФО, Вологодская</v>
      </c>
      <c r="F62" s="176">
        <f>VLOOKUP(B62,'пр.взв'!B11:G76,5,FALSE)</f>
        <v>0</v>
      </c>
      <c r="G62" s="177" t="str">
        <f>VLOOKUP(B62,'пр.взв'!B11:G76,6,FALSE)</f>
        <v>Батанов В.В.</v>
      </c>
    </row>
    <row r="63" spans="1:7" ht="15" customHeight="1">
      <c r="A63" s="175"/>
      <c r="B63" s="179"/>
      <c r="C63" s="180"/>
      <c r="D63" s="209"/>
      <c r="E63" s="212"/>
      <c r="F63" s="176"/>
      <c r="G63" s="177"/>
    </row>
    <row r="64" spans="1:7" ht="15" customHeight="1">
      <c r="A64" s="175" t="s">
        <v>41</v>
      </c>
      <c r="B64" s="178">
        <v>25</v>
      </c>
      <c r="C64" s="180" t="str">
        <f>VLOOKUP(B64,'пр.взв'!B11:G76,2,FALSE)</f>
        <v>КОЛПАКОВ Андрей Сергеевич </v>
      </c>
      <c r="D64" s="209" t="str">
        <f>VLOOKUP(B64,'пр.взв'!B11:G76,3,FALSE)</f>
        <v>13.07.1997 1р</v>
      </c>
      <c r="E64" s="212" t="str">
        <f>VLOOKUP(B64,'пр.взв'!B11:G76,4,FALSE)</f>
        <v>Санкт - Петербург</v>
      </c>
      <c r="F64" s="176">
        <f>VLOOKUP(B64,'пр.взв'!B11:G76,5,FALSE)</f>
        <v>0</v>
      </c>
      <c r="G64" s="177" t="str">
        <f>VLOOKUP(B64,'пр.взв'!B11:G76,6,FALSE)</f>
        <v>Зверев С.А., Савельев</v>
      </c>
    </row>
    <row r="65" spans="1:7" ht="15" customHeight="1">
      <c r="A65" s="175"/>
      <c r="B65" s="179"/>
      <c r="C65" s="180"/>
      <c r="D65" s="209"/>
      <c r="E65" s="212"/>
      <c r="F65" s="176"/>
      <c r="G65" s="177"/>
    </row>
    <row r="66" spans="1:7" ht="15" customHeight="1">
      <c r="A66" s="175" t="s">
        <v>42</v>
      </c>
      <c r="B66" s="178">
        <v>21</v>
      </c>
      <c r="C66" s="180" t="str">
        <f>VLOOKUP(B66,'пр.взв'!B15:G80,2,FALSE)</f>
        <v>ПЛЕШАКОВ Виталий Олегович </v>
      </c>
      <c r="D66" s="209" t="str">
        <f>VLOOKUP(B66,'пр.взв'!B15:G80,3,FALSE)</f>
        <v>14.03.1997 1р</v>
      </c>
      <c r="E66" s="212" t="str">
        <f>VLOOKUP(B66,'пр.взв'!B15:G80,4,FALSE)</f>
        <v>ЦФО, Тамбовская обл.</v>
      </c>
      <c r="F66" s="176">
        <f>VLOOKUP(B66,'пр.взв'!B15:G80,5,FALSE)</f>
        <v>0</v>
      </c>
      <c r="G66" s="177" t="str">
        <f>VLOOKUP(B66,'пр.взв'!B15:G80,6,FALSE)</f>
        <v>Быков Е.Н. Инякин  А.А.</v>
      </c>
    </row>
    <row r="67" spans="1:7" ht="15" customHeight="1">
      <c r="A67" s="175"/>
      <c r="B67" s="179"/>
      <c r="C67" s="180"/>
      <c r="D67" s="209"/>
      <c r="E67" s="212"/>
      <c r="F67" s="176"/>
      <c r="G67" s="177"/>
    </row>
    <row r="68" spans="1:7" ht="15" customHeight="1">
      <c r="A68" s="175" t="s">
        <v>43</v>
      </c>
      <c r="B68" s="213">
        <v>1</v>
      </c>
      <c r="C68" s="180" t="s">
        <v>140</v>
      </c>
      <c r="D68" s="180" t="s">
        <v>141</v>
      </c>
      <c r="E68" s="216" t="s">
        <v>142</v>
      </c>
      <c r="F68" s="217"/>
      <c r="G68" s="180" t="s">
        <v>143</v>
      </c>
    </row>
    <row r="69" spans="1:7" ht="15" customHeight="1">
      <c r="A69" s="175"/>
      <c r="B69" s="214"/>
      <c r="C69" s="180"/>
      <c r="D69" s="180"/>
      <c r="E69" s="216"/>
      <c r="F69" s="217"/>
      <c r="G69" s="180"/>
    </row>
    <row r="70" spans="1:7" ht="15" customHeight="1">
      <c r="A70" s="175" t="s">
        <v>44</v>
      </c>
      <c r="B70" s="178">
        <v>26</v>
      </c>
      <c r="C70" s="180" t="str">
        <f>VLOOKUP(B70,'пр.взв'!B19:G84,2,FALSE)</f>
        <v>МИХАЙЛОВ Александр Васильевич </v>
      </c>
      <c r="D70" s="180" t="str">
        <f>VLOOKUP(B70,'пр.взв'!B19:G84,3,FALSE)</f>
        <v>03.08.1997 2р</v>
      </c>
      <c r="E70" s="180" t="str">
        <f>VLOOKUP(B70,'пр.взв'!B19:G84,4,FALSE)</f>
        <v>СЗФО, Мурманская обл, МО </v>
      </c>
      <c r="F70" s="215">
        <f>VLOOKUP(B70,'пр.взв'!B19:G84,5,FALSE)</f>
        <v>0</v>
      </c>
      <c r="G70" s="177" t="str">
        <f>VLOOKUP(B70,'пр.взв'!B19:G84,6,FALSE)</f>
        <v>Лоптунов А.В.</v>
      </c>
    </row>
    <row r="71" spans="1:7" ht="15" customHeight="1" thickBot="1">
      <c r="A71" s="218"/>
      <c r="B71" s="219"/>
      <c r="C71" s="220"/>
      <c r="D71" s="220"/>
      <c r="E71" s="220"/>
      <c r="F71" s="221"/>
      <c r="G71" s="222"/>
    </row>
    <row r="72" spans="1:26" ht="34.5" customHeight="1">
      <c r="A72" s="27" t="str">
        <f>HYPERLINK('[1]реквизиты'!$A$6)</f>
        <v>Гл. судья, судья МК</v>
      </c>
      <c r="B72" s="31"/>
      <c r="C72" s="31"/>
      <c r="D72" s="32"/>
      <c r="E72" s="34" t="str">
        <f>HYPERLINK('[1]реквизиты'!$G$6)</f>
        <v>С.В. Рычев</v>
      </c>
      <c r="G72" s="36" t="str">
        <f>HYPERLINK('[1]реквизиты'!$G$7)</f>
        <v>/ г. Александрово /</v>
      </c>
      <c r="H72" s="3"/>
      <c r="I72" s="3"/>
      <c r="J72" s="3"/>
      <c r="K72" s="3"/>
      <c r="L72" s="3"/>
      <c r="M72" s="3"/>
      <c r="N72" s="32"/>
      <c r="O72" s="32"/>
      <c r="P72" s="32"/>
      <c r="Q72" s="37"/>
      <c r="R72" s="35"/>
      <c r="S72" s="37"/>
      <c r="T72" s="35"/>
      <c r="U72" s="37"/>
      <c r="W72" s="37"/>
      <c r="X72" s="35"/>
      <c r="Y72" s="21"/>
      <c r="Z72" s="21"/>
    </row>
    <row r="73" spans="1:26" ht="28.5" customHeight="1">
      <c r="A73" s="38" t="str">
        <f>HYPERLINK('[1]реквизиты'!$A$8)</f>
        <v>Гл. секретарь, судья РК</v>
      </c>
      <c r="B73" s="31"/>
      <c r="C73" s="47"/>
      <c r="D73" s="39"/>
      <c r="E73" s="34" t="str">
        <f>HYPERLINK('[1]реквизиты'!$G$8)</f>
        <v>С.Г. Пчелов</v>
      </c>
      <c r="F73" s="3"/>
      <c r="G73" s="36" t="str">
        <f>HYPERLINK('[1]реквизиты'!$G$9)</f>
        <v>/  г. Чебоксары /</v>
      </c>
      <c r="H73" s="3"/>
      <c r="I73" s="3"/>
      <c r="J73" s="3"/>
      <c r="K73" s="3"/>
      <c r="L73" s="3"/>
      <c r="M73" s="3"/>
      <c r="N73" s="32"/>
      <c r="O73" s="32"/>
      <c r="P73" s="32"/>
      <c r="Q73" s="37"/>
      <c r="R73" s="35"/>
      <c r="S73" s="37"/>
      <c r="T73" s="35"/>
      <c r="U73" s="37"/>
      <c r="W73" s="37"/>
      <c r="X73" s="35"/>
      <c r="Y73" s="21"/>
      <c r="Z73" s="21"/>
    </row>
    <row r="74" spans="1:13" ht="12.75">
      <c r="A74" s="172"/>
      <c r="B74" s="145"/>
      <c r="C74" s="143"/>
      <c r="D74" s="141"/>
      <c r="E74" s="173"/>
      <c r="F74" s="174"/>
      <c r="G74" s="143"/>
      <c r="H74" s="3"/>
      <c r="I74" s="3"/>
      <c r="J74" s="3"/>
      <c r="K74" s="3"/>
      <c r="L74" s="3"/>
      <c r="M74" s="3"/>
    </row>
    <row r="75" spans="1:13" ht="12.75">
      <c r="A75" s="172"/>
      <c r="B75" s="146"/>
      <c r="C75" s="143"/>
      <c r="D75" s="141"/>
      <c r="E75" s="173"/>
      <c r="F75" s="174"/>
      <c r="G75" s="143"/>
      <c r="H75" s="3"/>
      <c r="I75" s="3"/>
      <c r="J75" s="3"/>
      <c r="K75" s="3"/>
      <c r="L75" s="3"/>
      <c r="M75" s="3"/>
    </row>
    <row r="76" spans="1:10" ht="12.75">
      <c r="A76" s="172"/>
      <c r="B76" s="145"/>
      <c r="C76" s="143"/>
      <c r="D76" s="141"/>
      <c r="E76" s="173"/>
      <c r="F76" s="174"/>
      <c r="G76" s="143"/>
      <c r="H76" s="3"/>
      <c r="I76" s="3"/>
      <c r="J76" s="3"/>
    </row>
    <row r="77" spans="1:10" ht="12.75">
      <c r="A77" s="172"/>
      <c r="B77" s="146"/>
      <c r="C77" s="143"/>
      <c r="D77" s="141"/>
      <c r="E77" s="173"/>
      <c r="F77" s="174"/>
      <c r="G77" s="143"/>
      <c r="H77" s="3"/>
      <c r="I77" s="3"/>
      <c r="J77" s="3"/>
    </row>
    <row r="78" spans="1:10" ht="12.75">
      <c r="A78" s="172"/>
      <c r="B78" s="145"/>
      <c r="C78" s="143"/>
      <c r="D78" s="141"/>
      <c r="E78" s="173"/>
      <c r="F78" s="174"/>
      <c r="G78" s="143"/>
      <c r="H78" s="3"/>
      <c r="I78" s="3"/>
      <c r="J78" s="3"/>
    </row>
    <row r="79" spans="1:10" ht="12.75">
      <c r="A79" s="172"/>
      <c r="B79" s="146"/>
      <c r="C79" s="143"/>
      <c r="D79" s="141"/>
      <c r="E79" s="173"/>
      <c r="F79" s="174"/>
      <c r="G79" s="143"/>
      <c r="H79" s="3"/>
      <c r="I79" s="3"/>
      <c r="J79" s="3"/>
    </row>
    <row r="80" spans="1:10" ht="12.75">
      <c r="A80" s="172"/>
      <c r="B80" s="145"/>
      <c r="C80" s="143"/>
      <c r="D80" s="141"/>
      <c r="E80" s="173"/>
      <c r="F80" s="174"/>
      <c r="G80" s="143"/>
      <c r="H80" s="3"/>
      <c r="I80" s="3"/>
      <c r="J80" s="3"/>
    </row>
    <row r="81" spans="1:10" ht="12.75">
      <c r="A81" s="172"/>
      <c r="B81" s="146"/>
      <c r="C81" s="143"/>
      <c r="D81" s="141"/>
      <c r="E81" s="173"/>
      <c r="F81" s="174"/>
      <c r="G81" s="143"/>
      <c r="H81" s="3"/>
      <c r="I81" s="3"/>
      <c r="J81" s="3"/>
    </row>
    <row r="82" spans="1:10" ht="12.75">
      <c r="A82" s="172"/>
      <c r="B82" s="145"/>
      <c r="C82" s="143"/>
      <c r="D82" s="141"/>
      <c r="E82" s="173"/>
      <c r="F82" s="174"/>
      <c r="G82" s="143"/>
      <c r="H82" s="3"/>
      <c r="I82" s="3"/>
      <c r="J82" s="3"/>
    </row>
    <row r="83" spans="1:10" ht="12.75">
      <c r="A83" s="172"/>
      <c r="B83" s="146"/>
      <c r="C83" s="143"/>
      <c r="D83" s="141"/>
      <c r="E83" s="173"/>
      <c r="F83" s="174"/>
      <c r="G83" s="143"/>
      <c r="H83" s="3"/>
      <c r="I83" s="3"/>
      <c r="J83" s="3"/>
    </row>
    <row r="84" spans="1:10" ht="12.75">
      <c r="A84" s="172"/>
      <c r="B84" s="145"/>
      <c r="C84" s="143"/>
      <c r="D84" s="141"/>
      <c r="E84" s="173"/>
      <c r="F84" s="174"/>
      <c r="G84" s="143"/>
      <c r="H84" s="3"/>
      <c r="I84" s="3"/>
      <c r="J84" s="3"/>
    </row>
    <row r="85" spans="1:10" ht="12.75">
      <c r="A85" s="172"/>
      <c r="B85" s="146"/>
      <c r="C85" s="143"/>
      <c r="D85" s="141"/>
      <c r="E85" s="173"/>
      <c r="F85" s="174"/>
      <c r="G85" s="143"/>
      <c r="H85" s="3"/>
      <c r="I85" s="3"/>
      <c r="J85" s="3"/>
    </row>
    <row r="86" spans="1:10" ht="12.75">
      <c r="A86" s="172"/>
      <c r="B86" s="145"/>
      <c r="C86" s="143"/>
      <c r="D86" s="141"/>
      <c r="E86" s="173"/>
      <c r="F86" s="174"/>
      <c r="G86" s="143"/>
      <c r="H86" s="3"/>
      <c r="I86" s="3"/>
      <c r="J86" s="3"/>
    </row>
    <row r="87" spans="1:10" ht="12.75">
      <c r="A87" s="172"/>
      <c r="B87" s="146"/>
      <c r="C87" s="143"/>
      <c r="D87" s="141"/>
      <c r="E87" s="173"/>
      <c r="F87" s="174"/>
      <c r="G87" s="143"/>
      <c r="H87" s="3"/>
      <c r="I87" s="3"/>
      <c r="J87" s="3"/>
    </row>
    <row r="88" spans="1:10" ht="12.75">
      <c r="A88" s="172"/>
      <c r="B88" s="145"/>
      <c r="C88" s="143"/>
      <c r="D88" s="141"/>
      <c r="E88" s="173"/>
      <c r="F88" s="174"/>
      <c r="G88" s="143"/>
      <c r="H88" s="3"/>
      <c r="I88" s="3"/>
      <c r="J88" s="3"/>
    </row>
    <row r="89" spans="1:10" ht="12.75">
      <c r="A89" s="172"/>
      <c r="B89" s="146"/>
      <c r="C89" s="143"/>
      <c r="D89" s="141"/>
      <c r="E89" s="173"/>
      <c r="F89" s="174"/>
      <c r="G89" s="143"/>
      <c r="H89" s="3"/>
      <c r="I89" s="3"/>
      <c r="J89" s="3"/>
    </row>
    <row r="90" spans="1:10" ht="12.75">
      <c r="A90" s="172"/>
      <c r="B90" s="145"/>
      <c r="C90" s="143"/>
      <c r="D90" s="141"/>
      <c r="E90" s="173"/>
      <c r="F90" s="174"/>
      <c r="G90" s="143"/>
      <c r="H90" s="3"/>
      <c r="I90" s="3"/>
      <c r="J90" s="3"/>
    </row>
    <row r="91" spans="1:10" ht="12.75">
      <c r="A91" s="172"/>
      <c r="B91" s="146"/>
      <c r="C91" s="143"/>
      <c r="D91" s="141"/>
      <c r="E91" s="173"/>
      <c r="F91" s="174"/>
      <c r="G91" s="143"/>
      <c r="H91" s="3"/>
      <c r="I91" s="3"/>
      <c r="J91" s="3"/>
    </row>
    <row r="92" spans="1:10" ht="12.75">
      <c r="A92" s="172"/>
      <c r="B92" s="145"/>
      <c r="C92" s="143"/>
      <c r="D92" s="141"/>
      <c r="E92" s="173"/>
      <c r="F92" s="174"/>
      <c r="G92" s="143"/>
      <c r="H92" s="3"/>
      <c r="I92" s="3"/>
      <c r="J92" s="3"/>
    </row>
    <row r="93" spans="1:10" ht="12.75">
      <c r="A93" s="172"/>
      <c r="B93" s="146"/>
      <c r="C93" s="143"/>
      <c r="D93" s="141"/>
      <c r="E93" s="173"/>
      <c r="F93" s="174"/>
      <c r="G93" s="143"/>
      <c r="H93" s="3"/>
      <c r="I93" s="3"/>
      <c r="J93" s="3"/>
    </row>
    <row r="94" spans="1:10" ht="12.75">
      <c r="A94" s="172"/>
      <c r="B94" s="145"/>
      <c r="C94" s="143"/>
      <c r="D94" s="141"/>
      <c r="E94" s="173"/>
      <c r="F94" s="174"/>
      <c r="G94" s="143"/>
      <c r="H94" s="3"/>
      <c r="I94" s="3"/>
      <c r="J94" s="3"/>
    </row>
    <row r="95" spans="1:10" ht="12.75">
      <c r="A95" s="172"/>
      <c r="B95" s="146"/>
      <c r="C95" s="143"/>
      <c r="D95" s="141"/>
      <c r="E95" s="173"/>
      <c r="F95" s="174"/>
      <c r="G95" s="143"/>
      <c r="H95" s="3"/>
      <c r="I95" s="3"/>
      <c r="J95" s="3"/>
    </row>
    <row r="96" spans="1:10" ht="12.75">
      <c r="A96" s="172"/>
      <c r="B96" s="145"/>
      <c r="C96" s="143"/>
      <c r="D96" s="141"/>
      <c r="E96" s="173"/>
      <c r="F96" s="174"/>
      <c r="G96" s="143"/>
      <c r="H96" s="3"/>
      <c r="I96" s="3"/>
      <c r="J96" s="3"/>
    </row>
    <row r="97" spans="1:10" ht="12.75">
      <c r="A97" s="172"/>
      <c r="B97" s="146"/>
      <c r="C97" s="143"/>
      <c r="D97" s="141"/>
      <c r="E97" s="173"/>
      <c r="F97" s="174"/>
      <c r="G97" s="143"/>
      <c r="H97" s="3"/>
      <c r="I97" s="3"/>
      <c r="J97" s="3"/>
    </row>
    <row r="98" spans="1:10" ht="12.75">
      <c r="A98" s="172"/>
      <c r="B98" s="145"/>
      <c r="C98" s="143"/>
      <c r="D98" s="141"/>
      <c r="E98" s="173"/>
      <c r="F98" s="174"/>
      <c r="G98" s="143"/>
      <c r="H98" s="3"/>
      <c r="I98" s="3"/>
      <c r="J98" s="3"/>
    </row>
    <row r="99" spans="1:10" ht="12.75">
      <c r="A99" s="172"/>
      <c r="B99" s="146"/>
      <c r="C99" s="143"/>
      <c r="D99" s="141"/>
      <c r="E99" s="173"/>
      <c r="F99" s="174"/>
      <c r="G99" s="143"/>
      <c r="H99" s="3"/>
      <c r="I99" s="3"/>
      <c r="J99" s="3"/>
    </row>
    <row r="100" spans="1:10" ht="12.75">
      <c r="A100" s="172"/>
      <c r="B100" s="145"/>
      <c r="C100" s="143"/>
      <c r="D100" s="141"/>
      <c r="E100" s="173"/>
      <c r="F100" s="174"/>
      <c r="G100" s="143"/>
      <c r="H100" s="3"/>
      <c r="I100" s="3"/>
      <c r="J100" s="3"/>
    </row>
    <row r="101" spans="1:10" ht="12.75">
      <c r="A101" s="172"/>
      <c r="B101" s="146"/>
      <c r="C101" s="143"/>
      <c r="D101" s="141"/>
      <c r="E101" s="173"/>
      <c r="F101" s="174"/>
      <c r="G101" s="143"/>
      <c r="H101" s="3"/>
      <c r="I101" s="3"/>
      <c r="J101" s="3"/>
    </row>
    <row r="102" spans="1:10" ht="12.75">
      <c r="A102" s="172"/>
      <c r="B102" s="145"/>
      <c r="C102" s="143"/>
      <c r="D102" s="141"/>
      <c r="E102" s="173"/>
      <c r="F102" s="174"/>
      <c r="G102" s="143"/>
      <c r="H102" s="3"/>
      <c r="I102" s="3"/>
      <c r="J102" s="3"/>
    </row>
    <row r="103" spans="1:10" ht="12.75">
      <c r="A103" s="172"/>
      <c r="B103" s="146"/>
      <c r="C103" s="143"/>
      <c r="D103" s="141"/>
      <c r="E103" s="173"/>
      <c r="F103" s="174"/>
      <c r="G103" s="143"/>
      <c r="H103" s="3"/>
      <c r="I103" s="3"/>
      <c r="J103" s="3"/>
    </row>
    <row r="104" spans="1:10" ht="12.75">
      <c r="A104" s="172"/>
      <c r="B104" s="145"/>
      <c r="C104" s="143"/>
      <c r="D104" s="141"/>
      <c r="E104" s="173"/>
      <c r="F104" s="174"/>
      <c r="G104" s="143"/>
      <c r="H104" s="3"/>
      <c r="I104" s="3"/>
      <c r="J104" s="3"/>
    </row>
    <row r="105" spans="1:10" ht="12.75">
      <c r="A105" s="172"/>
      <c r="B105" s="146"/>
      <c r="C105" s="143"/>
      <c r="D105" s="141"/>
      <c r="E105" s="173"/>
      <c r="F105" s="174"/>
      <c r="G105" s="143"/>
      <c r="H105" s="3"/>
      <c r="I105" s="3"/>
      <c r="J105" s="3"/>
    </row>
    <row r="106" spans="1:10" ht="12.75">
      <c r="A106" s="172"/>
      <c r="B106" s="145"/>
      <c r="C106" s="143"/>
      <c r="D106" s="141"/>
      <c r="E106" s="173"/>
      <c r="F106" s="174"/>
      <c r="G106" s="143"/>
      <c r="H106" s="3"/>
      <c r="I106" s="3"/>
      <c r="J106" s="3"/>
    </row>
    <row r="107" spans="1:10" ht="12.75">
      <c r="A107" s="172"/>
      <c r="B107" s="146"/>
      <c r="C107" s="143"/>
      <c r="D107" s="141"/>
      <c r="E107" s="173"/>
      <c r="F107" s="174"/>
      <c r="G107" s="143"/>
      <c r="H107" s="3"/>
      <c r="I107" s="3"/>
      <c r="J107" s="3"/>
    </row>
    <row r="108" spans="1:10" ht="12.75">
      <c r="A108" s="172"/>
      <c r="B108" s="145"/>
      <c r="C108" s="143"/>
      <c r="D108" s="141"/>
      <c r="E108" s="173"/>
      <c r="F108" s="174"/>
      <c r="G108" s="143"/>
      <c r="H108" s="3"/>
      <c r="I108" s="3"/>
      <c r="J108" s="3"/>
    </row>
    <row r="109" spans="1:10" ht="12.75">
      <c r="A109" s="172"/>
      <c r="B109" s="146"/>
      <c r="C109" s="143"/>
      <c r="D109" s="141"/>
      <c r="E109" s="173"/>
      <c r="F109" s="174"/>
      <c r="G109" s="143"/>
      <c r="H109" s="3"/>
      <c r="I109" s="3"/>
      <c r="J109" s="3"/>
    </row>
    <row r="110" spans="1:10" ht="12.75">
      <c r="A110" s="172"/>
      <c r="B110" s="145"/>
      <c r="C110" s="143"/>
      <c r="D110" s="141"/>
      <c r="E110" s="173"/>
      <c r="F110" s="174"/>
      <c r="G110" s="143"/>
      <c r="H110" s="3"/>
      <c r="I110" s="3"/>
      <c r="J110" s="3"/>
    </row>
    <row r="111" spans="1:10" ht="12.75">
      <c r="A111" s="172"/>
      <c r="B111" s="146"/>
      <c r="C111" s="143"/>
      <c r="D111" s="141"/>
      <c r="E111" s="173"/>
      <c r="F111" s="174"/>
      <c r="G111" s="143"/>
      <c r="H111" s="3"/>
      <c r="I111" s="3"/>
      <c r="J111" s="3"/>
    </row>
    <row r="112" spans="1:10" ht="12.75">
      <c r="A112" s="43"/>
      <c r="B112" s="25"/>
      <c r="C112" s="15"/>
      <c r="D112" s="16"/>
      <c r="E112" s="18"/>
      <c r="F112" s="44"/>
      <c r="G112" s="15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</sheetData>
  <sheetProtection/>
  <mergeCells count="375">
    <mergeCell ref="C68:C69"/>
    <mergeCell ref="D68:D69"/>
    <mergeCell ref="E68:E69"/>
    <mergeCell ref="F68:F69"/>
    <mergeCell ref="G68:G69"/>
    <mergeCell ref="G62:G63"/>
    <mergeCell ref="G64:G65"/>
    <mergeCell ref="A64:A65"/>
    <mergeCell ref="B64:B65"/>
    <mergeCell ref="C64:C65"/>
    <mergeCell ref="D64:D65"/>
    <mergeCell ref="E64:E65"/>
    <mergeCell ref="F64:F65"/>
    <mergeCell ref="A62:A63"/>
    <mergeCell ref="B62:B63"/>
    <mergeCell ref="C62:C63"/>
    <mergeCell ref="D62:D63"/>
    <mergeCell ref="E62:E63"/>
    <mergeCell ref="F62:F63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A30:A31"/>
    <mergeCell ref="B30:B31"/>
    <mergeCell ref="C30:C31"/>
    <mergeCell ref="D30:D31"/>
    <mergeCell ref="E30:E31"/>
    <mergeCell ref="D6:D7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E6:E7"/>
    <mergeCell ref="F6:F7"/>
    <mergeCell ref="G6:G7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6:A67"/>
    <mergeCell ref="B66:B67"/>
    <mergeCell ref="C66:C67"/>
    <mergeCell ref="D66:D67"/>
    <mergeCell ref="A70:A71"/>
    <mergeCell ref="B70:B71"/>
    <mergeCell ref="C70:C71"/>
    <mergeCell ref="D70:D71"/>
    <mergeCell ref="A68:A69"/>
    <mergeCell ref="B68:B69"/>
    <mergeCell ref="A60:A61"/>
    <mergeCell ref="E74:E75"/>
    <mergeCell ref="F74:F75"/>
    <mergeCell ref="G74:G75"/>
    <mergeCell ref="E66:E67"/>
    <mergeCell ref="F66:F67"/>
    <mergeCell ref="G66:G67"/>
    <mergeCell ref="E70:E71"/>
    <mergeCell ref="F70:F71"/>
    <mergeCell ref="G70:G71"/>
    <mergeCell ref="A74:A75"/>
    <mergeCell ref="B74:B75"/>
    <mergeCell ref="C74:C75"/>
    <mergeCell ref="D74:D75"/>
    <mergeCell ref="A76:A77"/>
    <mergeCell ref="B76:B77"/>
    <mergeCell ref="C76:C77"/>
    <mergeCell ref="D76:D77"/>
    <mergeCell ref="E76:E77"/>
    <mergeCell ref="F76:F77"/>
    <mergeCell ref="G76:G77"/>
    <mergeCell ref="A78:A79"/>
    <mergeCell ref="B78:B79"/>
    <mergeCell ref="C78:C79"/>
    <mergeCell ref="D78:D79"/>
    <mergeCell ref="E78:E79"/>
    <mergeCell ref="F78:F79"/>
    <mergeCell ref="G78:G79"/>
    <mergeCell ref="F82:F83"/>
    <mergeCell ref="G82:G83"/>
    <mergeCell ref="A80:A81"/>
    <mergeCell ref="B80:B81"/>
    <mergeCell ref="C80:C81"/>
    <mergeCell ref="D80:D81"/>
    <mergeCell ref="E80:E81"/>
    <mergeCell ref="F80:F81"/>
    <mergeCell ref="C84:C85"/>
    <mergeCell ref="D84:D85"/>
    <mergeCell ref="E84:E85"/>
    <mergeCell ref="F84:F85"/>
    <mergeCell ref="G80:G81"/>
    <mergeCell ref="A82:A83"/>
    <mergeCell ref="B82:B83"/>
    <mergeCell ref="C82:C83"/>
    <mergeCell ref="D82:D83"/>
    <mergeCell ref="E82:E83"/>
    <mergeCell ref="G84:G85"/>
    <mergeCell ref="A86:A87"/>
    <mergeCell ref="B86:B87"/>
    <mergeCell ref="C86:C87"/>
    <mergeCell ref="D86:D87"/>
    <mergeCell ref="E86:E87"/>
    <mergeCell ref="F86:F87"/>
    <mergeCell ref="G86:G87"/>
    <mergeCell ref="A84:A85"/>
    <mergeCell ref="B84:B85"/>
    <mergeCell ref="F90:F91"/>
    <mergeCell ref="G90:G91"/>
    <mergeCell ref="A88:A89"/>
    <mergeCell ref="B88:B89"/>
    <mergeCell ref="C88:C89"/>
    <mergeCell ref="D88:D89"/>
    <mergeCell ref="E88:E89"/>
    <mergeCell ref="F88:F89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F98:F99"/>
    <mergeCell ref="G98:G99"/>
    <mergeCell ref="A96:A97"/>
    <mergeCell ref="B96:B97"/>
    <mergeCell ref="C96:C97"/>
    <mergeCell ref="D96:D97"/>
    <mergeCell ref="E96:E97"/>
    <mergeCell ref="F96:F97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A104:A105"/>
    <mergeCell ref="B104:B105"/>
    <mergeCell ref="C104:C105"/>
    <mergeCell ref="D104:D105"/>
    <mergeCell ref="E104:E105"/>
    <mergeCell ref="F104:F105"/>
    <mergeCell ref="A106:A107"/>
    <mergeCell ref="B106:B107"/>
    <mergeCell ref="C106:C107"/>
    <mergeCell ref="D106:D107"/>
    <mergeCell ref="E106:E107"/>
    <mergeCell ref="F106:F107"/>
    <mergeCell ref="B108:B109"/>
    <mergeCell ref="C108:C109"/>
    <mergeCell ref="D108:D109"/>
    <mergeCell ref="E108:E109"/>
    <mergeCell ref="F108:F109"/>
    <mergeCell ref="G104:G105"/>
    <mergeCell ref="G106:G107"/>
    <mergeCell ref="C3:F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Юзер</cp:lastModifiedBy>
  <cp:lastPrinted>2012-10-25T16:47:33Z</cp:lastPrinted>
  <dcterms:created xsi:type="dcterms:W3CDTF">1996-10-08T23:32:33Z</dcterms:created>
  <dcterms:modified xsi:type="dcterms:W3CDTF">2012-10-26T09:26:01Z</dcterms:modified>
  <cp:category/>
  <cp:version/>
  <cp:contentType/>
  <cp:contentStatus/>
</cp:coreProperties>
</file>