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<sst xmlns="http://schemas.openxmlformats.org/spreadsheetml/2006/main" count="347" uniqueCount="93">
  <si>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</si>
  <si>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</si>
  <si>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</si>
  <si>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</si>
  <si>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</si>
  <si>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</si>
  <si>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</si>
  <si>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</si>
  <si>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</si>
  <si>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</si>
  <si>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</si>
  <si>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</si>
  <si>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</si>
  <si>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</si>
  <si>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</si>
  <si>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</si>
  <si>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</si>
  <si>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</si>
  <si>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</si>
  <si>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</si>
  <si>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</si>
  <si>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</si>
  <si>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</si>
  <si>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</si>
  <si>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</si>
  <si>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</si>
  <si>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</si>
  <si>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</si>
  <si>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</si>
  <si>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</si>
  <si>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</si>
  <si>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</si>
  <si>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</si>
  <si>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</si>
  <si>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</si>
  <si>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</si>
  <si>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</si>
  <si>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</si>
  <si>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</si>
  <si>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</si>
  <si>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</si>
  <si>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</si>
  <si>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</si>
  <si>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</si>
  <si>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</si>
  <si>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</si>
  <si>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</si>
  <si>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</si>
  <si>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</si>
  <si>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</si>
  <si>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</si>
  <si>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</si>
  <si>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</si>
  <si>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</si>
  <si>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</si>
  <si>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</si>
  <si>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</si>
  <si>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</si>
  <si>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</si>
  <si>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</si>
  <si>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</si>
  <si>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</si>
  <si>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Europe Championship  Youth  on  SAMBO</t>
  </si>
  <si>
    <t>Europen Chempionship Youth (1996-1997) on SAMBO</t>
  </si>
  <si>
    <t>September 21-22. 2012  Tallinn, Estoniy</t>
  </si>
  <si>
    <t>ARM</t>
  </si>
  <si>
    <t>September 22-23.2012   Tallinn,  Estoniy</t>
  </si>
  <si>
    <t>1997</t>
  </si>
  <si>
    <t>EST</t>
  </si>
  <si>
    <t>BUL</t>
  </si>
  <si>
    <t>AZE</t>
  </si>
  <si>
    <t>LAT</t>
  </si>
  <si>
    <t>Weight category + 84M  кg.</t>
  </si>
  <si>
    <t>RUSINS  RALFS</t>
  </si>
  <si>
    <t>NAGY  ROBERT</t>
  </si>
  <si>
    <t>ROU</t>
  </si>
  <si>
    <t>AKHALAURI  MIKHEIL</t>
  </si>
  <si>
    <t>POLEYAN  ARTUR</t>
  </si>
  <si>
    <t>MAHARRAMOV  VAHAMMAD</t>
  </si>
  <si>
    <t>GHUKASYAN HOVHANNES</t>
  </si>
  <si>
    <t>1998</t>
  </si>
  <si>
    <t>SIRBU  CRISTIAN</t>
  </si>
  <si>
    <t>MLD</t>
  </si>
  <si>
    <t>ABDULLAEV  SULTAN</t>
  </si>
  <si>
    <t>IVANOV  VESELIN</t>
  </si>
  <si>
    <t>KUZNETSGV JEVGENI</t>
  </si>
  <si>
    <t>DRACHUK  SIARHEY</t>
  </si>
  <si>
    <t>V.Buhval</t>
  </si>
  <si>
    <t>1</t>
  </si>
  <si>
    <t>3</t>
  </si>
  <si>
    <t>4</t>
  </si>
  <si>
    <t>8-9</t>
  </si>
  <si>
    <t>MAHARRAMOV  MAHAMMAD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</si>
</sst>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0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38" xfId="15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46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47" xfId="15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7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3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4" t="s">
        <v>28</v>
      </c>
      <c r="C1" s="174"/>
      <c r="D1" s="174"/>
      <c r="E1" s="174"/>
      <c r="F1" s="174"/>
      <c r="G1" s="174"/>
      <c r="H1" s="174"/>
      <c r="I1" s="174"/>
      <c r="J1" s="86"/>
      <c r="K1" s="174" t="s">
        <v>28</v>
      </c>
      <c r="L1" s="174"/>
      <c r="M1" s="174"/>
      <c r="N1" s="174"/>
      <c r="O1" s="174"/>
      <c r="P1" s="174"/>
      <c r="Q1" s="174"/>
      <c r="R1" s="174"/>
    </row>
    <row r="2" spans="2:18" ht="15.75">
      <c r="B2" s="175" t="str">
        <f>HYPERLINK('[2]пр.взв.'!A4)</f>
        <v>Weight category 87M  кg.</v>
      </c>
      <c r="C2" s="176"/>
      <c r="D2" s="176"/>
      <c r="E2" s="176"/>
      <c r="F2" s="176"/>
      <c r="G2" s="176"/>
      <c r="H2" s="176"/>
      <c r="I2" s="176"/>
      <c r="J2" s="87"/>
      <c r="K2" s="175" t="str">
        <f>HYPERLINK('[2]пр.взв.'!A4)</f>
        <v>Weight category 87M  кg.</v>
      </c>
      <c r="L2" s="176"/>
      <c r="M2" s="176"/>
      <c r="N2" s="176"/>
      <c r="O2" s="176"/>
      <c r="P2" s="176"/>
      <c r="Q2" s="176"/>
      <c r="R2" s="176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38" t="s">
        <v>32</v>
      </c>
      <c r="B4" s="153" t="s">
        <v>4</v>
      </c>
      <c r="C4" s="144" t="s">
        <v>5</v>
      </c>
      <c r="D4" s="144" t="s">
        <v>6</v>
      </c>
      <c r="E4" s="144" t="s">
        <v>15</v>
      </c>
      <c r="F4" s="140" t="s">
        <v>16</v>
      </c>
      <c r="G4" s="145" t="s">
        <v>18</v>
      </c>
      <c r="H4" s="147" t="s">
        <v>19</v>
      </c>
      <c r="I4" s="136" t="s">
        <v>17</v>
      </c>
      <c r="J4" s="138" t="s">
        <v>32</v>
      </c>
      <c r="K4" s="172" t="s">
        <v>4</v>
      </c>
      <c r="L4" s="144" t="s">
        <v>5</v>
      </c>
      <c r="M4" s="144" t="s">
        <v>6</v>
      </c>
      <c r="N4" s="144" t="s">
        <v>15</v>
      </c>
      <c r="O4" s="140" t="s">
        <v>16</v>
      </c>
      <c r="P4" s="145" t="s">
        <v>18</v>
      </c>
      <c r="Q4" s="147" t="s">
        <v>19</v>
      </c>
      <c r="R4" s="136" t="s">
        <v>17</v>
      </c>
    </row>
    <row r="5" spans="1:18" ht="13.5" customHeight="1" thickBot="1">
      <c r="A5" s="139"/>
      <c r="B5" s="154" t="s">
        <v>4</v>
      </c>
      <c r="C5" s="141" t="s">
        <v>5</v>
      </c>
      <c r="D5" s="141" t="s">
        <v>6</v>
      </c>
      <c r="E5" s="141" t="s">
        <v>15</v>
      </c>
      <c r="F5" s="141" t="s">
        <v>16</v>
      </c>
      <c r="G5" s="146"/>
      <c r="H5" s="148"/>
      <c r="I5" s="137" t="s">
        <v>17</v>
      </c>
      <c r="J5" s="139"/>
      <c r="K5" s="173" t="s">
        <v>4</v>
      </c>
      <c r="L5" s="141" t="s">
        <v>5</v>
      </c>
      <c r="M5" s="141" t="s">
        <v>6</v>
      </c>
      <c r="N5" s="141" t="s">
        <v>15</v>
      </c>
      <c r="O5" s="141" t="s">
        <v>16</v>
      </c>
      <c r="P5" s="146"/>
      <c r="Q5" s="148"/>
      <c r="R5" s="137" t="s">
        <v>17</v>
      </c>
    </row>
    <row r="6" spans="1:18" ht="12.75" customHeight="1">
      <c r="A6" s="156">
        <v>1</v>
      </c>
      <c r="B6" s="169">
        <v>1</v>
      </c>
      <c r="C6" s="134" t="e">
        <f>VLOOKUP(B6,'пр.взв.'!B7:E38,2,FALSE)</f>
        <v>#N/A</v>
      </c>
      <c r="D6" s="135" t="e">
        <f>VLOOKUP(B6,'пр.взв.'!B7:F38,3,FALSE)</f>
        <v>#N/A</v>
      </c>
      <c r="E6" s="135" t="e">
        <f>VLOOKUP(B6,'пр.взв.'!B7:G38,4,FALSE)</f>
        <v>#N/A</v>
      </c>
      <c r="F6" s="124"/>
      <c r="G6" s="117"/>
      <c r="H6" s="115"/>
      <c r="I6" s="120"/>
      <c r="J6" s="129">
        <v>5</v>
      </c>
      <c r="K6" s="169">
        <v>2</v>
      </c>
      <c r="L6" s="134" t="e">
        <f>VLOOKUP(K6,'пр.взв.'!B7:E38,2,FALSE)</f>
        <v>#N/A</v>
      </c>
      <c r="M6" s="135" t="e">
        <f>VLOOKUP(K6,'пр.взв.'!B7:F38,3,FALSE)</f>
        <v>#N/A</v>
      </c>
      <c r="N6" s="135" t="e">
        <f>VLOOKUP(K6,'пр.взв.'!B7:G38,4,FALSE)</f>
        <v>#N/A</v>
      </c>
      <c r="O6" s="124"/>
      <c r="P6" s="117"/>
      <c r="Q6" s="115"/>
      <c r="R6" s="120"/>
    </row>
    <row r="7" spans="1:18" ht="12.75" customHeight="1">
      <c r="A7" s="157"/>
      <c r="B7" s="167"/>
      <c r="C7" s="118"/>
      <c r="D7" s="122"/>
      <c r="E7" s="122"/>
      <c r="F7" s="122"/>
      <c r="G7" s="122"/>
      <c r="H7" s="114"/>
      <c r="I7" s="125"/>
      <c r="J7" s="130"/>
      <c r="K7" s="167"/>
      <c r="L7" s="118"/>
      <c r="M7" s="122"/>
      <c r="N7" s="122"/>
      <c r="O7" s="122"/>
      <c r="P7" s="122"/>
      <c r="Q7" s="114"/>
      <c r="R7" s="125"/>
    </row>
    <row r="8" spans="1:18" ht="12.75" customHeight="1">
      <c r="A8" s="157"/>
      <c r="B8" s="167">
        <v>9</v>
      </c>
      <c r="C8" s="128" t="e">
        <f>VLOOKUP(B8,'пр.взв.'!B7:E38,2,FALSE)</f>
        <v>#N/A</v>
      </c>
      <c r="D8" s="121" t="e">
        <f>VLOOKUP(B8,'пр.взв.'!B7:F38,3,FALSE)</f>
        <v>#N/A</v>
      </c>
      <c r="E8" s="121" t="e">
        <f>VLOOKUP(B8,'пр.взв.'!B7:G38,4,FALSE)</f>
        <v>#N/A</v>
      </c>
      <c r="F8" s="123"/>
      <c r="G8" s="123"/>
      <c r="H8" s="119"/>
      <c r="I8" s="119"/>
      <c r="J8" s="130"/>
      <c r="K8" s="167">
        <v>10</v>
      </c>
      <c r="L8" s="128" t="e">
        <f>VLOOKUP(K8,'пр.взв.'!B7:E38,2,FALSE)</f>
        <v>#N/A</v>
      </c>
      <c r="M8" s="121" t="e">
        <f>VLOOKUP(K8,'пр.взв.'!B7:F38,3,FALSE)</f>
        <v>#N/A</v>
      </c>
      <c r="N8" s="135" t="e">
        <f>VLOOKUP(K8,'пр.взв.'!B7:G40,4,FALSE)</f>
        <v>#N/A</v>
      </c>
      <c r="O8" s="123"/>
      <c r="P8" s="123"/>
      <c r="Q8" s="119"/>
      <c r="R8" s="119"/>
    </row>
    <row r="9" spans="1:18" ht="13.5" customHeight="1" thickBot="1">
      <c r="A9" s="158"/>
      <c r="B9" s="170"/>
      <c r="C9" s="155"/>
      <c r="D9" s="166"/>
      <c r="E9" s="166"/>
      <c r="F9" s="162"/>
      <c r="G9" s="162"/>
      <c r="H9" s="163"/>
      <c r="I9" s="163"/>
      <c r="J9" s="151"/>
      <c r="K9" s="170"/>
      <c r="L9" s="155"/>
      <c r="M9" s="166"/>
      <c r="N9" s="122"/>
      <c r="O9" s="162"/>
      <c r="P9" s="162"/>
      <c r="Q9" s="163"/>
      <c r="R9" s="163"/>
    </row>
    <row r="10" spans="1:18" ht="12.75" customHeight="1">
      <c r="A10" s="156">
        <v>2</v>
      </c>
      <c r="B10" s="169">
        <v>5</v>
      </c>
      <c r="C10" s="171" t="e">
        <f>VLOOKUP(B10,'пр.взв.'!B7:E38,2,FALSE)</f>
        <v>#N/A</v>
      </c>
      <c r="D10" s="116" t="e">
        <f>VLOOKUP(B10,'пр.взв.'!B7:F38,3,FALSE)</f>
        <v>#N/A</v>
      </c>
      <c r="E10" s="116" t="e">
        <f>VLOOKUP(B10,'пр.взв.'!B7:G38,4,FALSE)</f>
        <v>#N/A</v>
      </c>
      <c r="F10" s="161"/>
      <c r="G10" s="164"/>
      <c r="H10" s="165"/>
      <c r="I10" s="116"/>
      <c r="J10" s="129">
        <v>6</v>
      </c>
      <c r="K10" s="169">
        <v>6</v>
      </c>
      <c r="L10" s="171" t="e">
        <f>VLOOKUP(K10,'пр.взв.'!B7:E38,2,FALSE)</f>
        <v>#N/A</v>
      </c>
      <c r="M10" s="116" t="e">
        <f>VLOOKUP(K10,'пр.взв.'!B7:F38,3,FALSE)</f>
        <v>#N/A</v>
      </c>
      <c r="N10" s="116" t="e">
        <f>VLOOKUP(K10,'пр.взв.'!B7:G42,4,FALSE)</f>
        <v>#N/A</v>
      </c>
      <c r="O10" s="161"/>
      <c r="P10" s="164"/>
      <c r="Q10" s="165"/>
      <c r="R10" s="116"/>
    </row>
    <row r="11" spans="1:18" ht="12.75" customHeight="1">
      <c r="A11" s="157"/>
      <c r="B11" s="167"/>
      <c r="C11" s="118"/>
      <c r="D11" s="122"/>
      <c r="E11" s="122"/>
      <c r="F11" s="122"/>
      <c r="G11" s="122"/>
      <c r="H11" s="114"/>
      <c r="I11" s="125"/>
      <c r="J11" s="130"/>
      <c r="K11" s="167"/>
      <c r="L11" s="118"/>
      <c r="M11" s="122"/>
      <c r="N11" s="122"/>
      <c r="O11" s="122"/>
      <c r="P11" s="122"/>
      <c r="Q11" s="114"/>
      <c r="R11" s="125"/>
    </row>
    <row r="12" spans="1:18" ht="12.75" customHeight="1">
      <c r="A12" s="157"/>
      <c r="B12" s="167">
        <v>13</v>
      </c>
      <c r="C12" s="128" t="e">
        <f>VLOOKUP(B12,'пр.взв.'!B7:E38,2,FALSE)</f>
        <v>#N/A</v>
      </c>
      <c r="D12" s="121" t="e">
        <f>VLOOKUP(B12,'пр.взв.'!B7:F38,3,FALSE)</f>
        <v>#N/A</v>
      </c>
      <c r="E12" s="121" t="e">
        <f>VLOOKUP(B12,'пр.взв.'!B7:G38,4,FALSE)</f>
        <v>#N/A</v>
      </c>
      <c r="F12" s="123"/>
      <c r="G12" s="123"/>
      <c r="H12" s="119"/>
      <c r="I12" s="119"/>
      <c r="J12" s="130"/>
      <c r="K12" s="167">
        <v>14</v>
      </c>
      <c r="L12" s="128" t="e">
        <f>VLOOKUP(K12,'пр.взв.'!B7:E38,2,FALSE)</f>
        <v>#N/A</v>
      </c>
      <c r="M12" s="121" t="e">
        <f>VLOOKUP(K12,'пр.взв.'!B7:F38,3,FALSE)</f>
        <v>#N/A</v>
      </c>
      <c r="N12" s="121" t="e">
        <f>VLOOKUP(K12,'пр.взв.'!B7:G44,4,FALSE)</f>
        <v>#N/A</v>
      </c>
      <c r="O12" s="123"/>
      <c r="P12" s="123"/>
      <c r="Q12" s="119"/>
      <c r="R12" s="119"/>
    </row>
    <row r="13" spans="1:18" ht="12.75" customHeight="1" thickBot="1">
      <c r="A13" s="158"/>
      <c r="B13" s="170"/>
      <c r="C13" s="155"/>
      <c r="D13" s="166"/>
      <c r="E13" s="166"/>
      <c r="F13" s="162"/>
      <c r="G13" s="162"/>
      <c r="H13" s="163"/>
      <c r="I13" s="163"/>
      <c r="J13" s="151"/>
      <c r="K13" s="170"/>
      <c r="L13" s="155"/>
      <c r="M13" s="166"/>
      <c r="N13" s="166"/>
      <c r="O13" s="162"/>
      <c r="P13" s="162"/>
      <c r="Q13" s="163"/>
      <c r="R13" s="163"/>
    </row>
    <row r="14" spans="1:18" ht="12.75" customHeight="1">
      <c r="A14" s="156">
        <v>3</v>
      </c>
      <c r="B14" s="169">
        <v>3</v>
      </c>
      <c r="C14" s="134" t="e">
        <f>VLOOKUP(B14,'пр.взв.'!B7:E38,2,FALSE)</f>
        <v>#N/A</v>
      </c>
      <c r="D14" s="135" t="e">
        <f>VLOOKUP(B14,'пр.взв.'!B7:F38,3,FALSE)</f>
        <v>#N/A</v>
      </c>
      <c r="E14" s="135" t="e">
        <f>VLOOKUP(B14,'пр.взв.'!B7:G38,4,FALSE)</f>
        <v>#N/A</v>
      </c>
      <c r="F14" s="124"/>
      <c r="G14" s="117"/>
      <c r="H14" s="115"/>
      <c r="I14" s="120"/>
      <c r="J14" s="129">
        <v>7</v>
      </c>
      <c r="K14" s="169">
        <v>4</v>
      </c>
      <c r="L14" s="134" t="e">
        <f>VLOOKUP(K14,'пр.взв.'!B7:E38,2,FALSE)</f>
        <v>#N/A</v>
      </c>
      <c r="M14" s="135" t="e">
        <f>VLOOKUP(K14,'пр.взв.'!B7:F38,3,FALSE)</f>
        <v>#N/A</v>
      </c>
      <c r="N14" s="116" t="e">
        <f>VLOOKUP(K14,'пр.взв.'!B7:G46,4,FALSE)</f>
        <v>#N/A</v>
      </c>
      <c r="O14" s="124"/>
      <c r="P14" s="117"/>
      <c r="Q14" s="115"/>
      <c r="R14" s="120"/>
    </row>
    <row r="15" spans="1:18" ht="12.75" customHeight="1">
      <c r="A15" s="157"/>
      <c r="B15" s="167"/>
      <c r="C15" s="118"/>
      <c r="D15" s="122"/>
      <c r="E15" s="122"/>
      <c r="F15" s="122"/>
      <c r="G15" s="122"/>
      <c r="H15" s="114"/>
      <c r="I15" s="125"/>
      <c r="J15" s="130"/>
      <c r="K15" s="167"/>
      <c r="L15" s="118"/>
      <c r="M15" s="122"/>
      <c r="N15" s="122"/>
      <c r="O15" s="122"/>
      <c r="P15" s="122"/>
      <c r="Q15" s="114"/>
      <c r="R15" s="125"/>
    </row>
    <row r="16" spans="1:18" ht="12.75" customHeight="1">
      <c r="A16" s="157"/>
      <c r="B16" s="167">
        <v>11</v>
      </c>
      <c r="C16" s="128" t="e">
        <f>VLOOKUP(B16,'пр.взв.'!B15:E30,2,FALSE)</f>
        <v>#N/A</v>
      </c>
      <c r="D16" s="121" t="e">
        <f>VLOOKUP(B16,'пр.взв.'!B15:F30,3,FALSE)</f>
        <v>#N/A</v>
      </c>
      <c r="E16" s="121" t="e">
        <f>VLOOKUP(B16,'пр.взв.'!B15:G30,4,FALSE)</f>
        <v>#N/A</v>
      </c>
      <c r="F16" s="123"/>
      <c r="G16" s="123"/>
      <c r="H16" s="119"/>
      <c r="I16" s="119"/>
      <c r="J16" s="130"/>
      <c r="K16" s="167">
        <v>12</v>
      </c>
      <c r="L16" s="128" t="e">
        <f>VLOOKUP(K16,'пр.взв.'!B7:E38,2,FALSE)</f>
        <v>#N/A</v>
      </c>
      <c r="M16" s="121" t="e">
        <f>VLOOKUP(K16,'пр.взв.'!B7:F38,3,FALSE)</f>
        <v>#N/A</v>
      </c>
      <c r="N16" s="121" t="e">
        <f>VLOOKUP(K16,'пр.взв.'!B7:G48,4,FALSE)</f>
        <v>#N/A</v>
      </c>
      <c r="O16" s="123"/>
      <c r="P16" s="123"/>
      <c r="Q16" s="119"/>
      <c r="R16" s="119"/>
    </row>
    <row r="17" spans="1:18" ht="13.5" customHeight="1" thickBot="1">
      <c r="A17" s="158"/>
      <c r="B17" s="170"/>
      <c r="C17" s="155"/>
      <c r="D17" s="166"/>
      <c r="E17" s="166"/>
      <c r="F17" s="162"/>
      <c r="G17" s="162"/>
      <c r="H17" s="163"/>
      <c r="I17" s="163"/>
      <c r="J17" s="151"/>
      <c r="K17" s="170"/>
      <c r="L17" s="155"/>
      <c r="M17" s="166"/>
      <c r="N17" s="166"/>
      <c r="O17" s="162"/>
      <c r="P17" s="162"/>
      <c r="Q17" s="163"/>
      <c r="R17" s="163"/>
    </row>
    <row r="18" spans="1:18" ht="12.75" customHeight="1">
      <c r="A18" s="156">
        <v>4</v>
      </c>
      <c r="B18" s="169">
        <v>7</v>
      </c>
      <c r="C18" s="134" t="e">
        <f>VLOOKUP(B18,'пр.взв.'!B15:E30,2,FALSE)</f>
        <v>#N/A</v>
      </c>
      <c r="D18" s="135" t="e">
        <f>VLOOKUP(B18,'пр.взв.'!B15:F30,3,FALSE)</f>
        <v>#N/A</v>
      </c>
      <c r="E18" s="135" t="e">
        <f>VLOOKUP(B18,'пр.взв.'!B15:G30,4,FALSE)</f>
        <v>#N/A</v>
      </c>
      <c r="F18" s="122"/>
      <c r="G18" s="168"/>
      <c r="H18" s="114"/>
      <c r="I18" s="121"/>
      <c r="J18" s="129">
        <v>8</v>
      </c>
      <c r="K18" s="169">
        <v>8</v>
      </c>
      <c r="L18" s="134" t="e">
        <f>VLOOKUP(K18,'пр.взв.'!B7:E38,2,FALSE)</f>
        <v>#N/A</v>
      </c>
      <c r="M18" s="135" t="e">
        <f>VLOOKUP(K18,'пр.взв.'!B7:F38,3,FALSE)</f>
        <v>#N/A</v>
      </c>
      <c r="N18" s="116" t="e">
        <f>VLOOKUP(K18,'пр.взв.'!B7:G50,4,FALSE)</f>
        <v>#N/A</v>
      </c>
      <c r="O18" s="122"/>
      <c r="P18" s="168"/>
      <c r="Q18" s="114"/>
      <c r="R18" s="121"/>
    </row>
    <row r="19" spans="1:18" ht="12.75" customHeight="1">
      <c r="A19" s="157"/>
      <c r="B19" s="167"/>
      <c r="C19" s="118"/>
      <c r="D19" s="122"/>
      <c r="E19" s="122"/>
      <c r="F19" s="122"/>
      <c r="G19" s="122"/>
      <c r="H19" s="114"/>
      <c r="I19" s="125"/>
      <c r="J19" s="130"/>
      <c r="K19" s="167"/>
      <c r="L19" s="118"/>
      <c r="M19" s="122"/>
      <c r="N19" s="122"/>
      <c r="O19" s="122"/>
      <c r="P19" s="122"/>
      <c r="Q19" s="114"/>
      <c r="R19" s="125"/>
    </row>
    <row r="20" spans="1:18" ht="12.75" customHeight="1">
      <c r="A20" s="157"/>
      <c r="B20" s="167">
        <v>15</v>
      </c>
      <c r="C20" s="128" t="e">
        <f>VLOOKUP(B20,'пр.взв.'!B7:E38,2,FALSE)</f>
        <v>#N/A</v>
      </c>
      <c r="D20" s="121" t="e">
        <f>VLOOKUP(B20,'пр.взв.'!B7:F38,3,FALSE)</f>
        <v>#N/A</v>
      </c>
      <c r="E20" s="121" t="e">
        <f>VLOOKUP(B20,'пр.взв.'!B7:G38,4,FALSE)</f>
        <v>#N/A</v>
      </c>
      <c r="F20" s="123"/>
      <c r="G20" s="123"/>
      <c r="H20" s="119"/>
      <c r="I20" s="119"/>
      <c r="J20" s="130"/>
      <c r="K20" s="167">
        <v>16</v>
      </c>
      <c r="L20" s="128" t="e">
        <f>VLOOKUP(K20,'пр.взв.'!B7:E38,2,FALSE)</f>
        <v>#N/A</v>
      </c>
      <c r="M20" s="121" t="e">
        <f>VLOOKUP(K20,'пр.взв.'!B7:F38,3,FALSE)</f>
        <v>#N/A</v>
      </c>
      <c r="N20" s="121" t="e">
        <f>VLOOKUP(K20,'пр.взв.'!B7:G52,4,FALSE)</f>
        <v>#N/A</v>
      </c>
      <c r="O20" s="123"/>
      <c r="P20" s="123"/>
      <c r="Q20" s="119"/>
      <c r="R20" s="119"/>
    </row>
    <row r="21" spans="1:18" ht="12.75" customHeight="1">
      <c r="A21" s="159"/>
      <c r="B21" s="167"/>
      <c r="C21" s="118"/>
      <c r="D21" s="122"/>
      <c r="E21" s="122"/>
      <c r="F21" s="124"/>
      <c r="G21" s="124"/>
      <c r="H21" s="120"/>
      <c r="I21" s="120"/>
      <c r="J21" s="131"/>
      <c r="K21" s="167"/>
      <c r="L21" s="118"/>
      <c r="M21" s="122"/>
      <c r="N21" s="122"/>
      <c r="O21" s="124"/>
      <c r="P21" s="124"/>
      <c r="Q21" s="120"/>
      <c r="R21" s="12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38" t="s">
        <v>32</v>
      </c>
      <c r="B24" s="153" t="s">
        <v>4</v>
      </c>
      <c r="C24" s="144" t="s">
        <v>5</v>
      </c>
      <c r="D24" s="144" t="s">
        <v>6</v>
      </c>
      <c r="E24" s="144" t="s">
        <v>15</v>
      </c>
      <c r="F24" s="140" t="s">
        <v>16</v>
      </c>
      <c r="G24" s="145" t="s">
        <v>18</v>
      </c>
      <c r="H24" s="147" t="s">
        <v>19</v>
      </c>
      <c r="I24" s="136" t="s">
        <v>17</v>
      </c>
      <c r="J24" s="138" t="s">
        <v>32</v>
      </c>
      <c r="K24" s="153" t="s">
        <v>4</v>
      </c>
      <c r="L24" s="144" t="s">
        <v>5</v>
      </c>
      <c r="M24" s="144" t="s">
        <v>6</v>
      </c>
      <c r="N24" s="144" t="s">
        <v>15</v>
      </c>
      <c r="O24" s="140" t="s">
        <v>16</v>
      </c>
      <c r="P24" s="145" t="s">
        <v>18</v>
      </c>
      <c r="Q24" s="147" t="s">
        <v>19</v>
      </c>
      <c r="R24" s="136" t="s">
        <v>17</v>
      </c>
    </row>
    <row r="25" spans="1:18" ht="13.5" customHeight="1" thickBot="1">
      <c r="A25" s="139"/>
      <c r="B25" s="154" t="s">
        <v>4</v>
      </c>
      <c r="C25" s="141" t="s">
        <v>5</v>
      </c>
      <c r="D25" s="141" t="s">
        <v>6</v>
      </c>
      <c r="E25" s="141" t="s">
        <v>15</v>
      </c>
      <c r="F25" s="141" t="s">
        <v>16</v>
      </c>
      <c r="G25" s="146"/>
      <c r="H25" s="148"/>
      <c r="I25" s="137" t="s">
        <v>17</v>
      </c>
      <c r="J25" s="139"/>
      <c r="K25" s="154" t="s">
        <v>4</v>
      </c>
      <c r="L25" s="141" t="s">
        <v>5</v>
      </c>
      <c r="M25" s="141" t="s">
        <v>6</v>
      </c>
      <c r="N25" s="141" t="s">
        <v>15</v>
      </c>
      <c r="O25" s="141" t="s">
        <v>16</v>
      </c>
      <c r="P25" s="146"/>
      <c r="Q25" s="148"/>
      <c r="R25" s="137" t="s">
        <v>17</v>
      </c>
    </row>
    <row r="26" spans="1:18" ht="12.75" customHeight="1">
      <c r="A26" s="129">
        <v>1</v>
      </c>
      <c r="B26" s="132"/>
      <c r="C26" s="134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24"/>
      <c r="G26" s="117"/>
      <c r="H26" s="115"/>
      <c r="I26" s="120"/>
      <c r="J26" s="129">
        <v>3</v>
      </c>
      <c r="K26" s="132"/>
      <c r="L26" s="134" t="e">
        <f>VLOOKUP(K26,'пр.взв.'!B7:E50,2,FALSE)</f>
        <v>#N/A</v>
      </c>
      <c r="M26" s="135" t="e">
        <f>VLOOKUP(K26,'пр.взв.'!B7:F50,3,FALSE)</f>
        <v>#N/A</v>
      </c>
      <c r="N26" s="116" t="e">
        <f>VLOOKUP(K26,'пр.взв.'!B7:G58,4,FALSE)</f>
        <v>#N/A</v>
      </c>
      <c r="O26" s="124"/>
      <c r="P26" s="117"/>
      <c r="Q26" s="115"/>
      <c r="R26" s="120"/>
    </row>
    <row r="27" spans="1:18" ht="12.75" customHeight="1">
      <c r="A27" s="130"/>
      <c r="B27" s="133"/>
      <c r="C27" s="118"/>
      <c r="D27" s="122"/>
      <c r="E27" s="122"/>
      <c r="F27" s="122"/>
      <c r="G27" s="122"/>
      <c r="H27" s="114"/>
      <c r="I27" s="125"/>
      <c r="J27" s="130"/>
      <c r="K27" s="133"/>
      <c r="L27" s="118"/>
      <c r="M27" s="122"/>
      <c r="N27" s="122"/>
      <c r="O27" s="122"/>
      <c r="P27" s="122"/>
      <c r="Q27" s="114"/>
      <c r="R27" s="125"/>
    </row>
    <row r="28" spans="1:18" ht="12.75" customHeight="1">
      <c r="A28" s="130"/>
      <c r="B28" s="126"/>
      <c r="C28" s="128" t="e">
        <f>VLOOKUP(B28,'пр.взв.'!B7:E38,2,FALSE)</f>
        <v>#N/A</v>
      </c>
      <c r="D28" s="121" t="e">
        <f>VLOOKUP(B28,'пр.взв.'!B7:F42,3,FALSE)</f>
        <v>#N/A</v>
      </c>
      <c r="E28" s="121" t="e">
        <f>VLOOKUP(B28,'пр.взв.'!B7:G42,4,FALSE)</f>
        <v>#N/A</v>
      </c>
      <c r="F28" s="123"/>
      <c r="G28" s="123"/>
      <c r="H28" s="119"/>
      <c r="I28" s="119"/>
      <c r="J28" s="130"/>
      <c r="K28" s="126"/>
      <c r="L28" s="128" t="e">
        <f>VLOOKUP(K28,'пр.взв.'!B7:E50,2,FALSE)</f>
        <v>#N/A</v>
      </c>
      <c r="M28" s="121" t="e">
        <f>VLOOKUP(K28,'пр.взв.'!B7:F50,3,FALSE)</f>
        <v>#N/A</v>
      </c>
      <c r="N28" s="121" t="e">
        <f>VLOOKUP(K28,'пр.взв.'!B7:G60,4,FALSE)</f>
        <v>#N/A</v>
      </c>
      <c r="O28" s="123"/>
      <c r="P28" s="123"/>
      <c r="Q28" s="119"/>
      <c r="R28" s="119"/>
    </row>
    <row r="29" spans="1:18" ht="13.5" customHeight="1" thickBot="1">
      <c r="A29" s="151"/>
      <c r="B29" s="152"/>
      <c r="C29" s="155"/>
      <c r="D29" s="166"/>
      <c r="E29" s="166"/>
      <c r="F29" s="162"/>
      <c r="G29" s="162"/>
      <c r="H29" s="163"/>
      <c r="I29" s="163"/>
      <c r="J29" s="151"/>
      <c r="K29" s="152"/>
      <c r="L29" s="155"/>
      <c r="M29" s="166"/>
      <c r="N29" s="166"/>
      <c r="O29" s="162"/>
      <c r="P29" s="162"/>
      <c r="Q29" s="163"/>
      <c r="R29" s="163"/>
    </row>
    <row r="30" spans="1:18" ht="12.75" customHeight="1">
      <c r="A30" s="129">
        <v>2</v>
      </c>
      <c r="B30" s="142"/>
      <c r="C30" s="134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61"/>
      <c r="G30" s="164"/>
      <c r="H30" s="165"/>
      <c r="I30" s="116"/>
      <c r="J30" s="129">
        <v>4</v>
      </c>
      <c r="K30" s="142"/>
      <c r="L30" s="134" t="e">
        <f>VLOOKUP(K30,'пр.взв.'!B7:E50,2,FALSE)</f>
        <v>#N/A</v>
      </c>
      <c r="M30" s="135" t="e">
        <f>VLOOKUP(K30,'пр.взв.'!B7:F50,3,FALSE)</f>
        <v>#N/A</v>
      </c>
      <c r="N30" s="116" t="e">
        <f>VLOOKUP(K30,'пр.взв.'!B7:G62,4,FALSE)</f>
        <v>#N/A</v>
      </c>
      <c r="O30" s="161"/>
      <c r="P30" s="164"/>
      <c r="Q30" s="165"/>
      <c r="R30" s="116"/>
    </row>
    <row r="31" spans="1:18" ht="12.75" customHeight="1">
      <c r="A31" s="130"/>
      <c r="B31" s="160"/>
      <c r="C31" s="118"/>
      <c r="D31" s="122"/>
      <c r="E31" s="122"/>
      <c r="F31" s="122"/>
      <c r="G31" s="122"/>
      <c r="H31" s="114"/>
      <c r="I31" s="125"/>
      <c r="J31" s="130"/>
      <c r="K31" s="160"/>
      <c r="L31" s="118"/>
      <c r="M31" s="122"/>
      <c r="N31" s="122"/>
      <c r="O31" s="122"/>
      <c r="P31" s="122"/>
      <c r="Q31" s="114"/>
      <c r="R31" s="125"/>
    </row>
    <row r="32" spans="1:18" ht="12.75" customHeight="1">
      <c r="A32" s="130"/>
      <c r="B32" s="126"/>
      <c r="C32" s="128" t="e">
        <f>VLOOKUP(B32,'пр.взв.'!B7:E38,2,FALSE)</f>
        <v>#N/A</v>
      </c>
      <c r="D32" s="121" t="e">
        <f>VLOOKUP(B32,'пр.взв.'!B7:F50,3,FALSE)</f>
        <v>#N/A</v>
      </c>
      <c r="E32" s="121" t="e">
        <f>VLOOKUP(B32,'пр.взв.'!B7:G50,4,FALSE)</f>
        <v>#N/A</v>
      </c>
      <c r="F32" s="123"/>
      <c r="G32" s="123"/>
      <c r="H32" s="119"/>
      <c r="I32" s="119"/>
      <c r="J32" s="130"/>
      <c r="K32" s="126"/>
      <c r="L32" s="128" t="e">
        <f>VLOOKUP(K32,'пр.взв.'!B7:E50,2,FALSE)</f>
        <v>#N/A</v>
      </c>
      <c r="M32" s="121" t="e">
        <f>VLOOKUP(K32,'пр.взв.'!B7:F50,3,FALSE)</f>
        <v>#N/A</v>
      </c>
      <c r="N32" s="121" t="e">
        <f>VLOOKUP(K32,'пр.взв.'!B7:G64,4,FALSE)</f>
        <v>#N/A</v>
      </c>
      <c r="O32" s="123"/>
      <c r="P32" s="123"/>
      <c r="Q32" s="119"/>
      <c r="R32" s="119"/>
    </row>
    <row r="33" spans="1:18" ht="12.75" customHeight="1">
      <c r="A33" s="131"/>
      <c r="B33" s="127"/>
      <c r="C33" s="118"/>
      <c r="D33" s="122"/>
      <c r="E33" s="122"/>
      <c r="F33" s="124"/>
      <c r="G33" s="124"/>
      <c r="H33" s="120"/>
      <c r="I33" s="120"/>
      <c r="J33" s="131"/>
      <c r="K33" s="127"/>
      <c r="L33" s="118"/>
      <c r="M33" s="122"/>
      <c r="N33" s="122"/>
      <c r="O33" s="124"/>
      <c r="P33" s="124"/>
      <c r="Q33" s="120"/>
      <c r="R33" s="120"/>
    </row>
    <row r="35" spans="3:18" ht="15">
      <c r="C35" s="150" t="s">
        <v>34</v>
      </c>
      <c r="D35" s="150"/>
      <c r="E35" s="150"/>
      <c r="F35" s="150"/>
      <c r="G35" s="150"/>
      <c r="H35" s="150"/>
      <c r="I35" s="150"/>
      <c r="L35" s="150" t="s">
        <v>34</v>
      </c>
      <c r="M35" s="150"/>
      <c r="N35" s="150"/>
      <c r="O35" s="150"/>
      <c r="P35" s="150"/>
      <c r="Q35" s="150"/>
      <c r="R35" s="150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38" t="s">
        <v>32</v>
      </c>
      <c r="B37" s="142" t="s">
        <v>4</v>
      </c>
      <c r="C37" s="144" t="s">
        <v>5</v>
      </c>
      <c r="D37" s="144" t="s">
        <v>6</v>
      </c>
      <c r="E37" s="144" t="s">
        <v>15</v>
      </c>
      <c r="F37" s="140" t="s">
        <v>16</v>
      </c>
      <c r="G37" s="145" t="s">
        <v>18</v>
      </c>
      <c r="H37" s="147" t="s">
        <v>19</v>
      </c>
      <c r="I37" s="136" t="s">
        <v>17</v>
      </c>
      <c r="J37" s="138" t="s">
        <v>32</v>
      </c>
      <c r="K37" s="142" t="s">
        <v>4</v>
      </c>
      <c r="L37" s="144" t="s">
        <v>5</v>
      </c>
      <c r="M37" s="144" t="s">
        <v>6</v>
      </c>
      <c r="N37" s="144" t="s">
        <v>15</v>
      </c>
      <c r="O37" s="140" t="s">
        <v>16</v>
      </c>
      <c r="P37" s="145" t="s">
        <v>18</v>
      </c>
      <c r="Q37" s="147" t="s">
        <v>19</v>
      </c>
      <c r="R37" s="136" t="s">
        <v>17</v>
      </c>
    </row>
    <row r="38" spans="1:18" ht="13.5" customHeight="1" thickBot="1">
      <c r="A38" s="139"/>
      <c r="B38" s="143" t="s">
        <v>4</v>
      </c>
      <c r="C38" s="141" t="s">
        <v>5</v>
      </c>
      <c r="D38" s="141" t="s">
        <v>6</v>
      </c>
      <c r="E38" s="141" t="s">
        <v>15</v>
      </c>
      <c r="F38" s="141" t="s">
        <v>16</v>
      </c>
      <c r="G38" s="146"/>
      <c r="H38" s="148"/>
      <c r="I38" s="137" t="s">
        <v>17</v>
      </c>
      <c r="J38" s="139"/>
      <c r="K38" s="143" t="s">
        <v>4</v>
      </c>
      <c r="L38" s="141" t="s">
        <v>5</v>
      </c>
      <c r="M38" s="141" t="s">
        <v>6</v>
      </c>
      <c r="N38" s="141" t="s">
        <v>15</v>
      </c>
      <c r="O38" s="141" t="s">
        <v>16</v>
      </c>
      <c r="P38" s="146"/>
      <c r="Q38" s="148"/>
      <c r="R38" s="137" t="s">
        <v>17</v>
      </c>
    </row>
    <row r="39" spans="1:18" ht="12.75" customHeight="1">
      <c r="A39" s="129">
        <v>1</v>
      </c>
      <c r="B39" s="132"/>
      <c r="C39" s="134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24"/>
      <c r="G39" s="117"/>
      <c r="H39" s="115"/>
      <c r="I39" s="120"/>
      <c r="J39" s="129">
        <v>2</v>
      </c>
      <c r="K39" s="132"/>
      <c r="L39" s="134" t="e">
        <f>VLOOKUP(K39,'пр.взв.'!B7:E38,2,FALSE)</f>
        <v>#N/A</v>
      </c>
      <c r="M39" s="135" t="e">
        <f>VLOOKUP(K39,'пр.взв.'!B7:F59,3,FALSE)</f>
        <v>#N/A</v>
      </c>
      <c r="N39" s="116" t="e">
        <f>VLOOKUP(K39,'пр.взв.'!B7:G71,4,FALSE)</f>
        <v>#N/A</v>
      </c>
      <c r="O39" s="124"/>
      <c r="P39" s="117"/>
      <c r="Q39" s="115"/>
      <c r="R39" s="120"/>
    </row>
    <row r="40" spans="1:18" ht="12.75" customHeight="1">
      <c r="A40" s="130"/>
      <c r="B40" s="133"/>
      <c r="C40" s="118"/>
      <c r="D40" s="122"/>
      <c r="E40" s="122"/>
      <c r="F40" s="122"/>
      <c r="G40" s="122"/>
      <c r="H40" s="114"/>
      <c r="I40" s="125"/>
      <c r="J40" s="130"/>
      <c r="K40" s="133"/>
      <c r="L40" s="118"/>
      <c r="M40" s="122"/>
      <c r="N40" s="122"/>
      <c r="O40" s="122"/>
      <c r="P40" s="122"/>
      <c r="Q40" s="114"/>
      <c r="R40" s="125"/>
    </row>
    <row r="41" spans="1:18" ht="12.75" customHeight="1">
      <c r="A41" s="130"/>
      <c r="B41" s="126"/>
      <c r="C41" s="128" t="e">
        <f>VLOOKUP(B41,'пр.взв.'!B7:E38,2,FALSE)</f>
        <v>#N/A</v>
      </c>
      <c r="D41" s="121" t="e">
        <f>VLOOKUP(B41,'пр.взв.'!B7:F59,3,FALSE)</f>
        <v>#N/A</v>
      </c>
      <c r="E41" s="121" t="e">
        <f>VLOOKUP(B41,'пр.взв.'!B7:G59,4,FALSE)</f>
        <v>#N/A</v>
      </c>
      <c r="F41" s="123"/>
      <c r="G41" s="123"/>
      <c r="H41" s="119"/>
      <c r="I41" s="119"/>
      <c r="J41" s="130"/>
      <c r="K41" s="126"/>
      <c r="L41" s="128" t="e">
        <f>VLOOKUP(K41,'пр.взв.'!B7:E38,2,FALSE)</f>
        <v>#N/A</v>
      </c>
      <c r="M41" s="121" t="e">
        <f>VLOOKUP(K41,'пр.взв.'!B7:F59,3,FALSE)</f>
        <v>#N/A</v>
      </c>
      <c r="N41" s="121" t="e">
        <f>VLOOKUP(K41,'пр.взв.'!B7:G73,4,FALSE)</f>
        <v>#N/A</v>
      </c>
      <c r="O41" s="123"/>
      <c r="P41" s="123"/>
      <c r="Q41" s="119"/>
      <c r="R41" s="119"/>
    </row>
    <row r="42" spans="1:18" ht="12.75" customHeight="1">
      <c r="A42" s="131"/>
      <c r="B42" s="127"/>
      <c r="C42" s="118"/>
      <c r="D42" s="122"/>
      <c r="E42" s="122"/>
      <c r="F42" s="124"/>
      <c r="G42" s="124"/>
      <c r="H42" s="120"/>
      <c r="I42" s="120"/>
      <c r="J42" s="131"/>
      <c r="K42" s="127"/>
      <c r="L42" s="118"/>
      <c r="M42" s="122"/>
      <c r="N42" s="122"/>
      <c r="O42" s="124"/>
      <c r="P42" s="124"/>
      <c r="Q42" s="120"/>
      <c r="R42" s="120"/>
    </row>
    <row r="45" spans="1:18" ht="15">
      <c r="A45" s="149" t="s">
        <v>33</v>
      </c>
      <c r="B45" s="149"/>
      <c r="C45" s="149"/>
      <c r="D45" s="149"/>
      <c r="E45" s="149"/>
      <c r="F45" s="149"/>
      <c r="G45" s="149"/>
      <c r="H45" s="149"/>
      <c r="I45" s="149"/>
      <c r="J45" s="149" t="s">
        <v>33</v>
      </c>
      <c r="K45" s="149"/>
      <c r="L45" s="149"/>
      <c r="M45" s="149"/>
      <c r="N45" s="149"/>
      <c r="O45" s="149"/>
      <c r="P45" s="149"/>
      <c r="Q45" s="149"/>
      <c r="R45" s="149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38" t="s">
        <v>32</v>
      </c>
      <c r="B47" s="142" t="s">
        <v>4</v>
      </c>
      <c r="C47" s="144" t="s">
        <v>5</v>
      </c>
      <c r="D47" s="144" t="s">
        <v>6</v>
      </c>
      <c r="E47" s="144" t="s">
        <v>15</v>
      </c>
      <c r="F47" s="140" t="s">
        <v>16</v>
      </c>
      <c r="G47" s="145" t="s">
        <v>18</v>
      </c>
      <c r="H47" s="147" t="s">
        <v>19</v>
      </c>
      <c r="I47" s="136" t="s">
        <v>17</v>
      </c>
      <c r="J47" s="138" t="s">
        <v>32</v>
      </c>
      <c r="K47" s="142" t="s">
        <v>4</v>
      </c>
      <c r="L47" s="144" t="s">
        <v>5</v>
      </c>
      <c r="M47" s="144" t="s">
        <v>6</v>
      </c>
      <c r="N47" s="144" t="s">
        <v>15</v>
      </c>
      <c r="O47" s="140" t="s">
        <v>16</v>
      </c>
      <c r="P47" s="145" t="s">
        <v>18</v>
      </c>
      <c r="Q47" s="147" t="s">
        <v>19</v>
      </c>
      <c r="R47" s="136" t="s">
        <v>17</v>
      </c>
    </row>
    <row r="48" spans="1:18" ht="13.5" thickBot="1">
      <c r="A48" s="139"/>
      <c r="B48" s="143" t="s">
        <v>4</v>
      </c>
      <c r="C48" s="141" t="s">
        <v>5</v>
      </c>
      <c r="D48" s="141" t="s">
        <v>6</v>
      </c>
      <c r="E48" s="141" t="s">
        <v>15</v>
      </c>
      <c r="F48" s="141" t="s">
        <v>16</v>
      </c>
      <c r="G48" s="146"/>
      <c r="H48" s="148"/>
      <c r="I48" s="137" t="s">
        <v>17</v>
      </c>
      <c r="J48" s="139"/>
      <c r="K48" s="143" t="s">
        <v>4</v>
      </c>
      <c r="L48" s="141" t="s">
        <v>5</v>
      </c>
      <c r="M48" s="141" t="s">
        <v>6</v>
      </c>
      <c r="N48" s="141" t="s">
        <v>15</v>
      </c>
      <c r="O48" s="141" t="s">
        <v>16</v>
      </c>
      <c r="P48" s="146"/>
      <c r="Q48" s="148"/>
      <c r="R48" s="137" t="s">
        <v>17</v>
      </c>
    </row>
    <row r="49" spans="1:18" ht="12.75">
      <c r="A49" s="129">
        <v>1</v>
      </c>
      <c r="B49" s="132"/>
      <c r="C49" s="134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24"/>
      <c r="G49" s="117"/>
      <c r="H49" s="115"/>
      <c r="I49" s="120"/>
      <c r="J49" s="129">
        <v>2</v>
      </c>
      <c r="K49" s="132"/>
      <c r="L49" s="134" t="e">
        <f>VLOOKUP(K49,'пр.взв.'!B7:E38,2,FALSE)</f>
        <v>#N/A</v>
      </c>
      <c r="M49" s="135" t="e">
        <f>VLOOKUP(K49,'пр.взв.'!B7:F69,3,FALSE)</f>
        <v>#N/A</v>
      </c>
      <c r="N49" s="116" t="e">
        <f>VLOOKUP(K49,'пр.взв.'!B7:G81,4,FALSE)</f>
        <v>#N/A</v>
      </c>
      <c r="O49" s="124"/>
      <c r="P49" s="117"/>
      <c r="Q49" s="115"/>
      <c r="R49" s="120"/>
    </row>
    <row r="50" spans="1:18" ht="12.75">
      <c r="A50" s="130"/>
      <c r="B50" s="133"/>
      <c r="C50" s="118"/>
      <c r="D50" s="122"/>
      <c r="E50" s="122"/>
      <c r="F50" s="122"/>
      <c r="G50" s="122"/>
      <c r="H50" s="114"/>
      <c r="I50" s="125"/>
      <c r="J50" s="130"/>
      <c r="K50" s="133"/>
      <c r="L50" s="118"/>
      <c r="M50" s="122"/>
      <c r="N50" s="122"/>
      <c r="O50" s="122"/>
      <c r="P50" s="122"/>
      <c r="Q50" s="114"/>
      <c r="R50" s="125"/>
    </row>
    <row r="51" spans="1:18" ht="12.75">
      <c r="A51" s="130"/>
      <c r="B51" s="126"/>
      <c r="C51" s="128" t="e">
        <f>VLOOKUP(B51,'пр.взв.'!B7:E38,2,FALSE)</f>
        <v>#N/A</v>
      </c>
      <c r="D51" s="121" t="e">
        <f>VLOOKUP(B51,'пр.взв.'!B7:F69,3,FALSE)</f>
        <v>#N/A</v>
      </c>
      <c r="E51" s="121" t="e">
        <f>VLOOKUP(B51,'пр.взв.'!B7:G69,4,FALSE)</f>
        <v>#N/A</v>
      </c>
      <c r="F51" s="123"/>
      <c r="G51" s="123"/>
      <c r="H51" s="119"/>
      <c r="I51" s="119"/>
      <c r="J51" s="130"/>
      <c r="K51" s="126"/>
      <c r="L51" s="128" t="e">
        <f>VLOOKUP(K51,'пр.взв.'!B7:E38,2,FALSE)</f>
        <v>#N/A</v>
      </c>
      <c r="M51" s="121" t="e">
        <f>VLOOKUP(K51,'пр.взв.'!B7:F69,3,FALSE)</f>
        <v>#N/A</v>
      </c>
      <c r="N51" s="121" t="e">
        <f>VLOOKUP(K51,'пр.взв.'!B7:G83,4,FALSE)</f>
        <v>#N/A</v>
      </c>
      <c r="O51" s="123"/>
      <c r="P51" s="123"/>
      <c r="Q51" s="119"/>
      <c r="R51" s="119"/>
    </row>
    <row r="52" spans="1:18" ht="12.75">
      <c r="A52" s="131"/>
      <c r="B52" s="127"/>
      <c r="C52" s="118"/>
      <c r="D52" s="122"/>
      <c r="E52" s="122"/>
      <c r="F52" s="124"/>
      <c r="G52" s="124"/>
      <c r="H52" s="120"/>
      <c r="I52" s="120"/>
      <c r="J52" s="131"/>
      <c r="K52" s="127"/>
      <c r="L52" s="118"/>
      <c r="M52" s="122"/>
      <c r="N52" s="122"/>
      <c r="O52" s="124"/>
      <c r="P52" s="124"/>
      <c r="Q52" s="120"/>
      <c r="R52" s="120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0" t="str">
        <f>HYPERLINK('[1]реквизиты'!$A$2)</f>
        <v>Europe Championship  Youth/1992-93/  on SAMBO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.75" customHeight="1">
      <c r="A3" s="178" t="str">
        <f>HYPERLINK('пр.взв.'!A4)</f>
        <v>Weight category + 84M  кg.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7.75" customHeight="1" thickBot="1">
      <c r="A4" s="177" t="s">
        <v>54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86">
        <v>1</v>
      </c>
      <c r="B6" s="189"/>
      <c r="C6" s="191" t="s">
        <v>21</v>
      </c>
      <c r="D6" s="193" t="e">
        <f>VLOOKUP(B6,'пр.взв.'!B7:E38,2,FALSE)</f>
        <v>#N/A</v>
      </c>
      <c r="E6" s="199" t="e">
        <f>VLOOKUP(B6,'пр.взв.'!B7:E38,3,FALSE)</f>
        <v>#N/A</v>
      </c>
      <c r="F6" s="138" t="e">
        <f>VLOOKUP(B6,'пр.взв.'!B7:E38,4,FALSE)</f>
        <v>#N/A</v>
      </c>
      <c r="G6" s="182"/>
      <c r="H6" s="184"/>
      <c r="I6" s="182"/>
      <c r="J6" s="184"/>
      <c r="K6" s="80" t="s">
        <v>22</v>
      </c>
    </row>
    <row r="7" spans="1:11" ht="19.5" customHeight="1" thickBot="1">
      <c r="A7" s="187"/>
      <c r="B7" s="190"/>
      <c r="C7" s="192"/>
      <c r="D7" s="194"/>
      <c r="E7" s="200"/>
      <c r="F7" s="139"/>
      <c r="G7" s="183"/>
      <c r="H7" s="185"/>
      <c r="I7" s="183"/>
      <c r="J7" s="185"/>
      <c r="K7" s="81" t="s">
        <v>23</v>
      </c>
    </row>
    <row r="8" spans="1:11" ht="19.5" customHeight="1">
      <c r="A8" s="187"/>
      <c r="B8" s="189"/>
      <c r="C8" s="195" t="s">
        <v>24</v>
      </c>
      <c r="D8" s="197" t="e">
        <f>VLOOKUP(B8,'пр.взв.'!B7:E38,2,FALSE)</f>
        <v>#N/A</v>
      </c>
      <c r="E8" s="199" t="e">
        <f>VLOOKUP(B8,'пр.взв.'!B7:E38,3,FALSE)</f>
        <v>#N/A</v>
      </c>
      <c r="F8" s="199" t="e">
        <f>VLOOKUP(B8,'пр.взв.'!B7:F38,4,FALSE)</f>
        <v>#N/A</v>
      </c>
      <c r="G8" s="201"/>
      <c r="H8" s="184"/>
      <c r="I8" s="182"/>
      <c r="J8" s="184"/>
      <c r="K8" s="81" t="s">
        <v>25</v>
      </c>
    </row>
    <row r="9" spans="1:11" ht="19.5" customHeight="1" thickBot="1">
      <c r="A9" s="188"/>
      <c r="B9" s="190"/>
      <c r="C9" s="196"/>
      <c r="D9" s="198"/>
      <c r="E9" s="200"/>
      <c r="F9" s="200"/>
      <c r="G9" s="183"/>
      <c r="H9" s="185"/>
      <c r="I9" s="183"/>
      <c r="J9" s="185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78" t="str">
        <f>A3</f>
        <v>Weight category + 84M  кg.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 ht="21" customHeight="1" thickBot="1">
      <c r="A12" s="177" t="str">
        <f>A4</f>
        <v>Contest for 3 place</v>
      </c>
      <c r="B12" s="177"/>
      <c r="C12" s="177"/>
      <c r="D12" s="177"/>
      <c r="E12" s="177"/>
      <c r="F12" s="177"/>
      <c r="G12" s="177" t="str">
        <f>A3</f>
        <v>Weight category + 84M  кg.</v>
      </c>
      <c r="H12" s="177"/>
      <c r="I12" s="177"/>
      <c r="J12" s="177"/>
      <c r="K12" s="177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86">
        <v>2</v>
      </c>
      <c r="B14" s="189"/>
      <c r="C14" s="191" t="s">
        <v>21</v>
      </c>
      <c r="D14" s="193" t="e">
        <f>VLOOKUP(B14,'пр.взв.'!B13:E44,2,FALSE)</f>
        <v>#N/A</v>
      </c>
      <c r="E14" s="199" t="e">
        <f>VLOOKUP(B14,'пр.взв.'!B13:E44,3,FALSE)</f>
        <v>#N/A</v>
      </c>
      <c r="F14" s="138" t="e">
        <f>VLOOKUP(B14,'пр.взв.'!B13:E44,4,FALSE)</f>
        <v>#N/A</v>
      </c>
      <c r="G14" s="182"/>
      <c r="H14" s="184"/>
      <c r="I14" s="182"/>
      <c r="J14" s="184"/>
      <c r="K14" s="80" t="s">
        <v>22</v>
      </c>
    </row>
    <row r="15" spans="1:11" ht="19.5" customHeight="1" thickBot="1">
      <c r="A15" s="187"/>
      <c r="B15" s="190"/>
      <c r="C15" s="192"/>
      <c r="D15" s="194"/>
      <c r="E15" s="200"/>
      <c r="F15" s="139"/>
      <c r="G15" s="183"/>
      <c r="H15" s="185"/>
      <c r="I15" s="183"/>
      <c r="J15" s="185"/>
      <c r="K15" s="81" t="s">
        <v>23</v>
      </c>
    </row>
    <row r="16" spans="1:11" ht="19.5" customHeight="1">
      <c r="A16" s="187"/>
      <c r="B16" s="189"/>
      <c r="C16" s="195" t="s">
        <v>24</v>
      </c>
      <c r="D16" s="197" t="e">
        <f>VLOOKUP(B16,'пр.взв.'!B13:E44,2,FALSE)</f>
        <v>#N/A</v>
      </c>
      <c r="E16" s="199" t="e">
        <f>VLOOKUP(B16,'пр.взв.'!B13:E44,3,FALSE)</f>
        <v>#N/A</v>
      </c>
      <c r="F16" s="199" t="e">
        <f>VLOOKUP(B16,'пр.взв.'!B13:F44,4,FALSE)</f>
        <v>#N/A</v>
      </c>
      <c r="G16" s="201"/>
      <c r="H16" s="184"/>
      <c r="I16" s="182"/>
      <c r="J16" s="184"/>
      <c r="K16" s="81" t="s">
        <v>25</v>
      </c>
    </row>
    <row r="17" spans="1:11" ht="19.5" customHeight="1" thickBot="1">
      <c r="A17" s="188"/>
      <c r="B17" s="190"/>
      <c r="C17" s="196"/>
      <c r="D17" s="198"/>
      <c r="E17" s="200"/>
      <c r="F17" s="200"/>
      <c r="G17" s="183"/>
      <c r="H17" s="185"/>
      <c r="I17" s="183"/>
      <c r="J17" s="185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78" t="str">
        <f>A3</f>
        <v>Weight category + 84M  кg.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4.75" customHeight="1" thickBot="1">
      <c r="A20" s="202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86"/>
      <c r="B22" s="189"/>
      <c r="C22" s="191" t="s">
        <v>21</v>
      </c>
      <c r="D22" s="193" t="e">
        <f>VLOOKUP(B22,'пр.взв.'!B7:E38,2,FALSE)</f>
        <v>#N/A</v>
      </c>
      <c r="E22" s="199" t="e">
        <f>VLOOKUP(B22,'пр.взв.'!B7:E38,3,FALSE)</f>
        <v>#N/A</v>
      </c>
      <c r="F22" s="138" t="e">
        <f>VLOOKUP(B22,'пр.взв.'!B7:E38,4,FALSE)</f>
        <v>#N/A</v>
      </c>
      <c r="G22" s="182"/>
      <c r="H22" s="184"/>
      <c r="I22" s="182"/>
      <c r="J22" s="184"/>
      <c r="K22" s="80" t="s">
        <v>22</v>
      </c>
    </row>
    <row r="23" spans="1:11" ht="19.5" customHeight="1" thickBot="1">
      <c r="A23" s="187"/>
      <c r="B23" s="190"/>
      <c r="C23" s="192"/>
      <c r="D23" s="194"/>
      <c r="E23" s="200"/>
      <c r="F23" s="139"/>
      <c r="G23" s="183"/>
      <c r="H23" s="185"/>
      <c r="I23" s="183"/>
      <c r="J23" s="185"/>
      <c r="K23" s="81" t="s">
        <v>23</v>
      </c>
    </row>
    <row r="24" spans="1:11" ht="19.5" customHeight="1">
      <c r="A24" s="187"/>
      <c r="B24" s="189"/>
      <c r="C24" s="195" t="s">
        <v>24</v>
      </c>
      <c r="D24" s="193" t="e">
        <f>VLOOKUP(B24,'пр.взв.'!B7:E38,2,FALSE)</f>
        <v>#N/A</v>
      </c>
      <c r="E24" s="138" t="e">
        <f>VLOOKUP(B24,'пр.взв.'!B7:E38,3,FALSE)</f>
        <v>#N/A</v>
      </c>
      <c r="F24" s="199" t="e">
        <f>VLOOKUP(B24,'пр.взв.'!B7:E38,4,FALSE)</f>
        <v>#N/A</v>
      </c>
      <c r="G24" s="201"/>
      <c r="H24" s="184"/>
      <c r="I24" s="182"/>
      <c r="J24" s="184"/>
      <c r="K24" s="81" t="s">
        <v>25</v>
      </c>
    </row>
    <row r="25" spans="1:11" ht="19.5" customHeight="1" thickBot="1">
      <c r="A25" s="188"/>
      <c r="B25" s="190"/>
      <c r="C25" s="196"/>
      <c r="D25" s="194"/>
      <c r="E25" s="139"/>
      <c r="F25" s="200"/>
      <c r="G25" s="183"/>
      <c r="H25" s="185"/>
      <c r="I25" s="183"/>
      <c r="J25" s="185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6:B7"/>
    <mergeCell ref="C6:C7"/>
    <mergeCell ref="D6:D7"/>
    <mergeCell ref="B8:B9"/>
    <mergeCell ref="C8:C9"/>
    <mergeCell ref="D8:D9"/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4">
      <selection activeCell="C29" sqref="C29:E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5" t="s">
        <v>12</v>
      </c>
      <c r="B1" s="205"/>
      <c r="C1" s="205"/>
      <c r="D1" s="205"/>
      <c r="E1" s="205"/>
      <c r="F1" s="205"/>
    </row>
    <row r="2" spans="1:6" ht="35.25" customHeight="1">
      <c r="A2" s="204" t="s">
        <v>62</v>
      </c>
      <c r="B2" s="204"/>
      <c r="C2" s="204"/>
      <c r="D2" s="204"/>
      <c r="E2" s="204"/>
      <c r="F2" s="204"/>
    </row>
    <row r="3" spans="1:6" ht="23.25" customHeight="1">
      <c r="A3" s="206" t="s">
        <v>66</v>
      </c>
      <c r="B3" s="206"/>
      <c r="C3" s="206"/>
      <c r="D3" s="206"/>
      <c r="E3" s="206"/>
      <c r="F3" s="206"/>
    </row>
    <row r="4" spans="1:6" ht="27.75" customHeight="1" thickBot="1">
      <c r="A4" s="203" t="s">
        <v>72</v>
      </c>
      <c r="B4" s="203"/>
      <c r="C4" s="203"/>
      <c r="D4" s="203"/>
      <c r="E4" s="203"/>
      <c r="F4" s="203"/>
    </row>
    <row r="5" spans="1:6" ht="12.75" customHeight="1">
      <c r="A5" s="211" t="s">
        <v>11</v>
      </c>
      <c r="B5" s="213" t="s">
        <v>4</v>
      </c>
      <c r="C5" s="211" t="s">
        <v>5</v>
      </c>
      <c r="D5" s="211" t="s">
        <v>38</v>
      </c>
      <c r="E5" s="211" t="s">
        <v>7</v>
      </c>
      <c r="F5" s="211" t="s">
        <v>8</v>
      </c>
    </row>
    <row r="6" spans="1:6" ht="12.75" customHeight="1" thickBot="1">
      <c r="A6" s="212" t="s">
        <v>11</v>
      </c>
      <c r="B6" s="214"/>
      <c r="C6" s="212" t="s">
        <v>5</v>
      </c>
      <c r="D6" s="212" t="s">
        <v>6</v>
      </c>
      <c r="E6" s="212" t="s">
        <v>7</v>
      </c>
      <c r="F6" s="212" t="s">
        <v>8</v>
      </c>
    </row>
    <row r="7" spans="1:6" ht="12.75" customHeight="1">
      <c r="A7" s="125">
        <v>1</v>
      </c>
      <c r="B7" s="208"/>
      <c r="C7" s="210" t="s">
        <v>73</v>
      </c>
      <c r="D7" s="114" t="s">
        <v>61</v>
      </c>
      <c r="E7" s="125" t="s">
        <v>71</v>
      </c>
      <c r="F7" s="114"/>
    </row>
    <row r="8" spans="1:6" ht="12.75" customHeight="1">
      <c r="A8" s="125"/>
      <c r="B8" s="208"/>
      <c r="C8" s="210"/>
      <c r="D8" s="114"/>
      <c r="E8" s="125"/>
      <c r="F8" s="114"/>
    </row>
    <row r="9" spans="1:6" ht="12.75" customHeight="1">
      <c r="A9" s="125">
        <v>2</v>
      </c>
      <c r="B9" s="208"/>
      <c r="C9" s="210" t="s">
        <v>74</v>
      </c>
      <c r="D9" s="114" t="s">
        <v>67</v>
      </c>
      <c r="E9" s="125" t="s">
        <v>75</v>
      </c>
      <c r="F9" s="114"/>
    </row>
    <row r="10" spans="1:6" ht="12.75" customHeight="1">
      <c r="A10" s="125"/>
      <c r="B10" s="208"/>
      <c r="C10" s="210"/>
      <c r="D10" s="114"/>
      <c r="E10" s="125"/>
      <c r="F10" s="114"/>
    </row>
    <row r="11" spans="1:6" ht="15" customHeight="1">
      <c r="A11" s="125">
        <v>3</v>
      </c>
      <c r="B11" s="208"/>
      <c r="C11" s="210" t="s">
        <v>76</v>
      </c>
      <c r="D11" s="114" t="s">
        <v>61</v>
      </c>
      <c r="E11" s="125" t="s">
        <v>58</v>
      </c>
      <c r="F11" s="114"/>
    </row>
    <row r="12" spans="1:6" ht="12.75" customHeight="1">
      <c r="A12" s="125"/>
      <c r="B12" s="208"/>
      <c r="C12" s="210"/>
      <c r="D12" s="114"/>
      <c r="E12" s="125"/>
      <c r="F12" s="114"/>
    </row>
    <row r="13" spans="1:6" ht="15" customHeight="1">
      <c r="A13" s="125">
        <v>4</v>
      </c>
      <c r="B13" s="208"/>
      <c r="C13" s="210" t="s">
        <v>77</v>
      </c>
      <c r="D13" s="114" t="s">
        <v>61</v>
      </c>
      <c r="E13" s="125" t="s">
        <v>56</v>
      </c>
      <c r="F13" s="114"/>
    </row>
    <row r="14" spans="1:6" ht="15" customHeight="1">
      <c r="A14" s="125"/>
      <c r="B14" s="208"/>
      <c r="C14" s="210"/>
      <c r="D14" s="114"/>
      <c r="E14" s="125"/>
      <c r="F14" s="114"/>
    </row>
    <row r="15" spans="1:6" ht="15.75" customHeight="1">
      <c r="A15" s="125">
        <v>5</v>
      </c>
      <c r="B15" s="208"/>
      <c r="C15" s="210" t="s">
        <v>78</v>
      </c>
      <c r="D15" s="114" t="s">
        <v>61</v>
      </c>
      <c r="E15" s="125" t="s">
        <v>70</v>
      </c>
      <c r="F15" s="114"/>
    </row>
    <row r="16" spans="1:6" ht="12.75" customHeight="1">
      <c r="A16" s="125"/>
      <c r="B16" s="208"/>
      <c r="C16" s="210"/>
      <c r="D16" s="114"/>
      <c r="E16" s="125"/>
      <c r="F16" s="114"/>
    </row>
    <row r="17" spans="1:6" ht="15" customHeight="1">
      <c r="A17" s="125">
        <v>6</v>
      </c>
      <c r="B17" s="208"/>
      <c r="C17" s="210" t="s">
        <v>79</v>
      </c>
      <c r="D17" s="114" t="s">
        <v>80</v>
      </c>
      <c r="E17" s="125" t="s">
        <v>65</v>
      </c>
      <c r="F17" s="114"/>
    </row>
    <row r="18" spans="1:6" ht="12.75" customHeight="1">
      <c r="A18" s="125"/>
      <c r="B18" s="208"/>
      <c r="C18" s="210"/>
      <c r="D18" s="114"/>
      <c r="E18" s="125"/>
      <c r="F18" s="114"/>
    </row>
    <row r="19" spans="1:6" ht="15" customHeight="1">
      <c r="A19" s="125">
        <v>7</v>
      </c>
      <c r="B19" s="208"/>
      <c r="C19" s="210"/>
      <c r="D19" s="114"/>
      <c r="E19" s="125"/>
      <c r="F19" s="114"/>
    </row>
    <row r="20" spans="1:6" ht="12.75" customHeight="1">
      <c r="A20" s="125"/>
      <c r="B20" s="208"/>
      <c r="C20" s="210"/>
      <c r="D20" s="114"/>
      <c r="E20" s="125"/>
      <c r="F20" s="114"/>
    </row>
    <row r="21" spans="1:6" ht="15" customHeight="1">
      <c r="A21" s="125">
        <v>8</v>
      </c>
      <c r="B21" s="208"/>
      <c r="C21" s="210" t="s">
        <v>81</v>
      </c>
      <c r="D21" s="114" t="s">
        <v>61</v>
      </c>
      <c r="E21" s="125" t="s">
        <v>82</v>
      </c>
      <c r="F21" s="114"/>
    </row>
    <row r="22" spans="1:6" ht="12.75" customHeight="1">
      <c r="A22" s="125"/>
      <c r="B22" s="208"/>
      <c r="C22" s="210"/>
      <c r="D22" s="114"/>
      <c r="E22" s="125"/>
      <c r="F22" s="114"/>
    </row>
    <row r="23" spans="1:6" ht="15" customHeight="1">
      <c r="A23" s="125">
        <v>9</v>
      </c>
      <c r="B23" s="208"/>
      <c r="C23" s="210" t="s">
        <v>83</v>
      </c>
      <c r="D23" s="114" t="s">
        <v>61</v>
      </c>
      <c r="E23" s="125" t="s">
        <v>55</v>
      </c>
      <c r="F23" s="114"/>
    </row>
    <row r="24" spans="1:6" ht="12.75" customHeight="1">
      <c r="A24" s="125"/>
      <c r="B24" s="208"/>
      <c r="C24" s="210"/>
      <c r="D24" s="114"/>
      <c r="E24" s="125"/>
      <c r="F24" s="114"/>
    </row>
    <row r="25" spans="1:6" ht="15" customHeight="1">
      <c r="A25" s="125">
        <v>10</v>
      </c>
      <c r="B25" s="208"/>
      <c r="C25" s="210" t="s">
        <v>84</v>
      </c>
      <c r="D25" s="114" t="s">
        <v>67</v>
      </c>
      <c r="E25" s="125" t="s">
        <v>69</v>
      </c>
      <c r="F25" s="114"/>
    </row>
    <row r="26" spans="1:6" ht="12.75" customHeight="1">
      <c r="A26" s="125"/>
      <c r="B26" s="208"/>
      <c r="C26" s="210"/>
      <c r="D26" s="114"/>
      <c r="E26" s="125"/>
      <c r="F26" s="114"/>
    </row>
    <row r="27" spans="1:6" ht="15" customHeight="1">
      <c r="A27" s="125">
        <v>11</v>
      </c>
      <c r="B27" s="208"/>
      <c r="C27" s="210" t="s">
        <v>85</v>
      </c>
      <c r="D27" s="114" t="s">
        <v>61</v>
      </c>
      <c r="E27" s="125" t="s">
        <v>68</v>
      </c>
      <c r="F27" s="114"/>
    </row>
    <row r="28" spans="1:6" ht="12.75" customHeight="1">
      <c r="A28" s="125"/>
      <c r="B28" s="208"/>
      <c r="C28" s="210"/>
      <c r="D28" s="114"/>
      <c r="E28" s="125"/>
      <c r="F28" s="114"/>
    </row>
    <row r="29" spans="1:6" ht="15" customHeight="1">
      <c r="A29" s="125">
        <v>12</v>
      </c>
      <c r="B29" s="208"/>
      <c r="C29" s="210" t="s">
        <v>86</v>
      </c>
      <c r="D29" s="114" t="s">
        <v>61</v>
      </c>
      <c r="E29" s="125" t="s">
        <v>57</v>
      </c>
      <c r="F29" s="114"/>
    </row>
    <row r="30" spans="1:6" ht="12.75" customHeight="1">
      <c r="A30" s="125"/>
      <c r="B30" s="208"/>
      <c r="C30" s="210"/>
      <c r="D30" s="114"/>
      <c r="E30" s="125"/>
      <c r="F30" s="114"/>
    </row>
    <row r="31" spans="1:6" ht="15" customHeight="1">
      <c r="A31" s="125">
        <v>13</v>
      </c>
      <c r="B31" s="208"/>
      <c r="C31" s="210"/>
      <c r="D31" s="125"/>
      <c r="E31" s="125"/>
      <c r="F31" s="114"/>
    </row>
    <row r="32" spans="1:6" ht="15.75" customHeight="1">
      <c r="A32" s="125"/>
      <c r="B32" s="208"/>
      <c r="C32" s="210"/>
      <c r="D32" s="125"/>
      <c r="E32" s="125"/>
      <c r="F32" s="114"/>
    </row>
    <row r="33" spans="1:6" ht="15" customHeight="1">
      <c r="A33" s="125">
        <v>14</v>
      </c>
      <c r="B33" s="208"/>
      <c r="C33" s="209"/>
      <c r="D33" s="207"/>
      <c r="E33" s="207"/>
      <c r="F33" s="114"/>
    </row>
    <row r="34" spans="1:6" ht="12.75" customHeight="1">
      <c r="A34" s="125"/>
      <c r="B34" s="208"/>
      <c r="C34" s="209"/>
      <c r="D34" s="207"/>
      <c r="E34" s="207"/>
      <c r="F34" s="114"/>
    </row>
    <row r="35" spans="1:6" ht="15" customHeight="1">
      <c r="A35" s="125">
        <v>15</v>
      </c>
      <c r="B35" s="208"/>
      <c r="C35" s="209"/>
      <c r="D35" s="207"/>
      <c r="E35" s="207"/>
      <c r="F35" s="114"/>
    </row>
    <row r="36" spans="1:6" ht="12.75" customHeight="1">
      <c r="A36" s="125"/>
      <c r="B36" s="208"/>
      <c r="C36" s="209"/>
      <c r="D36" s="207"/>
      <c r="E36" s="207"/>
      <c r="F36" s="114"/>
    </row>
    <row r="37" spans="1:6" ht="15" customHeight="1">
      <c r="A37" s="125">
        <v>16</v>
      </c>
      <c r="B37" s="208"/>
      <c r="C37" s="209"/>
      <c r="D37" s="207"/>
      <c r="E37" s="207"/>
      <c r="F37" s="114"/>
    </row>
    <row r="38" spans="1:6" ht="12.75" customHeight="1">
      <c r="A38" s="125"/>
      <c r="B38" s="208"/>
      <c r="C38" s="209"/>
      <c r="D38" s="207"/>
      <c r="E38" s="207"/>
      <c r="F38" s="114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4" t="str">
        <f>HYPERLINK('[1]реквизиты'!$A$2)</f>
        <v>Europe Championship  Youth/1992-93/  on SAMBO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April 15-19, 2010        Nea Moudania, Greece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8"/>
    </row>
    <row r="3" spans="1:12" ht="15.75">
      <c r="A3" s="238" t="str">
        <f>HYPERLINK('пр.взв.'!A4)</f>
        <v>Weight category + 84M 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4"/>
    </row>
    <row r="5" spans="1:13" ht="12.75" customHeight="1" thickBot="1">
      <c r="A5" s="235">
        <v>1</v>
      </c>
      <c r="B5" s="226" t="e">
        <f>VLOOKUP(A5,'пр.взв.'!B6:F37,2,FALSE)</f>
        <v>#N/A</v>
      </c>
      <c r="C5" s="230" t="e">
        <f>VLOOKUP(A5,'пр.взв.'!B6:F37,3,FALSE)</f>
        <v>#N/A</v>
      </c>
      <c r="D5" s="230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4"/>
      <c r="B6" s="227"/>
      <c r="C6" s="231"/>
      <c r="D6" s="231"/>
      <c r="E6" s="21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4">
        <v>9</v>
      </c>
      <c r="B7" s="232" t="e">
        <f>VLOOKUP(A7,'пр.взв.'!B6:F37,2,FALSE)</f>
        <v>#N/A</v>
      </c>
      <c r="C7" s="231" t="e">
        <f>VLOOKUP(A7,'пр.взв.'!B6:F37,3,FALSE)</f>
        <v>#N/A</v>
      </c>
      <c r="D7" s="231" t="e">
        <f>VLOOKUP(A7,'пр.взв.'!B6:F37,4,FALSE)</f>
        <v>#N/A</v>
      </c>
      <c r="E7" s="21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33"/>
      <c r="C8" s="234"/>
      <c r="D8" s="234"/>
      <c r="E8" s="16"/>
      <c r="F8" s="20"/>
      <c r="G8" s="215"/>
      <c r="H8" s="12"/>
      <c r="I8" s="12"/>
      <c r="J8" s="43"/>
      <c r="K8" s="43"/>
      <c r="L8" s="43"/>
      <c r="M8" s="13"/>
    </row>
    <row r="9" spans="1:13" ht="12.75" customHeight="1" thickBot="1">
      <c r="A9" s="235">
        <v>5</v>
      </c>
      <c r="B9" s="226" t="e">
        <f>VLOOKUP(A9,'пр.взв.'!B6:F37,2,FALSE)</f>
        <v>#N/A</v>
      </c>
      <c r="C9" s="228" t="e">
        <f>VLOOKUP(A9,'пр.взв.'!B6:F37,3,FALSE)</f>
        <v>#N/A</v>
      </c>
      <c r="D9" s="228" t="e">
        <f>VLOOKUP(A9,'пр.взв.'!B6:F37,4,FALSE)</f>
        <v>#N/A</v>
      </c>
      <c r="E9" s="11"/>
      <c r="F9" s="20"/>
      <c r="G9" s="216"/>
      <c r="H9" s="25"/>
      <c r="I9" s="12"/>
      <c r="J9" s="43"/>
      <c r="K9" s="43"/>
      <c r="L9" s="43"/>
      <c r="M9" s="13"/>
    </row>
    <row r="10" spans="1:13" ht="12.75" customHeight="1">
      <c r="A10" s="224"/>
      <c r="B10" s="227"/>
      <c r="C10" s="229"/>
      <c r="D10" s="229"/>
      <c r="E10" s="215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4">
        <v>13</v>
      </c>
      <c r="B11" s="220" t="e">
        <f>VLOOKUP(A11,'пр.взв.'!B6:F37,2,FALSE)</f>
        <v>#N/A</v>
      </c>
      <c r="C11" s="222" t="e">
        <f>VLOOKUP(A11,'пр.взв.'!B6:F37,3,FALSE)</f>
        <v>#N/A</v>
      </c>
      <c r="D11" s="222" t="e">
        <f>VLOOKUP(A11,'пр.взв.'!B6:F37,4,FALSE)</f>
        <v>#N/A</v>
      </c>
      <c r="E11" s="21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21"/>
      <c r="C12" s="223"/>
      <c r="D12" s="223"/>
      <c r="E12" s="16"/>
      <c r="F12" s="217"/>
      <c r="G12" s="217"/>
      <c r="H12" s="24"/>
      <c r="I12" s="215"/>
      <c r="J12" s="12"/>
      <c r="K12" s="12"/>
      <c r="L12" s="12"/>
    </row>
    <row r="13" spans="1:12" ht="12.75" customHeight="1" thickBot="1">
      <c r="A13" s="235">
        <v>3</v>
      </c>
      <c r="B13" s="226" t="e">
        <f>VLOOKUP(A13,'пр.взв.'!B6:F37,2,FALSE)</f>
        <v>#N/A</v>
      </c>
      <c r="C13" s="228" t="e">
        <f>VLOOKUP(A13,'пр.взв.'!B6:F37,3,FALSE)</f>
        <v>#N/A</v>
      </c>
      <c r="D13" s="228" t="e">
        <f>VLOOKUP(A13,'пр.взв.'!B6:F37,4,FALSE)</f>
        <v>#N/A</v>
      </c>
      <c r="E13" s="11"/>
      <c r="F13" s="14"/>
      <c r="G13" s="14"/>
      <c r="H13" s="24"/>
      <c r="I13" s="216"/>
      <c r="J13" s="42"/>
      <c r="K13" s="25"/>
      <c r="L13" s="12"/>
    </row>
    <row r="14" spans="1:13" ht="12.75" customHeight="1">
      <c r="A14" s="224"/>
      <c r="B14" s="227"/>
      <c r="C14" s="229"/>
      <c r="D14" s="229"/>
      <c r="E14" s="21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4">
        <v>11</v>
      </c>
      <c r="B15" s="232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1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33"/>
      <c r="C16" s="234"/>
      <c r="D16" s="234"/>
      <c r="E16" s="16"/>
      <c r="F16" s="20"/>
      <c r="G16" s="215"/>
      <c r="H16" s="26"/>
      <c r="I16" s="12"/>
      <c r="J16" s="12"/>
      <c r="K16" s="24"/>
      <c r="L16" s="12"/>
      <c r="M16" s="13"/>
    </row>
    <row r="17" spans="1:13" ht="12.75" customHeight="1" thickBot="1">
      <c r="A17" s="235">
        <v>7</v>
      </c>
      <c r="B17" s="226" t="e">
        <f>VLOOKUP(A17,'пр.взв.'!B6:F37,2,FALSE)</f>
        <v>#N/A</v>
      </c>
      <c r="C17" s="228" t="e">
        <f>VLOOKUP(A17,'пр.взв.'!B6:F37,3,FALSE)</f>
        <v>#N/A</v>
      </c>
      <c r="D17" s="228" t="e">
        <f>VLOOKUP(A17,'пр.взв.'!B6:F37,4,FALSE)</f>
        <v>#N/A</v>
      </c>
      <c r="E17" s="11"/>
      <c r="F17" s="21"/>
      <c r="G17" s="216"/>
      <c r="H17" s="9"/>
      <c r="I17" s="9"/>
      <c r="J17" s="9"/>
      <c r="K17" s="41"/>
      <c r="L17" s="9"/>
      <c r="M17" s="13"/>
    </row>
    <row r="18" spans="1:13" ht="12.75" customHeight="1">
      <c r="A18" s="224"/>
      <c r="B18" s="227"/>
      <c r="C18" s="229"/>
      <c r="D18" s="229"/>
      <c r="E18" s="21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4">
        <v>15</v>
      </c>
      <c r="B19" s="220" t="e">
        <f>VLOOKUP(A19,'пр.взв.'!B6:F37,2,FALSE)</f>
        <v>#N/A</v>
      </c>
      <c r="C19" s="222" t="e">
        <f>VLOOKUP(A19,'пр.взв.'!B6:F37,3,FALSE)</f>
        <v>#N/A</v>
      </c>
      <c r="D19" s="222" t="e">
        <f>VLOOKUP(A19,'пр.взв.'!B6:F37,4,FALSE)</f>
        <v>#N/A</v>
      </c>
      <c r="E19" s="21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21"/>
      <c r="C20" s="223"/>
      <c r="D20" s="22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15"/>
      <c r="M21" s="10"/>
    </row>
    <row r="22" spans="1:11" ht="16.5" thickBot="1">
      <c r="A22" s="235">
        <v>2</v>
      </c>
      <c r="B22" s="226" t="e">
        <f>VLOOKUP(A22,'пр.взв.'!B5:F36,2,FALSE)</f>
        <v>#N/A</v>
      </c>
      <c r="C22" s="230" t="e">
        <f>VLOOKUP(A22,'пр.взв.'!B5:F36,3,FALSE)</f>
        <v>#N/A</v>
      </c>
      <c r="D22" s="230" t="e">
        <f>VLOOKUP(A22,'пр.взв.'!B5:F36,4,FALSE)</f>
        <v>#N/A</v>
      </c>
      <c r="E22" s="11"/>
      <c r="F22" s="12"/>
      <c r="G22" s="12"/>
      <c r="H22" s="12"/>
      <c r="I22" s="12"/>
      <c r="J22" s="3"/>
      <c r="K22" s="216"/>
    </row>
    <row r="23" spans="1:11" ht="12.75">
      <c r="A23" s="224"/>
      <c r="B23" s="227"/>
      <c r="C23" s="231"/>
      <c r="D23" s="231"/>
      <c r="E23" s="215"/>
      <c r="F23" s="14"/>
      <c r="G23" s="14"/>
      <c r="H23" s="12"/>
      <c r="I23" s="12"/>
      <c r="J23" s="3"/>
      <c r="K23" s="31"/>
    </row>
    <row r="24" spans="1:11" ht="13.5" thickBot="1">
      <c r="A24" s="224">
        <v>10</v>
      </c>
      <c r="B24" s="232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16"/>
      <c r="F24" s="19"/>
      <c r="G24" s="14"/>
      <c r="H24" s="12"/>
      <c r="I24" s="12"/>
      <c r="J24" s="3"/>
      <c r="K24" s="31"/>
    </row>
    <row r="25" spans="1:11" ht="16.5" thickBot="1">
      <c r="A25" s="225"/>
      <c r="B25" s="233"/>
      <c r="C25" s="234"/>
      <c r="D25" s="234"/>
      <c r="E25" s="16"/>
      <c r="F25" s="20"/>
      <c r="G25" s="215"/>
      <c r="H25" s="12"/>
      <c r="I25" s="12"/>
      <c r="J25" s="3"/>
      <c r="K25" s="31"/>
    </row>
    <row r="26" spans="1:11" ht="16.5" thickBot="1">
      <c r="A26" s="235">
        <v>6</v>
      </c>
      <c r="B26" s="226" t="e">
        <f>VLOOKUP(A26,'пр.взв.'!B5:F36,2,FALSE)</f>
        <v>#N/A</v>
      </c>
      <c r="C26" s="228" t="e">
        <f>VLOOKUP(A26,'пр.взв.'!B5:F36,3,FALSE)</f>
        <v>#N/A</v>
      </c>
      <c r="D26" s="228" t="e">
        <f>VLOOKUP(A26,'пр.взв.'!B5:F36,4,FALSE)</f>
        <v>#N/A</v>
      </c>
      <c r="E26" s="11"/>
      <c r="F26" s="20"/>
      <c r="G26" s="216"/>
      <c r="H26" s="25"/>
      <c r="I26" s="12"/>
      <c r="J26" s="3"/>
      <c r="K26" s="31"/>
    </row>
    <row r="27" spans="1:11" ht="12.75">
      <c r="A27" s="224"/>
      <c r="B27" s="227"/>
      <c r="C27" s="229"/>
      <c r="D27" s="229"/>
      <c r="E27" s="215" t="s">
        <v>60</v>
      </c>
      <c r="F27" s="23"/>
      <c r="G27" s="14"/>
      <c r="H27" s="24"/>
      <c r="I27" s="12"/>
      <c r="J27" s="3"/>
      <c r="K27" s="31"/>
    </row>
    <row r="28" spans="1:11" ht="13.5" thickBot="1">
      <c r="A28" s="224">
        <v>14</v>
      </c>
      <c r="B28" s="220" t="e">
        <f>VLOOKUP(A28,'пр.взв.'!B5:F36,2,FALSE)</f>
        <v>#N/A</v>
      </c>
      <c r="C28" s="222" t="e">
        <f>VLOOKUP(A28,'пр.взв.'!B5:F36,3,FALSE)</f>
        <v>#N/A</v>
      </c>
      <c r="D28" s="222" t="e">
        <f>VLOOKUP(A28,'пр.взв.'!B5:F36,4,FALSE)</f>
        <v>#N/A</v>
      </c>
      <c r="E28" s="216"/>
      <c r="F28" s="14"/>
      <c r="G28" s="14"/>
      <c r="H28" s="24"/>
      <c r="I28" s="27"/>
      <c r="J28" s="3"/>
      <c r="K28" s="31"/>
    </row>
    <row r="29" spans="1:11" ht="16.5" thickBot="1">
      <c r="A29" s="225"/>
      <c r="B29" s="221"/>
      <c r="C29" s="223"/>
      <c r="D29" s="223"/>
      <c r="E29" s="16"/>
      <c r="F29" s="217"/>
      <c r="G29" s="217"/>
      <c r="H29" s="24"/>
      <c r="I29" s="215"/>
      <c r="J29" s="2"/>
      <c r="K29" s="30"/>
    </row>
    <row r="30" spans="1:9" ht="16.5" thickBot="1">
      <c r="A30" s="235">
        <v>4</v>
      </c>
      <c r="B30" s="226" t="e">
        <f>VLOOKUP(A30,'пр.взв.'!B5:F36,2,FALSE)</f>
        <v>#N/A</v>
      </c>
      <c r="C30" s="228" t="e">
        <f>VLOOKUP(A30,'пр.взв.'!B5:F36,3,FALSE)</f>
        <v>#N/A</v>
      </c>
      <c r="D30" s="228" t="e">
        <f>VLOOKUP(A30,'пр.взв.'!B5:F36,4,FALSE)</f>
        <v>#N/A</v>
      </c>
      <c r="E30" s="11"/>
      <c r="F30" s="14"/>
      <c r="G30" s="14"/>
      <c r="H30" s="24"/>
      <c r="I30" s="216"/>
    </row>
    <row r="31" spans="1:9" ht="12.75">
      <c r="A31" s="224"/>
      <c r="B31" s="227"/>
      <c r="C31" s="229"/>
      <c r="D31" s="229"/>
      <c r="E31" s="215"/>
      <c r="F31" s="14"/>
      <c r="G31" s="14"/>
      <c r="H31" s="24"/>
      <c r="I31" s="12"/>
    </row>
    <row r="32" spans="1:9" ht="13.5" thickBot="1">
      <c r="A32" s="224">
        <v>12</v>
      </c>
      <c r="B32" s="220" t="e">
        <f>VLOOKUP(A32,'пр.взв.'!B5:F36,2,FALSE)</f>
        <v>#N/A</v>
      </c>
      <c r="C32" s="222" t="e">
        <f>VLOOKUP(A32,'пр.взв.'!B5:F36,3,FALSE)</f>
        <v>#N/A</v>
      </c>
      <c r="D32" s="222" t="e">
        <f>VLOOKUP(A32,'пр.взв.'!B5:F36,4,FALSE)</f>
        <v>#N/A</v>
      </c>
      <c r="E32" s="216"/>
      <c r="F32" s="19"/>
      <c r="G32" s="14"/>
      <c r="H32" s="24"/>
      <c r="I32" s="12"/>
    </row>
    <row r="33" spans="1:9" ht="16.5" thickBot="1">
      <c r="A33" s="225"/>
      <c r="B33" s="221"/>
      <c r="C33" s="223"/>
      <c r="D33" s="223"/>
      <c r="E33" s="16"/>
      <c r="F33" s="20"/>
      <c r="G33" s="215"/>
      <c r="H33" s="26"/>
      <c r="I33" s="12"/>
    </row>
    <row r="34" spans="1:9" ht="16.5" thickBot="1">
      <c r="A34" s="235">
        <v>8</v>
      </c>
      <c r="B34" s="226" t="e">
        <f>VLOOKUP(A34,'пр.взв.'!B5:F36,2,FALSE)</f>
        <v>#N/A</v>
      </c>
      <c r="C34" s="228" t="e">
        <f>VLOOKUP(A34,'пр.взв.'!B5:F36,3,FALSE)</f>
        <v>#N/A</v>
      </c>
      <c r="D34" s="228" t="e">
        <f>VLOOKUP(A34,'пр.взв.'!B5:F36,4,FALSE)</f>
        <v>#N/A</v>
      </c>
      <c r="E34" s="11"/>
      <c r="F34" s="21"/>
      <c r="G34" s="216"/>
      <c r="H34" s="9"/>
      <c r="I34" s="9"/>
    </row>
    <row r="35" spans="1:9" ht="15.75">
      <c r="A35" s="224"/>
      <c r="B35" s="227"/>
      <c r="C35" s="229"/>
      <c r="D35" s="229"/>
      <c r="E35" s="215"/>
      <c r="F35" s="22"/>
      <c r="G35" s="16"/>
      <c r="H35" s="17"/>
      <c r="I35" s="17"/>
    </row>
    <row r="36" spans="1:9" ht="16.5" thickBot="1">
      <c r="A36" s="224">
        <v>16</v>
      </c>
      <c r="B36" s="220" t="e">
        <f>VLOOKUP(A36,'пр.взв.'!B5:F36,2,FALSE)</f>
        <v>#N/A</v>
      </c>
      <c r="C36" s="222" t="e">
        <f>VLOOKUP(A36,'пр.взв.'!B5:F36,3,FALSE)</f>
        <v>#N/A</v>
      </c>
      <c r="D36" s="222" t="e">
        <f>VLOOKUP(A36,'пр.взв.'!B5:F36,4,FALSE)</f>
        <v>#N/A</v>
      </c>
      <c r="E36" s="216"/>
      <c r="F36" s="16"/>
      <c r="G36" s="16"/>
      <c r="H36" s="17"/>
      <c r="I36" s="17"/>
    </row>
    <row r="37" spans="1:9" ht="16.5" thickBot="1">
      <c r="A37" s="225"/>
      <c r="B37" s="221"/>
      <c r="C37" s="223"/>
      <c r="D37" s="22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1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1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59" t="str">
        <f>'[1]реквизиты'!$A$2</f>
        <v>Europe Championship  Youth/1992-93/  on SAMBO</v>
      </c>
      <c r="B1" s="260"/>
      <c r="C1" s="260"/>
      <c r="D1" s="260"/>
      <c r="E1" s="260"/>
      <c r="F1" s="260"/>
      <c r="G1" s="260"/>
      <c r="H1" s="261"/>
    </row>
    <row r="2" spans="1:8" ht="12.75" customHeight="1">
      <c r="A2" s="262" t="str">
        <f>'[1]реквизиты'!$A$3</f>
        <v>April 15-19, 2010        Nea Moudania, Greece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48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264" t="str">
        <f>'[3]пр.взв.'!A4</f>
        <v>Weight category кg.</v>
      </c>
      <c r="C4" s="265"/>
      <c r="D4" s="265"/>
      <c r="E4" s="265"/>
      <c r="F4" s="265"/>
      <c r="G4" s="266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56" t="s">
        <v>49</v>
      </c>
      <c r="B6" s="249" t="e">
        <f>VLOOKUP(J6,'пр.взв.'!B7:F70,2,FALSE)</f>
        <v>#N/A</v>
      </c>
      <c r="C6" s="249"/>
      <c r="D6" s="249"/>
      <c r="E6" s="249"/>
      <c r="F6" s="249"/>
      <c r="G6" s="249"/>
      <c r="H6" s="242" t="e">
        <f>VLOOKUP(J6,'пр.взв.'!B7:F70,3,FALSE)</f>
        <v>#N/A</v>
      </c>
      <c r="I6" s="109"/>
      <c r="J6" s="110">
        <v>0</v>
      </c>
    </row>
    <row r="7" spans="1:10" ht="18" customHeight="1">
      <c r="A7" s="257"/>
      <c r="B7" s="250"/>
      <c r="C7" s="250"/>
      <c r="D7" s="250"/>
      <c r="E7" s="250"/>
      <c r="F7" s="250"/>
      <c r="G7" s="250"/>
      <c r="H7" s="251"/>
      <c r="I7" s="109"/>
      <c r="J7" s="110"/>
    </row>
    <row r="8" spans="1:10" ht="18" customHeight="1">
      <c r="A8" s="257"/>
      <c r="B8" s="252" t="e">
        <f>VLOOKUP(J6,'пр.взв.'!B7:F70,4,FALSE)</f>
        <v>#N/A</v>
      </c>
      <c r="C8" s="252"/>
      <c r="D8" s="252"/>
      <c r="E8" s="252"/>
      <c r="F8" s="252"/>
      <c r="G8" s="252"/>
      <c r="H8" s="251"/>
      <c r="I8" s="109"/>
      <c r="J8" s="110"/>
    </row>
    <row r="9" spans="1:10" ht="18.75" customHeight="1" thickBot="1">
      <c r="A9" s="258"/>
      <c r="B9" s="244"/>
      <c r="C9" s="244"/>
      <c r="D9" s="244"/>
      <c r="E9" s="244"/>
      <c r="F9" s="244"/>
      <c r="G9" s="244"/>
      <c r="H9" s="245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3" t="s">
        <v>50</v>
      </c>
      <c r="B11" s="249" t="e">
        <f>VLOOKUP(J11,'пр.взв.'!B2:F75,2,FALSE)</f>
        <v>#N/A</v>
      </c>
      <c r="C11" s="249"/>
      <c r="D11" s="249"/>
      <c r="E11" s="249"/>
      <c r="F11" s="249"/>
      <c r="G11" s="249"/>
      <c r="H11" s="242" t="e">
        <f>VLOOKUP(J11,'пр.взв.'!B2:F75,3,FALSE)</f>
        <v>#N/A</v>
      </c>
      <c r="I11" s="109"/>
      <c r="J11" s="110">
        <v>0</v>
      </c>
    </row>
    <row r="12" spans="1:10" ht="18" customHeight="1">
      <c r="A12" s="254"/>
      <c r="B12" s="250"/>
      <c r="C12" s="250"/>
      <c r="D12" s="250"/>
      <c r="E12" s="250"/>
      <c r="F12" s="250"/>
      <c r="G12" s="250"/>
      <c r="H12" s="251"/>
      <c r="I12" s="109"/>
      <c r="J12" s="110"/>
    </row>
    <row r="13" spans="1:10" ht="18" customHeight="1">
      <c r="A13" s="254"/>
      <c r="B13" s="252" t="e">
        <f>VLOOKUP(J11,'пр.взв.'!B2:F75,4,FALSE)</f>
        <v>#N/A</v>
      </c>
      <c r="C13" s="252"/>
      <c r="D13" s="252"/>
      <c r="E13" s="252"/>
      <c r="F13" s="252"/>
      <c r="G13" s="252"/>
      <c r="H13" s="251"/>
      <c r="I13" s="109"/>
      <c r="J13" s="110"/>
    </row>
    <row r="14" spans="1:10" ht="18.75" customHeight="1" thickBot="1">
      <c r="A14" s="255"/>
      <c r="B14" s="244"/>
      <c r="C14" s="244"/>
      <c r="D14" s="244"/>
      <c r="E14" s="244"/>
      <c r="F14" s="244"/>
      <c r="G14" s="244"/>
      <c r="H14" s="245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46" t="s">
        <v>51</v>
      </c>
      <c r="B16" s="249" t="e">
        <f>VLOOKUP(J16,'пр.взв.'!B1:F80,2,FALSE)</f>
        <v>#N/A</v>
      </c>
      <c r="C16" s="249"/>
      <c r="D16" s="249"/>
      <c r="E16" s="249"/>
      <c r="F16" s="249"/>
      <c r="G16" s="249"/>
      <c r="H16" s="242" t="e">
        <f>VLOOKUP(J16,'пр.взв.'!B1:F80,3,FALSE)</f>
        <v>#N/A</v>
      </c>
      <c r="I16" s="109"/>
      <c r="J16" s="110">
        <v>0</v>
      </c>
    </row>
    <row r="17" spans="1:10" ht="18" customHeight="1">
      <c r="A17" s="247"/>
      <c r="B17" s="250"/>
      <c r="C17" s="250"/>
      <c r="D17" s="250"/>
      <c r="E17" s="250"/>
      <c r="F17" s="250"/>
      <c r="G17" s="250"/>
      <c r="H17" s="251"/>
      <c r="I17" s="109"/>
      <c r="J17" s="110"/>
    </row>
    <row r="18" spans="1:10" ht="18" customHeight="1">
      <c r="A18" s="247"/>
      <c r="B18" s="252" t="e">
        <f>VLOOKUP(J16,'пр.взв.'!B1:F80,4,FALSE)</f>
        <v>#N/A</v>
      </c>
      <c r="C18" s="252"/>
      <c r="D18" s="252"/>
      <c r="E18" s="252"/>
      <c r="F18" s="252"/>
      <c r="G18" s="252"/>
      <c r="H18" s="251"/>
      <c r="I18" s="109"/>
      <c r="J18" s="110"/>
    </row>
    <row r="19" spans="1:10" ht="18.75" customHeight="1" thickBot="1">
      <c r="A19" s="248"/>
      <c r="B19" s="244"/>
      <c r="C19" s="244"/>
      <c r="D19" s="244"/>
      <c r="E19" s="244"/>
      <c r="F19" s="244"/>
      <c r="G19" s="244"/>
      <c r="H19" s="245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46" t="s">
        <v>51</v>
      </c>
      <c r="B21" s="249" t="e">
        <f>VLOOKUP(J21,'пр.взв.'!B2:F85,2,FALSE)</f>
        <v>#N/A</v>
      </c>
      <c r="C21" s="249"/>
      <c r="D21" s="249"/>
      <c r="E21" s="249"/>
      <c r="F21" s="249"/>
      <c r="G21" s="249"/>
      <c r="H21" s="242" t="e">
        <f>VLOOKUP(J21,'пр.взв.'!B2:F85,3,FALSE)</f>
        <v>#N/A</v>
      </c>
      <c r="I21" s="109"/>
      <c r="J21" s="110">
        <v>0</v>
      </c>
    </row>
    <row r="22" spans="1:10" ht="18" customHeight="1">
      <c r="A22" s="247"/>
      <c r="B22" s="250"/>
      <c r="C22" s="250"/>
      <c r="D22" s="250"/>
      <c r="E22" s="250"/>
      <c r="F22" s="250"/>
      <c r="G22" s="250"/>
      <c r="H22" s="251"/>
      <c r="I22" s="109"/>
      <c r="J22" s="110"/>
    </row>
    <row r="23" spans="1:9" ht="18" customHeight="1">
      <c r="A23" s="247"/>
      <c r="B23" s="252" t="e">
        <f>VLOOKUP(J21,'пр.взв.'!B2:F85,4,FALSE)</f>
        <v>#N/A</v>
      </c>
      <c r="C23" s="252"/>
      <c r="D23" s="252"/>
      <c r="E23" s="252"/>
      <c r="F23" s="252"/>
      <c r="G23" s="252"/>
      <c r="H23" s="251"/>
      <c r="I23" s="109"/>
    </row>
    <row r="24" spans="1:9" ht="18.75" customHeight="1" thickBot="1">
      <c r="A24" s="248"/>
      <c r="B24" s="244"/>
      <c r="C24" s="244"/>
      <c r="D24" s="244"/>
      <c r="E24" s="244"/>
      <c r="F24" s="244"/>
      <c r="G24" s="244"/>
      <c r="H24" s="245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52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40"/>
      <c r="B28" s="241"/>
      <c r="C28" s="241"/>
      <c r="D28" s="241"/>
      <c r="E28" s="241"/>
      <c r="F28" s="241"/>
      <c r="G28" s="241"/>
      <c r="H28" s="242"/>
    </row>
    <row r="29" spans="1:8" ht="13.5" customHeight="1" thickBot="1">
      <c r="A29" s="243"/>
      <c r="B29" s="244"/>
      <c r="C29" s="244"/>
      <c r="D29" s="244"/>
      <c r="E29" s="244"/>
      <c r="F29" s="244"/>
      <c r="G29" s="244"/>
      <c r="H29" s="245"/>
    </row>
    <row r="32" spans="1:8" ht="18">
      <c r="A32" s="109" t="s">
        <v>53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6.00390625" style="0" customWidth="1"/>
    <col min="14" max="14" width="6.57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73" t="s">
        <v>10</v>
      </c>
      <c r="D1" s="274"/>
      <c r="E1" s="274"/>
      <c r="F1" s="274"/>
      <c r="G1" s="274"/>
      <c r="H1" s="275"/>
      <c r="I1" s="267" t="s">
        <v>63</v>
      </c>
      <c r="J1" s="268"/>
      <c r="K1" s="268"/>
      <c r="L1" s="268"/>
      <c r="M1" s="268"/>
      <c r="N1" s="269"/>
      <c r="O1" s="45"/>
      <c r="P1" s="45"/>
      <c r="Q1" s="45"/>
      <c r="R1" s="45"/>
      <c r="S1" s="8"/>
    </row>
    <row r="2" spans="1:14" ht="31.5" customHeight="1" thickBot="1">
      <c r="A2" s="3"/>
      <c r="B2" s="61"/>
      <c r="C2" s="276" t="str">
        <f>'пр.взв.'!A4</f>
        <v>Weight category + 84M  кg.</v>
      </c>
      <c r="D2" s="277"/>
      <c r="E2" s="277"/>
      <c r="F2" s="277"/>
      <c r="G2" s="277"/>
      <c r="H2" s="278"/>
      <c r="I2" s="270" t="s">
        <v>64</v>
      </c>
      <c r="J2" s="271"/>
      <c r="K2" s="271"/>
      <c r="L2" s="271"/>
      <c r="M2" s="271"/>
      <c r="N2" s="272"/>
    </row>
    <row r="3" spans="1:10" ht="19.5" customHeight="1">
      <c r="A3" s="321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320" t="s">
        <v>23</v>
      </c>
    </row>
    <row r="5" spans="1:14" ht="12.75" customHeight="1" thickBot="1">
      <c r="A5" s="235">
        <v>1</v>
      </c>
      <c r="B5" s="210" t="s">
        <v>86</v>
      </c>
      <c r="C5" s="114" t="s">
        <v>61</v>
      </c>
      <c r="D5" s="125" t="s">
        <v>57</v>
      </c>
      <c r="E5" s="11"/>
      <c r="F5" s="12"/>
      <c r="G5" s="12"/>
      <c r="H5" s="12"/>
      <c r="I5" s="12"/>
      <c r="J5" s="12"/>
      <c r="K5" s="291">
        <v>1</v>
      </c>
      <c r="L5" s="305"/>
      <c r="M5" s="322"/>
      <c r="N5" s="306"/>
    </row>
    <row r="6" spans="1:14" ht="12.75" customHeight="1">
      <c r="A6" s="224"/>
      <c r="B6" s="210"/>
      <c r="C6" s="114"/>
      <c r="D6" s="125"/>
      <c r="E6" s="279" t="s">
        <v>88</v>
      </c>
      <c r="F6" s="14"/>
      <c r="G6" s="14"/>
      <c r="H6" s="54"/>
      <c r="K6" s="292"/>
      <c r="L6" s="302"/>
      <c r="M6" s="307"/>
      <c r="N6" s="304"/>
    </row>
    <row r="7" spans="1:18" ht="12.75" customHeight="1" thickBot="1">
      <c r="A7" s="224">
        <v>9</v>
      </c>
      <c r="B7" s="210" t="s">
        <v>79</v>
      </c>
      <c r="C7" s="114" t="s">
        <v>80</v>
      </c>
      <c r="D7" s="125" t="s">
        <v>65</v>
      </c>
      <c r="E7" s="280"/>
      <c r="F7" s="19"/>
      <c r="G7" s="14"/>
      <c r="H7" s="12"/>
      <c r="K7" s="293">
        <v>2</v>
      </c>
      <c r="L7" s="294"/>
      <c r="M7" s="300"/>
      <c r="N7" s="297"/>
      <c r="R7" s="7"/>
    </row>
    <row r="8" spans="1:14" ht="12.75" customHeight="1" thickBot="1">
      <c r="A8" s="225"/>
      <c r="B8" s="210"/>
      <c r="C8" s="114"/>
      <c r="D8" s="125"/>
      <c r="E8" s="16"/>
      <c r="F8" s="20"/>
      <c r="G8" s="279" t="s">
        <v>59</v>
      </c>
      <c r="H8" s="12"/>
      <c r="K8" s="293"/>
      <c r="L8" s="302"/>
      <c r="M8" s="307"/>
      <c r="N8" s="304"/>
    </row>
    <row r="9" spans="1:14" ht="12.75" customHeight="1" thickBot="1">
      <c r="A9" s="235">
        <v>5</v>
      </c>
      <c r="B9" s="210" t="s">
        <v>85</v>
      </c>
      <c r="C9" s="114" t="s">
        <v>61</v>
      </c>
      <c r="D9" s="125" t="s">
        <v>68</v>
      </c>
      <c r="E9" s="11"/>
      <c r="F9" s="20"/>
      <c r="G9" s="280"/>
      <c r="H9" s="25"/>
      <c r="I9" s="12"/>
      <c r="K9" s="317">
        <v>3</v>
      </c>
      <c r="L9" s="294"/>
      <c r="M9" s="210" t="s">
        <v>78</v>
      </c>
      <c r="N9" s="125" t="s">
        <v>70</v>
      </c>
    </row>
    <row r="10" spans="1:14" ht="12.75" customHeight="1">
      <c r="A10" s="224"/>
      <c r="B10" s="210"/>
      <c r="C10" s="114"/>
      <c r="D10" s="125"/>
      <c r="E10" s="279" t="s">
        <v>59</v>
      </c>
      <c r="F10" s="23"/>
      <c r="G10" s="14"/>
      <c r="H10" s="24"/>
      <c r="I10" s="12"/>
      <c r="J10" s="12"/>
      <c r="K10" s="317"/>
      <c r="L10" s="302"/>
      <c r="M10" s="210"/>
      <c r="N10" s="125"/>
    </row>
    <row r="11" spans="1:14" ht="12.75" customHeight="1" thickBot="1">
      <c r="A11" s="224">
        <v>13</v>
      </c>
      <c r="B11" s="285"/>
      <c r="C11" s="222"/>
      <c r="D11" s="222"/>
      <c r="E11" s="280"/>
      <c r="F11" s="14"/>
      <c r="G11" s="14"/>
      <c r="H11" s="24"/>
      <c r="I11" s="27"/>
      <c r="J11" s="28"/>
      <c r="K11" s="317">
        <v>3</v>
      </c>
      <c r="L11" s="294"/>
      <c r="M11" s="210" t="s">
        <v>77</v>
      </c>
      <c r="N11" s="125" t="s">
        <v>56</v>
      </c>
    </row>
    <row r="12" spans="1:14" ht="12.75" customHeight="1" thickBot="1">
      <c r="A12" s="225"/>
      <c r="B12" s="286"/>
      <c r="C12" s="223"/>
      <c r="D12" s="223"/>
      <c r="E12" s="16"/>
      <c r="F12" s="217"/>
      <c r="G12" s="217"/>
      <c r="H12" s="24"/>
      <c r="I12" s="279" t="s">
        <v>89</v>
      </c>
      <c r="J12" s="12"/>
      <c r="K12" s="317"/>
      <c r="L12" s="302"/>
      <c r="M12" s="210"/>
      <c r="N12" s="125"/>
    </row>
    <row r="13" spans="1:18" ht="12.75" customHeight="1" thickBot="1">
      <c r="A13" s="235">
        <v>3</v>
      </c>
      <c r="B13" s="210" t="s">
        <v>76</v>
      </c>
      <c r="C13" s="114" t="s">
        <v>61</v>
      </c>
      <c r="D13" s="125" t="s">
        <v>58</v>
      </c>
      <c r="E13" s="11"/>
      <c r="F13" s="14"/>
      <c r="G13" s="14"/>
      <c r="H13" s="24"/>
      <c r="I13" s="280"/>
      <c r="J13" s="12"/>
      <c r="K13" s="318">
        <v>5</v>
      </c>
      <c r="L13" s="294"/>
      <c r="M13" s="210" t="s">
        <v>85</v>
      </c>
      <c r="N13" s="125" t="s">
        <v>68</v>
      </c>
      <c r="O13" s="93"/>
      <c r="P13" s="93"/>
      <c r="Q13" s="93"/>
      <c r="R13" s="93"/>
    </row>
    <row r="14" spans="1:18" ht="12.75" customHeight="1">
      <c r="A14" s="224"/>
      <c r="B14" s="210"/>
      <c r="C14" s="114"/>
      <c r="D14" s="125"/>
      <c r="E14" s="279" t="s">
        <v>89</v>
      </c>
      <c r="F14" s="14"/>
      <c r="G14" s="14"/>
      <c r="H14" s="24"/>
      <c r="I14" s="70"/>
      <c r="J14" s="12"/>
      <c r="K14" s="318"/>
      <c r="L14" s="302"/>
      <c r="M14" s="210"/>
      <c r="N14" s="125"/>
      <c r="O14" s="93"/>
      <c r="P14" s="93"/>
      <c r="Q14" s="93"/>
      <c r="R14" s="93"/>
    </row>
    <row r="15" spans="1:18" ht="12.75" customHeight="1" thickBot="1">
      <c r="A15" s="224">
        <v>11</v>
      </c>
      <c r="B15" s="210" t="s">
        <v>92</v>
      </c>
      <c r="C15" s="114" t="s">
        <v>61</v>
      </c>
      <c r="D15" s="125" t="s">
        <v>70</v>
      </c>
      <c r="E15" s="280"/>
      <c r="F15" s="19"/>
      <c r="G15" s="14"/>
      <c r="H15" s="24"/>
      <c r="I15" s="24"/>
      <c r="J15" s="12"/>
      <c r="K15" s="318">
        <v>5</v>
      </c>
      <c r="L15" s="294"/>
      <c r="M15" s="210" t="s">
        <v>84</v>
      </c>
      <c r="N15" s="125" t="s">
        <v>69</v>
      </c>
      <c r="O15" s="93"/>
      <c r="P15" s="93"/>
      <c r="Q15" s="93"/>
      <c r="R15" s="93"/>
    </row>
    <row r="16" spans="1:18" ht="12.75" customHeight="1" thickBot="1">
      <c r="A16" s="225"/>
      <c r="B16" s="210"/>
      <c r="C16" s="114"/>
      <c r="D16" s="125"/>
      <c r="E16" s="16"/>
      <c r="F16" s="20"/>
      <c r="G16" s="279" t="s">
        <v>89</v>
      </c>
      <c r="H16" s="26"/>
      <c r="I16" s="24"/>
      <c r="J16" s="12"/>
      <c r="K16" s="318"/>
      <c r="L16" s="302"/>
      <c r="M16" s="210"/>
      <c r="N16" s="125"/>
      <c r="O16" s="93"/>
      <c r="P16" s="93"/>
      <c r="Q16" s="93"/>
      <c r="R16" s="93"/>
    </row>
    <row r="17" spans="1:18" ht="12.75" customHeight="1" thickBot="1">
      <c r="A17" s="235">
        <v>7</v>
      </c>
      <c r="B17" s="210" t="s">
        <v>74</v>
      </c>
      <c r="C17" s="114" t="s">
        <v>67</v>
      </c>
      <c r="D17" s="125" t="s">
        <v>75</v>
      </c>
      <c r="E17" s="11"/>
      <c r="F17" s="21"/>
      <c r="G17" s="280"/>
      <c r="H17" s="9"/>
      <c r="I17" s="41"/>
      <c r="J17" s="9"/>
      <c r="K17" s="290" t="s">
        <v>39</v>
      </c>
      <c r="L17" s="294"/>
      <c r="M17" s="210" t="s">
        <v>74</v>
      </c>
      <c r="N17" s="125" t="s">
        <v>75</v>
      </c>
      <c r="O17" s="93"/>
      <c r="P17" s="93"/>
      <c r="Q17" s="93"/>
      <c r="R17" s="93"/>
    </row>
    <row r="18" spans="1:18" ht="12.75" customHeight="1">
      <c r="A18" s="224"/>
      <c r="B18" s="210"/>
      <c r="C18" s="114"/>
      <c r="D18" s="125"/>
      <c r="E18" s="279" t="s">
        <v>39</v>
      </c>
      <c r="F18" s="22"/>
      <c r="G18" s="16"/>
      <c r="H18" s="17"/>
      <c r="I18" s="24"/>
      <c r="J18" s="17"/>
      <c r="K18" s="290"/>
      <c r="L18" s="302"/>
      <c r="M18" s="210"/>
      <c r="N18" s="125"/>
      <c r="O18" s="93"/>
      <c r="P18" s="93"/>
      <c r="Q18" s="93"/>
      <c r="R18" s="93"/>
    </row>
    <row r="19" spans="1:18" ht="13.5" customHeight="1" thickBot="1">
      <c r="A19" s="224">
        <v>15</v>
      </c>
      <c r="B19" s="285"/>
      <c r="C19" s="222"/>
      <c r="D19" s="222"/>
      <c r="E19" s="280"/>
      <c r="F19" s="16"/>
      <c r="G19" s="16"/>
      <c r="H19" s="17"/>
      <c r="I19" s="24"/>
      <c r="J19" s="17"/>
      <c r="K19" s="290" t="s">
        <v>91</v>
      </c>
      <c r="L19" s="294"/>
      <c r="M19" s="210" t="s">
        <v>86</v>
      </c>
      <c r="N19" s="125" t="s">
        <v>57</v>
      </c>
      <c r="O19" s="93"/>
      <c r="P19" s="93"/>
      <c r="Q19" s="93"/>
      <c r="R19" s="93"/>
    </row>
    <row r="20" spans="1:18" ht="12" customHeight="1" thickBot="1">
      <c r="A20" s="225"/>
      <c r="B20" s="286"/>
      <c r="C20" s="223"/>
      <c r="D20" s="223"/>
      <c r="E20" s="16"/>
      <c r="F20" s="11"/>
      <c r="G20" s="11"/>
      <c r="H20" s="17"/>
      <c r="I20" s="24"/>
      <c r="J20" s="17"/>
      <c r="K20" s="290"/>
      <c r="L20" s="302"/>
      <c r="M20" s="210"/>
      <c r="N20" s="125"/>
      <c r="O20" s="93"/>
      <c r="P20" s="93"/>
      <c r="Q20" s="93"/>
      <c r="R20" s="93"/>
    </row>
    <row r="21" spans="1:18" ht="12" customHeight="1">
      <c r="A21" s="319" t="s">
        <v>37</v>
      </c>
      <c r="B21" s="73"/>
      <c r="C21" s="6"/>
      <c r="D21" s="3"/>
      <c r="E21" s="3"/>
      <c r="F21" s="3"/>
      <c r="G21" s="3"/>
      <c r="I21" s="288"/>
      <c r="K21" s="290" t="s">
        <v>91</v>
      </c>
      <c r="L21" s="294"/>
      <c r="M21" s="210" t="s">
        <v>73</v>
      </c>
      <c r="N21" s="125" t="s">
        <v>71</v>
      </c>
      <c r="O21" s="93"/>
      <c r="P21" s="93"/>
      <c r="Q21" s="93"/>
      <c r="R21" s="93"/>
    </row>
    <row r="22" spans="1:18" ht="12" customHeight="1" thickBot="1">
      <c r="A22" s="320"/>
      <c r="B22" s="74"/>
      <c r="E22" s="55"/>
      <c r="F22" s="55"/>
      <c r="G22" s="55"/>
      <c r="H22" s="55"/>
      <c r="I22" s="289"/>
      <c r="J22" s="55"/>
      <c r="K22" s="290"/>
      <c r="L22" s="302"/>
      <c r="M22" s="210"/>
      <c r="N22" s="125"/>
      <c r="O22" s="93"/>
      <c r="P22" s="93"/>
      <c r="Q22" s="93"/>
      <c r="R22" s="93"/>
    </row>
    <row r="23" spans="1:14" ht="12" customHeight="1" thickBot="1">
      <c r="A23" s="312">
        <v>2</v>
      </c>
      <c r="B23" s="210" t="s">
        <v>81</v>
      </c>
      <c r="C23" s="114" t="s">
        <v>61</v>
      </c>
      <c r="D23" s="125" t="s">
        <v>82</v>
      </c>
      <c r="E23" s="11"/>
      <c r="F23" s="12"/>
      <c r="G23" s="12"/>
      <c r="H23" s="12"/>
      <c r="I23" s="70"/>
      <c r="K23" s="290" t="s">
        <v>41</v>
      </c>
      <c r="L23" s="310"/>
      <c r="M23" s="210" t="s">
        <v>79</v>
      </c>
      <c r="N23" s="125" t="s">
        <v>65</v>
      </c>
    </row>
    <row r="24" spans="1:14" ht="12" customHeight="1">
      <c r="A24" s="313"/>
      <c r="B24" s="210"/>
      <c r="C24" s="114"/>
      <c r="D24" s="125"/>
      <c r="E24" s="279" t="s">
        <v>41</v>
      </c>
      <c r="F24" s="14"/>
      <c r="G24" s="14"/>
      <c r="H24" s="54"/>
      <c r="I24" s="31"/>
      <c r="K24" s="290"/>
      <c r="L24" s="311"/>
      <c r="M24" s="210"/>
      <c r="N24" s="125"/>
    </row>
    <row r="25" spans="1:14" ht="12" customHeight="1" thickBot="1">
      <c r="A25" s="313">
        <v>10</v>
      </c>
      <c r="B25" s="210" t="s">
        <v>84</v>
      </c>
      <c r="C25" s="114" t="s">
        <v>67</v>
      </c>
      <c r="D25" s="125" t="s">
        <v>69</v>
      </c>
      <c r="E25" s="280"/>
      <c r="F25" s="19"/>
      <c r="G25" s="14"/>
      <c r="H25" s="12"/>
      <c r="I25" s="31"/>
      <c r="K25" s="290" t="s">
        <v>42</v>
      </c>
      <c r="L25" s="310"/>
      <c r="M25" s="210" t="s">
        <v>81</v>
      </c>
      <c r="N25" s="125" t="s">
        <v>82</v>
      </c>
    </row>
    <row r="26" spans="1:14" ht="12" customHeight="1" thickBot="1">
      <c r="A26" s="314"/>
      <c r="B26" s="210"/>
      <c r="C26" s="114"/>
      <c r="D26" s="125"/>
      <c r="E26" s="16"/>
      <c r="F26" s="20"/>
      <c r="G26" s="279" t="s">
        <v>41</v>
      </c>
      <c r="H26" s="12"/>
      <c r="I26" s="31"/>
      <c r="K26" s="290"/>
      <c r="L26" s="311"/>
      <c r="M26" s="210"/>
      <c r="N26" s="125"/>
    </row>
    <row r="27" spans="1:14" ht="12" customHeight="1" thickBot="1">
      <c r="A27" s="315">
        <v>6</v>
      </c>
      <c r="B27" s="210" t="s">
        <v>73</v>
      </c>
      <c r="C27" s="114" t="s">
        <v>61</v>
      </c>
      <c r="D27" s="125" t="s">
        <v>71</v>
      </c>
      <c r="E27" s="11"/>
      <c r="F27" s="20"/>
      <c r="G27" s="280"/>
      <c r="H27" s="25"/>
      <c r="I27" s="24"/>
      <c r="K27" s="290" t="s">
        <v>43</v>
      </c>
      <c r="L27" s="310"/>
      <c r="M27" s="308"/>
      <c r="N27" s="303"/>
    </row>
    <row r="28" spans="1:14" ht="12" customHeight="1">
      <c r="A28" s="313"/>
      <c r="B28" s="210"/>
      <c r="C28" s="114"/>
      <c r="D28" s="125"/>
      <c r="E28" s="279" t="s">
        <v>60</v>
      </c>
      <c r="F28" s="23"/>
      <c r="G28" s="14"/>
      <c r="H28" s="24"/>
      <c r="I28" s="24"/>
      <c r="J28" s="12"/>
      <c r="K28" s="290"/>
      <c r="L28" s="311"/>
      <c r="M28" s="309"/>
      <c r="N28" s="229"/>
    </row>
    <row r="29" spans="1:16" ht="12" customHeight="1" thickBot="1">
      <c r="A29" s="313">
        <v>14</v>
      </c>
      <c r="B29" s="285"/>
      <c r="C29" s="222"/>
      <c r="D29" s="222"/>
      <c r="E29" s="280"/>
      <c r="F29" s="14"/>
      <c r="G29" s="14"/>
      <c r="H29" s="24"/>
      <c r="I29" s="71"/>
      <c r="J29" s="28"/>
      <c r="K29" s="290" t="s">
        <v>44</v>
      </c>
      <c r="L29" s="294"/>
      <c r="M29" s="300"/>
      <c r="N29" s="297"/>
      <c r="O29" s="93"/>
      <c r="P29" s="93"/>
    </row>
    <row r="30" spans="1:16" ht="12" customHeight="1" thickBot="1">
      <c r="A30" s="316"/>
      <c r="B30" s="286"/>
      <c r="C30" s="223"/>
      <c r="D30" s="223"/>
      <c r="E30" s="16"/>
      <c r="F30" s="217"/>
      <c r="G30" s="217"/>
      <c r="H30" s="24"/>
      <c r="I30" s="279" t="s">
        <v>40</v>
      </c>
      <c r="J30" s="12"/>
      <c r="K30" s="290"/>
      <c r="L30" s="302"/>
      <c r="M30" s="307"/>
      <c r="N30" s="304"/>
      <c r="O30" s="93"/>
      <c r="P30" s="93"/>
    </row>
    <row r="31" spans="1:16" ht="12" customHeight="1" thickBot="1">
      <c r="A31" s="312">
        <v>4</v>
      </c>
      <c r="B31" s="210" t="s">
        <v>77</v>
      </c>
      <c r="C31" s="114" t="s">
        <v>61</v>
      </c>
      <c r="D31" s="125" t="s">
        <v>56</v>
      </c>
      <c r="E31" s="11"/>
      <c r="F31" s="14"/>
      <c r="G31" s="14"/>
      <c r="H31" s="24"/>
      <c r="I31" s="280"/>
      <c r="J31" s="12"/>
      <c r="K31" s="290" t="s">
        <v>45</v>
      </c>
      <c r="L31" s="294"/>
      <c r="M31" s="300"/>
      <c r="N31" s="297"/>
      <c r="O31" s="93"/>
      <c r="P31" s="93"/>
    </row>
    <row r="32" spans="1:16" ht="12" customHeight="1">
      <c r="A32" s="313"/>
      <c r="B32" s="210"/>
      <c r="C32" s="114"/>
      <c r="D32" s="125"/>
      <c r="E32" s="279" t="s">
        <v>90</v>
      </c>
      <c r="F32" s="14"/>
      <c r="G32" s="14"/>
      <c r="H32" s="24"/>
      <c r="I32" s="12"/>
      <c r="J32" s="12"/>
      <c r="K32" s="290"/>
      <c r="L32" s="302"/>
      <c r="M32" s="307"/>
      <c r="N32" s="304"/>
      <c r="O32" s="93"/>
      <c r="P32" s="93"/>
    </row>
    <row r="33" spans="1:16" ht="12" customHeight="1" thickBot="1">
      <c r="A33" s="313">
        <v>12</v>
      </c>
      <c r="B33" s="285"/>
      <c r="C33" s="222"/>
      <c r="D33" s="222"/>
      <c r="E33" s="280"/>
      <c r="F33" s="19"/>
      <c r="G33" s="14"/>
      <c r="H33" s="24"/>
      <c r="I33" s="12"/>
      <c r="J33" s="12"/>
      <c r="K33" s="290" t="s">
        <v>46</v>
      </c>
      <c r="L33" s="294"/>
      <c r="M33" s="300"/>
      <c r="N33" s="297"/>
      <c r="O33" s="93"/>
      <c r="P33" s="93"/>
    </row>
    <row r="34" spans="1:16" ht="12" customHeight="1" thickBot="1">
      <c r="A34" s="314"/>
      <c r="B34" s="286"/>
      <c r="C34" s="223"/>
      <c r="D34" s="223"/>
      <c r="E34" s="16"/>
      <c r="F34" s="20"/>
      <c r="G34" s="279" t="s">
        <v>40</v>
      </c>
      <c r="H34" s="26"/>
      <c r="I34" s="12"/>
      <c r="J34" s="12"/>
      <c r="K34" s="290"/>
      <c r="L34" s="302"/>
      <c r="M34" s="307"/>
      <c r="N34" s="304"/>
      <c r="O34" s="93"/>
      <c r="P34" s="93"/>
    </row>
    <row r="35" spans="1:16" ht="12" customHeight="1" thickBot="1">
      <c r="A35" s="315">
        <v>8</v>
      </c>
      <c r="B35" s="210" t="s">
        <v>83</v>
      </c>
      <c r="C35" s="114" t="s">
        <v>61</v>
      </c>
      <c r="D35" s="125" t="s">
        <v>55</v>
      </c>
      <c r="E35" s="11"/>
      <c r="F35" s="21"/>
      <c r="G35" s="280"/>
      <c r="H35" s="9"/>
      <c r="I35" s="9"/>
      <c r="J35" s="9"/>
      <c r="K35" s="290" t="s">
        <v>47</v>
      </c>
      <c r="L35" s="294"/>
      <c r="M35" s="300"/>
      <c r="N35" s="297"/>
      <c r="O35" s="93"/>
      <c r="P35" s="93"/>
    </row>
    <row r="36" spans="1:16" ht="14.25" customHeight="1" thickBot="1">
      <c r="A36" s="313"/>
      <c r="B36" s="210"/>
      <c r="C36" s="114"/>
      <c r="D36" s="125"/>
      <c r="E36" s="279" t="s">
        <v>40</v>
      </c>
      <c r="F36" s="22"/>
      <c r="G36" s="16"/>
      <c r="H36" s="17"/>
      <c r="I36" s="12"/>
      <c r="J36" s="17"/>
      <c r="K36" s="299"/>
      <c r="L36" s="295"/>
      <c r="M36" s="301"/>
      <c r="N36" s="298"/>
      <c r="O36" s="83"/>
      <c r="P36" s="83"/>
    </row>
    <row r="37" spans="1:16" ht="13.5" customHeight="1" thickBot="1">
      <c r="A37" s="313">
        <v>16</v>
      </c>
      <c r="B37" s="285"/>
      <c r="C37" s="222"/>
      <c r="D37" s="222"/>
      <c r="E37" s="280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314"/>
      <c r="B38" s="286"/>
      <c r="C38" s="223"/>
      <c r="D38" s="223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9" t="s">
        <v>42</v>
      </c>
      <c r="B40" s="3"/>
      <c r="C40" s="3"/>
      <c r="D40" s="65" t="s">
        <v>54</v>
      </c>
      <c r="E40" s="3"/>
      <c r="L40" s="57"/>
      <c r="N40" s="3"/>
      <c r="P40" s="58"/>
    </row>
    <row r="41" spans="1:16" ht="12.75" customHeight="1" thickBot="1">
      <c r="A41" s="280"/>
      <c r="B41" s="5"/>
      <c r="C41" s="56"/>
      <c r="D41" s="3"/>
      <c r="E41" s="3"/>
      <c r="P41" s="58"/>
    </row>
    <row r="42" spans="2:16" ht="12.75">
      <c r="B42" s="3"/>
      <c r="C42" s="279" t="s">
        <v>42</v>
      </c>
      <c r="D42" s="3"/>
      <c r="E42" s="3"/>
      <c r="O42" s="62"/>
      <c r="P42" s="3"/>
    </row>
    <row r="43" spans="2:16" ht="13.5" thickBot="1">
      <c r="B43" s="3"/>
      <c r="C43" s="280"/>
      <c r="D43" s="29"/>
      <c r="E43" s="3"/>
      <c r="O43" s="3"/>
      <c r="P43" s="3"/>
    </row>
    <row r="44" spans="1:16" ht="13.5" customHeight="1">
      <c r="A44" s="279" t="s">
        <v>39</v>
      </c>
      <c r="B44" s="2"/>
      <c r="C44" s="56"/>
      <c r="D44" s="31"/>
      <c r="E44" s="281">
        <v>11</v>
      </c>
      <c r="F44" s="282"/>
      <c r="O44" s="63"/>
      <c r="P44" s="64"/>
    </row>
    <row r="45" spans="1:16" ht="16.5" customHeight="1" thickBot="1">
      <c r="A45" s="280"/>
      <c r="B45" s="3"/>
      <c r="C45" s="3"/>
      <c r="D45" s="31"/>
      <c r="E45" s="283"/>
      <c r="F45" s="284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9" t="s">
        <v>59</v>
      </c>
      <c r="D46" s="30"/>
      <c r="E46" s="3"/>
      <c r="M46" s="3"/>
      <c r="N46" s="3"/>
      <c r="O46" s="3"/>
      <c r="P46" s="3"/>
    </row>
    <row r="47" spans="1:16" ht="15.75" thickBot="1">
      <c r="A47" s="3"/>
      <c r="C47" s="280"/>
      <c r="D47" s="3"/>
      <c r="E47" s="3"/>
      <c r="G47" s="296" t="str">
        <f>HYPERLINK('[1]реквизиты'!$A$11)</f>
        <v>Chiaf referee</v>
      </c>
      <c r="H47" s="296"/>
      <c r="I47" s="296"/>
      <c r="J47" s="296"/>
      <c r="M47" s="287" t="s">
        <v>87</v>
      </c>
      <c r="N47" s="287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57</v>
      </c>
      <c r="O48" s="3"/>
      <c r="P48" s="3"/>
    </row>
    <row r="49" spans="1:16" ht="15">
      <c r="A49" s="279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80"/>
      <c r="B50" s="5"/>
      <c r="C50" s="56"/>
      <c r="D50" s="3"/>
      <c r="E50" s="3"/>
      <c r="G50" s="296" t="str">
        <f>HYPERLINK('[1]реквизиты'!$A$13)</f>
        <v>Chiaf secretary</v>
      </c>
      <c r="H50" s="296"/>
      <c r="I50" s="296"/>
      <c r="J50" s="296"/>
      <c r="M50" s="287" t="str">
        <f>HYPERLINK('[1]реквизиты'!$G$13)</f>
        <v>A. Sheyko</v>
      </c>
      <c r="N50" s="287"/>
      <c r="O50" s="3"/>
      <c r="P50" s="3"/>
    </row>
    <row r="51" spans="2:16" ht="12.75">
      <c r="B51" s="3"/>
      <c r="C51" s="279" t="s">
        <v>90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80"/>
      <c r="D52" s="29"/>
      <c r="E52" s="3"/>
      <c r="M52" s="3"/>
      <c r="N52" s="3"/>
      <c r="O52" s="63"/>
      <c r="P52" s="3"/>
    </row>
    <row r="53" spans="1:16" ht="12.75">
      <c r="A53" s="279"/>
      <c r="B53" s="2"/>
      <c r="C53" s="56"/>
      <c r="D53" s="31"/>
      <c r="E53" s="281">
        <v>4</v>
      </c>
      <c r="F53" s="282"/>
      <c r="J53" s="66"/>
      <c r="K53" s="57"/>
      <c r="L53" s="57"/>
      <c r="M53" s="3"/>
      <c r="N53" s="3"/>
      <c r="O53" s="63"/>
      <c r="P53" s="3"/>
    </row>
    <row r="54" spans="1:16" ht="13.5" thickBot="1">
      <c r="A54" s="280"/>
      <c r="B54" s="3"/>
      <c r="C54" s="3"/>
      <c r="D54" s="31"/>
      <c r="E54" s="283"/>
      <c r="F54" s="284"/>
      <c r="M54" s="3"/>
      <c r="N54" s="3"/>
      <c r="O54" s="3"/>
      <c r="P54" s="3"/>
    </row>
    <row r="55" spans="3:16" ht="12.75">
      <c r="C55" s="279" t="s">
        <v>41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80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2012-09-23T14:48:57Z</cp:lastPrinted>
  <dcterms:created xsi:type="dcterms:W3CDTF">1996-10-08T23:32:33Z</dcterms:created>
  <dcterms:modified xsi:type="dcterms:W3CDTF">2012-09-23T14:50:24Z</dcterms:modified>
  <cp:category/>
  <cp:version/>
  <cp:contentType/>
  <cp:contentStatus/>
</cp:coreProperties>
</file>