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<sst xmlns="http://schemas.openxmlformats.org/spreadsheetml/2006/main" count="76" uniqueCount="48">
  <si>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</si>
  <si>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</si>
  <si>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</si>
  <si>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</si>
  <si>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</si>
  <si>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</si>
  <si>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</si>
  <si>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</si>
  <si>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</si>
  <si>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</si>
  <si>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</si>
  <si>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</si>
  <si>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</si>
  <si>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</si>
  <si>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</si>
  <si>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</si>
  <si>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</si>
  <si>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</si>
  <si>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</si>
  <si>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</si>
  <si>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</si>
  <si>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</si>
  <si>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</si>
  <si>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</si>
  <si>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</si>
  <si>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</si>
  <si>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</si>
  <si>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</si>
  <si>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</si>
  <si>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</si>
  <si>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Когут Татьяна Михайловна</t>
  </si>
  <si>
    <t>15.10.1995. КМС</t>
  </si>
  <si>
    <t>Радужный ХМАО</t>
  </si>
  <si>
    <t>Агеев О.В.</t>
  </si>
  <si>
    <t>Шкет Ольга Владимировна</t>
  </si>
  <si>
    <t>11.05.1996. КМС</t>
  </si>
  <si>
    <t>Курган</t>
  </si>
  <si>
    <t>Никитюк А.   Герасимов Д.</t>
  </si>
  <si>
    <t>Комшилова Любовь Андреевна</t>
  </si>
  <si>
    <t>24.01.1995. 1р.</t>
  </si>
  <si>
    <t>Ирбит Свердловская</t>
  </si>
  <si>
    <t>Замятин А.А.</t>
  </si>
  <si>
    <t>Мяконьких Анастасия Варомовна</t>
  </si>
  <si>
    <t>17.04.1996. 1р.</t>
  </si>
  <si>
    <t>Берёзовский Свердловская</t>
  </si>
  <si>
    <t>Пестич В.Н.</t>
  </si>
  <si>
    <t>в.к.  44 кг.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</si>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</sst>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6.421875" style="0" customWidth="1"/>
    <col min="2" max="2" width="20.140625" style="0" customWidth="1"/>
    <col min="3" max="3" width="11.00390625" style="0" customWidth="1"/>
    <col min="4" max="4" width="11.8515625" style="0" customWidth="1"/>
    <col min="5" max="5" width="7.7109375" style="0" customWidth="1"/>
    <col min="6" max="6" width="8.421875" style="0" customWidth="1"/>
    <col min="7" max="7" width="7.5742187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Первенство Уральского Федерального округа по борьбе самбо среди девушек 1994-1995 г.р.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44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Когут Татьяна Михайловна</v>
      </c>
      <c r="C8" s="126" t="str">
        <f>VLOOKUP(A8,'пр.взвешивания'!B6:E13,3,FALSE)</f>
        <v>15.10.1995. КМС</v>
      </c>
      <c r="D8" s="128" t="str">
        <f>VLOOKUP(A8,'пр.взвешивания'!B6:E13,4,FALSE)</f>
        <v>Радужный ХМАО</v>
      </c>
      <c r="E8" s="27"/>
      <c r="F8" s="30">
        <v>3</v>
      </c>
      <c r="G8" s="28">
        <v>1</v>
      </c>
      <c r="H8" s="42">
        <v>3</v>
      </c>
      <c r="I8" s="122">
        <f>SUM(E8:H8)</f>
        <v>7</v>
      </c>
      <c r="J8" s="146">
        <v>2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 t="str">
        <f>VLOOKUP(A10,'пр.взвешивания'!B8:E15,2,FALSE)</f>
        <v>Комшилова Любовь Андреевна</v>
      </c>
      <c r="C10" s="105" t="str">
        <f>VLOOKUP(A10,'пр.взвешивания'!B8:E15,3,FALSE)</f>
        <v>24.01.1995. 1р.</v>
      </c>
      <c r="D10" s="119" t="str">
        <f>VLOOKUP(A10,'пр.взвешивания'!B8:E15,4,FALSE)</f>
        <v>Ирбит Свердловская</v>
      </c>
      <c r="E10" s="18">
        <v>1</v>
      </c>
      <c r="F10" s="31"/>
      <c r="G10" s="19">
        <v>0</v>
      </c>
      <c r="H10" s="43">
        <v>0</v>
      </c>
      <c r="I10" s="121">
        <f>SUM(E10:H10)</f>
        <v>1</v>
      </c>
      <c r="J10" s="117" t="s">
        <v>47</v>
      </c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 t="str">
        <f>VLOOKUP(A12,'пр.взвешивания'!B10:E17,2,FALSE)</f>
        <v>Шкет Ольга Владимировна</v>
      </c>
      <c r="C12" s="105" t="str">
        <f>VLOOKUP(A12,'пр.взвешивания'!B10:E17,3,FALSE)</f>
        <v>11.05.1996. КМС</v>
      </c>
      <c r="D12" s="119" t="str">
        <f>VLOOKUP(A12,'пр.взвешивания'!B10:E17,4,FALSE)</f>
        <v>Курган</v>
      </c>
      <c r="E12" s="18">
        <v>3</v>
      </c>
      <c r="F12" s="32">
        <v>4</v>
      </c>
      <c r="G12" s="20"/>
      <c r="H12" s="43">
        <v>1</v>
      </c>
      <c r="I12" s="121">
        <f>SUM(E12:H12)</f>
        <v>8</v>
      </c>
      <c r="J12" s="74">
        <v>1</v>
      </c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 t="str">
        <f>VLOOKUP(A14,'пр.взвешивания'!B12:E19,2,FALSE)</f>
        <v>Мяконьких Анастасия Варомовна</v>
      </c>
      <c r="C14" s="94" t="str">
        <f>VLOOKUP(A14,'пр.взвешивания'!B12:E19,3,FALSE)</f>
        <v>17.04.1996. 1р.</v>
      </c>
      <c r="D14" s="96" t="str">
        <f>VLOOKUP(A14,'пр.взвешивания'!B12:E19,4,FALSE)</f>
        <v>Берёзовский Свердловская</v>
      </c>
      <c r="E14" s="18">
        <v>0</v>
      </c>
      <c r="F14" s="29">
        <v>4</v>
      </c>
      <c r="G14" s="19">
        <v>3</v>
      </c>
      <c r="H14" s="44"/>
      <c r="I14" s="121">
        <f>SUM(E14:H14)</f>
        <v>7</v>
      </c>
      <c r="J14" s="74">
        <v>3</v>
      </c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Шкет Ольга Владимировна</v>
      </c>
      <c r="C23" s="130" t="str">
        <f>VLOOKUP(K23,'пр.взвешивания'!B6:G13,3,FALSE)</f>
        <v>11.05.1996. КМС</v>
      </c>
      <c r="D23" s="131"/>
      <c r="E23" s="131" t="str">
        <f>VLOOKUP(K23,'пр.взвешивания'!B6:G13,4,FALSE)</f>
        <v>Курган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Никитюк А.   Герасимов Д.</v>
      </c>
      <c r="I23" s="124"/>
      <c r="J23" s="125"/>
      <c r="K23" s="63">
        <v>3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 t="str">
        <f>VLOOKUP(K25,'пр.взвешивания'!B6:G15,2,FALSE)</f>
        <v>Когут Татьяна Михайловна</v>
      </c>
      <c r="C25" s="80" t="str">
        <f>VLOOKUP(K25,'пр.взвешивания'!B6:G15,3,FALSE)</f>
        <v>15.10.1995. КМС</v>
      </c>
      <c r="D25" s="66"/>
      <c r="E25" s="66" t="str">
        <f>VLOOKUP(K25,'пр.взвешивания'!B6:G15,4,FALSE)</f>
        <v>Радужный ХМАО</v>
      </c>
      <c r="F25" s="66"/>
      <c r="G25" s="68">
        <f>VLOOKUP(K25,'пр.взвешивания'!B6:G15,5,FALSE)</f>
        <v>0</v>
      </c>
      <c r="H25" s="70" t="str">
        <f>VLOOKUP(K25,'пр.взвешивания'!B6:G15,6,FALSE)</f>
        <v>Агеев О.В.</v>
      </c>
      <c r="I25" s="70"/>
      <c r="J25" s="71"/>
      <c r="K25" s="63">
        <v>1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 t="str">
        <f>VLOOKUP(K27,'пр.взвешивания'!B6:G17,2,FALSE)</f>
        <v>Мяконьких Анастасия Варомовна</v>
      </c>
      <c r="C27" s="80" t="str">
        <f>VLOOKUP(K27,'пр.взвешивания'!B6:G17,3,FALSE)</f>
        <v>17.04.1996. 1р.</v>
      </c>
      <c r="D27" s="66"/>
      <c r="E27" s="66" t="str">
        <f>VLOOKUP(K27,'пр.взвешивания'!B6:G17,4,FALSE)</f>
        <v>Берёзовский Свердловская</v>
      </c>
      <c r="F27" s="66"/>
      <c r="G27" s="68">
        <f>VLOOKUP(K27,'пр.взвешивания'!B6:G17,5,FALSE)</f>
        <v>0</v>
      </c>
      <c r="H27" s="70" t="str">
        <f>VLOOKUP(K27,'пр.взвешивания'!B6:G17,6,FALSE)</f>
        <v>Пестич В.Н.</v>
      </c>
      <c r="I27" s="70"/>
      <c r="J27" s="71"/>
      <c r="K27" s="63">
        <v>4</v>
      </c>
    </row>
    <row r="28" spans="1:11" ht="12.75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 t="str">
        <f>VLOOKUP(K29,'пр.взвешивания'!B6:G19,2,FALSE)</f>
        <v>Комшилова Любовь Андреевна</v>
      </c>
      <c r="C29" s="80" t="str">
        <f>VLOOKUP(K29,'пр.взвешивания'!B6:G19,3,FALSE)</f>
        <v>24.01.1995. 1р.</v>
      </c>
      <c r="D29" s="66"/>
      <c r="E29" s="66" t="str">
        <f>VLOOKUP(K29,'пр.взвешивания'!B6:G19,4,FALSE)</f>
        <v>Ирбит Свердловская</v>
      </c>
      <c r="F29" s="66"/>
      <c r="G29" s="68">
        <f>VLOOKUP(K29,'пр.взвешивания'!B6:G19,5,FALSE)</f>
        <v>0</v>
      </c>
      <c r="H29" s="70" t="str">
        <f>VLOOKUP(K29,'пр.взвешивания'!B6:G19,6,FALSE)</f>
        <v>Замятин А.А.</v>
      </c>
      <c r="I29" s="70"/>
      <c r="J29" s="71"/>
      <c r="K29" s="63">
        <v>2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3" t="str">
        <f>'[1]реквизиты'!$A$2</f>
        <v>Первенство Уральского Федерального округа по борьбе самбо среди женщин и девушек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6"/>
      <c r="C4" s="47"/>
      <c r="D4" s="168" t="str">
        <f>'пр.взвешивания'!D3</f>
        <v>в.к.  44 кг.</v>
      </c>
      <c r="E4" s="169"/>
      <c r="F4" s="170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7"/>
      <c r="J7" s="48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7"/>
      <c r="J8" s="48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7"/>
      <c r="J12" s="48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7"/>
      <c r="J13" s="48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7"/>
      <c r="J17" s="48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7"/>
      <c r="J18" s="48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7"/>
      <c r="J22" s="48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7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7" t="str">
        <f>VLOOKUP(J28,'пр.взвешивания'!B6:G71,6,FALSE)</f>
        <v>Агеев О.В.</v>
      </c>
      <c r="B28" s="148"/>
      <c r="C28" s="148"/>
      <c r="D28" s="148"/>
      <c r="E28" s="148"/>
      <c r="F28" s="148"/>
      <c r="G28" s="148"/>
      <c r="H28" s="149"/>
      <c r="J28">
        <v>1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44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Когут Татьяна Михайловна</v>
      </c>
      <c r="C5" s="193" t="str">
        <f>HYPERLINK('пр.взвешивания'!D6)</f>
        <v>15.10.1995. КМС</v>
      </c>
      <c r="D5" s="193" t="str">
        <f>HYPERLINK('пр.взвешивания'!E6)</f>
        <v>Радужный ХМАО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 t="str">
        <f>HYPERLINK('пр.взвешивания'!C8)</f>
        <v>Комшилова Любовь Андреевна</v>
      </c>
      <c r="C7" s="176" t="str">
        <f>HYPERLINK('пр.взвешивания'!D8)</f>
        <v>24.01.1995. 1р.</v>
      </c>
      <c r="D7" s="176" t="str">
        <f>HYPERLINK('пр.взвешивания'!E8)</f>
        <v>Ирбит Свердловская</v>
      </c>
      <c r="E7" s="84"/>
      <c r="F7" s="84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 t="str">
        <f>HYPERLINK('пр.взвешивания'!C12)</f>
        <v>Мяконьких Анастасия Варомовна</v>
      </c>
      <c r="C9" s="185" t="str">
        <f>HYPERLINK('пр.взвешивания'!D12)</f>
        <v>17.04.1996. 1р.</v>
      </c>
      <c r="D9" s="185" t="str">
        <f>HYPERLINK('пр.взвешивания'!E12)</f>
        <v>Берёзовский Свердловская</v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 t="str">
        <f>HYPERLINK('пр.взвешивания'!C10)</f>
        <v>Шкет Ольга Владимировна</v>
      </c>
      <c r="C11" s="176" t="str">
        <f>HYPERLINK('пр.взвешивания'!D10)</f>
        <v>11.05.1996. КМС</v>
      </c>
      <c r="D11" s="176" t="str">
        <f>HYPERLINK('пр.взвешивания'!E10)</f>
        <v>Курган</v>
      </c>
      <c r="E11" s="84"/>
      <c r="F11" s="84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44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Когут Татьяна Михайловна</v>
      </c>
      <c r="C16" s="193" t="str">
        <f>HYPERLINK('пр.взвешивания'!D6)</f>
        <v>15.10.1995. КМС</v>
      </c>
      <c r="D16" s="193" t="str">
        <f>HYPERLINK('пр.взвешивания'!E6)</f>
        <v>Радужный ХМАО</v>
      </c>
      <c r="E16" s="84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 t="str">
        <f>HYPERLINK('пр.взвешивания'!C10)</f>
        <v>Шкет Ольга Владимировна</v>
      </c>
      <c r="C18" s="176" t="str">
        <f>HYPERLINK('пр.взвешивания'!D10)</f>
        <v>11.05.1996. КМС</v>
      </c>
      <c r="D18" s="176" t="str">
        <f>HYPERLINK('пр.взвешивания'!E10)</f>
        <v>Курган</v>
      </c>
      <c r="E18" s="84"/>
      <c r="F18" s="84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 t="str">
        <f>HYPERLINK('пр.взвешивания'!C8)</f>
        <v>Комшилова Любовь Андреевна</v>
      </c>
      <c r="C20" s="185" t="str">
        <f>HYPERLINK('пр.взвешивания'!D8)</f>
        <v>24.01.1995. 1р.</v>
      </c>
      <c r="D20" s="185" t="str">
        <f>HYPERLINK('пр.взвешивания'!E8)</f>
        <v>Ирбит Свердловская</v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 t="str">
        <f>HYPERLINK('пр.взвешивания'!C12)</f>
        <v>Мяконьких Анастасия Варомовна</v>
      </c>
      <c r="C22" s="176" t="str">
        <f>HYPERLINK('пр.взвешивания'!D12)</f>
        <v>17.04.1996. 1р.</v>
      </c>
      <c r="D22" s="176" t="str">
        <f>HYPERLINK('пр.взвешивания'!E12)</f>
        <v>Берёзовский Свердловская</v>
      </c>
      <c r="E22" s="84"/>
      <c r="F22" s="84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44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Когут Татьяна Михайловна</v>
      </c>
      <c r="C27" s="193" t="str">
        <f>HYPERLINK('пр.взвешивания'!D6)</f>
        <v>15.10.1995. КМС</v>
      </c>
      <c r="D27" s="193" t="str">
        <f>HYPERLINK('пр.взвешивания'!E6)</f>
        <v>Радужный ХМАО</v>
      </c>
      <c r="E27" s="84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 t="str">
        <f>HYPERLINK('пр.взвешивания'!C12)</f>
        <v>Мяконьких Анастасия Варомовна</v>
      </c>
      <c r="C29" s="176" t="str">
        <f>HYPERLINK('пр.взвешивания'!D12)</f>
        <v>17.04.1996. 1р.</v>
      </c>
      <c r="D29" s="176" t="str">
        <f>HYPERLINK('пр.взвешивания'!E12)</f>
        <v>Берёзовский Свердловская</v>
      </c>
      <c r="E29" s="84"/>
      <c r="F29" s="84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 t="str">
        <f>HYPERLINK('пр.взвешивания'!C10)</f>
        <v>Шкет Ольга Владимировна</v>
      </c>
      <c r="C31" s="185" t="str">
        <f>HYPERLINK('пр.взвешивания'!D10)</f>
        <v>11.05.1996. КМС</v>
      </c>
      <c r="D31" s="185" t="str">
        <f>HYPERLINK('пр.взвешивания'!E10)</f>
        <v>Курган</v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 t="str">
        <f>HYPERLINK('пр.взвешивания'!C8)</f>
        <v>Комшилова Любовь Андреевна</v>
      </c>
      <c r="C33" s="176" t="str">
        <f>HYPERLINK('пр.взвешивания'!D8)</f>
        <v>24.01.1995. 1р.</v>
      </c>
      <c r="D33" s="176" t="str">
        <f>HYPERLINK('пр.взвешивания'!E8)</f>
        <v>Ирбит Свердловская</v>
      </c>
      <c r="E33" s="84"/>
      <c r="F33" s="84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8.8515625" style="0" customWidth="1"/>
    <col min="7" max="7" width="12.421875" style="0" customWidth="1"/>
  </cols>
  <sheetData>
    <row r="1" spans="1:9" ht="40.5" customHeight="1">
      <c r="A1" s="201" t="str">
        <f>HYPERLINK('[1]реквизиты'!$A$2)</f>
        <v>Первенство Уральского Федерального округа по борьбе самбо среди женщин и девушек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46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6"/>
      <c r="B6" s="204">
        <v>1</v>
      </c>
      <c r="C6" s="206" t="s">
        <v>30</v>
      </c>
      <c r="D6" s="196" t="s">
        <v>31</v>
      </c>
      <c r="E6" s="207" t="s">
        <v>32</v>
      </c>
      <c r="F6" s="208"/>
      <c r="G6" s="209" t="s">
        <v>33</v>
      </c>
    </row>
    <row r="7" spans="1:7" ht="12.75">
      <c r="A7" s="66"/>
      <c r="B7" s="205"/>
      <c r="C7" s="206"/>
      <c r="D7" s="196"/>
      <c r="E7" s="207"/>
      <c r="F7" s="208"/>
      <c r="G7" s="209"/>
    </row>
    <row r="8" spans="1:7" ht="12.75">
      <c r="A8" s="66"/>
      <c r="B8" s="204">
        <v>2</v>
      </c>
      <c r="C8" s="206" t="s">
        <v>38</v>
      </c>
      <c r="D8" s="196" t="s">
        <v>39</v>
      </c>
      <c r="E8" s="207" t="s">
        <v>40</v>
      </c>
      <c r="F8" s="208"/>
      <c r="G8" s="209" t="s">
        <v>41</v>
      </c>
    </row>
    <row r="9" spans="1:7" ht="12.75">
      <c r="A9" s="66"/>
      <c r="B9" s="205"/>
      <c r="C9" s="206"/>
      <c r="D9" s="196"/>
      <c r="E9" s="207"/>
      <c r="F9" s="208"/>
      <c r="G9" s="209"/>
    </row>
    <row r="10" spans="1:7" ht="12.75">
      <c r="A10" s="66"/>
      <c r="B10" s="204">
        <v>3</v>
      </c>
      <c r="C10" s="206" t="s">
        <v>34</v>
      </c>
      <c r="D10" s="196" t="s">
        <v>35</v>
      </c>
      <c r="E10" s="207" t="s">
        <v>36</v>
      </c>
      <c r="F10" s="208"/>
      <c r="G10" s="209" t="s">
        <v>37</v>
      </c>
    </row>
    <row r="11" spans="1:7" ht="12.75">
      <c r="A11" s="66"/>
      <c r="B11" s="205"/>
      <c r="C11" s="206"/>
      <c r="D11" s="196"/>
      <c r="E11" s="207"/>
      <c r="F11" s="208"/>
      <c r="G11" s="209"/>
    </row>
    <row r="12" spans="1:7" ht="12.75">
      <c r="A12" s="66"/>
      <c r="B12" s="205">
        <v>4</v>
      </c>
      <c r="C12" s="206" t="s">
        <v>42</v>
      </c>
      <c r="D12" s="196" t="s">
        <v>43</v>
      </c>
      <c r="E12" s="207" t="s">
        <v>44</v>
      </c>
      <c r="F12" s="208"/>
      <c r="G12" s="209" t="s">
        <v>45</v>
      </c>
    </row>
    <row r="13" spans="1:7" ht="12.75">
      <c r="A13" s="66"/>
      <c r="B13" s="205"/>
      <c r="C13" s="206"/>
      <c r="D13" s="196"/>
      <c r="E13" s="207"/>
      <c r="F13" s="208"/>
      <c r="G13" s="209"/>
    </row>
    <row r="22" spans="1:8" ht="12.75">
      <c r="A22" s="210"/>
      <c r="B22" s="210"/>
      <c r="C22" s="210"/>
      <c r="D22" s="210"/>
      <c r="E22" s="210"/>
      <c r="F22" s="210"/>
      <c r="G22" s="210"/>
      <c r="H22" s="2"/>
    </row>
    <row r="23" spans="1:8" ht="12.75">
      <c r="A23" s="210"/>
      <c r="B23" s="210"/>
      <c r="C23" s="210"/>
      <c r="D23" s="210"/>
      <c r="E23" s="210"/>
      <c r="F23" s="210"/>
      <c r="G23" s="210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2011-12-03T06:45:59Z</cp:lastPrinted>
  <dcterms:created xsi:type="dcterms:W3CDTF">1996-10-08T23:32:33Z</dcterms:created>
  <dcterms:modified xsi:type="dcterms:W3CDTF">2011-12-03T06:46:16Z</dcterms:modified>
  <cp:category/>
  <cp:version/>
  <cp:contentType/>
  <cp:contentStatus/>
</cp:coreProperties>
</file>