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<sst xmlns="http://schemas.openxmlformats.org/spreadsheetml/2006/main" count="63" uniqueCount="35">
  <si>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</si>
  <si>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</si>
  <si>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</si>
  <si>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</si>
  <si>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</si>
  <si>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</si>
  <si>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</si>
  <si>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</si>
  <si>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</si>
  <si>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</si>
  <si>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</si>
  <si>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</si>
  <si>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</si>
  <si>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</si>
  <si>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</si>
  <si>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</si>
  <si>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</si>
  <si>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</si>
  <si>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</si>
  <si>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</si>
  <si>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</si>
  <si>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</si>
  <si>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</si>
  <si>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</si>
  <si>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</si>
  <si>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</si>
  <si>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</si>
  <si>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</si>
  <si>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</si>
  <si>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</si>
  <si>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в.к.    св80 кг.</t>
  </si>
  <si>
    <t>Трапезникова Анастасия Игоревна</t>
  </si>
  <si>
    <t>23.05.1994. КМС</t>
  </si>
  <si>
    <t>Нижний Тагил Свердловская</t>
  </si>
  <si>
    <t>Путилов В.А.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</si>
</sst>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2" fillId="0" borderId="20" xfId="42" applyNumberFormat="1" applyFont="1" applyFill="1" applyBorder="1" applyAlignment="1" applyProtection="1">
      <alignment horizontal="center"/>
      <protection/>
    </xf>
    <xf numFmtId="0" fontId="2" fillId="0" borderId="21" xfId="42" applyNumberFormat="1" applyFont="1" applyBorder="1" applyAlignment="1" applyProtection="1">
      <alignment horizontal="center"/>
      <protection/>
    </xf>
    <xf numFmtId="0" fontId="2" fillId="33" borderId="20" xfId="0" applyNumberFormat="1" applyFont="1" applyFill="1" applyBorder="1" applyAlignment="1">
      <alignment horizontal="center"/>
    </xf>
    <xf numFmtId="0" fontId="2" fillId="0" borderId="20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2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3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33" borderId="27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>
      <alignment horizontal="center"/>
    </xf>
    <xf numFmtId="49" fontId="0" fillId="33" borderId="28" xfId="42" applyNumberFormat="1" applyFont="1" applyFill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5" fillId="34" borderId="32" xfId="42" applyNumberFormat="1" applyFont="1" applyFill="1" applyBorder="1" applyAlignment="1" applyProtection="1">
      <alignment horizontal="center" vertical="center" wrapText="1"/>
      <protection/>
    </xf>
    <xf numFmtId="0" fontId="5" fillId="34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2" fillId="0" borderId="45" xfId="0" applyFont="1" applyBorder="1" applyAlignment="1">
      <alignment horizontal="left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2" fillId="0" borderId="5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35" borderId="55" xfId="42" applyFont="1" applyFill="1" applyBorder="1" applyAlignment="1" applyProtection="1">
      <alignment horizontal="center" vertical="center"/>
      <protection/>
    </xf>
    <xf numFmtId="0" fontId="14" fillId="35" borderId="33" xfId="0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0" fillId="37" borderId="55" xfId="42" applyFont="1" applyFill="1" applyBorder="1" applyAlignment="1" applyProtection="1">
      <alignment horizontal="center" vertical="center" wrapText="1"/>
      <protection/>
    </xf>
    <xf numFmtId="0" fontId="10" fillId="37" borderId="32" xfId="42" applyFont="1" applyFill="1" applyBorder="1" applyAlignment="1" applyProtection="1">
      <alignment horizontal="center" vertical="center" wrapText="1"/>
      <protection/>
    </xf>
    <xf numFmtId="0" fontId="10" fillId="37" borderId="33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8" borderId="55" xfId="42" applyFont="1" applyFill="1" applyBorder="1" applyAlignment="1" applyProtection="1">
      <alignment horizontal="center" vertical="center"/>
      <protection/>
    </xf>
    <xf numFmtId="0" fontId="19" fillId="38" borderId="32" xfId="42" applyFont="1" applyFill="1" applyBorder="1" applyAlignment="1" applyProtection="1">
      <alignment horizontal="center" vertical="center"/>
      <protection/>
    </xf>
    <xf numFmtId="0" fontId="19" fillId="38" borderId="33" xfId="42" applyFont="1" applyFill="1" applyBorder="1" applyAlignment="1" applyProtection="1">
      <alignment horizontal="center" vertical="center"/>
      <protection/>
    </xf>
    <xf numFmtId="0" fontId="20" fillId="38" borderId="18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66" xfId="0" applyFont="1" applyFill="1" applyBorder="1" applyAlignment="1">
      <alignment horizontal="center" vertical="center"/>
    </xf>
    <xf numFmtId="0" fontId="20" fillId="39" borderId="18" xfId="0" applyFont="1" applyFill="1" applyBorder="1" applyAlignment="1">
      <alignment horizontal="center" vertical="center"/>
    </xf>
    <xf numFmtId="0" fontId="20" fillId="39" borderId="15" xfId="0" applyFont="1" applyFill="1" applyBorder="1" applyAlignment="1">
      <alignment horizontal="center" vertical="center"/>
    </xf>
    <xf numFmtId="0" fontId="20" fillId="39" borderId="66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1" fillId="34" borderId="55" xfId="42" applyNumberFormat="1" applyFill="1" applyBorder="1" applyAlignment="1" applyProtection="1">
      <alignment horizontal="center" vertical="center" wrapText="1"/>
      <protection/>
    </xf>
    <xf numFmtId="0" fontId="1" fillId="0" borderId="0" xfId="42" applyAlignment="1" applyProtection="1">
      <alignment horizontal="center" vertical="center" wrapText="1"/>
      <protection/>
    </xf>
    <xf numFmtId="0" fontId="1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юниорок 1992-93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zoomScalePageLayoutView="0" workbookViewId="0" topLeftCell="A16">
      <selection activeCell="G41" sqref="G41"/>
    </sheetView>
  </sheetViews>
  <sheetFormatPr defaultColWidth="9.140625" defaultRowHeight="12.75"/>
  <cols>
    <col min="1" max="1" width="5.7109375" style="0" customWidth="1"/>
    <col min="2" max="2" width="18.8515625" style="0" customWidth="1"/>
    <col min="3" max="3" width="10.140625" style="0" customWidth="1"/>
    <col min="4" max="4" width="13.140625" style="0" customWidth="1"/>
    <col min="5" max="5" width="8.421875" style="0" customWidth="1"/>
    <col min="6" max="6" width="7.57421875" style="0" customWidth="1"/>
    <col min="8" max="8" width="7.28125" style="0" customWidth="1"/>
    <col min="9" max="9" width="8.00390625" style="0" customWidth="1"/>
    <col min="10" max="10" width="7.7109375" style="0" customWidth="1"/>
  </cols>
  <sheetData>
    <row r="1" spans="1:10" ht="27" customHeigh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7.75" customHeight="1" thickBo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</row>
    <row r="3" spans="1:16" ht="34.5" customHeight="1" thickBot="1">
      <c r="A3" s="36"/>
      <c r="B3" s="210" t="str">
        <f>HYPERLINK('[1]реквизиты'!$A$2)</f>
        <v>Первенство Уральского Федерального округа по борьбе самбо среди юниорок 1992-93 г.р.</v>
      </c>
      <c r="C3" s="63"/>
      <c r="D3" s="63"/>
      <c r="E3" s="63"/>
      <c r="F3" s="63"/>
      <c r="G3" s="63"/>
      <c r="H3" s="63"/>
      <c r="I3" s="64"/>
      <c r="J3" s="37"/>
      <c r="K3" s="37"/>
      <c r="L3" s="37"/>
      <c r="M3" s="37"/>
      <c r="N3" s="34"/>
      <c r="O3" s="34"/>
      <c r="P3" s="34"/>
    </row>
    <row r="4" spans="1:16" ht="26.25" customHeight="1" thickBot="1">
      <c r="A4" s="211" t="str">
        <f>HYPERLINK('[1]реквизиты'!$A$3)</f>
        <v>1-4 декабря 2011 года     г.Курган    </v>
      </c>
      <c r="B4" s="105"/>
      <c r="C4" s="105"/>
      <c r="D4" s="105"/>
      <c r="E4" s="105"/>
      <c r="F4" s="105"/>
      <c r="G4" s="105"/>
      <c r="H4" s="105"/>
      <c r="I4" s="105"/>
      <c r="J4" s="105"/>
      <c r="K4" s="35"/>
      <c r="L4" s="35"/>
      <c r="M4" s="35"/>
      <c r="N4" s="35"/>
      <c r="O4" s="35"/>
      <c r="P4" s="35"/>
    </row>
    <row r="5" spans="1:10" ht="27.75" customHeight="1" thickBot="1">
      <c r="A5" s="3"/>
      <c r="E5" s="3"/>
      <c r="I5" s="139" t="str">
        <f>HYPERLINK('пр.взвешивания'!D3)</f>
        <v>в.к.    св80 кг.</v>
      </c>
      <c r="J5" s="140"/>
    </row>
    <row r="6" spans="1:10" ht="13.5" thickBot="1">
      <c r="A6" s="68" t="s">
        <v>0</v>
      </c>
      <c r="B6" s="68" t="s">
        <v>6</v>
      </c>
      <c r="C6" s="68" t="s">
        <v>7</v>
      </c>
      <c r="D6" s="68" t="s">
        <v>8</v>
      </c>
      <c r="E6" s="110" t="s">
        <v>9</v>
      </c>
      <c r="F6" s="111"/>
      <c r="G6" s="111"/>
      <c r="H6" s="112"/>
      <c r="I6" s="66" t="s">
        <v>10</v>
      </c>
      <c r="J6" s="68" t="s">
        <v>11</v>
      </c>
    </row>
    <row r="7" spans="1:10" ht="13.5" thickBot="1">
      <c r="A7" s="69"/>
      <c r="B7" s="69"/>
      <c r="C7" s="69"/>
      <c r="D7" s="109"/>
      <c r="E7" s="4">
        <v>1</v>
      </c>
      <c r="F7" s="5">
        <v>2</v>
      </c>
      <c r="G7" s="5">
        <v>3</v>
      </c>
      <c r="H7" s="15">
        <v>4</v>
      </c>
      <c r="I7" s="67"/>
      <c r="J7" s="69"/>
    </row>
    <row r="8" spans="1:10" ht="12.75">
      <c r="A8" s="106">
        <v>1</v>
      </c>
      <c r="B8" s="107" t="str">
        <f>VLOOKUP(A8,'пр.взвешивания'!B6:E13,2,FALSE)</f>
        <v>Трапезникова Анастасия Игоревна</v>
      </c>
      <c r="C8" s="92" t="str">
        <f>VLOOKUP(A8,'пр.взвешивания'!B6:E13,3,FALSE)</f>
        <v>23.05.1994. КМС</v>
      </c>
      <c r="D8" s="94" t="str">
        <f>VLOOKUP(A8,'пр.взвешивания'!B6:E13,4,FALSE)</f>
        <v>Нижний Тагил Свердловская</v>
      </c>
      <c r="E8" s="27"/>
      <c r="F8" s="30"/>
      <c r="G8" s="28"/>
      <c r="H8" s="41"/>
      <c r="I8" s="86">
        <f>SUM(E8:H8)</f>
        <v>0</v>
      </c>
      <c r="J8" s="70">
        <v>1</v>
      </c>
    </row>
    <row r="9" spans="1:10" ht="12.75">
      <c r="A9" s="72"/>
      <c r="B9" s="108"/>
      <c r="C9" s="93"/>
      <c r="D9" s="95"/>
      <c r="E9" s="17"/>
      <c r="F9" s="52"/>
      <c r="G9" s="53"/>
      <c r="H9" s="52"/>
      <c r="I9" s="87"/>
      <c r="J9" s="71"/>
    </row>
    <row r="10" spans="1:10" ht="12.75">
      <c r="A10" s="72">
        <v>2</v>
      </c>
      <c r="B10" s="99"/>
      <c r="C10" s="101"/>
      <c r="D10" s="103"/>
      <c r="E10" s="18"/>
      <c r="F10" s="31"/>
      <c r="G10" s="19"/>
      <c r="H10" s="42"/>
      <c r="I10" s="87">
        <f>SUM(E10:H10)</f>
        <v>0</v>
      </c>
      <c r="J10" s="113"/>
    </row>
    <row r="11" spans="1:10" ht="12.75">
      <c r="A11" s="72"/>
      <c r="B11" s="100"/>
      <c r="C11" s="102"/>
      <c r="D11" s="104"/>
      <c r="E11" s="54"/>
      <c r="F11" s="55"/>
      <c r="G11" s="53"/>
      <c r="H11" s="56"/>
      <c r="I11" s="87"/>
      <c r="J11" s="71"/>
    </row>
    <row r="12" spans="1:10" ht="12.75">
      <c r="A12" s="72">
        <v>3</v>
      </c>
      <c r="B12" s="99"/>
      <c r="C12" s="101"/>
      <c r="D12" s="103"/>
      <c r="E12" s="18"/>
      <c r="F12" s="32"/>
      <c r="G12" s="20"/>
      <c r="H12" s="42"/>
      <c r="I12" s="87">
        <f>SUM(E12:H12)</f>
        <v>0</v>
      </c>
      <c r="J12" s="89"/>
    </row>
    <row r="13" spans="1:10" ht="12.75">
      <c r="A13" s="72"/>
      <c r="B13" s="100"/>
      <c r="C13" s="102"/>
      <c r="D13" s="104"/>
      <c r="E13" s="54"/>
      <c r="F13" s="57"/>
      <c r="G13" s="58"/>
      <c r="H13" s="56"/>
      <c r="I13" s="87"/>
      <c r="J13" s="89"/>
    </row>
    <row r="14" spans="1:10" ht="13.5" customHeight="1">
      <c r="A14" s="72">
        <v>4</v>
      </c>
      <c r="B14" s="121"/>
      <c r="C14" s="123"/>
      <c r="D14" s="125"/>
      <c r="E14" s="18"/>
      <c r="F14" s="29"/>
      <c r="G14" s="19"/>
      <c r="H14" s="43"/>
      <c r="I14" s="87">
        <f>SUM(E14:H14)</f>
        <v>0</v>
      </c>
      <c r="J14" s="89"/>
    </row>
    <row r="15" spans="1:10" ht="15.75" customHeight="1" thickBot="1">
      <c r="A15" s="120"/>
      <c r="B15" s="122"/>
      <c r="C15" s="124"/>
      <c r="D15" s="126"/>
      <c r="E15" s="59"/>
      <c r="F15" s="60"/>
      <c r="G15" s="61"/>
      <c r="H15" s="44"/>
      <c r="I15" s="88"/>
      <c r="J15" s="144"/>
    </row>
    <row r="19" spans="1:10" ht="21" customHeight="1">
      <c r="A19" s="65" t="s">
        <v>22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21" customHeight="1" thickBo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 customHeight="1">
      <c r="A21" s="130" t="s">
        <v>11</v>
      </c>
      <c r="B21" s="133" t="s">
        <v>1</v>
      </c>
      <c r="C21" s="135" t="s">
        <v>2</v>
      </c>
      <c r="D21" s="76"/>
      <c r="E21" s="76" t="s">
        <v>3</v>
      </c>
      <c r="F21" s="76"/>
      <c r="G21" s="76" t="s">
        <v>4</v>
      </c>
      <c r="H21" s="80" t="s">
        <v>5</v>
      </c>
      <c r="I21" s="81"/>
      <c r="J21" s="82"/>
    </row>
    <row r="22" spans="1:10" ht="13.5" thickBot="1">
      <c r="A22" s="131"/>
      <c r="B22" s="134"/>
      <c r="C22" s="136"/>
      <c r="D22" s="77"/>
      <c r="E22" s="77"/>
      <c r="F22" s="77"/>
      <c r="G22" s="77"/>
      <c r="H22" s="83"/>
      <c r="I22" s="84"/>
      <c r="J22" s="85"/>
    </row>
    <row r="23" spans="1:11" ht="12" customHeight="1">
      <c r="A23" s="127">
        <v>1</v>
      </c>
      <c r="B23" s="129" t="str">
        <f>VLOOKUP(K23,'пр.взвешивания'!B6:G13,2,FALSE)</f>
        <v>Трапезникова Анастасия Игоревна</v>
      </c>
      <c r="C23" s="96" t="str">
        <f>VLOOKUP(K23,'пр.взвешивания'!B6:G13,3,FALSE)</f>
        <v>23.05.1994. КМС</v>
      </c>
      <c r="D23" s="97"/>
      <c r="E23" s="97" t="str">
        <f>VLOOKUP(K23,'пр.взвешивания'!B6:G13,4,FALSE)</f>
        <v>Нижний Тагил Свердловская</v>
      </c>
      <c r="F23" s="97"/>
      <c r="G23" s="79">
        <f>VLOOKUP(K23,'пр.взвешивания'!B6:G13,5,FALSE)</f>
        <v>0</v>
      </c>
      <c r="H23" s="90" t="str">
        <f>VLOOKUP(K23,'пр.взвешивания'!B6:G13,6,FALSE)</f>
        <v>Путилов В.А.</v>
      </c>
      <c r="I23" s="90"/>
      <c r="J23" s="91"/>
      <c r="K23" s="138">
        <v>1</v>
      </c>
    </row>
    <row r="24" spans="1:11" ht="12" customHeight="1">
      <c r="A24" s="128"/>
      <c r="B24" s="118"/>
      <c r="C24" s="98"/>
      <c r="D24" s="75"/>
      <c r="E24" s="75"/>
      <c r="F24" s="75"/>
      <c r="G24" s="78"/>
      <c r="H24" s="73"/>
      <c r="I24" s="73"/>
      <c r="J24" s="74"/>
      <c r="K24" s="138"/>
    </row>
    <row r="25" spans="1:11" ht="12" customHeight="1">
      <c r="A25" s="132">
        <v>2</v>
      </c>
      <c r="B25" s="118"/>
      <c r="C25" s="98"/>
      <c r="D25" s="75"/>
      <c r="E25" s="75"/>
      <c r="F25" s="75"/>
      <c r="G25" s="78"/>
      <c r="H25" s="73"/>
      <c r="I25" s="73"/>
      <c r="J25" s="74"/>
      <c r="K25" s="138">
        <v>0</v>
      </c>
    </row>
    <row r="26" spans="1:11" ht="12" customHeight="1">
      <c r="A26" s="132"/>
      <c r="B26" s="118"/>
      <c r="C26" s="98"/>
      <c r="D26" s="75"/>
      <c r="E26" s="75"/>
      <c r="F26" s="75"/>
      <c r="G26" s="78"/>
      <c r="H26" s="73"/>
      <c r="I26" s="73"/>
      <c r="J26" s="74"/>
      <c r="K26" s="138"/>
    </row>
    <row r="27" spans="1:11" ht="12" customHeight="1">
      <c r="A27" s="137">
        <v>3</v>
      </c>
      <c r="B27" s="118"/>
      <c r="C27" s="98"/>
      <c r="D27" s="75"/>
      <c r="E27" s="75"/>
      <c r="F27" s="75"/>
      <c r="G27" s="78"/>
      <c r="H27" s="73"/>
      <c r="I27" s="73"/>
      <c r="J27" s="74"/>
      <c r="K27" s="138">
        <v>0</v>
      </c>
    </row>
    <row r="28" spans="1:11" ht="12" customHeight="1">
      <c r="A28" s="137"/>
      <c r="B28" s="118"/>
      <c r="C28" s="98"/>
      <c r="D28" s="75"/>
      <c r="E28" s="75"/>
      <c r="F28" s="75"/>
      <c r="G28" s="78"/>
      <c r="H28" s="73"/>
      <c r="I28" s="73"/>
      <c r="J28" s="74"/>
      <c r="K28" s="138"/>
    </row>
    <row r="29" spans="1:11" ht="12" customHeight="1">
      <c r="A29" s="116">
        <v>4</v>
      </c>
      <c r="B29" s="118"/>
      <c r="C29" s="98"/>
      <c r="D29" s="75"/>
      <c r="E29" s="75"/>
      <c r="F29" s="75"/>
      <c r="G29" s="78"/>
      <c r="H29" s="73"/>
      <c r="I29" s="73"/>
      <c r="J29" s="74"/>
      <c r="K29" s="138">
        <v>0</v>
      </c>
    </row>
    <row r="30" spans="1:11" ht="12" customHeight="1" thickBot="1">
      <c r="A30" s="117"/>
      <c r="B30" s="119"/>
      <c r="C30" s="114"/>
      <c r="D30" s="115"/>
      <c r="E30" s="115"/>
      <c r="F30" s="115"/>
      <c r="G30" s="141"/>
      <c r="H30" s="142"/>
      <c r="I30" s="142"/>
      <c r="J30" s="143"/>
      <c r="K30" s="138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8" t="str">
        <f>HYPERLINK('[1]реквизиты'!$A$6)</f>
        <v>Гл. судья, судья МК</v>
      </c>
      <c r="B36" s="39"/>
      <c r="C36" s="39"/>
      <c r="D36" s="11"/>
      <c r="E36" s="51"/>
      <c r="F36" s="51"/>
      <c r="G36" s="212" t="str">
        <f>HYPERLINK('[1]реквизиты'!$G$6)</f>
        <v>Мельников А.Н.</v>
      </c>
      <c r="H36" s="11"/>
    </row>
    <row r="37" spans="1:8" ht="15.75">
      <c r="A37" s="39"/>
      <c r="B37" s="39"/>
      <c r="C37" s="39"/>
      <c r="D37" s="11"/>
      <c r="E37" s="51"/>
      <c r="F37" s="51"/>
      <c r="G37" s="212" t="str">
        <f>HYPERLINK('[1]реквизиты'!$G$7)</f>
        <v>г.Верхняя Пышма</v>
      </c>
      <c r="H37" s="11"/>
    </row>
    <row r="38" spans="1:8" ht="12.75">
      <c r="A38" s="40"/>
      <c r="B38" s="40"/>
      <c r="C38" s="40"/>
      <c r="D38" s="11"/>
      <c r="E38" s="24"/>
      <c r="F38" s="24"/>
      <c r="G38" s="11"/>
      <c r="H38" s="11"/>
    </row>
    <row r="39" spans="1:8" ht="15.75">
      <c r="A39" s="38" t="str">
        <f>HYPERLINK('[2]реквизиты'!$A$22)</f>
        <v>Гл. секретарь, судья МК</v>
      </c>
      <c r="B39" s="39"/>
      <c r="C39" s="39"/>
      <c r="D39" s="11"/>
      <c r="E39" s="51"/>
      <c r="F39" s="51"/>
      <c r="G39" s="212" t="str">
        <f>HYPERLINK('[1]реквизиты'!$G$8)</f>
        <v>Распопов А.Н.</v>
      </c>
      <c r="H39" s="11"/>
    </row>
    <row r="40" spans="1:8" ht="12.75">
      <c r="A40" s="40"/>
      <c r="B40" s="40"/>
      <c r="C40" s="40"/>
      <c r="D40" s="11"/>
      <c r="E40" s="24"/>
      <c r="F40" s="24"/>
      <c r="G40" s="212" t="str">
        <f>HYPERLINK('[1]реквизиты'!$G$9)</f>
        <v>г.Курган</v>
      </c>
      <c r="H40" s="11"/>
    </row>
    <row r="41" spans="1:8" ht="12.75">
      <c r="A41" s="14"/>
      <c r="B41" s="14"/>
      <c r="C41" s="14"/>
      <c r="D41" s="11"/>
      <c r="E41" s="24"/>
      <c r="F41" s="24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E29:F30"/>
    <mergeCell ref="G29:G30"/>
    <mergeCell ref="G27:G28"/>
    <mergeCell ref="H29:J30"/>
    <mergeCell ref="J14:J15"/>
    <mergeCell ref="A25:A26"/>
    <mergeCell ref="B21:B22"/>
    <mergeCell ref="B25:B26"/>
    <mergeCell ref="C27:D28"/>
    <mergeCell ref="C25:D26"/>
    <mergeCell ref="C21:D22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23:A24"/>
    <mergeCell ref="B23:B24"/>
    <mergeCell ref="A21:A22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I8:I9"/>
    <mergeCell ref="I14:I15"/>
    <mergeCell ref="J12:J13"/>
    <mergeCell ref="H23:J24"/>
    <mergeCell ref="C8:C9"/>
    <mergeCell ref="D8:D9"/>
    <mergeCell ref="C23:D24"/>
    <mergeCell ref="E23:F24"/>
    <mergeCell ref="E21:F22"/>
    <mergeCell ref="H25:J26"/>
    <mergeCell ref="H27:J28"/>
    <mergeCell ref="E27:F28"/>
    <mergeCell ref="G21:G22"/>
    <mergeCell ref="G25:G26"/>
    <mergeCell ref="G23:G24"/>
    <mergeCell ref="H21:J22"/>
    <mergeCell ref="E25:F26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tabSelected="1" zoomScalePageLayoutView="0" workbookViewId="0" topLeftCell="A1">
      <selection activeCell="A3" sqref="A3:H3"/>
    </sheetView>
  </sheetViews>
  <sheetFormatPr defaultColWidth="9.140625" defaultRowHeight="12.75"/>
  <sheetData>
    <row r="1" spans="1:8" ht="33.75" customHeight="1" thickBot="1">
      <c r="A1" s="155" t="str">
        <f>'[1]реквизиты'!$A$2</f>
        <v>Первенство Уральского Федерального округа по борьбе самбо среди юниорок 1992-93 г.р.</v>
      </c>
      <c r="B1" s="156"/>
      <c r="C1" s="156"/>
      <c r="D1" s="156"/>
      <c r="E1" s="156"/>
      <c r="F1" s="156"/>
      <c r="G1" s="156"/>
      <c r="H1" s="157"/>
    </row>
    <row r="2" spans="1:8" ht="12.75">
      <c r="A2" s="158" t="str">
        <f>'[1]реквизиты'!$A$3</f>
        <v>1-4 декабря 2011 года     г.Курган    </v>
      </c>
      <c r="B2" s="158"/>
      <c r="C2" s="158"/>
      <c r="D2" s="158"/>
      <c r="E2" s="158"/>
      <c r="F2" s="158"/>
      <c r="G2" s="158"/>
      <c r="H2" s="158"/>
    </row>
    <row r="3" spans="1:8" ht="18.75" thickBot="1">
      <c r="A3" s="159" t="s">
        <v>24</v>
      </c>
      <c r="B3" s="159"/>
      <c r="C3" s="159"/>
      <c r="D3" s="159"/>
      <c r="E3" s="159"/>
      <c r="F3" s="159"/>
      <c r="G3" s="159"/>
      <c r="H3" s="159"/>
    </row>
    <row r="4" spans="2:8" ht="18.75" thickBot="1">
      <c r="B4" s="45"/>
      <c r="C4" s="46"/>
      <c r="D4" s="160" t="str">
        <f>'пр.взвешивания'!D3</f>
        <v>в.к.    св80 кг.</v>
      </c>
      <c r="E4" s="161"/>
      <c r="F4" s="162"/>
      <c r="G4" s="46"/>
      <c r="H4" s="46"/>
    </row>
    <row r="5" spans="1:8" ht="18.75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66" t="s">
        <v>25</v>
      </c>
      <c r="B6" s="152" t="str">
        <f>VLOOKUP(J6,'пр.взвешивания'!B6:G71,2,FALSE)</f>
        <v>Трапезникова Анастасия Игоревна</v>
      </c>
      <c r="C6" s="152"/>
      <c r="D6" s="152"/>
      <c r="E6" s="152"/>
      <c r="F6" s="152"/>
      <c r="G6" s="152"/>
      <c r="H6" s="154" t="str">
        <f>VLOOKUP(J6,'пр.взвешивания'!B6:G71,3,FALSE)</f>
        <v>23.05.1994. КМС</v>
      </c>
      <c r="I6" s="46"/>
      <c r="J6" s="47">
        <v>1</v>
      </c>
    </row>
    <row r="7" spans="1:10" ht="18">
      <c r="A7" s="167"/>
      <c r="B7" s="153"/>
      <c r="C7" s="153"/>
      <c r="D7" s="153"/>
      <c r="E7" s="153"/>
      <c r="F7" s="153"/>
      <c r="G7" s="153"/>
      <c r="H7" s="146"/>
      <c r="I7" s="46"/>
      <c r="J7" s="47"/>
    </row>
    <row r="8" spans="1:10" ht="18">
      <c r="A8" s="167"/>
      <c r="B8" s="145" t="str">
        <f>VLOOKUP(J6,'пр.взвешивания'!B6:G71,4,FALSE)</f>
        <v>Нижний Тагил Свердловская</v>
      </c>
      <c r="C8" s="145"/>
      <c r="D8" s="145"/>
      <c r="E8" s="145"/>
      <c r="F8" s="145"/>
      <c r="G8" s="145"/>
      <c r="H8" s="146"/>
      <c r="I8" s="46"/>
      <c r="J8" s="47"/>
    </row>
    <row r="9" spans="1:10" ht="18.75" thickBot="1">
      <c r="A9" s="168"/>
      <c r="B9" s="147"/>
      <c r="C9" s="147"/>
      <c r="D9" s="147"/>
      <c r="E9" s="147"/>
      <c r="F9" s="147"/>
      <c r="G9" s="147"/>
      <c r="H9" s="148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63" t="s">
        <v>26</v>
      </c>
      <c r="B11" s="152" t="e">
        <f>VLOOKUP(J11,'пр.взвешивания'!B1:G76,2,FALSE)</f>
        <v>#N/A</v>
      </c>
      <c r="C11" s="152"/>
      <c r="D11" s="152"/>
      <c r="E11" s="152"/>
      <c r="F11" s="152"/>
      <c r="G11" s="152"/>
      <c r="H11" s="154" t="e">
        <f>VLOOKUP(J11,'пр.взвешивания'!B1:G76,3,FALSE)</f>
        <v>#N/A</v>
      </c>
      <c r="I11" s="46"/>
      <c r="J11" s="47">
        <v>0</v>
      </c>
    </row>
    <row r="12" spans="1:10" ht="18" customHeight="1">
      <c r="A12" s="164"/>
      <c r="B12" s="153"/>
      <c r="C12" s="153"/>
      <c r="D12" s="153"/>
      <c r="E12" s="153"/>
      <c r="F12" s="153"/>
      <c r="G12" s="153"/>
      <c r="H12" s="146"/>
      <c r="I12" s="46"/>
      <c r="J12" s="47"/>
    </row>
    <row r="13" spans="1:10" ht="18">
      <c r="A13" s="164"/>
      <c r="B13" s="145" t="e">
        <f>VLOOKUP(J11,'пр.взвешивания'!B1:G76,4,FALSE)</f>
        <v>#N/A</v>
      </c>
      <c r="C13" s="145"/>
      <c r="D13" s="145"/>
      <c r="E13" s="145"/>
      <c r="F13" s="145"/>
      <c r="G13" s="145"/>
      <c r="H13" s="146"/>
      <c r="I13" s="46"/>
      <c r="J13" s="47"/>
    </row>
    <row r="14" spans="1:10" ht="18.75" thickBot="1">
      <c r="A14" s="165"/>
      <c r="B14" s="147"/>
      <c r="C14" s="147"/>
      <c r="D14" s="147"/>
      <c r="E14" s="147"/>
      <c r="F14" s="147"/>
      <c r="G14" s="147"/>
      <c r="H14" s="148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49" t="s">
        <v>27</v>
      </c>
      <c r="B16" s="152" t="e">
        <f>VLOOKUP(J16,'пр.взвешивания'!B6:G81,2,FALSE)</f>
        <v>#N/A</v>
      </c>
      <c r="C16" s="152"/>
      <c r="D16" s="152"/>
      <c r="E16" s="152"/>
      <c r="F16" s="152"/>
      <c r="G16" s="152"/>
      <c r="H16" s="154" t="e">
        <f>VLOOKUP(J16,'пр.взвешивания'!B6:G81,3,FALSE)</f>
        <v>#N/A</v>
      </c>
      <c r="I16" s="46"/>
      <c r="J16" s="47">
        <v>0</v>
      </c>
    </row>
    <row r="17" spans="1:10" ht="18" customHeight="1">
      <c r="A17" s="150"/>
      <c r="B17" s="153"/>
      <c r="C17" s="153"/>
      <c r="D17" s="153"/>
      <c r="E17" s="153"/>
      <c r="F17" s="153"/>
      <c r="G17" s="153"/>
      <c r="H17" s="146"/>
      <c r="I17" s="46"/>
      <c r="J17" s="47"/>
    </row>
    <row r="18" spans="1:10" ht="18">
      <c r="A18" s="150"/>
      <c r="B18" s="145" t="e">
        <f>VLOOKUP(J16,'пр.взвешивания'!B6:G81,4,FALSE)</f>
        <v>#N/A</v>
      </c>
      <c r="C18" s="145"/>
      <c r="D18" s="145"/>
      <c r="E18" s="145"/>
      <c r="F18" s="145"/>
      <c r="G18" s="145"/>
      <c r="H18" s="146"/>
      <c r="I18" s="46"/>
      <c r="J18" s="47"/>
    </row>
    <row r="19" spans="1:10" ht="18.75" thickBot="1">
      <c r="A19" s="151"/>
      <c r="B19" s="147"/>
      <c r="C19" s="147"/>
      <c r="D19" s="147"/>
      <c r="E19" s="147"/>
      <c r="F19" s="147"/>
      <c r="G19" s="147"/>
      <c r="H19" s="148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49" t="s">
        <v>27</v>
      </c>
      <c r="B21" s="152" t="e">
        <f>VLOOKUP(J21,'пр.взвешивания'!B1:G86,2,FALSE)</f>
        <v>#N/A</v>
      </c>
      <c r="C21" s="152"/>
      <c r="D21" s="152"/>
      <c r="E21" s="152"/>
      <c r="F21" s="152"/>
      <c r="G21" s="152"/>
      <c r="H21" s="154" t="e">
        <f>VLOOKUP(J21,'пр.взвешивания'!B1:G86,3,FALSE)</f>
        <v>#N/A</v>
      </c>
      <c r="I21" s="46"/>
      <c r="J21" s="47">
        <v>0</v>
      </c>
    </row>
    <row r="22" spans="1:10" ht="18" customHeight="1">
      <c r="A22" s="150"/>
      <c r="B22" s="153"/>
      <c r="C22" s="153"/>
      <c r="D22" s="153"/>
      <c r="E22" s="153"/>
      <c r="F22" s="153"/>
      <c r="G22" s="153"/>
      <c r="H22" s="146"/>
      <c r="I22" s="46"/>
      <c r="J22" s="47"/>
    </row>
    <row r="23" spans="1:9" ht="18">
      <c r="A23" s="150"/>
      <c r="B23" s="145" t="e">
        <f>VLOOKUP(J21,'пр.взвешивания'!B1:G86,4,FALSE)</f>
        <v>#N/A</v>
      </c>
      <c r="C23" s="145"/>
      <c r="D23" s="145"/>
      <c r="E23" s="145"/>
      <c r="F23" s="145"/>
      <c r="G23" s="145"/>
      <c r="H23" s="146"/>
      <c r="I23" s="46"/>
    </row>
    <row r="24" spans="1:9" ht="18.75" thickBot="1">
      <c r="A24" s="151"/>
      <c r="B24" s="147"/>
      <c r="C24" s="147"/>
      <c r="D24" s="147"/>
      <c r="E24" s="147"/>
      <c r="F24" s="147"/>
      <c r="G24" s="147"/>
      <c r="H24" s="148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28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69" t="str">
        <f>VLOOKUP(J28,'пр.взвешивания'!B6:G71,6,FALSE)</f>
        <v>Путилов В.А.</v>
      </c>
      <c r="B28" s="170"/>
      <c r="C28" s="170"/>
      <c r="D28" s="170"/>
      <c r="E28" s="170"/>
      <c r="F28" s="170"/>
      <c r="G28" s="170"/>
      <c r="H28" s="154"/>
      <c r="J28">
        <v>1</v>
      </c>
    </row>
    <row r="29" spans="1:8" ht="13.5" thickBot="1">
      <c r="A29" s="171"/>
      <c r="B29" s="147"/>
      <c r="C29" s="147"/>
      <c r="D29" s="147"/>
      <c r="E29" s="147"/>
      <c r="F29" s="147"/>
      <c r="G29" s="147"/>
      <c r="H29" s="148"/>
    </row>
    <row r="32" spans="1:8" ht="18">
      <c r="A32" s="46" t="s">
        <v>29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16" sqref="A16:A17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2" t="s">
        <v>16</v>
      </c>
      <c r="B1" s="172"/>
      <c r="C1" s="172"/>
      <c r="D1" s="172"/>
      <c r="E1" s="172"/>
      <c r="F1" s="172"/>
      <c r="G1" s="172"/>
      <c r="H1" s="172"/>
    </row>
    <row r="2" spans="1:8" ht="22.5" customHeight="1">
      <c r="A2" s="16"/>
      <c r="B2" s="16" t="s">
        <v>17</v>
      </c>
      <c r="C2" s="16"/>
      <c r="D2" s="16"/>
      <c r="E2" s="26" t="str">
        <f>HYPERLINK('пр.взвешивания'!D3)</f>
        <v>в.к.    св80 кг.</v>
      </c>
      <c r="F2" s="16"/>
      <c r="G2" s="16"/>
      <c r="H2" s="16"/>
    </row>
    <row r="3" spans="1:8" ht="12.75">
      <c r="A3" s="173" t="s">
        <v>0</v>
      </c>
      <c r="B3" s="173" t="s">
        <v>6</v>
      </c>
      <c r="C3" s="173" t="s">
        <v>7</v>
      </c>
      <c r="D3" s="173" t="s">
        <v>8</v>
      </c>
      <c r="E3" s="173" t="s">
        <v>12</v>
      </c>
      <c r="F3" s="173" t="s">
        <v>18</v>
      </c>
      <c r="G3" s="173" t="s">
        <v>13</v>
      </c>
      <c r="H3" s="173" t="s">
        <v>14</v>
      </c>
    </row>
    <row r="4" spans="1:8" ht="12.75">
      <c r="A4" s="174"/>
      <c r="B4" s="174"/>
      <c r="C4" s="174"/>
      <c r="D4" s="174"/>
      <c r="E4" s="174"/>
      <c r="F4" s="174"/>
      <c r="G4" s="174"/>
      <c r="H4" s="174"/>
    </row>
    <row r="5" spans="1:8" ht="12.75">
      <c r="A5" s="180">
        <v>1</v>
      </c>
      <c r="B5" s="181" t="str">
        <f>HYPERLINK('пр.взвешивания'!C6)</f>
        <v>Трапезникова Анастасия Игоревна</v>
      </c>
      <c r="C5" s="181" t="str">
        <f>HYPERLINK('пр.взвешивания'!D6)</f>
        <v>23.05.1994. КМС</v>
      </c>
      <c r="D5" s="181" t="str">
        <f>HYPERLINK('пр.взвешивания'!E6)</f>
        <v>Нижний Тагил Свердловская</v>
      </c>
      <c r="E5" s="175"/>
      <c r="F5" s="176"/>
      <c r="G5" s="177"/>
      <c r="H5" s="174"/>
    </row>
    <row r="6" spans="1:8" ht="12.75">
      <c r="A6" s="180"/>
      <c r="B6" s="182"/>
      <c r="C6" s="182"/>
      <c r="D6" s="182"/>
      <c r="E6" s="175"/>
      <c r="F6" s="175"/>
      <c r="G6" s="178"/>
      <c r="H6" s="179"/>
    </row>
    <row r="7" spans="1:8" ht="12.75">
      <c r="A7" s="174">
        <v>2</v>
      </c>
      <c r="B7" s="186">
        <f>HYPERLINK('пр.взвешивания'!C8)</f>
      </c>
      <c r="C7" s="186">
        <f>HYPERLINK('пр.взвешивания'!D8)</f>
      </c>
      <c r="D7" s="186">
        <f>HYPERLINK('пр.взвешивания'!E8)</f>
      </c>
      <c r="E7" s="77"/>
      <c r="F7" s="77"/>
      <c r="G7" s="174"/>
      <c r="H7" s="174"/>
    </row>
    <row r="8" spans="1:8" ht="13.5" thickBot="1">
      <c r="A8" s="185"/>
      <c r="B8" s="187"/>
      <c r="C8" s="187"/>
      <c r="D8" s="187"/>
      <c r="E8" s="183"/>
      <c r="F8" s="183"/>
      <c r="G8" s="184"/>
      <c r="H8" s="184"/>
    </row>
    <row r="9" spans="1:8" ht="12.75">
      <c r="A9" s="179">
        <v>4</v>
      </c>
      <c r="B9" s="191">
        <f>HYPERLINK('пр.взвешивания'!C12)</f>
      </c>
      <c r="C9" s="191">
        <f>HYPERLINK('пр.взвешивания'!D12)</f>
      </c>
      <c r="D9" s="191">
        <f>HYPERLINK('пр.взвешивания'!E12)</f>
      </c>
      <c r="E9" s="175"/>
      <c r="F9" s="176"/>
      <c r="G9" s="188"/>
      <c r="H9" s="189"/>
    </row>
    <row r="10" spans="1:8" ht="12.75">
      <c r="A10" s="173"/>
      <c r="B10" s="182"/>
      <c r="C10" s="182"/>
      <c r="D10" s="182"/>
      <c r="E10" s="175"/>
      <c r="F10" s="175"/>
      <c r="G10" s="178"/>
      <c r="H10" s="190"/>
    </row>
    <row r="11" spans="1:8" ht="12.75">
      <c r="A11" s="174">
        <v>3</v>
      </c>
      <c r="B11" s="186">
        <f>HYPERLINK('пр.взвешивания'!C10)</f>
      </c>
      <c r="C11" s="186">
        <f>HYPERLINK('пр.взвешивания'!D10)</f>
      </c>
      <c r="D11" s="186">
        <f>HYPERLINK('пр.взвешивания'!E10)</f>
      </c>
      <c r="E11" s="77"/>
      <c r="F11" s="77"/>
      <c r="G11" s="174"/>
      <c r="H11" s="174"/>
    </row>
    <row r="12" spans="1:8" ht="12.75">
      <c r="A12" s="179"/>
      <c r="B12" s="182"/>
      <c r="C12" s="182"/>
      <c r="D12" s="182"/>
      <c r="E12" s="192"/>
      <c r="F12" s="192"/>
      <c r="G12" s="190"/>
      <c r="H12" s="190"/>
    </row>
    <row r="13" spans="1:8" ht="21.75" customHeight="1">
      <c r="A13" s="16"/>
      <c r="B13" s="16" t="s">
        <v>19</v>
      </c>
      <c r="C13" s="16"/>
      <c r="D13" s="16"/>
      <c r="E13" s="26" t="str">
        <f>HYPERLINK('пр.взвешивания'!D3)</f>
        <v>в.к.    св80 кг.</v>
      </c>
      <c r="F13" s="16"/>
      <c r="G13" s="16"/>
      <c r="H13" s="16"/>
    </row>
    <row r="14" spans="1:8" ht="12.75">
      <c r="A14" s="174" t="s">
        <v>0</v>
      </c>
      <c r="B14" s="174" t="s">
        <v>6</v>
      </c>
      <c r="C14" s="174" t="s">
        <v>7</v>
      </c>
      <c r="D14" s="174" t="s">
        <v>8</v>
      </c>
      <c r="E14" s="174" t="s">
        <v>12</v>
      </c>
      <c r="F14" s="174" t="s">
        <v>18</v>
      </c>
      <c r="G14" s="174" t="s">
        <v>13</v>
      </c>
      <c r="H14" s="174" t="s">
        <v>14</v>
      </c>
    </row>
    <row r="15" spans="1:8" ht="12.75">
      <c r="A15" s="190"/>
      <c r="B15" s="190"/>
      <c r="C15" s="190"/>
      <c r="D15" s="190"/>
      <c r="E15" s="190"/>
      <c r="F15" s="190"/>
      <c r="G15" s="190"/>
      <c r="H15" s="190"/>
    </row>
    <row r="16" spans="1:8" ht="12.75" customHeight="1">
      <c r="A16" s="194">
        <v>1</v>
      </c>
      <c r="B16" s="181" t="str">
        <f>HYPERLINK('пр.взвешивания'!C6)</f>
        <v>Трапезникова Анастасия Игоревна</v>
      </c>
      <c r="C16" s="181" t="str">
        <f>HYPERLINK('пр.взвешивания'!D6)</f>
        <v>23.05.1994. КМС</v>
      </c>
      <c r="D16" s="181" t="str">
        <f>HYPERLINK('пр.взвешивания'!E6)</f>
        <v>Нижний Тагил Свердловская</v>
      </c>
      <c r="E16" s="77"/>
      <c r="F16" s="193"/>
      <c r="G16" s="177"/>
      <c r="H16" s="174"/>
    </row>
    <row r="17" spans="1:8" ht="12.75">
      <c r="A17" s="195"/>
      <c r="B17" s="182"/>
      <c r="C17" s="182"/>
      <c r="D17" s="182"/>
      <c r="E17" s="192"/>
      <c r="F17" s="190"/>
      <c r="G17" s="178"/>
      <c r="H17" s="179"/>
    </row>
    <row r="18" spans="1:8" ht="12.75" customHeight="1">
      <c r="A18" s="174">
        <v>3</v>
      </c>
      <c r="B18" s="186">
        <f>HYPERLINK('пр.взвешивания'!C10)</f>
      </c>
      <c r="C18" s="186">
        <f>HYPERLINK('пр.взвешивания'!D10)</f>
      </c>
      <c r="D18" s="186">
        <f>HYPERLINK('пр.взвешивания'!E10)</f>
      </c>
      <c r="E18" s="77"/>
      <c r="F18" s="77"/>
      <c r="G18" s="174"/>
      <c r="H18" s="174"/>
    </row>
    <row r="19" spans="1:8" ht="13.5" thickBot="1">
      <c r="A19" s="184"/>
      <c r="B19" s="187"/>
      <c r="C19" s="187"/>
      <c r="D19" s="187"/>
      <c r="E19" s="184"/>
      <c r="F19" s="184"/>
      <c r="G19" s="184"/>
      <c r="H19" s="184"/>
    </row>
    <row r="20" spans="1:8" ht="12.75" customHeight="1">
      <c r="A20" s="198">
        <v>2</v>
      </c>
      <c r="B20" s="191">
        <f>HYPERLINK('пр.взвешивания'!C8)</f>
      </c>
      <c r="C20" s="191">
        <f>HYPERLINK('пр.взвешивания'!D8)</f>
      </c>
      <c r="D20" s="191">
        <f>HYPERLINK('пр.взвешивания'!E8)</f>
      </c>
      <c r="E20" s="196"/>
      <c r="F20" s="197"/>
      <c r="G20" s="188"/>
      <c r="H20" s="189"/>
    </row>
    <row r="21" spans="1:8" ht="12.75">
      <c r="A21" s="190"/>
      <c r="B21" s="182"/>
      <c r="C21" s="182"/>
      <c r="D21" s="182"/>
      <c r="E21" s="192"/>
      <c r="F21" s="190"/>
      <c r="G21" s="178"/>
      <c r="H21" s="190"/>
    </row>
    <row r="22" spans="1:8" ht="12.75" customHeight="1">
      <c r="A22" s="174">
        <v>4</v>
      </c>
      <c r="B22" s="186">
        <f>HYPERLINK('пр.взвешивания'!C12)</f>
      </c>
      <c r="C22" s="186">
        <f>HYPERLINK('пр.взвешивания'!D12)</f>
      </c>
      <c r="D22" s="186">
        <f>HYPERLINK('пр.взвешивания'!E12)</f>
      </c>
      <c r="E22" s="77"/>
      <c r="F22" s="77"/>
      <c r="G22" s="174"/>
      <c r="H22" s="174"/>
    </row>
    <row r="23" spans="1:8" ht="12.75">
      <c r="A23" s="190"/>
      <c r="B23" s="182"/>
      <c r="C23" s="182"/>
      <c r="D23" s="182"/>
      <c r="E23" s="190"/>
      <c r="F23" s="190"/>
      <c r="G23" s="190"/>
      <c r="H23" s="190"/>
    </row>
    <row r="24" spans="1:8" ht="20.25" customHeight="1">
      <c r="A24" s="16"/>
      <c r="B24" s="16" t="s">
        <v>20</v>
      </c>
      <c r="C24" s="16"/>
      <c r="D24" s="16"/>
      <c r="E24" s="26" t="str">
        <f>HYPERLINK('пр.взвешивания'!D3)</f>
        <v>в.к.    св80 кг.</v>
      </c>
      <c r="F24" s="16"/>
      <c r="G24" s="16"/>
      <c r="H24" s="16"/>
    </row>
    <row r="25" spans="1:8" ht="12.75">
      <c r="A25" s="174" t="s">
        <v>0</v>
      </c>
      <c r="B25" s="174" t="s">
        <v>6</v>
      </c>
      <c r="C25" s="174" t="s">
        <v>7</v>
      </c>
      <c r="D25" s="174" t="s">
        <v>8</v>
      </c>
      <c r="E25" s="174" t="s">
        <v>12</v>
      </c>
      <c r="F25" s="174" t="s">
        <v>18</v>
      </c>
      <c r="G25" s="174" t="s">
        <v>13</v>
      </c>
      <c r="H25" s="174" t="s">
        <v>14</v>
      </c>
    </row>
    <row r="26" spans="1:8" ht="12.75">
      <c r="A26" s="190"/>
      <c r="B26" s="190"/>
      <c r="C26" s="190"/>
      <c r="D26" s="190"/>
      <c r="E26" s="190"/>
      <c r="F26" s="190"/>
      <c r="G26" s="190"/>
      <c r="H26" s="190"/>
    </row>
    <row r="27" spans="1:8" ht="12.75" customHeight="1">
      <c r="A27" s="194">
        <v>1</v>
      </c>
      <c r="B27" s="181" t="str">
        <f>HYPERLINK('пр.взвешивания'!C6)</f>
        <v>Трапезникова Анастасия Игоревна</v>
      </c>
      <c r="C27" s="181" t="str">
        <f>HYPERLINK('пр.взвешивания'!D6)</f>
        <v>23.05.1994. КМС</v>
      </c>
      <c r="D27" s="181" t="str">
        <f>HYPERLINK('пр.взвешивания'!E6)</f>
        <v>Нижний Тагил Свердловская</v>
      </c>
      <c r="E27" s="77"/>
      <c r="F27" s="193"/>
      <c r="G27" s="177"/>
      <c r="H27" s="174"/>
    </row>
    <row r="28" spans="1:8" ht="12.75">
      <c r="A28" s="195"/>
      <c r="B28" s="182"/>
      <c r="C28" s="182"/>
      <c r="D28" s="182"/>
      <c r="E28" s="192"/>
      <c r="F28" s="190"/>
      <c r="G28" s="178"/>
      <c r="H28" s="179"/>
    </row>
    <row r="29" spans="1:8" ht="12.75" customHeight="1">
      <c r="A29" s="174">
        <v>4</v>
      </c>
      <c r="B29" s="186">
        <f>HYPERLINK('пр.взвешивания'!C12)</f>
      </c>
      <c r="C29" s="186">
        <f>HYPERLINK('пр.взвешивания'!D12)</f>
      </c>
      <c r="D29" s="186">
        <f>HYPERLINK('пр.взвешивания'!E12)</f>
      </c>
      <c r="E29" s="77"/>
      <c r="F29" s="77"/>
      <c r="G29" s="174"/>
      <c r="H29" s="174"/>
    </row>
    <row r="30" spans="1:8" ht="13.5" thickBot="1">
      <c r="A30" s="184"/>
      <c r="B30" s="187"/>
      <c r="C30" s="187"/>
      <c r="D30" s="187"/>
      <c r="E30" s="184"/>
      <c r="F30" s="184"/>
      <c r="G30" s="184"/>
      <c r="H30" s="184"/>
    </row>
    <row r="31" spans="1:8" ht="12.75" customHeight="1">
      <c r="A31" s="198">
        <v>3</v>
      </c>
      <c r="B31" s="191">
        <f>HYPERLINK('пр.взвешивания'!C10)</f>
      </c>
      <c r="C31" s="191">
        <f>HYPERLINK('пр.взвешивания'!D10)</f>
      </c>
      <c r="D31" s="191">
        <f>HYPERLINK('пр.взвешивания'!E10)</f>
      </c>
      <c r="E31" s="196"/>
      <c r="F31" s="197"/>
      <c r="G31" s="188"/>
      <c r="H31" s="189"/>
    </row>
    <row r="32" spans="1:8" ht="12.75">
      <c r="A32" s="190"/>
      <c r="B32" s="182"/>
      <c r="C32" s="182"/>
      <c r="D32" s="182"/>
      <c r="E32" s="192"/>
      <c r="F32" s="190"/>
      <c r="G32" s="178"/>
      <c r="H32" s="190"/>
    </row>
    <row r="33" spans="1:8" ht="12.75" customHeight="1">
      <c r="A33" s="174">
        <v>2</v>
      </c>
      <c r="B33" s="186">
        <f>HYPERLINK('пр.взвешивания'!C8)</f>
      </c>
      <c r="C33" s="186">
        <f>HYPERLINK('пр.взвешивания'!D8)</f>
      </c>
      <c r="D33" s="186">
        <f>HYPERLINK('пр.взвешивания'!E8)</f>
      </c>
      <c r="E33" s="77"/>
      <c r="F33" s="77"/>
      <c r="G33" s="174"/>
      <c r="H33" s="174"/>
    </row>
    <row r="34" spans="1:8" ht="12.75">
      <c r="A34" s="190"/>
      <c r="B34" s="182"/>
      <c r="C34" s="182"/>
      <c r="D34" s="182"/>
      <c r="E34" s="190"/>
      <c r="F34" s="190"/>
      <c r="G34" s="190"/>
      <c r="H34" s="190"/>
    </row>
  </sheetData>
  <sheetProtection/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16.28125" style="0" customWidth="1"/>
    <col min="6" max="6" width="5.57421875" style="0" customWidth="1"/>
    <col min="7" max="7" width="18.28125" style="0" customWidth="1"/>
  </cols>
  <sheetData>
    <row r="1" spans="1:9" ht="40.5" customHeight="1">
      <c r="A1" s="208" t="str">
        <f>HYPERLINK('[1]реквизиты'!$A$2)</f>
        <v>Название соревнования </v>
      </c>
      <c r="B1" s="209"/>
      <c r="C1" s="209"/>
      <c r="D1" s="209"/>
      <c r="E1" s="209"/>
      <c r="F1" s="209"/>
      <c r="G1" s="209"/>
      <c r="H1" s="1"/>
      <c r="I1" s="1"/>
    </row>
    <row r="2" spans="1:9" ht="18" customHeight="1">
      <c r="A2" s="105" t="str">
        <f>HYPERLINK('[1]реквизиты'!$A$3)</f>
        <v>дата место проведения</v>
      </c>
      <c r="B2" s="105"/>
      <c r="C2" s="105"/>
      <c r="D2" s="105"/>
      <c r="E2" s="105"/>
      <c r="F2" s="105"/>
      <c r="G2" s="105"/>
      <c r="H2" s="207"/>
      <c r="I2" s="207"/>
    </row>
    <row r="3" ht="49.5" customHeight="1">
      <c r="D3" t="s">
        <v>30</v>
      </c>
    </row>
    <row r="4" spans="1:7" ht="12.75">
      <c r="A4" s="173" t="s">
        <v>15</v>
      </c>
      <c r="B4" s="173" t="s">
        <v>0</v>
      </c>
      <c r="C4" s="173" t="s">
        <v>1</v>
      </c>
      <c r="D4" s="173" t="s">
        <v>2</v>
      </c>
      <c r="E4" s="173" t="s">
        <v>3</v>
      </c>
      <c r="F4" s="173" t="s">
        <v>4</v>
      </c>
      <c r="G4" s="173" t="s">
        <v>5</v>
      </c>
    </row>
    <row r="5" spans="1:7" ht="12.75">
      <c r="A5" s="173"/>
      <c r="B5" s="173"/>
      <c r="C5" s="173"/>
      <c r="D5" s="173"/>
      <c r="E5" s="173"/>
      <c r="F5" s="173"/>
      <c r="G5" s="173"/>
    </row>
    <row r="6" spans="1:7" ht="12.75" customHeight="1">
      <c r="A6" s="75"/>
      <c r="B6" s="205">
        <v>1</v>
      </c>
      <c r="C6" s="206" t="s">
        <v>31</v>
      </c>
      <c r="D6" s="173" t="s">
        <v>32</v>
      </c>
      <c r="E6" s="200" t="s">
        <v>33</v>
      </c>
      <c r="F6" s="201"/>
      <c r="G6" s="202" t="s">
        <v>34</v>
      </c>
    </row>
    <row r="7" spans="1:7" ht="12.75">
      <c r="A7" s="75"/>
      <c r="B7" s="205"/>
      <c r="C7" s="206"/>
      <c r="D7" s="173"/>
      <c r="E7" s="200"/>
      <c r="F7" s="201"/>
      <c r="G7" s="202"/>
    </row>
    <row r="8" spans="1:7" ht="12.75">
      <c r="A8" s="75"/>
      <c r="B8" s="205"/>
      <c r="C8" s="206"/>
      <c r="D8" s="173"/>
      <c r="E8" s="200"/>
      <c r="F8" s="201"/>
      <c r="G8" s="202"/>
    </row>
    <row r="9" spans="1:7" ht="12.75">
      <c r="A9" s="75"/>
      <c r="B9" s="205"/>
      <c r="C9" s="206"/>
      <c r="D9" s="173"/>
      <c r="E9" s="200"/>
      <c r="F9" s="201"/>
      <c r="G9" s="202"/>
    </row>
    <row r="10" spans="1:7" ht="12.75">
      <c r="A10" s="75"/>
      <c r="B10" s="203"/>
      <c r="C10" s="202"/>
      <c r="D10" s="204"/>
      <c r="E10" s="200"/>
      <c r="F10" s="201"/>
      <c r="G10" s="202"/>
    </row>
    <row r="11" spans="1:7" ht="12.75">
      <c r="A11" s="75"/>
      <c r="B11" s="203"/>
      <c r="C11" s="202"/>
      <c r="D11" s="204"/>
      <c r="E11" s="200"/>
      <c r="F11" s="201"/>
      <c r="G11" s="202"/>
    </row>
    <row r="12" spans="1:7" ht="12.75">
      <c r="A12" s="75"/>
      <c r="B12" s="203"/>
      <c r="C12" s="202"/>
      <c r="D12" s="173"/>
      <c r="E12" s="200"/>
      <c r="F12" s="201"/>
      <c r="G12" s="202"/>
    </row>
    <row r="13" spans="1:7" ht="12.75">
      <c r="A13" s="75"/>
      <c r="B13" s="203"/>
      <c r="C13" s="202"/>
      <c r="D13" s="173"/>
      <c r="E13" s="200"/>
      <c r="F13" s="201"/>
      <c r="G13" s="202"/>
    </row>
    <row r="22" spans="1:8" ht="12.75">
      <c r="A22" s="199"/>
      <c r="B22" s="199"/>
      <c r="C22" s="199"/>
      <c r="D22" s="199"/>
      <c r="E22" s="199"/>
      <c r="F22" s="199"/>
      <c r="G22" s="199"/>
      <c r="H22" s="2"/>
    </row>
    <row r="23" spans="1:8" ht="12.75">
      <c r="A23" s="199"/>
      <c r="B23" s="199"/>
      <c r="C23" s="199"/>
      <c r="D23" s="199"/>
      <c r="E23" s="199"/>
      <c r="F23" s="199"/>
      <c r="G23" s="199"/>
      <c r="H23" s="2"/>
    </row>
    <row r="24" spans="1:8" ht="12.75">
      <c r="A24" s="199"/>
      <c r="B24" s="199"/>
      <c r="C24" s="199"/>
      <c r="D24" s="199"/>
      <c r="E24" s="199"/>
      <c r="F24" s="199"/>
      <c r="G24" s="199"/>
      <c r="H24" s="2"/>
    </row>
    <row r="25" spans="1:8" ht="12.75">
      <c r="A25" s="199"/>
      <c r="B25" s="199"/>
      <c r="C25" s="199"/>
      <c r="D25" s="199"/>
      <c r="E25" s="199"/>
      <c r="F25" s="199"/>
      <c r="G25" s="199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1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2"/>
    </row>
    <row r="28" spans="1:8" ht="15.75">
      <c r="A28" s="13"/>
      <c r="B28" s="13"/>
      <c r="C28" s="7"/>
      <c r="D28" s="8"/>
      <c r="E28" s="8"/>
      <c r="F28" s="23"/>
      <c r="G28" s="9">
        <f>HYPERLINK('[1]реквизиты'!$G$21)</f>
      </c>
      <c r="H28" s="11"/>
    </row>
    <row r="29" spans="1:8" ht="12.75">
      <c r="A29" s="14"/>
      <c r="B29" s="14"/>
      <c r="C29" s="11"/>
      <c r="D29" s="24"/>
      <c r="E29" s="24"/>
      <c r="F29" s="24"/>
      <c r="G29" s="11"/>
      <c r="H29" s="11"/>
    </row>
    <row r="30" spans="1:8" ht="12.75" customHeight="1">
      <c r="A30" s="21">
        <f>HYPERLINK('[1]реквизиты'!$A$22)</f>
      </c>
      <c r="B30" s="13"/>
      <c r="C30" s="7"/>
      <c r="D30" s="10"/>
      <c r="E30" s="10"/>
      <c r="F30" s="25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22:E23"/>
    <mergeCell ref="F22:F23"/>
    <mergeCell ref="G8:G9"/>
    <mergeCell ref="A10:A11"/>
    <mergeCell ref="B10:B11"/>
    <mergeCell ref="C10:C11"/>
    <mergeCell ref="D10:D11"/>
    <mergeCell ref="E10:E11"/>
    <mergeCell ref="G22:G23"/>
    <mergeCell ref="E12:E13"/>
    <mergeCell ref="F12:F13"/>
    <mergeCell ref="G12:G13"/>
    <mergeCell ref="A22:A23"/>
    <mergeCell ref="B22:B23"/>
    <mergeCell ref="C22:C23"/>
    <mergeCell ref="D22:D23"/>
    <mergeCell ref="A12:A13"/>
    <mergeCell ref="B12:B1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2011-12-01T12:09:49Z</cp:lastPrinted>
  <dcterms:created xsi:type="dcterms:W3CDTF">1996-10-08T23:32:33Z</dcterms:created>
  <dcterms:modified xsi:type="dcterms:W3CDTF">2011-12-01T20:41:54Z</dcterms:modified>
  <cp:category/>
  <cp:version/>
  <cp:contentType/>
  <cp:contentStatus/>
</cp:coreProperties>
</file>