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р.хода Б" sheetId="3" r:id="rId3"/>
    <sheet name="пр.хода 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<sst xmlns="http://schemas.openxmlformats.org/spreadsheetml/2006/main" count="364" uniqueCount="204">
  <si>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</si>
  <si>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</si>
  <si>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</si>
  <si>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</si>
  <si>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</si>
  <si>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</si>
  <si>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</si>
  <si>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</si>
  <si>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</si>
  <si>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</si>
  <si>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</si>
  <si>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</si>
  <si>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</si>
  <si>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</si>
  <si>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</si>
  <si>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</si>
  <si>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</si>
  <si>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</si>
  <si>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</si>
  <si>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</si>
  <si>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</si>
  <si>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</si>
  <si>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</si>
  <si>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</si>
  <si>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</si>
  <si>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</si>
  <si>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</si>
  <si>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</si>
  <si>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</si>
  <si>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</si>
  <si>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</si>
  <si>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</si>
  <si>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</si>
  <si>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</si>
  <si>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</si>
  <si>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</si>
  <si>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</si>
  <si>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</si>
  <si>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</si>
  <si>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</si>
  <si>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</si>
  <si>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</si>
  <si>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</si>
  <si>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</si>
  <si>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</si>
  <si>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</si>
  <si>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</si>
  <si>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</si>
  <si>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</si>
  <si>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</si>
  <si>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</si>
  <si>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</si>
  <si>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</si>
  <si>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ПФО, Самарская, Самара</t>
  </si>
  <si>
    <t>ПФО, Чувашская, Чебоксары</t>
  </si>
  <si>
    <t>Ильин ГА, Малов СА</t>
  </si>
  <si>
    <t>Москва, Д</t>
  </si>
  <si>
    <t>Савкин АВ, Соломатин СВ</t>
  </si>
  <si>
    <t>ЮФО, Краснодарский, Армавир, Д</t>
  </si>
  <si>
    <t>ПФО, Нижегородская, Кстово</t>
  </si>
  <si>
    <t>С.Петербург, Д</t>
  </si>
  <si>
    <t>2 м</t>
  </si>
  <si>
    <t>МЕХТИЕВ Аюб Ханашович</t>
  </si>
  <si>
    <t>06.06.1992, МСМК</t>
  </si>
  <si>
    <t>СКФО, Чеченская, Д</t>
  </si>
  <si>
    <t>Мехтиев ХУ, Ахмаров РА</t>
  </si>
  <si>
    <t xml:space="preserve">ХАРИТОНОВ Денис Олегович </t>
  </si>
  <si>
    <t>11.03.1994, КМС</t>
  </si>
  <si>
    <t>ДЕНИЛЬХАНОВ Арби Юнусович</t>
  </si>
  <si>
    <t>Дикиев Х-М.М., Мехтиев ХУ</t>
  </si>
  <si>
    <t>ВОРОБЬЕВ Михаил Анатольевич</t>
  </si>
  <si>
    <t>29.03.1995, КМС</t>
  </si>
  <si>
    <t>ЦФО, Рязанская, Пр</t>
  </si>
  <si>
    <t>Перетрухин ВН, Фофанов КН</t>
  </si>
  <si>
    <t>ЛАГВЕНКИН Павел Михайлович</t>
  </si>
  <si>
    <t>13.02.1992, МС</t>
  </si>
  <si>
    <t>002734062</t>
  </si>
  <si>
    <t>Фофанов КН</t>
  </si>
  <si>
    <t>САВЕЛЬЕВ Евгений Анатольевич</t>
  </si>
  <si>
    <t>11.06.1991, МС</t>
  </si>
  <si>
    <t>001604062</t>
  </si>
  <si>
    <t>Фофанов КН, Кидрачев МН</t>
  </si>
  <si>
    <t>МЕРКУЛОВ Вадим Михайлович</t>
  </si>
  <si>
    <t>28.08.1989, МС</t>
  </si>
  <si>
    <t>000255</t>
  </si>
  <si>
    <t>Леонтьев АА, Фунтиков ПВ</t>
  </si>
  <si>
    <t>ГАВРИЛОВ Максим Олегович</t>
  </si>
  <si>
    <t>15.09.1993, КМС</t>
  </si>
  <si>
    <t>КЛЕЦКОВ Дмитрий Валерьевич</t>
  </si>
  <si>
    <t>26.11.1986, МСМК</t>
  </si>
  <si>
    <t>00032</t>
  </si>
  <si>
    <t>Павлов ДА, Алямкин ВГ</t>
  </si>
  <si>
    <t>КЛЕЦКОВ Никита Валерьевич</t>
  </si>
  <si>
    <t>016565</t>
  </si>
  <si>
    <t>ЛЕОНТЬЕВ Владимир Александрович</t>
  </si>
  <si>
    <t>27.11.1985, МСМК</t>
  </si>
  <si>
    <t>015426</t>
  </si>
  <si>
    <t>МЕЖЛУМЯН Гайк Левонович</t>
  </si>
  <si>
    <t>17.05.1990, МС</t>
  </si>
  <si>
    <t>ЮФО, Краснодарский, Новороссийск, ФК</t>
  </si>
  <si>
    <t>Дученко ВФ, Гарькуша АВ</t>
  </si>
  <si>
    <t>ГЕШЕВ Джамбулат Андзорович</t>
  </si>
  <si>
    <t>21.12.1994, КМС</t>
  </si>
  <si>
    <t>Псеунов МА</t>
  </si>
  <si>
    <t>МАШАКИН Михаил Владимирович</t>
  </si>
  <si>
    <t>08.09.1993, КМС</t>
  </si>
  <si>
    <t>Душкин АН, Лоповок СЕ</t>
  </si>
  <si>
    <t>ЮДИН Максим Валерьевич</t>
  </si>
  <si>
    <t>ПФО, Нижегородская, Выкса, Пр</t>
  </si>
  <si>
    <t>Рогов ДС, Гордеев МА</t>
  </si>
  <si>
    <t>КУРОЧКИН Максим Игоревич</t>
  </si>
  <si>
    <t>18.02.1990, МС</t>
  </si>
  <si>
    <t>ПФО, Пензенская, Д</t>
  </si>
  <si>
    <t>001333058</t>
  </si>
  <si>
    <t>Надькин ВА Ивентьев АВ</t>
  </si>
  <si>
    <t>БАЛЫКОВ Владимир Юрьевич</t>
  </si>
  <si>
    <t>15.02.1991, МСМК</t>
  </si>
  <si>
    <t>001654058</t>
  </si>
  <si>
    <t>Балыков ЮА</t>
  </si>
  <si>
    <t>БУДАКОВ Наил Намиг оглы</t>
  </si>
  <si>
    <t>01.05.1993, КМС</t>
  </si>
  <si>
    <t>Коновалов АП, Аржаткин ВВ</t>
  </si>
  <si>
    <t>ВОРОНИН Александр Дмитриевич</t>
  </si>
  <si>
    <t>23.02.1994, КМС</t>
  </si>
  <si>
    <t>Становкин МН, Родомакин ЮС</t>
  </si>
  <si>
    <t>ШЕМАЗАШВИЛИ Георгий Кобаевич</t>
  </si>
  <si>
    <t>03.09.1990, МС</t>
  </si>
  <si>
    <t>СФО, Иркутская</t>
  </si>
  <si>
    <t>008735038</t>
  </si>
  <si>
    <t>Журавлев ЮМ, Магура ИБ</t>
  </si>
  <si>
    <t>АНИСИМОВ Сергей Юрьевич</t>
  </si>
  <si>
    <t>08.01.1986, МС</t>
  </si>
  <si>
    <t>Павлов АЮ, Козлов АА</t>
  </si>
  <si>
    <t>ВОЛКОВ Кирилл Александрович</t>
  </si>
  <si>
    <t>25.06.1991, МС</t>
  </si>
  <si>
    <t>ЦФО, Московская, Климовск, МО</t>
  </si>
  <si>
    <t>Воробьев ДВ, Колганов ИВ</t>
  </si>
  <si>
    <t>ГОРНБЕРГЕР Евгений Леонидович</t>
  </si>
  <si>
    <t>ПФО, Самарская, Новосемейкино</t>
  </si>
  <si>
    <t>Кизельбаш ВГ</t>
  </si>
  <si>
    <t>АГАФОНОВ Александр Владимирович</t>
  </si>
  <si>
    <t>06.10.1989, МС</t>
  </si>
  <si>
    <t>ЦФО, Липецкая, Л</t>
  </si>
  <si>
    <t>Баранов СА</t>
  </si>
  <si>
    <t>28.04.1989, КМС</t>
  </si>
  <si>
    <t>ЦФО, Брянская, Брянск, Д</t>
  </si>
  <si>
    <t>001751</t>
  </si>
  <si>
    <t>Терешок АА</t>
  </si>
  <si>
    <t>МЕЛЬНИКОВ Антон Сергеевич</t>
  </si>
  <si>
    <t>15.05.1991, МС</t>
  </si>
  <si>
    <t>ЦФО, Владимирская, Владимир, Д</t>
  </si>
  <si>
    <t>Кашутин АВ, Андреев АС</t>
  </si>
  <si>
    <t>ОЗОРНИН Никита Алексеевич</t>
  </si>
  <si>
    <t>21.07.1992, КМС</t>
  </si>
  <si>
    <t>УФО, Свердловская, Екатеринбург, Д</t>
  </si>
  <si>
    <t>Коростелев АБ</t>
  </si>
  <si>
    <t>АНОХИН Виктор Николаевич</t>
  </si>
  <si>
    <t>24.04.1992, МС</t>
  </si>
  <si>
    <t>ЦФО, Московская, Можайск</t>
  </si>
  <si>
    <t>Нагулин ВА, Кучаев ДН</t>
  </si>
  <si>
    <t>ВОЙТЮК Владимир Сергеевич</t>
  </si>
  <si>
    <t>ПФО, Пермский, Нытва, МО</t>
  </si>
  <si>
    <t>Шатров МЕ</t>
  </si>
  <si>
    <t>КЛИНОВ Антон Эдуардович</t>
  </si>
  <si>
    <t>15.06.1987, МСМК</t>
  </si>
  <si>
    <t>ПФО, Пермский, Пермь, Д</t>
  </si>
  <si>
    <t>Забалуев АИ, Зубков ВД</t>
  </si>
  <si>
    <t>ГРЕЧИШНИКОВ Антон Владимирович</t>
  </si>
  <si>
    <t>18.12.1992, МСМК</t>
  </si>
  <si>
    <t>002742058</t>
  </si>
  <si>
    <t>Гречишников ВИ, Гритчин ВВ</t>
  </si>
  <si>
    <t>БОРОДИН Семен Олегович</t>
  </si>
  <si>
    <t>ЦФО, Тульская, Тула, Д</t>
  </si>
  <si>
    <t>Самборский СВ, Двоеглазов ПВ</t>
  </si>
  <si>
    <t>ГАЛИЧ Станислав Олегович</t>
  </si>
  <si>
    <t>07.01.1994, КМС</t>
  </si>
  <si>
    <t>ЦФО, Тверская, Конаково, МО</t>
  </si>
  <si>
    <t>Судариков АА</t>
  </si>
  <si>
    <t>ХУСЕИНОВ Умар Абдулкасимович</t>
  </si>
  <si>
    <t>Ахмаров РА</t>
  </si>
  <si>
    <t>в.к. 68  кг</t>
  </si>
  <si>
    <t>ДЗАЙТАЕВ Ильяс Мусаевич</t>
  </si>
  <si>
    <t>21.09.1989, МС</t>
  </si>
  <si>
    <t>Шахгириев АС</t>
  </si>
  <si>
    <t>12.03.1990, КМС</t>
  </si>
  <si>
    <t>30.08.1983, МС</t>
  </si>
  <si>
    <t>19.12.1991, МС</t>
  </si>
  <si>
    <t>13.05.1995, КМС</t>
  </si>
  <si>
    <t>07.06.1991, КМС</t>
  </si>
  <si>
    <t>ТАБУРЧЕНКО Павел Алексеевич</t>
  </si>
  <si>
    <t>22.04.1987, МС</t>
  </si>
  <si>
    <t>3/1</t>
  </si>
  <si>
    <t>3/0</t>
  </si>
  <si>
    <t>4/0</t>
  </si>
  <si>
    <t>3,5/0</t>
  </si>
  <si>
    <t>3,5/0,5</t>
  </si>
  <si>
    <t>5-6</t>
  </si>
  <si>
    <t>7-8</t>
  </si>
  <si>
    <t>9-12</t>
  </si>
  <si>
    <t>13-16</t>
  </si>
  <si>
    <t>17-20</t>
  </si>
  <si>
    <t>21-32</t>
  </si>
  <si>
    <t>33-35</t>
  </si>
  <si>
    <t>28-30 ноября 2013г., г.Кстово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</si>
</sst>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6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horizontal="right"/>
    </xf>
    <xf numFmtId="0" fontId="0" fillId="0" borderId="10" xfId="42" applyFont="1" applyBorder="1" applyAlignment="1" applyProtection="1">
      <alignment vertical="center" wrapText="1"/>
      <protection/>
    </xf>
    <xf numFmtId="0" fontId="63" fillId="0" borderId="0" xfId="0" applyFont="1" applyAlignment="1">
      <alignment/>
    </xf>
    <xf numFmtId="0" fontId="0" fillId="0" borderId="0" xfId="0" applyFill="1" applyBorder="1" applyAlignment="1">
      <alignment/>
    </xf>
    <xf numFmtId="49" fontId="24" fillId="0" borderId="14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49" fontId="25" fillId="0" borderId="18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10" fillId="0" borderId="0" xfId="42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24" fillId="0" borderId="17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49" fontId="7" fillId="0" borderId="16" xfId="0" applyNumberFormat="1" applyFont="1" applyBorder="1" applyAlignment="1">
      <alignment/>
    </xf>
    <xf numFmtId="49" fontId="24" fillId="0" borderId="1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22" xfId="42" applyFont="1" applyBorder="1" applyAlignment="1" applyProtection="1">
      <alignment horizontal="center" vertical="center" wrapText="1"/>
      <protection/>
    </xf>
    <xf numFmtId="0" fontId="15" fillId="0" borderId="23" xfId="42" applyFont="1" applyBorder="1" applyAlignment="1" applyProtection="1">
      <alignment horizontal="center" vertical="center" wrapText="1"/>
      <protection/>
    </xf>
    <xf numFmtId="0" fontId="15" fillId="0" borderId="2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49" fontId="0" fillId="0" borderId="26" xfId="0" applyNumberForma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15" xfId="42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0" fontId="7" fillId="0" borderId="14" xfId="42" applyFont="1" applyBorder="1" applyAlignment="1" applyProtection="1">
      <alignment horizontal="left" vertical="center" wrapText="1"/>
      <protection/>
    </xf>
    <xf numFmtId="0" fontId="7" fillId="0" borderId="36" xfId="42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/>
    </xf>
    <xf numFmtId="0" fontId="64" fillId="0" borderId="34" xfId="42" applyFont="1" applyBorder="1" applyAlignment="1" applyProtection="1">
      <alignment horizontal="left" vertical="center" wrapText="1"/>
      <protection/>
    </xf>
    <xf numFmtId="0" fontId="64" fillId="0" borderId="15" xfId="42" applyFont="1" applyBorder="1" applyAlignment="1" applyProtection="1">
      <alignment horizontal="left" vertical="center" wrapText="1"/>
      <protection/>
    </xf>
    <xf numFmtId="49" fontId="0" fillId="0" borderId="3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19" fillId="33" borderId="22" xfId="42" applyFont="1" applyFill="1" applyBorder="1" applyAlignment="1" applyProtection="1">
      <alignment horizontal="center" vertical="center" wrapText="1"/>
      <protection/>
    </xf>
    <xf numFmtId="0" fontId="19" fillId="33" borderId="23" xfId="42" applyFont="1" applyFill="1" applyBorder="1" applyAlignment="1" applyProtection="1">
      <alignment horizontal="center" vertical="center" wrapText="1"/>
      <protection/>
    </xf>
    <xf numFmtId="0" fontId="19" fillId="33" borderId="24" xfId="42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64" fillId="0" borderId="36" xfId="42" applyFont="1" applyBorder="1" applyAlignment="1" applyProtection="1">
      <alignment horizontal="left" vertical="center" wrapText="1"/>
      <protection/>
    </xf>
    <xf numFmtId="0" fontId="64" fillId="0" borderId="51" xfId="0" applyFont="1" applyBorder="1" applyAlignment="1">
      <alignment horizontal="left" vertical="center" wrapText="1"/>
    </xf>
    <xf numFmtId="0" fontId="64" fillId="0" borderId="51" xfId="42" applyFont="1" applyBorder="1" applyAlignment="1" applyProtection="1">
      <alignment horizontal="left" vertical="center" wrapText="1"/>
      <protection/>
    </xf>
    <xf numFmtId="0" fontId="64" fillId="0" borderId="52" xfId="0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8" fillId="0" borderId="0" xfId="42" applyFont="1" applyFill="1" applyBorder="1" applyAlignment="1" applyProtection="1">
      <alignment horizontal="center" vertical="center" wrapText="1"/>
      <protection/>
    </xf>
    <xf numFmtId="0" fontId="8" fillId="0" borderId="28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56;&#1086;&#1089;&#1089;&#1080;&#1080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самбо, среди мужчин.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/Октяборьский/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8"/>
  <sheetViews>
    <sheetView tabSelected="1" view="pageBreakPreview" zoomScaleSheetLayoutView="100" zoomScalePageLayoutView="0" workbookViewId="0" topLeftCell="A1">
      <selection activeCell="F10" sqref="F10:F1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96" t="s">
        <v>14</v>
      </c>
      <c r="B1" s="196"/>
      <c r="C1" s="196"/>
      <c r="D1" s="196"/>
      <c r="E1" s="196"/>
      <c r="F1" s="196"/>
      <c r="G1" s="196"/>
    </row>
    <row r="2" spans="2:7" ht="13.5" customHeight="1" thickBot="1">
      <c r="B2" s="176" t="s">
        <v>16</v>
      </c>
      <c r="C2" s="176"/>
      <c r="D2" s="177" t="str">
        <f>HYPERLINK('[1]реквизиты'!$A$2)</f>
        <v>Кубок России по самбо, среди мужчин.</v>
      </c>
      <c r="E2" s="178"/>
      <c r="F2" s="178"/>
      <c r="G2" s="179"/>
    </row>
    <row r="3" spans="2:7" ht="15" customHeight="1">
      <c r="B3" s="99"/>
      <c r="C3" s="274" t="s">
        <v>203</v>
      </c>
      <c r="D3" s="180"/>
      <c r="F3" s="181" t="str">
        <f>HYPERLINK('пр.взв.'!F3)</f>
        <v>в.к. 68  кг</v>
      </c>
      <c r="G3" s="182"/>
    </row>
    <row r="4" spans="1:7" ht="12.75">
      <c r="A4" s="192" t="s">
        <v>6</v>
      </c>
      <c r="B4" s="194" t="s">
        <v>1</v>
      </c>
      <c r="C4" s="190" t="s">
        <v>2</v>
      </c>
      <c r="D4" s="190" t="s">
        <v>3</v>
      </c>
      <c r="E4" s="190" t="s">
        <v>4</v>
      </c>
      <c r="F4" s="190" t="s">
        <v>7</v>
      </c>
      <c r="G4" s="190" t="s">
        <v>5</v>
      </c>
    </row>
    <row r="5" spans="1:7" ht="9.75" customHeight="1">
      <c r="A5" s="193"/>
      <c r="B5" s="195"/>
      <c r="C5" s="191"/>
      <c r="D5" s="191"/>
      <c r="E5" s="191"/>
      <c r="F5" s="191"/>
      <c r="G5" s="191"/>
    </row>
    <row r="6" spans="1:7" ht="11.25" customHeight="1">
      <c r="A6" s="189" t="s">
        <v>18</v>
      </c>
      <c r="B6" s="188">
        <v>20</v>
      </c>
      <c r="C6" s="185" t="str">
        <f>VLOOKUP(B6,'пр.взв.'!B6:G133,2,FALSE)</f>
        <v>КЛЕЦКОВ Дмитрий Валерьевич</v>
      </c>
      <c r="D6" s="183" t="str">
        <f>VLOOKUP(B6,'пр.взв.'!B6:G133,3,FALSE)</f>
        <v>26.11.1986, МСМК</v>
      </c>
      <c r="E6" s="183" t="str">
        <f>VLOOKUP(B6,'пр.взв.'!B6:G133,4,FALSE)</f>
        <v>Москва, Д</v>
      </c>
      <c r="F6" s="183" t="str">
        <f>VLOOKUP(B6,'пр.взв.'!B6:G133,5,FALSE)</f>
        <v>00032</v>
      </c>
      <c r="G6" s="185" t="str">
        <f>VLOOKUP(B6,'пр.взв.'!B6:G133,6,FALSE)</f>
        <v>Павлов ДА, Алямкин ВГ</v>
      </c>
    </row>
    <row r="7" spans="1:7" ht="11.25" customHeight="1">
      <c r="A7" s="189"/>
      <c r="B7" s="188"/>
      <c r="C7" s="186"/>
      <c r="D7" s="184"/>
      <c r="E7" s="184"/>
      <c r="F7" s="184"/>
      <c r="G7" s="186"/>
    </row>
    <row r="8" spans="1:7" ht="11.25" customHeight="1">
      <c r="A8" s="189" t="s">
        <v>19</v>
      </c>
      <c r="B8" s="188">
        <v>25</v>
      </c>
      <c r="C8" s="185" t="str">
        <f>VLOOKUP(B8,'пр.взв.'!B6:G133,2,FALSE)</f>
        <v>БАЛЫКОВ Владимир Юрьевич</v>
      </c>
      <c r="D8" s="183" t="str">
        <f>VLOOKUP(B8,'пр.взв.'!B6:G133,3,FALSE)</f>
        <v>15.02.1991, МСМК</v>
      </c>
      <c r="E8" s="183" t="str">
        <f>VLOOKUP(B8,'пр.взв.'!B6:G133,4,FALSE)</f>
        <v>ПФО, Пензенская, Д</v>
      </c>
      <c r="F8" s="183" t="str">
        <f>VLOOKUP(B8,'пр.взв.'!B6:G133,5,FALSE)</f>
        <v>001654058</v>
      </c>
      <c r="G8" s="185" t="str">
        <f>VLOOKUP(B8,'пр.взв.'!B6:G133,6,FALSE)</f>
        <v>Балыков ЮА</v>
      </c>
    </row>
    <row r="9" spans="1:7" ht="11.25" customHeight="1">
      <c r="A9" s="189"/>
      <c r="B9" s="188"/>
      <c r="C9" s="186"/>
      <c r="D9" s="184"/>
      <c r="E9" s="184"/>
      <c r="F9" s="184"/>
      <c r="G9" s="186"/>
    </row>
    <row r="10" spans="1:7" ht="11.25" customHeight="1">
      <c r="A10" s="189" t="s">
        <v>20</v>
      </c>
      <c r="B10" s="188">
        <v>14</v>
      </c>
      <c r="C10" s="185" t="str">
        <f>VLOOKUP(B10,'пр.взв.'!B6:G133,2,FALSE)</f>
        <v>ЛАГВЕНКИН Павел Михайлович</v>
      </c>
      <c r="D10" s="183" t="str">
        <f>VLOOKUP(B10,'пр.взв.'!B6:G133,3,FALSE)</f>
        <v>13.02.1992, МС</v>
      </c>
      <c r="E10" s="183" t="str">
        <f>VLOOKUP(B10,'пр.взв.'!B6:G133,4,FALSE)</f>
        <v>ЦФО, Рязанская, Пр</v>
      </c>
      <c r="F10" s="183" t="str">
        <f>VLOOKUP(B10,'пр.взв.'!B6:G133,5,FALSE)</f>
        <v>002734062</v>
      </c>
      <c r="G10" s="185" t="str">
        <f>VLOOKUP(B10,'пр.взв.'!B6:G133,6,FALSE)</f>
        <v>Фофанов КН</v>
      </c>
    </row>
    <row r="11" spans="1:7" ht="11.25" customHeight="1">
      <c r="A11" s="189"/>
      <c r="B11" s="188"/>
      <c r="C11" s="186"/>
      <c r="D11" s="184"/>
      <c r="E11" s="184"/>
      <c r="F11" s="184"/>
      <c r="G11" s="186"/>
    </row>
    <row r="12" spans="1:7" ht="11.25" customHeight="1">
      <c r="A12" s="189" t="s">
        <v>20</v>
      </c>
      <c r="B12" s="188">
        <v>15</v>
      </c>
      <c r="C12" s="185" t="str">
        <f>VLOOKUP(B12,'пр.взв.'!B6:G133,2,FALSE)</f>
        <v>МЕХТИЕВ Аюб Ханашович</v>
      </c>
      <c r="D12" s="183" t="str">
        <f>VLOOKUP(B12,'пр.взв.'!B6:G133,3,FALSE)</f>
        <v>06.06.1992, МСМК</v>
      </c>
      <c r="E12" s="183" t="str">
        <f>VLOOKUP(B12,'пр.взв.'!B6:G133,4,FALSE)</f>
        <v>СКФО, Чеченская, Д</v>
      </c>
      <c r="F12" s="183">
        <f>VLOOKUP(B12,'пр.взв.'!B6:G133,5,FALSE)</f>
        <v>0</v>
      </c>
      <c r="G12" s="185" t="str">
        <f>VLOOKUP(B12,'пр.взв.'!B6:G133,6,FALSE)</f>
        <v>Мехтиев ХУ, Ахмаров РА</v>
      </c>
    </row>
    <row r="13" spans="1:7" ht="11.25" customHeight="1">
      <c r="A13" s="189"/>
      <c r="B13" s="188"/>
      <c r="C13" s="186"/>
      <c r="D13" s="184"/>
      <c r="E13" s="184"/>
      <c r="F13" s="184"/>
      <c r="G13" s="186"/>
    </row>
    <row r="14" spans="1:7" ht="11.25" customHeight="1">
      <c r="A14" s="187" t="s">
        <v>196</v>
      </c>
      <c r="B14" s="188">
        <v>9</v>
      </c>
      <c r="C14" s="185" t="str">
        <f>VLOOKUP(B14,'пр.взв.'!B6:G133,2,FALSE)</f>
        <v>ДЗАЙТАЕВ Ильяс Мусаевич</v>
      </c>
      <c r="D14" s="183" t="str">
        <f>VLOOKUP(B14,'пр.взв.'!B6:G133,3,FALSE)</f>
        <v>21.09.1989, МС</v>
      </c>
      <c r="E14" s="183" t="str">
        <f>VLOOKUP(B14,'пр.взв.'!B6:G133,4,FALSE)</f>
        <v>СКФО, Чеченская, Д</v>
      </c>
      <c r="F14" s="183">
        <f>VLOOKUP(B14,'пр.взв.'!B6:G133,5,FALSE)</f>
        <v>0</v>
      </c>
      <c r="G14" s="185" t="str">
        <f>VLOOKUP(B14,'пр.взв.'!B6:G141,6,FALSE)</f>
        <v>Шахгириев АС</v>
      </c>
    </row>
    <row r="15" spans="1:7" ht="11.25" customHeight="1">
      <c r="A15" s="187"/>
      <c r="B15" s="188"/>
      <c r="C15" s="186"/>
      <c r="D15" s="184"/>
      <c r="E15" s="184"/>
      <c r="F15" s="184"/>
      <c r="G15" s="186"/>
    </row>
    <row r="16" spans="1:7" ht="11.25" customHeight="1">
      <c r="A16" s="187" t="s">
        <v>196</v>
      </c>
      <c r="B16" s="188">
        <v>16</v>
      </c>
      <c r="C16" s="185" t="str">
        <f>VLOOKUP(B16,'пр.взв.'!B6:G133,2,FALSE)</f>
        <v>ГРЕЧИШНИКОВ Антон Владимирович</v>
      </c>
      <c r="D16" s="183" t="str">
        <f>VLOOKUP(B16,'пр.взв.'!B6:G133,3,FALSE)</f>
        <v>18.12.1992, МСМК</v>
      </c>
      <c r="E16" s="183" t="str">
        <f>VLOOKUP(B16,'пр.взв.'!B6:G133,4,FALSE)</f>
        <v>ПФО, Пензенская, Д</v>
      </c>
      <c r="F16" s="183" t="str">
        <f>VLOOKUP(B16,'пр.взв.'!B6:G133,5,FALSE)</f>
        <v>002742058</v>
      </c>
      <c r="G16" s="185" t="str">
        <f>VLOOKUP(B16,'пр.взв.'!B6:G143,6,FALSE)</f>
        <v>Гречишников ВИ, Гритчин ВВ</v>
      </c>
    </row>
    <row r="17" spans="1:7" ht="11.25" customHeight="1">
      <c r="A17" s="187"/>
      <c r="B17" s="188"/>
      <c r="C17" s="186"/>
      <c r="D17" s="184"/>
      <c r="E17" s="184"/>
      <c r="F17" s="184"/>
      <c r="G17" s="186"/>
    </row>
    <row r="18" spans="1:7" ht="11.25" customHeight="1">
      <c r="A18" s="187" t="s">
        <v>197</v>
      </c>
      <c r="B18" s="188">
        <v>27</v>
      </c>
      <c r="C18" s="185" t="str">
        <f>VLOOKUP(B18,'пр.взв.'!B6:G1338,2,FALSE)</f>
        <v>КЛЕЦКОВ Никита Валерьевич</v>
      </c>
      <c r="D18" s="183" t="str">
        <f>VLOOKUP(B18,'пр.взв.'!B6:G133,3,FALSE)</f>
        <v>26.11.1986, МСМК</v>
      </c>
      <c r="E18" s="183" t="str">
        <f>VLOOKUP(B18,'пр.взв.'!B6:G133,4,FALSE)</f>
        <v>Москва, Д</v>
      </c>
      <c r="F18" s="183" t="str">
        <f>VLOOKUP(B18,'пр.взв.'!B6:G133,5,FALSE)</f>
        <v>016565</v>
      </c>
      <c r="G18" s="185" t="str">
        <f>VLOOKUP(B18,'пр.взв.'!B6:G145,6,FALSE)</f>
        <v>Павлов ДА, Алямкин ВГ</v>
      </c>
    </row>
    <row r="19" spans="1:7" ht="11.25" customHeight="1">
      <c r="A19" s="187"/>
      <c r="B19" s="188"/>
      <c r="C19" s="186"/>
      <c r="D19" s="184"/>
      <c r="E19" s="184"/>
      <c r="F19" s="184"/>
      <c r="G19" s="186"/>
    </row>
    <row r="20" spans="1:7" ht="11.25" customHeight="1">
      <c r="A20" s="187" t="s">
        <v>197</v>
      </c>
      <c r="B20" s="188">
        <v>22</v>
      </c>
      <c r="C20" s="185" t="str">
        <f>VLOOKUP(B20,'пр.взв.'!B6:G133,2,FALSE)</f>
        <v>ЛЕОНТЬЕВ Владимир Александрович</v>
      </c>
      <c r="D20" s="183" t="str">
        <f>VLOOKUP(B20,'пр.взв.'!B6:G133,3,FALSE)</f>
        <v>27.11.1985, МСМК</v>
      </c>
      <c r="E20" s="183" t="str">
        <f>VLOOKUP(B20,'пр.взв.'!B6:G133,4,FALSE)</f>
        <v>Москва, Д</v>
      </c>
      <c r="F20" s="183" t="str">
        <f>VLOOKUP(B20,'пр.взв.'!B6:G133,5,FALSE)</f>
        <v>015426</v>
      </c>
      <c r="G20" s="185" t="str">
        <f>VLOOKUP(B20,'пр.взв.'!B6:G147,6,FALSE)</f>
        <v>Павлов ДА, Алямкин ВГ</v>
      </c>
    </row>
    <row r="21" spans="1:7" ht="11.25" customHeight="1">
      <c r="A21" s="187"/>
      <c r="B21" s="188"/>
      <c r="C21" s="186"/>
      <c r="D21" s="184"/>
      <c r="E21" s="184"/>
      <c r="F21" s="184"/>
      <c r="G21" s="186"/>
    </row>
    <row r="22" spans="1:7" ht="11.25" customHeight="1">
      <c r="A22" s="187" t="s">
        <v>198</v>
      </c>
      <c r="B22" s="188">
        <v>26</v>
      </c>
      <c r="C22" s="185" t="str">
        <f>VLOOKUP(B22,'пр.взв.'!B6:G133,2,FALSE)</f>
        <v>АНИСИМОВ Сергей Юрьевич</v>
      </c>
      <c r="D22" s="183" t="str">
        <f>VLOOKUP(B22,'пр.взв.'!B6:G133,3,FALSE)</f>
        <v>08.01.1986, МС</v>
      </c>
      <c r="E22" s="183" t="str">
        <f>VLOOKUP(B22,'пр.взв.'!B6:G133,4,FALSE)</f>
        <v>С.Петербург, Д</v>
      </c>
      <c r="F22" s="183">
        <f>VLOOKUP(B22,'пр.взв.'!B6:G133,5,FALSE)</f>
        <v>0</v>
      </c>
      <c r="G22" s="185" t="str">
        <f>VLOOKUP(B22,'пр.взв.'!B6:G149,6,FALSE)</f>
        <v>Павлов АЮ, Козлов АА</v>
      </c>
    </row>
    <row r="23" spans="1:7" ht="11.25" customHeight="1">
      <c r="A23" s="187"/>
      <c r="B23" s="188"/>
      <c r="C23" s="186"/>
      <c r="D23" s="184"/>
      <c r="E23" s="184"/>
      <c r="F23" s="184"/>
      <c r="G23" s="186"/>
    </row>
    <row r="24" spans="1:7" ht="11.25" customHeight="1">
      <c r="A24" s="187" t="s">
        <v>198</v>
      </c>
      <c r="B24" s="188">
        <v>28</v>
      </c>
      <c r="C24" s="185" t="str">
        <f>VLOOKUP(B24,'пр.взв.'!B6:G133,2,FALSE)</f>
        <v>ДЕНИЛЬХАНОВ Арби Юнусович</v>
      </c>
      <c r="D24" s="183" t="str">
        <f>VLOOKUP(B24,'пр.взв.'!B6:G133,3,FALSE)</f>
        <v>19.12.1991, МС</v>
      </c>
      <c r="E24" s="183" t="str">
        <f>VLOOKUP(B24,'пр.взв.'!B6:G133,4,FALSE)</f>
        <v>СКФО, Чеченская, Д</v>
      </c>
      <c r="F24" s="183">
        <f>VLOOKUP(B24,'пр.взв.'!B6:G133,5,FALSE)</f>
        <v>0</v>
      </c>
      <c r="G24" s="185" t="str">
        <f>VLOOKUP(B24,'пр.взв.'!B6:G151,6,FALSE)</f>
        <v>Дикиев Х-М.М., Мехтиев ХУ</v>
      </c>
    </row>
    <row r="25" spans="1:7" ht="11.25" customHeight="1">
      <c r="A25" s="187"/>
      <c r="B25" s="188"/>
      <c r="C25" s="186"/>
      <c r="D25" s="184"/>
      <c r="E25" s="184"/>
      <c r="F25" s="184"/>
      <c r="G25" s="186"/>
    </row>
    <row r="26" spans="1:7" ht="11.25" customHeight="1">
      <c r="A26" s="187" t="s">
        <v>198</v>
      </c>
      <c r="B26" s="188">
        <v>5</v>
      </c>
      <c r="C26" s="185" t="str">
        <f>VLOOKUP(B26,'пр.взв.'!B6:G133,2,FALSE)</f>
        <v>САВЕЛЬЕВ Евгений Анатольевич</v>
      </c>
      <c r="D26" s="183" t="str">
        <f>VLOOKUP(B26,'пр.взв.'!B6:G133,3,FALSE)</f>
        <v>11.06.1991, МС</v>
      </c>
      <c r="E26" s="183" t="str">
        <f>VLOOKUP(B26,'пр.взв.'!B6:G133,4,FALSE)</f>
        <v>ЦФО, Рязанская, Пр</v>
      </c>
      <c r="F26" s="183" t="str">
        <f>VLOOKUP(B26,'пр.взв.'!B6:G133,5,FALSE)</f>
        <v>001604062</v>
      </c>
      <c r="G26" s="185" t="str">
        <f>VLOOKUP(B26,'пр.взв.'!B6:G153,6,FALSE)</f>
        <v>Фофанов КН, Кидрачев МН</v>
      </c>
    </row>
    <row r="27" spans="1:7" ht="11.25" customHeight="1">
      <c r="A27" s="187"/>
      <c r="B27" s="188"/>
      <c r="C27" s="186"/>
      <c r="D27" s="184"/>
      <c r="E27" s="184"/>
      <c r="F27" s="184"/>
      <c r="G27" s="186"/>
    </row>
    <row r="28" spans="1:7" ht="11.25" customHeight="1">
      <c r="A28" s="187" t="s">
        <v>198</v>
      </c>
      <c r="B28" s="188">
        <v>23</v>
      </c>
      <c r="C28" s="185" t="str">
        <f>VLOOKUP(B28,'пр.взв.'!B6:G133,2,FALSE)</f>
        <v>ВОЛКОВ Кирилл Александрович</v>
      </c>
      <c r="D28" s="183" t="str">
        <f>VLOOKUP(B28,'пр.взв.'!B6:G133,3,FALSE)</f>
        <v>25.06.1991, МС</v>
      </c>
      <c r="E28" s="183" t="str">
        <f>VLOOKUP(B28,'пр.взв.'!B6:G133,4,FALSE)</f>
        <v>ЦФО, Московская, Климовск, МО</v>
      </c>
      <c r="F28" s="183">
        <f>VLOOKUP(B28,'пр.взв.'!B6:G133,5,FALSE)</f>
        <v>0</v>
      </c>
      <c r="G28" s="185" t="str">
        <f>VLOOKUP(B28,'пр.взв.'!B6:G155,6,FALSE)</f>
        <v>Воробьев ДВ, Колганов ИВ</v>
      </c>
    </row>
    <row r="29" spans="1:7" ht="11.25" customHeight="1">
      <c r="A29" s="187"/>
      <c r="B29" s="188"/>
      <c r="C29" s="186"/>
      <c r="D29" s="184"/>
      <c r="E29" s="184"/>
      <c r="F29" s="184"/>
      <c r="G29" s="186"/>
    </row>
    <row r="30" spans="1:7" ht="11.25" customHeight="1">
      <c r="A30" s="187" t="s">
        <v>199</v>
      </c>
      <c r="B30" s="188">
        <v>1</v>
      </c>
      <c r="C30" s="185" t="str">
        <f>VLOOKUP(B30,'пр.взв.'!B6:G133,2,FALSE)</f>
        <v>АГАФОНОВ Александр Владимирович</v>
      </c>
      <c r="D30" s="183" t="str">
        <f>VLOOKUP(B30,'пр.взв.'!B6:G133,3,FALSE)</f>
        <v>06.10.1989, МС</v>
      </c>
      <c r="E30" s="183" t="str">
        <f>VLOOKUP(B30,'пр.взв.'!B6:G133,4,FALSE)</f>
        <v>ЦФО, Липецкая, Л</v>
      </c>
      <c r="F30" s="183">
        <f>VLOOKUP(B30,'пр.взв.'!B6:G133,5,FALSE)</f>
        <v>0</v>
      </c>
      <c r="G30" s="185" t="str">
        <f>VLOOKUP(B30,'пр.взв.'!B6:G157,6,FALSE)</f>
        <v>Баранов СА</v>
      </c>
    </row>
    <row r="31" spans="1:7" ht="11.25" customHeight="1">
      <c r="A31" s="187"/>
      <c r="B31" s="188"/>
      <c r="C31" s="186"/>
      <c r="D31" s="184"/>
      <c r="E31" s="184"/>
      <c r="F31" s="184"/>
      <c r="G31" s="186"/>
    </row>
    <row r="32" spans="1:7" ht="11.25" customHeight="1">
      <c r="A32" s="187" t="s">
        <v>199</v>
      </c>
      <c r="B32" s="188">
        <v>31</v>
      </c>
      <c r="C32" s="185" t="str">
        <f>VLOOKUP(B32,'пр.взв.'!B6:G133,2,FALSE)</f>
        <v>ХАРИТОНОВ Денис Олегович </v>
      </c>
      <c r="D32" s="183" t="str">
        <f>VLOOKUP(B32,'пр.взв.'!B6:G133,3,FALSE)</f>
        <v>11.03.1994, КМС</v>
      </c>
      <c r="E32" s="183" t="str">
        <f>VLOOKUP(B32,'пр.взв.'!B6:G159,4,FALSE)</f>
        <v>ПФО, Чувашская, Чебоксары</v>
      </c>
      <c r="F32" s="183">
        <f>VLOOKUP(B32,'пр.взв.'!B6:G133,5,FALSE)</f>
        <v>0</v>
      </c>
      <c r="G32" s="185" t="str">
        <f>VLOOKUP(B32,'пр.взв.'!B6:G159,6,FALSE)</f>
        <v>Ильин ГА, Малов СА</v>
      </c>
    </row>
    <row r="33" spans="1:7" ht="11.25" customHeight="1">
      <c r="A33" s="187"/>
      <c r="B33" s="188"/>
      <c r="C33" s="186"/>
      <c r="D33" s="184"/>
      <c r="E33" s="184"/>
      <c r="F33" s="184"/>
      <c r="G33" s="186"/>
    </row>
    <row r="34" spans="1:7" ht="11.25" customHeight="1">
      <c r="A34" s="187" t="s">
        <v>199</v>
      </c>
      <c r="B34" s="188">
        <v>30</v>
      </c>
      <c r="C34" s="185" t="str">
        <f>VLOOKUP(B34,'пр.взв.'!B6:G133,2,FALSE)</f>
        <v>КЛИНОВ Антон Эдуардович</v>
      </c>
      <c r="D34" s="183" t="str">
        <f>VLOOKUP(B34,'пр.взв.'!B6:G133,3,FALSE)</f>
        <v>15.06.1987, МСМК</v>
      </c>
      <c r="E34" s="183" t="str">
        <f>VLOOKUP(B34,'пр.взв.'!B6:G133,4,FALSE)</f>
        <v>ПФО, Пермский, Пермь, Д</v>
      </c>
      <c r="F34" s="183">
        <f>VLOOKUP(B34,'пр.взв.'!B6:G133,5,FALSE)</f>
        <v>0</v>
      </c>
      <c r="G34" s="185" t="str">
        <f>VLOOKUP(B34,'пр.взв.'!B6:G161,6,FALSE)</f>
        <v>Забалуев АИ, Зубков ВД</v>
      </c>
    </row>
    <row r="35" spans="1:7" ht="11.25" customHeight="1">
      <c r="A35" s="187"/>
      <c r="B35" s="188"/>
      <c r="C35" s="186"/>
      <c r="D35" s="184"/>
      <c r="E35" s="184"/>
      <c r="F35" s="184"/>
      <c r="G35" s="186"/>
    </row>
    <row r="36" spans="1:7" ht="11.25" customHeight="1">
      <c r="A36" s="187" t="s">
        <v>199</v>
      </c>
      <c r="B36" s="188">
        <v>4</v>
      </c>
      <c r="C36" s="185" t="str">
        <f>VLOOKUP(B36,'пр.взв.'!B6:G133,2,FALSE)</f>
        <v>АНОХИН Виктор Николаевич</v>
      </c>
      <c r="D36" s="183" t="str">
        <f>VLOOKUP(B36,'пр.взв.'!B6:G133,3,FALSE)</f>
        <v>24.04.1992, МС</v>
      </c>
      <c r="E36" s="183" t="str">
        <f>VLOOKUP(B36,'пр.взв.'!B6:G133,4,FALSE)</f>
        <v>ЦФО, Московская, Можайск</v>
      </c>
      <c r="F36" s="183">
        <f>VLOOKUP(B36,'пр.взв.'!B6:G133,5,FALSE)</f>
        <v>0</v>
      </c>
      <c r="G36" s="185" t="str">
        <f>VLOOKUP(B36,'пр.взв.'!B6:G163,6,FALSE)</f>
        <v>Нагулин ВА, Кучаев ДН</v>
      </c>
    </row>
    <row r="37" spans="1:7" ht="11.25" customHeight="1">
      <c r="A37" s="187"/>
      <c r="B37" s="188"/>
      <c r="C37" s="186"/>
      <c r="D37" s="184"/>
      <c r="E37" s="184"/>
      <c r="F37" s="184"/>
      <c r="G37" s="186"/>
    </row>
    <row r="38" spans="1:7" ht="11.25" customHeight="1">
      <c r="A38" s="187" t="s">
        <v>200</v>
      </c>
      <c r="B38" s="188">
        <v>13</v>
      </c>
      <c r="C38" s="185" t="str">
        <f>VLOOKUP(B38,'пр.взв.'!B6:G133,2,FALSE)</f>
        <v>МЕЛЬНИКОВ Антон Сергеевич</v>
      </c>
      <c r="D38" s="183" t="str">
        <f>VLOOKUP(B38,'пр.взв.'!B6:G133,3,FALSE)</f>
        <v>15.05.1991, МС</v>
      </c>
      <c r="E38" s="183" t="str">
        <f>VLOOKUP(B38,'пр.взв.'!B6:G133,4,FALSE)</f>
        <v>ЦФО, Владимирская, Владимир, Д</v>
      </c>
      <c r="F38" s="183">
        <f>VLOOKUP(B38,'пр.взв.'!B6:G133,5,FALSE)</f>
        <v>0</v>
      </c>
      <c r="G38" s="185" t="str">
        <f>VLOOKUP(B38,'пр.взв.'!B6:G165,6,FALSE)</f>
        <v>Кашутин АВ, Андреев АС</v>
      </c>
    </row>
    <row r="39" spans="1:7" ht="11.25" customHeight="1">
      <c r="A39" s="187"/>
      <c r="B39" s="188"/>
      <c r="C39" s="186"/>
      <c r="D39" s="184"/>
      <c r="E39" s="184"/>
      <c r="F39" s="184"/>
      <c r="G39" s="186"/>
    </row>
    <row r="40" spans="1:7" ht="11.25" customHeight="1">
      <c r="A40" s="187" t="s">
        <v>200</v>
      </c>
      <c r="B40" s="188">
        <v>35</v>
      </c>
      <c r="C40" s="185" t="str">
        <f>VLOOKUP(B40,'пр.взв.'!B6:G133,2,FALSE)</f>
        <v>КУРОЧКИН Максим Игоревич</v>
      </c>
      <c r="D40" s="183" t="str">
        <f>VLOOKUP(B40,'пр.взв.'!B6:G133,3,FALSE)</f>
        <v>18.02.1990, МС</v>
      </c>
      <c r="E40" s="183" t="str">
        <f>VLOOKUP(B40,'пр.взв.'!B6:G133,4,FALSE)</f>
        <v>ПФО, Пензенская, Д</v>
      </c>
      <c r="F40" s="183" t="str">
        <f>VLOOKUP(B40,'пр.взв.'!B6:G133,5,FALSE)</f>
        <v>001333058</v>
      </c>
      <c r="G40" s="185" t="str">
        <f>VLOOKUP(B40,'пр.взв.'!B6:G167,6,FALSE)</f>
        <v>Надькин ВА Ивентьев АВ</v>
      </c>
    </row>
    <row r="41" spans="1:7" ht="11.25" customHeight="1">
      <c r="A41" s="187"/>
      <c r="B41" s="188"/>
      <c r="C41" s="186"/>
      <c r="D41" s="184"/>
      <c r="E41" s="184"/>
      <c r="F41" s="184"/>
      <c r="G41" s="186"/>
    </row>
    <row r="42" spans="1:7" ht="11.25" customHeight="1">
      <c r="A42" s="187" t="s">
        <v>200</v>
      </c>
      <c r="B42" s="188">
        <v>18</v>
      </c>
      <c r="C42" s="185" t="str">
        <f>VLOOKUP(B42,'пр.взв.'!B6:G133,2,FALSE)</f>
        <v>МЕЖЛУМЯН Гайк Левонович</v>
      </c>
      <c r="D42" s="183" t="str">
        <f>VLOOKUP(B42,'пр.взв.'!B6:G133,3,FALSE)</f>
        <v>17.05.1990, МС</v>
      </c>
      <c r="E42" s="183" t="str">
        <f>VLOOKUP(B42,'пр.взв.'!B6:G133,4,FALSE)</f>
        <v>ЮФО, Краснодарский, Новороссийск, ФК</v>
      </c>
      <c r="F42" s="183">
        <f>VLOOKUP(B42,'пр.взв.'!B6:G133,5,FALSE)</f>
        <v>0</v>
      </c>
      <c r="G42" s="185" t="str">
        <f>VLOOKUP(B42,'пр.взв.'!B6:G169,6,FALSE)</f>
        <v>Дученко ВФ, Гарькуша АВ</v>
      </c>
    </row>
    <row r="43" spans="1:7" ht="11.25" customHeight="1">
      <c r="A43" s="187"/>
      <c r="B43" s="188"/>
      <c r="C43" s="186"/>
      <c r="D43" s="184"/>
      <c r="E43" s="184"/>
      <c r="F43" s="184"/>
      <c r="G43" s="186"/>
    </row>
    <row r="44" spans="1:7" ht="11.25" customHeight="1">
      <c r="A44" s="187" t="s">
        <v>200</v>
      </c>
      <c r="B44" s="188">
        <v>8</v>
      </c>
      <c r="C44" s="185" t="str">
        <f>VLOOKUP(B44,'пр.взв.'!B6:G133,2,FALSE)</f>
        <v>ЮДИН Максим Валерьевич</v>
      </c>
      <c r="D44" s="183" t="str">
        <f>VLOOKUP(B44,'пр.взв.'!B5:G171,3,FALSE)</f>
        <v>13.05.1995, КМС</v>
      </c>
      <c r="E44" s="183" t="str">
        <f>VLOOKUP(B44,'пр.взв.'!B6:G133,4,FALSE)</f>
        <v>ПФО, Нижегородская, Выкса, Пр</v>
      </c>
      <c r="F44" s="183">
        <f>VLOOKUP(B44,'пр.взв.'!B6:G133,5,FALSE)</f>
        <v>0</v>
      </c>
      <c r="G44" s="185" t="str">
        <f>VLOOKUP(B44,'пр.взв.'!B6:G171,6,FALSE)</f>
        <v>Рогов ДС, Гордеев МА</v>
      </c>
    </row>
    <row r="45" spans="1:7" ht="11.25" customHeight="1">
      <c r="A45" s="187"/>
      <c r="B45" s="188"/>
      <c r="C45" s="186"/>
      <c r="D45" s="184"/>
      <c r="E45" s="184"/>
      <c r="F45" s="184"/>
      <c r="G45" s="186"/>
    </row>
    <row r="46" spans="1:7" ht="11.25" customHeight="1">
      <c r="A46" s="187" t="s">
        <v>201</v>
      </c>
      <c r="B46" s="188">
        <v>34</v>
      </c>
      <c r="C46" s="185" t="str">
        <f>VLOOKUP(B46,'пр.взв.'!B6:G133,2,FALSE)</f>
        <v>БОРОДИН Семен Олегович</v>
      </c>
      <c r="D46" s="183" t="str">
        <f>VLOOKUP(B46,'пр.взв.'!B6:G133,3,FALSE)</f>
        <v>22.04.1987, МС</v>
      </c>
      <c r="E46" s="183" t="str">
        <f>VLOOKUP(B46,'пр.взв.'!B6:G133,4,FALSE)</f>
        <v>ЦФО, Тульская, Тула, Д</v>
      </c>
      <c r="F46" s="183">
        <f>VLOOKUP(B46,'пр.взв.'!B6:G133,5,FALSE)</f>
        <v>0</v>
      </c>
      <c r="G46" s="185" t="str">
        <f>VLOOKUP(B46,'пр.взв.'!B6:G173,6,FALSE)</f>
        <v>Самборский СВ, Двоеглазов ПВ</v>
      </c>
    </row>
    <row r="47" spans="1:7" ht="11.25" customHeight="1">
      <c r="A47" s="187"/>
      <c r="B47" s="188"/>
      <c r="C47" s="186"/>
      <c r="D47" s="184"/>
      <c r="E47" s="184"/>
      <c r="F47" s="184"/>
      <c r="G47" s="186"/>
    </row>
    <row r="48" spans="1:7" ht="11.25" customHeight="1">
      <c r="A48" s="187" t="s">
        <v>201</v>
      </c>
      <c r="B48" s="188">
        <v>10</v>
      </c>
      <c r="C48" s="185" t="str">
        <f>VLOOKUP(B48,'пр.взв.'!B6:G133,2,FALSE)</f>
        <v>ВОРОНИН Александр Дмитриевич</v>
      </c>
      <c r="D48" s="183" t="str">
        <f>VLOOKUP(B48,'пр.взв.'!B6:G133,3,FALSE)</f>
        <v>23.02.1994, КМС</v>
      </c>
      <c r="E48" s="183" t="str">
        <f>VLOOKUP(B48,'пр.взв.'!B6:G133,4,FALSE)</f>
        <v>ПФО, Самарская, Самара</v>
      </c>
      <c r="F48" s="183">
        <f>VLOOKUP(B48,'пр.взв.'!B6:G133,5,FALSE)</f>
        <v>0</v>
      </c>
      <c r="G48" s="185" t="str">
        <f>VLOOKUP(B48,'пр.взв.'!B6:G175,6,FALSE)</f>
        <v>Становкин МН, Родомакин ЮС</v>
      </c>
    </row>
    <row r="49" spans="1:7" ht="11.25" customHeight="1">
      <c r="A49" s="187"/>
      <c r="B49" s="188"/>
      <c r="C49" s="186"/>
      <c r="D49" s="184"/>
      <c r="E49" s="184"/>
      <c r="F49" s="184"/>
      <c r="G49" s="186"/>
    </row>
    <row r="50" spans="1:7" ht="11.25" customHeight="1">
      <c r="A50" s="187" t="s">
        <v>201</v>
      </c>
      <c r="B50" s="188">
        <v>6</v>
      </c>
      <c r="C50" s="185" t="str">
        <f>VLOOKUP(B50,'пр.взв.'!B6:G133,2,FALSE)</f>
        <v>ШЕМАЗАШВИЛИ Георгий Кобаевич</v>
      </c>
      <c r="D50" s="183" t="str">
        <f>VLOOKUP(B50,'пр.взв.'!B6:G133,3,FALSE)</f>
        <v>03.09.1990, МС</v>
      </c>
      <c r="E50" s="183" t="str">
        <f>VLOOKUP(B50,'пр.взв.'!B6:G133,4,FALSE)</f>
        <v>СФО, Иркутская</v>
      </c>
      <c r="F50" s="183" t="str">
        <f>VLOOKUP(B50,'пр.взв.'!B6:G133,5,FALSE)</f>
        <v>008735038</v>
      </c>
      <c r="G50" s="185" t="str">
        <f>VLOOKUP(B50,'пр.взв.'!B6:G177,6,FALSE)</f>
        <v>Журавлев ЮМ, Магура ИБ</v>
      </c>
    </row>
    <row r="51" spans="1:7" ht="11.25" customHeight="1">
      <c r="A51" s="187"/>
      <c r="B51" s="188"/>
      <c r="C51" s="186"/>
      <c r="D51" s="184"/>
      <c r="E51" s="184"/>
      <c r="F51" s="184"/>
      <c r="G51" s="186"/>
    </row>
    <row r="52" spans="1:7" ht="11.25" customHeight="1">
      <c r="A52" s="187" t="s">
        <v>201</v>
      </c>
      <c r="B52" s="188">
        <v>12</v>
      </c>
      <c r="C52" s="185" t="str">
        <f>VLOOKUP(B52,'пр.взв.'!B6:G133,2,FALSE)</f>
        <v>ГОРНБЕРГЕР Евгений Леонидович</v>
      </c>
      <c r="D52" s="183" t="str">
        <f>VLOOKUP(B52,'пр.взв.'!B6:G133,3,FALSE)</f>
        <v>07.06.1991, КМС</v>
      </c>
      <c r="E52" s="183" t="str">
        <f>VLOOKUP(B52,'пр.взв.'!B6:G133,4,FALSE)</f>
        <v>ПФО, Самарская, Новосемейкино</v>
      </c>
      <c r="F52" s="183">
        <f>VLOOKUP(B52,'пр.взв.'!B6:G133,5,FALSE)</f>
        <v>0</v>
      </c>
      <c r="G52" s="185" t="str">
        <f>VLOOKUP(B52,'пр.взв.'!B6:G179,6,FALSE)</f>
        <v>Кизельбаш ВГ</v>
      </c>
    </row>
    <row r="53" spans="1:7" ht="11.25" customHeight="1">
      <c r="A53" s="187"/>
      <c r="B53" s="188"/>
      <c r="C53" s="186"/>
      <c r="D53" s="184"/>
      <c r="E53" s="184"/>
      <c r="F53" s="184"/>
      <c r="G53" s="186"/>
    </row>
    <row r="54" spans="1:7" ht="11.25" customHeight="1">
      <c r="A54" s="187" t="s">
        <v>201</v>
      </c>
      <c r="B54" s="188">
        <v>24</v>
      </c>
      <c r="C54" s="185" t="str">
        <f>VLOOKUP(B54,'пр.взв.'!B6:G133,2,FALSE)</f>
        <v>ОЗОРНИН Никита Алексеевич</v>
      </c>
      <c r="D54" s="183" t="str">
        <f>VLOOKUP(B54,'пр.взв.'!B6:G133,3,FALSE)</f>
        <v>21.07.1992, КМС</v>
      </c>
      <c r="E54" s="183" t="str">
        <f>VLOOKUP(B54,'пр.взв.'!B6:G133,4,FALSE)</f>
        <v>УФО, Свердловская, Екатеринбург, Д</v>
      </c>
      <c r="F54" s="183">
        <f>VLOOKUP(B54,'пр.взв.'!B6:G133,5,FALSE)</f>
        <v>0</v>
      </c>
      <c r="G54" s="185" t="str">
        <f>VLOOKUP(B54,'пр.взв.'!B6:G181,6,FALSE)</f>
        <v>Коростелев АБ</v>
      </c>
    </row>
    <row r="55" spans="1:7" ht="11.25" customHeight="1">
      <c r="A55" s="187"/>
      <c r="B55" s="188"/>
      <c r="C55" s="186"/>
      <c r="D55" s="184"/>
      <c r="E55" s="184"/>
      <c r="F55" s="184"/>
      <c r="G55" s="186"/>
    </row>
    <row r="56" spans="1:7" ht="11.25" customHeight="1">
      <c r="A56" s="187" t="s">
        <v>201</v>
      </c>
      <c r="B56" s="188">
        <v>32</v>
      </c>
      <c r="C56" s="185" t="str">
        <f>VLOOKUP(B56,'пр.взв.'!B6:G133,2,FALSE)</f>
        <v>ГАВРИЛОВ Максим Олегович</v>
      </c>
      <c r="D56" s="183" t="str">
        <f>VLOOKUP(B56,'пр.взв.'!B6:G133,3,FALSE)</f>
        <v>15.09.1993, КМС</v>
      </c>
      <c r="E56" s="183" t="str">
        <f>VLOOKUP(B56,'пр.взв.'!B6:G133,4,FALSE)</f>
        <v>Москва, Д</v>
      </c>
      <c r="F56" s="183">
        <f>VLOOKUP(B56,'пр.взв.'!B6:G133,5,FALSE)</f>
        <v>0</v>
      </c>
      <c r="G56" s="185" t="str">
        <f>VLOOKUP(B56,'пр.взв.'!B6:G183,6,FALSE)</f>
        <v>Савкин АВ, Соломатин СВ</v>
      </c>
    </row>
    <row r="57" spans="1:7" ht="11.25" customHeight="1">
      <c r="A57" s="187"/>
      <c r="B57" s="188"/>
      <c r="C57" s="186"/>
      <c r="D57" s="184"/>
      <c r="E57" s="184"/>
      <c r="F57" s="184"/>
      <c r="G57" s="186"/>
    </row>
    <row r="58" spans="1:7" ht="11.25" customHeight="1">
      <c r="A58" s="187" t="s">
        <v>201</v>
      </c>
      <c r="B58" s="188">
        <v>17</v>
      </c>
      <c r="C58" s="185" t="str">
        <f>VLOOKUP(B58,'пр.взв.'!B6:G133,2,FALSE)</f>
        <v>МЕРКУЛОВ Вадим Михайлович</v>
      </c>
      <c r="D58" s="183" t="str">
        <f>VLOOKUP(B58,'пр.взв.'!B6:G133,3,FALSE)</f>
        <v>28.08.1989, МС</v>
      </c>
      <c r="E58" s="183" t="str">
        <f>VLOOKUP(B58,'пр.взв.'!B6:G133,4,FALSE)</f>
        <v>Москва, Д</v>
      </c>
      <c r="F58" s="183" t="str">
        <f>VLOOKUP(B58,'пр.взв.'!B6:G133,5,FALSE)</f>
        <v>000255</v>
      </c>
      <c r="G58" s="185" t="str">
        <f>VLOOKUP(B58,'пр.взв.'!B6:G185,6,FALSE)</f>
        <v>Леонтьев АА, Фунтиков ПВ</v>
      </c>
    </row>
    <row r="59" spans="1:7" ht="11.25" customHeight="1">
      <c r="A59" s="187"/>
      <c r="B59" s="188"/>
      <c r="C59" s="186"/>
      <c r="D59" s="184"/>
      <c r="E59" s="184"/>
      <c r="F59" s="184"/>
      <c r="G59" s="186"/>
    </row>
    <row r="60" spans="1:7" ht="11.25" customHeight="1">
      <c r="A60" s="187" t="s">
        <v>201</v>
      </c>
      <c r="B60" s="188">
        <v>21</v>
      </c>
      <c r="C60" s="185" t="str">
        <f>VLOOKUP(B60,'пр.взв.'!B6:G133,2,FALSE)</f>
        <v>ВОЙТЮК Владимир Сергеевич</v>
      </c>
      <c r="D60" s="183" t="str">
        <f>VLOOKUP(B60,'пр.взв.'!B6:G133,3,FALSE)</f>
        <v>30.08.1983, МС</v>
      </c>
      <c r="E60" s="183" t="str">
        <f>VLOOKUP(B60,'пр.взв.'!B6:G133,4,FALSE)</f>
        <v>ПФО, Пермский, Нытва, МО</v>
      </c>
      <c r="F60" s="183">
        <f>VLOOKUP(B60,'пр.взв.'!B6:G133,5,FALSE)</f>
        <v>0</v>
      </c>
      <c r="G60" s="185" t="str">
        <f>VLOOKUP(B60,'пр.взв.'!B6:G187,6,FALSE)</f>
        <v>Шатров МЕ</v>
      </c>
    </row>
    <row r="61" spans="1:7" ht="11.25" customHeight="1">
      <c r="A61" s="187"/>
      <c r="B61" s="188"/>
      <c r="C61" s="186"/>
      <c r="D61" s="184"/>
      <c r="E61" s="184"/>
      <c r="F61" s="184"/>
      <c r="G61" s="186"/>
    </row>
    <row r="62" spans="1:7" ht="12.75" customHeight="1">
      <c r="A62" s="187" t="s">
        <v>201</v>
      </c>
      <c r="B62" s="188">
        <v>29</v>
      </c>
      <c r="C62" s="185" t="str">
        <f>VLOOKUP(B62,'пр.взв.'!B6:G133,2,FALSE)</f>
        <v>МАШАКИН Михаил Владимирович</v>
      </c>
      <c r="D62" s="183" t="str">
        <f>VLOOKUP(B62,'пр.взв.'!B6:G133,3,FALSE)</f>
        <v>08.09.1993, КМС</v>
      </c>
      <c r="E62" s="183" t="str">
        <f>VLOOKUP(B62,'пр.взв.'!B6:G133,4,FALSE)</f>
        <v>ПФО, Нижегородская, Кстово</v>
      </c>
      <c r="F62" s="183">
        <f>VLOOKUP(B62,'пр.взв.'!B6:G133,5,FALSE)</f>
        <v>0</v>
      </c>
      <c r="G62" s="185" t="str">
        <f>VLOOKUP(B62,'пр.взв.'!B6:G189,6,FALSE)</f>
        <v>Душкин АН, Лоповок СЕ</v>
      </c>
    </row>
    <row r="63" spans="1:7" ht="12.75" customHeight="1">
      <c r="A63" s="187"/>
      <c r="B63" s="188"/>
      <c r="C63" s="186"/>
      <c r="D63" s="184"/>
      <c r="E63" s="184"/>
      <c r="F63" s="184"/>
      <c r="G63" s="186"/>
    </row>
    <row r="64" spans="1:7" ht="12.75" customHeight="1">
      <c r="A64" s="187" t="s">
        <v>201</v>
      </c>
      <c r="B64" s="188">
        <v>19</v>
      </c>
      <c r="C64" s="185" t="str">
        <f>VLOOKUP(B64,'пр.взв.'!B6:G133,2,FALSE)</f>
        <v>ТАБУРЧЕНКО Павел Алексеевич</v>
      </c>
      <c r="D64" s="183" t="str">
        <f>VLOOKUP(B64,'пр.взв.'!B6:G133,3,FALSE)</f>
        <v>28.04.1989, КМС</v>
      </c>
      <c r="E64" s="183" t="str">
        <f>VLOOKUP(B64,'пр.взв.'!B6:G133,4,FALSE)</f>
        <v>ЦФО, Брянская, Брянск, Д</v>
      </c>
      <c r="F64" s="183" t="str">
        <f>VLOOKUP(B64,'пр.взв.'!B6:G133,5,FALSE)</f>
        <v>001751</v>
      </c>
      <c r="G64" s="185" t="str">
        <f>VLOOKUP(B64,'пр.взв.'!B6:G191,6,FALSE)</f>
        <v>Терешок АА</v>
      </c>
    </row>
    <row r="65" spans="1:7" ht="12.75" customHeight="1">
      <c r="A65" s="187"/>
      <c r="B65" s="188"/>
      <c r="C65" s="186"/>
      <c r="D65" s="184"/>
      <c r="E65" s="184"/>
      <c r="F65" s="184"/>
      <c r="G65" s="186"/>
    </row>
    <row r="66" spans="1:7" ht="11.25" customHeight="1">
      <c r="A66" s="187" t="s">
        <v>201</v>
      </c>
      <c r="B66" s="188">
        <v>11</v>
      </c>
      <c r="C66" s="185" t="str">
        <f>VLOOKUP(B66,'пр.взв.'!B6:G133,2,FALSE)</f>
        <v>ВОРОБЬЕВ Михаил Анатольевич</v>
      </c>
      <c r="D66" s="183" t="str">
        <f>VLOOKUP(B66,'пр.взв.'!B6:G133,3,FALSE)</f>
        <v>29.03.1995, КМС</v>
      </c>
      <c r="E66" s="183" t="str">
        <f>VLOOKUP(B66,'пр.взв.'!B6:G133,4,FALSE)</f>
        <v>ЦФО, Рязанская, Пр</v>
      </c>
      <c r="F66" s="183">
        <f>VLOOKUP(B66,'пр.взв.'!B6:G133,5,FALSE)</f>
        <v>0</v>
      </c>
      <c r="G66" s="185" t="str">
        <f>VLOOKUP(B66,'пр.взв.'!B6:G193,6,FALSE)</f>
        <v>Перетрухин ВН, Фофанов КН</v>
      </c>
    </row>
    <row r="67" spans="1:7" ht="11.25" customHeight="1">
      <c r="A67" s="187"/>
      <c r="B67" s="188"/>
      <c r="C67" s="186"/>
      <c r="D67" s="184"/>
      <c r="E67" s="184"/>
      <c r="F67" s="184"/>
      <c r="G67" s="186"/>
    </row>
    <row r="68" spans="1:7" ht="11.25" customHeight="1">
      <c r="A68" s="187" t="s">
        <v>201</v>
      </c>
      <c r="B68" s="188">
        <v>7</v>
      </c>
      <c r="C68" s="185" t="str">
        <f>VLOOKUP(B68,'пр.взв.'!B6:G133,2,FALSE)</f>
        <v>БУДАКОВ Наил Намиг оглы</v>
      </c>
      <c r="D68" s="183" t="str">
        <f>VLOOKUP(B68,'пр.взв.'!B6:G133,3,FALSE)</f>
        <v>01.05.1993, КМС</v>
      </c>
      <c r="E68" s="183" t="str">
        <f>VLOOKUP(B68,'пр.взв.'!B6:G133,4,FALSE)</f>
        <v>ПФО, Самарская, Самара</v>
      </c>
      <c r="F68" s="183">
        <f>VLOOKUP(B68,'пр.взв.'!B6:G133,5,FALSE)</f>
        <v>0</v>
      </c>
      <c r="G68" s="185" t="str">
        <f>VLOOKUP(B68,'пр.взв.'!B6:G195,6,FALSE)</f>
        <v>Коновалов АП, Аржаткин ВВ</v>
      </c>
    </row>
    <row r="69" spans="1:7" ht="11.25" customHeight="1">
      <c r="A69" s="187"/>
      <c r="B69" s="188"/>
      <c r="C69" s="186"/>
      <c r="D69" s="184"/>
      <c r="E69" s="184"/>
      <c r="F69" s="184"/>
      <c r="G69" s="186"/>
    </row>
    <row r="70" spans="1:7" ht="11.25" customHeight="1">
      <c r="A70" s="187" t="s">
        <v>202</v>
      </c>
      <c r="B70" s="188">
        <v>2</v>
      </c>
      <c r="C70" s="185" t="str">
        <f>VLOOKUP(B70,'пр.взв.'!B6:G133,2,FALSE)</f>
        <v>ХУСЕИНОВ Умар Абдулкасимович</v>
      </c>
      <c r="D70" s="183" t="str">
        <f>VLOOKUP(B70,'пр.взв.'!B6:G133,3,FALSE)</f>
        <v>12.03.1990, КМС</v>
      </c>
      <c r="E70" s="183" t="str">
        <f>VLOOKUP(B70,'пр.взв.'!B6:G133,4,FALSE)</f>
        <v>СКФО, Чеченская, Д</v>
      </c>
      <c r="F70" s="183">
        <f>VLOOKUP(B70,'пр.взв.'!B6:G133,5,FALSE)</f>
        <v>0</v>
      </c>
      <c r="G70" s="185" t="str">
        <f>VLOOKUP(B70,'пр.взв.'!B6:G197,6,FALSE)</f>
        <v>Ахмаров РА</v>
      </c>
    </row>
    <row r="71" spans="1:7" ht="11.25" customHeight="1">
      <c r="A71" s="187"/>
      <c r="B71" s="188"/>
      <c r="C71" s="186"/>
      <c r="D71" s="184"/>
      <c r="E71" s="184"/>
      <c r="F71" s="184"/>
      <c r="G71" s="186"/>
    </row>
    <row r="72" spans="1:7" ht="11.25" customHeight="1">
      <c r="A72" s="187" t="s">
        <v>202</v>
      </c>
      <c r="B72" s="188">
        <v>3</v>
      </c>
      <c r="C72" s="185" t="str">
        <f>VLOOKUP(B72,'пр.взв.'!B6:G133,2,FALSE)</f>
        <v>ГАЛИЧ Станислав Олегович</v>
      </c>
      <c r="D72" s="183" t="str">
        <f>VLOOKUP(B72,'пр.взв.'!B6:G133,3,FALSE)</f>
        <v>07.01.1994, КМС</v>
      </c>
      <c r="E72" s="183" t="str">
        <f>VLOOKUP(B72,'пр.взв.'!B6:G133,4,FALSE)</f>
        <v>ЦФО, Тверская, Конаково, МО</v>
      </c>
      <c r="F72" s="183">
        <f>VLOOKUP(B72,'пр.взв.'!B6:G133,5,FALSE)</f>
        <v>0</v>
      </c>
      <c r="G72" s="185" t="str">
        <f>VLOOKUP(B72,'пр.взв.'!B6:G199,6,FALSE)</f>
        <v>Судариков АА</v>
      </c>
    </row>
    <row r="73" spans="1:7" ht="11.25" customHeight="1">
      <c r="A73" s="187"/>
      <c r="B73" s="188"/>
      <c r="C73" s="186"/>
      <c r="D73" s="184"/>
      <c r="E73" s="184"/>
      <c r="F73" s="184"/>
      <c r="G73" s="186"/>
    </row>
    <row r="74" spans="1:7" ht="11.25" customHeight="1">
      <c r="A74" s="187" t="s">
        <v>202</v>
      </c>
      <c r="B74" s="188">
        <v>33</v>
      </c>
      <c r="C74" s="185" t="str">
        <f>VLOOKUP(B74,'пр.взв.'!B6:G133,2,FALSE)</f>
        <v>ГЕШЕВ Джамбулат Андзорович</v>
      </c>
      <c r="D74" s="183" t="str">
        <f>VLOOKUP(B74,'пр.взв.'!B6:G133,3,FALSE)</f>
        <v>21.12.1994, КМС</v>
      </c>
      <c r="E74" s="183" t="str">
        <f>VLOOKUP(B74,'пр.взв.'!B6:G133,4,FALSE)</f>
        <v>ЮФО, Краснодарский, Армавир, Д</v>
      </c>
      <c r="F74" s="183">
        <f>VLOOKUP(B74,'пр.взв.'!B6:G133,5,FALSE)</f>
        <v>0</v>
      </c>
      <c r="G74" s="185" t="str">
        <f>VLOOKUP(B74,'пр.взв.'!B6:G201,6,FALSE)</f>
        <v>Псеунов МА</v>
      </c>
    </row>
    <row r="75" spans="1:7" ht="11.25" customHeight="1">
      <c r="A75" s="187"/>
      <c r="B75" s="188"/>
      <c r="C75" s="186"/>
      <c r="D75" s="184"/>
      <c r="E75" s="184"/>
      <c r="F75" s="184"/>
      <c r="G75" s="186"/>
    </row>
    <row r="76" ht="3" customHeight="1"/>
    <row r="77" spans="1:6" ht="12.75">
      <c r="A77" s="94" t="str">
        <f>HYPERLINK('[1]реквизиты'!$A$6)</f>
        <v>Гл. судья, судья МК</v>
      </c>
      <c r="B77" s="14"/>
      <c r="C77" s="95"/>
      <c r="D77" s="96"/>
      <c r="E77" s="97" t="str">
        <f>HYPERLINK('[1]реквизиты'!$G$6)</f>
        <v>Залеев Р.Г.</v>
      </c>
      <c r="F77" s="98" t="str">
        <f>HYPERLINK('[1]реквизиты'!$G$7)</f>
        <v>/Октяборьский/</v>
      </c>
    </row>
    <row r="78" spans="1:7" ht="12.75">
      <c r="A78" s="94" t="str">
        <f>HYPERLINK('[1]реквизиты'!$A$8)</f>
        <v>Гл. секретарь, судья РК</v>
      </c>
      <c r="B78" s="14"/>
      <c r="C78" s="95"/>
      <c r="D78" s="96"/>
      <c r="E78" s="97" t="str">
        <f>HYPERLINK('[1]реквизиты'!$G$8)</f>
        <v>Пчелов С.Г.</v>
      </c>
      <c r="F78" s="98" t="str">
        <f>HYPERLINK('[1]реквизиты'!$G$9)</f>
        <v>/Чебоксары/</v>
      </c>
      <c r="G78" s="14"/>
    </row>
  </sheetData>
  <sheetProtection/>
  <mergeCells count="257">
    <mergeCell ref="F68:F69"/>
    <mergeCell ref="G68:G69"/>
    <mergeCell ref="A68:A69"/>
    <mergeCell ref="B68:B69"/>
    <mergeCell ref="C68:C69"/>
    <mergeCell ref="D68:D69"/>
    <mergeCell ref="E68:E69"/>
    <mergeCell ref="G74:G75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C38:C39"/>
    <mergeCell ref="D38:D39"/>
    <mergeCell ref="C34:C35"/>
    <mergeCell ref="D34:D35"/>
    <mergeCell ref="E34:E35"/>
    <mergeCell ref="E36:E37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B38:B39"/>
    <mergeCell ref="G50:G51"/>
    <mergeCell ref="F44:F45"/>
    <mergeCell ref="G44:G45"/>
    <mergeCell ref="F46:F47"/>
    <mergeCell ref="G46:G47"/>
    <mergeCell ref="F48:F49"/>
    <mergeCell ref="F50:F51"/>
    <mergeCell ref="G42:G43"/>
    <mergeCell ref="F36:F37"/>
    <mergeCell ref="G36:G37"/>
    <mergeCell ref="F38:F39"/>
    <mergeCell ref="G38:G39"/>
    <mergeCell ref="G48:G49"/>
    <mergeCell ref="G34:G35"/>
    <mergeCell ref="F24:F25"/>
    <mergeCell ref="F26:F27"/>
    <mergeCell ref="F28:F29"/>
    <mergeCell ref="G30:G31"/>
    <mergeCell ref="G40:G41"/>
    <mergeCell ref="G26:G27"/>
    <mergeCell ref="G32:G33"/>
    <mergeCell ref="A4:A5"/>
    <mergeCell ref="B4:B5"/>
    <mergeCell ref="C4:C5"/>
    <mergeCell ref="D4:D5"/>
    <mergeCell ref="E4:E5"/>
    <mergeCell ref="A6:A7"/>
    <mergeCell ref="B6:B7"/>
    <mergeCell ref="G4:G5"/>
    <mergeCell ref="E6:E7"/>
    <mergeCell ref="G6:G7"/>
    <mergeCell ref="F4:F5"/>
    <mergeCell ref="F6:F7"/>
    <mergeCell ref="E8:E9"/>
    <mergeCell ref="G8:G9"/>
    <mergeCell ref="F8:F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F18:F19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A30:A31"/>
    <mergeCell ref="B30:B31"/>
    <mergeCell ref="C30:C31"/>
    <mergeCell ref="D30:D31"/>
    <mergeCell ref="A28:A29"/>
    <mergeCell ref="B28:B29"/>
    <mergeCell ref="E28:E29"/>
    <mergeCell ref="G28:G29"/>
    <mergeCell ref="C26:C27"/>
    <mergeCell ref="F32:F33"/>
    <mergeCell ref="F40:F41"/>
    <mergeCell ref="F52:F53"/>
    <mergeCell ref="C28:C29"/>
    <mergeCell ref="D28:D29"/>
    <mergeCell ref="F34:F35"/>
    <mergeCell ref="F42:F43"/>
    <mergeCell ref="B2:C2"/>
    <mergeCell ref="D2:G2"/>
    <mergeCell ref="C3:D3"/>
    <mergeCell ref="F3:G3"/>
    <mergeCell ref="E30:E31"/>
    <mergeCell ref="F30:F31"/>
    <mergeCell ref="E24:E25"/>
    <mergeCell ref="G24:G25"/>
    <mergeCell ref="D26:D27"/>
    <mergeCell ref="E26:E27"/>
  </mergeCells>
  <printOptions horizontalCentered="1"/>
  <pageMargins left="0" right="0" top="0" bottom="0" header="0" footer="0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96" t="s">
        <v>14</v>
      </c>
      <c r="B1" s="196"/>
      <c r="C1" s="196"/>
      <c r="D1" s="196"/>
      <c r="E1" s="196"/>
      <c r="F1" s="196"/>
      <c r="G1" s="196"/>
    </row>
    <row r="2" spans="2:7" ht="19.5" customHeight="1" thickBot="1">
      <c r="B2" s="176" t="s">
        <v>17</v>
      </c>
      <c r="C2" s="176"/>
      <c r="D2" s="177" t="str">
        <f>HYPERLINK('[1]реквизиты'!$A$2)</f>
        <v>Кубок России по самбо, среди мужчин.</v>
      </c>
      <c r="E2" s="178"/>
      <c r="F2" s="178"/>
      <c r="G2" s="179"/>
    </row>
    <row r="3" spans="1:7" ht="12.75" customHeight="1">
      <c r="A3" s="1"/>
      <c r="B3" s="104"/>
      <c r="C3" s="273" t="s">
        <v>203</v>
      </c>
      <c r="D3" s="217"/>
      <c r="E3" s="1"/>
      <c r="F3" s="218" t="s">
        <v>180</v>
      </c>
      <c r="G3" s="218"/>
    </row>
    <row r="4" spans="1:7" ht="12.75" customHeight="1">
      <c r="A4" s="208" t="s">
        <v>0</v>
      </c>
      <c r="B4" s="208" t="s">
        <v>1</v>
      </c>
      <c r="C4" s="208" t="s">
        <v>2</v>
      </c>
      <c r="D4" s="208" t="s">
        <v>3</v>
      </c>
      <c r="E4" s="208" t="s">
        <v>4</v>
      </c>
      <c r="F4" s="208" t="s">
        <v>7</v>
      </c>
      <c r="G4" s="208" t="s">
        <v>5</v>
      </c>
    </row>
    <row r="5" spans="1:7" ht="12.75" customHeight="1">
      <c r="A5" s="191"/>
      <c r="B5" s="191"/>
      <c r="C5" s="191"/>
      <c r="D5" s="191"/>
      <c r="E5" s="191"/>
      <c r="F5" s="191"/>
      <c r="G5" s="191"/>
    </row>
    <row r="6" spans="1:7" ht="12.75" customHeight="1">
      <c r="A6" s="197" t="s">
        <v>18</v>
      </c>
      <c r="B6" s="198">
        <v>1</v>
      </c>
      <c r="C6" s="199" t="s">
        <v>140</v>
      </c>
      <c r="D6" s="205" t="s">
        <v>141</v>
      </c>
      <c r="E6" s="201" t="s">
        <v>142</v>
      </c>
      <c r="F6" s="203"/>
      <c r="G6" s="199" t="s">
        <v>143</v>
      </c>
    </row>
    <row r="7" spans="1:7" ht="15" customHeight="1">
      <c r="A7" s="197"/>
      <c r="B7" s="198"/>
      <c r="C7" s="200"/>
      <c r="D7" s="191"/>
      <c r="E7" s="202"/>
      <c r="F7" s="204"/>
      <c r="G7" s="200"/>
    </row>
    <row r="8" spans="1:7" ht="12.75" customHeight="1">
      <c r="A8" s="197" t="s">
        <v>19</v>
      </c>
      <c r="B8" s="198">
        <v>2</v>
      </c>
      <c r="C8" s="199" t="s">
        <v>178</v>
      </c>
      <c r="D8" s="190" t="s">
        <v>184</v>
      </c>
      <c r="E8" s="201" t="s">
        <v>64</v>
      </c>
      <c r="F8" s="203"/>
      <c r="G8" s="199" t="s">
        <v>179</v>
      </c>
    </row>
    <row r="9" spans="1:7" ht="15" customHeight="1">
      <c r="A9" s="197"/>
      <c r="B9" s="198"/>
      <c r="C9" s="200"/>
      <c r="D9" s="191"/>
      <c r="E9" s="202"/>
      <c r="F9" s="204"/>
      <c r="G9" s="200"/>
    </row>
    <row r="10" spans="1:7" ht="15" customHeight="1">
      <c r="A10" s="197" t="s">
        <v>20</v>
      </c>
      <c r="B10" s="198">
        <v>3</v>
      </c>
      <c r="C10" s="199" t="s">
        <v>174</v>
      </c>
      <c r="D10" s="205" t="s">
        <v>175</v>
      </c>
      <c r="E10" s="201" t="s">
        <v>176</v>
      </c>
      <c r="F10" s="203"/>
      <c r="G10" s="199" t="s">
        <v>177</v>
      </c>
    </row>
    <row r="11" spans="1:7" ht="15.75" customHeight="1">
      <c r="A11" s="197"/>
      <c r="B11" s="198"/>
      <c r="C11" s="200"/>
      <c r="D11" s="191"/>
      <c r="E11" s="202"/>
      <c r="F11" s="204"/>
      <c r="G11" s="200"/>
    </row>
    <row r="12" spans="1:7" ht="12.75" customHeight="1">
      <c r="A12" s="197" t="s">
        <v>21</v>
      </c>
      <c r="B12" s="198">
        <v>4</v>
      </c>
      <c r="C12" s="199" t="s">
        <v>156</v>
      </c>
      <c r="D12" s="205" t="s">
        <v>157</v>
      </c>
      <c r="E12" s="201" t="s">
        <v>158</v>
      </c>
      <c r="F12" s="203"/>
      <c r="G12" s="199" t="s">
        <v>159</v>
      </c>
    </row>
    <row r="13" spans="1:7" ht="15" customHeight="1">
      <c r="A13" s="197"/>
      <c r="B13" s="198"/>
      <c r="C13" s="200"/>
      <c r="D13" s="191"/>
      <c r="E13" s="202"/>
      <c r="F13" s="204"/>
      <c r="G13" s="200"/>
    </row>
    <row r="14" spans="1:7" ht="12.75" customHeight="1">
      <c r="A14" s="197" t="s">
        <v>22</v>
      </c>
      <c r="B14" s="198">
        <v>5</v>
      </c>
      <c r="C14" s="199" t="s">
        <v>78</v>
      </c>
      <c r="D14" s="190" t="s">
        <v>79</v>
      </c>
      <c r="E14" s="201" t="s">
        <v>72</v>
      </c>
      <c r="F14" s="203" t="s">
        <v>80</v>
      </c>
      <c r="G14" s="199" t="s">
        <v>81</v>
      </c>
    </row>
    <row r="15" spans="1:7" ht="15" customHeight="1">
      <c r="A15" s="197"/>
      <c r="B15" s="198"/>
      <c r="C15" s="200"/>
      <c r="D15" s="191"/>
      <c r="E15" s="202"/>
      <c r="F15" s="204"/>
      <c r="G15" s="206"/>
    </row>
    <row r="16" spans="1:7" ht="12.75" customHeight="1">
      <c r="A16" s="197" t="s">
        <v>23</v>
      </c>
      <c r="B16" s="198">
        <v>6</v>
      </c>
      <c r="C16" s="199" t="s">
        <v>125</v>
      </c>
      <c r="D16" s="205" t="s">
        <v>126</v>
      </c>
      <c r="E16" s="201" t="s">
        <v>127</v>
      </c>
      <c r="F16" s="203" t="s">
        <v>128</v>
      </c>
      <c r="G16" s="199" t="s">
        <v>129</v>
      </c>
    </row>
    <row r="17" spans="1:7" ht="15" customHeight="1">
      <c r="A17" s="197"/>
      <c r="B17" s="198"/>
      <c r="C17" s="200"/>
      <c r="D17" s="191"/>
      <c r="E17" s="202"/>
      <c r="F17" s="204"/>
      <c r="G17" s="200"/>
    </row>
    <row r="18" spans="1:7" ht="12.75" customHeight="1">
      <c r="A18" s="197" t="s">
        <v>24</v>
      </c>
      <c r="B18" s="198">
        <v>7</v>
      </c>
      <c r="C18" s="199" t="s">
        <v>119</v>
      </c>
      <c r="D18" s="205" t="s">
        <v>120</v>
      </c>
      <c r="E18" s="201" t="s">
        <v>53</v>
      </c>
      <c r="F18" s="203"/>
      <c r="G18" s="199" t="s">
        <v>121</v>
      </c>
    </row>
    <row r="19" spans="1:7" ht="15" customHeight="1">
      <c r="A19" s="197"/>
      <c r="B19" s="198"/>
      <c r="C19" s="200"/>
      <c r="D19" s="191"/>
      <c r="E19" s="202"/>
      <c r="F19" s="204"/>
      <c r="G19" s="200"/>
    </row>
    <row r="20" spans="1:7" ht="12.75" customHeight="1">
      <c r="A20" s="197" t="s">
        <v>25</v>
      </c>
      <c r="B20" s="198">
        <v>8</v>
      </c>
      <c r="C20" s="199" t="s">
        <v>107</v>
      </c>
      <c r="D20" s="205" t="s">
        <v>187</v>
      </c>
      <c r="E20" s="201" t="s">
        <v>108</v>
      </c>
      <c r="F20" s="203"/>
      <c r="G20" s="199" t="s">
        <v>109</v>
      </c>
    </row>
    <row r="21" spans="1:7" ht="15" customHeight="1">
      <c r="A21" s="197"/>
      <c r="B21" s="198"/>
      <c r="C21" s="200"/>
      <c r="D21" s="191"/>
      <c r="E21" s="202"/>
      <c r="F21" s="204"/>
      <c r="G21" s="200"/>
    </row>
    <row r="22" spans="1:7" ht="12.75" customHeight="1">
      <c r="A22" s="197" t="s">
        <v>26</v>
      </c>
      <c r="B22" s="198">
        <v>9</v>
      </c>
      <c r="C22" s="199" t="s">
        <v>181</v>
      </c>
      <c r="D22" s="205" t="s">
        <v>182</v>
      </c>
      <c r="E22" s="201" t="s">
        <v>64</v>
      </c>
      <c r="F22" s="203"/>
      <c r="G22" s="199" t="s">
        <v>183</v>
      </c>
    </row>
    <row r="23" spans="1:7" ht="15" customHeight="1">
      <c r="A23" s="197"/>
      <c r="B23" s="198"/>
      <c r="C23" s="200"/>
      <c r="D23" s="191"/>
      <c r="E23" s="202"/>
      <c r="F23" s="204"/>
      <c r="G23" s="200"/>
    </row>
    <row r="24" spans="1:7" ht="12.75" customHeight="1">
      <c r="A24" s="197" t="s">
        <v>27</v>
      </c>
      <c r="B24" s="198">
        <v>10</v>
      </c>
      <c r="C24" s="199" t="s">
        <v>122</v>
      </c>
      <c r="D24" s="205" t="s">
        <v>123</v>
      </c>
      <c r="E24" s="201" t="s">
        <v>53</v>
      </c>
      <c r="F24" s="203"/>
      <c r="G24" s="199" t="s">
        <v>124</v>
      </c>
    </row>
    <row r="25" spans="1:7" ht="15" customHeight="1">
      <c r="A25" s="197"/>
      <c r="B25" s="198"/>
      <c r="C25" s="200"/>
      <c r="D25" s="191"/>
      <c r="E25" s="202"/>
      <c r="F25" s="204"/>
      <c r="G25" s="200"/>
    </row>
    <row r="26" spans="1:7" ht="12.75" customHeight="1">
      <c r="A26" s="197" t="s">
        <v>28</v>
      </c>
      <c r="B26" s="198">
        <v>11</v>
      </c>
      <c r="C26" s="199" t="s">
        <v>70</v>
      </c>
      <c r="D26" s="190" t="s">
        <v>71</v>
      </c>
      <c r="E26" s="201" t="s">
        <v>72</v>
      </c>
      <c r="F26" s="203"/>
      <c r="G26" s="199" t="s">
        <v>73</v>
      </c>
    </row>
    <row r="27" spans="1:7" ht="15" customHeight="1">
      <c r="A27" s="197"/>
      <c r="B27" s="198"/>
      <c r="C27" s="200"/>
      <c r="D27" s="191"/>
      <c r="E27" s="202"/>
      <c r="F27" s="204"/>
      <c r="G27" s="206"/>
    </row>
    <row r="28" spans="1:7" ht="15.75" customHeight="1">
      <c r="A28" s="197" t="s">
        <v>29</v>
      </c>
      <c r="B28" s="198">
        <v>12</v>
      </c>
      <c r="C28" s="199" t="s">
        <v>137</v>
      </c>
      <c r="D28" s="205" t="s">
        <v>188</v>
      </c>
      <c r="E28" s="201" t="s">
        <v>138</v>
      </c>
      <c r="F28" s="203"/>
      <c r="G28" s="199" t="s">
        <v>139</v>
      </c>
    </row>
    <row r="29" spans="1:7" ht="15" customHeight="1">
      <c r="A29" s="197"/>
      <c r="B29" s="198"/>
      <c r="C29" s="200"/>
      <c r="D29" s="191"/>
      <c r="E29" s="202"/>
      <c r="F29" s="204"/>
      <c r="G29" s="200"/>
    </row>
    <row r="30" spans="1:7" ht="12.75" customHeight="1">
      <c r="A30" s="197" t="s">
        <v>30</v>
      </c>
      <c r="B30" s="198">
        <v>13</v>
      </c>
      <c r="C30" s="199" t="s">
        <v>148</v>
      </c>
      <c r="D30" s="205" t="s">
        <v>149</v>
      </c>
      <c r="E30" s="201" t="s">
        <v>150</v>
      </c>
      <c r="F30" s="203"/>
      <c r="G30" s="199" t="s">
        <v>151</v>
      </c>
    </row>
    <row r="31" spans="1:7" ht="15" customHeight="1">
      <c r="A31" s="197"/>
      <c r="B31" s="198"/>
      <c r="C31" s="200"/>
      <c r="D31" s="191"/>
      <c r="E31" s="202"/>
      <c r="F31" s="204"/>
      <c r="G31" s="200"/>
    </row>
    <row r="32" spans="1:7" ht="12.75" customHeight="1">
      <c r="A32" s="197" t="s">
        <v>31</v>
      </c>
      <c r="B32" s="198">
        <v>14</v>
      </c>
      <c r="C32" s="199" t="s">
        <v>74</v>
      </c>
      <c r="D32" s="190" t="s">
        <v>75</v>
      </c>
      <c r="E32" s="201" t="s">
        <v>72</v>
      </c>
      <c r="F32" s="203" t="s">
        <v>76</v>
      </c>
      <c r="G32" s="199" t="s">
        <v>77</v>
      </c>
    </row>
    <row r="33" spans="1:7" ht="15" customHeight="1">
      <c r="A33" s="197"/>
      <c r="B33" s="198"/>
      <c r="C33" s="200"/>
      <c r="D33" s="191"/>
      <c r="E33" s="202"/>
      <c r="F33" s="204"/>
      <c r="G33" s="200"/>
    </row>
    <row r="34" spans="1:7" ht="12.75" customHeight="1">
      <c r="A34" s="197" t="s">
        <v>32</v>
      </c>
      <c r="B34" s="198">
        <v>15</v>
      </c>
      <c r="C34" s="199" t="s">
        <v>62</v>
      </c>
      <c r="D34" s="205" t="s">
        <v>63</v>
      </c>
      <c r="E34" s="201" t="s">
        <v>64</v>
      </c>
      <c r="F34" s="203"/>
      <c r="G34" s="199" t="s">
        <v>65</v>
      </c>
    </row>
    <row r="35" spans="1:7" ht="15" customHeight="1">
      <c r="A35" s="197"/>
      <c r="B35" s="198"/>
      <c r="C35" s="200"/>
      <c r="D35" s="207"/>
      <c r="E35" s="202"/>
      <c r="F35" s="204"/>
      <c r="G35" s="200"/>
    </row>
    <row r="36" spans="1:7" ht="15.75" customHeight="1">
      <c r="A36" s="197" t="s">
        <v>33</v>
      </c>
      <c r="B36" s="198">
        <v>16</v>
      </c>
      <c r="C36" s="199" t="s">
        <v>167</v>
      </c>
      <c r="D36" s="205" t="s">
        <v>168</v>
      </c>
      <c r="E36" s="201" t="s">
        <v>112</v>
      </c>
      <c r="F36" s="203" t="s">
        <v>169</v>
      </c>
      <c r="G36" s="199" t="s">
        <v>170</v>
      </c>
    </row>
    <row r="37" spans="1:7" ht="12.75" customHeight="1">
      <c r="A37" s="197"/>
      <c r="B37" s="198"/>
      <c r="C37" s="200"/>
      <c r="D37" s="191"/>
      <c r="E37" s="202"/>
      <c r="F37" s="204"/>
      <c r="G37" s="200"/>
    </row>
    <row r="38" spans="1:7" ht="12.75" customHeight="1">
      <c r="A38" s="197" t="s">
        <v>34</v>
      </c>
      <c r="B38" s="198">
        <v>17</v>
      </c>
      <c r="C38" s="199" t="s">
        <v>82</v>
      </c>
      <c r="D38" s="205" t="s">
        <v>83</v>
      </c>
      <c r="E38" s="201" t="s">
        <v>56</v>
      </c>
      <c r="F38" s="203" t="s">
        <v>84</v>
      </c>
      <c r="G38" s="199" t="s">
        <v>85</v>
      </c>
    </row>
    <row r="39" spans="1:7" ht="12.75" customHeight="1">
      <c r="A39" s="197"/>
      <c r="B39" s="198"/>
      <c r="C39" s="200"/>
      <c r="D39" s="191"/>
      <c r="E39" s="202"/>
      <c r="F39" s="204"/>
      <c r="G39" s="200"/>
    </row>
    <row r="40" spans="1:7" ht="12.75" customHeight="1">
      <c r="A40" s="197" t="s">
        <v>35</v>
      </c>
      <c r="B40" s="198">
        <v>18</v>
      </c>
      <c r="C40" s="199" t="s">
        <v>97</v>
      </c>
      <c r="D40" s="205" t="s">
        <v>98</v>
      </c>
      <c r="E40" s="201" t="s">
        <v>99</v>
      </c>
      <c r="F40" s="203"/>
      <c r="G40" s="199" t="s">
        <v>100</v>
      </c>
    </row>
    <row r="41" spans="1:7" ht="12.75" customHeight="1">
      <c r="A41" s="197"/>
      <c r="B41" s="198"/>
      <c r="C41" s="200"/>
      <c r="D41" s="191"/>
      <c r="E41" s="202"/>
      <c r="F41" s="204"/>
      <c r="G41" s="200"/>
    </row>
    <row r="42" spans="1:7" ht="12.75" customHeight="1">
      <c r="A42" s="197" t="s">
        <v>36</v>
      </c>
      <c r="B42" s="198">
        <v>19</v>
      </c>
      <c r="C42" s="199" t="s">
        <v>189</v>
      </c>
      <c r="D42" s="205" t="s">
        <v>144</v>
      </c>
      <c r="E42" s="201" t="s">
        <v>145</v>
      </c>
      <c r="F42" s="203" t="s">
        <v>146</v>
      </c>
      <c r="G42" s="199" t="s">
        <v>147</v>
      </c>
    </row>
    <row r="43" spans="1:7" ht="12.75" customHeight="1">
      <c r="A43" s="197"/>
      <c r="B43" s="198"/>
      <c r="C43" s="200"/>
      <c r="D43" s="191"/>
      <c r="E43" s="202"/>
      <c r="F43" s="204"/>
      <c r="G43" s="200"/>
    </row>
    <row r="44" spans="1:7" ht="12.75" customHeight="1">
      <c r="A44" s="197" t="s">
        <v>37</v>
      </c>
      <c r="B44" s="198">
        <v>20</v>
      </c>
      <c r="C44" s="199" t="s">
        <v>88</v>
      </c>
      <c r="D44" s="205" t="s">
        <v>89</v>
      </c>
      <c r="E44" s="201" t="s">
        <v>56</v>
      </c>
      <c r="F44" s="203" t="s">
        <v>90</v>
      </c>
      <c r="G44" s="199" t="s">
        <v>91</v>
      </c>
    </row>
    <row r="45" spans="1:7" ht="12.75" customHeight="1">
      <c r="A45" s="197"/>
      <c r="B45" s="198"/>
      <c r="C45" s="200"/>
      <c r="D45" s="191"/>
      <c r="E45" s="202"/>
      <c r="F45" s="204"/>
      <c r="G45" s="200"/>
    </row>
    <row r="46" spans="1:7" ht="12.75" customHeight="1">
      <c r="A46" s="197" t="s">
        <v>38</v>
      </c>
      <c r="B46" s="198">
        <v>21</v>
      </c>
      <c r="C46" s="199" t="s">
        <v>160</v>
      </c>
      <c r="D46" s="205" t="s">
        <v>185</v>
      </c>
      <c r="E46" s="201" t="s">
        <v>161</v>
      </c>
      <c r="F46" s="203"/>
      <c r="G46" s="199" t="s">
        <v>162</v>
      </c>
    </row>
    <row r="47" spans="1:7" ht="12.75" customHeight="1">
      <c r="A47" s="197"/>
      <c r="B47" s="198"/>
      <c r="C47" s="200"/>
      <c r="D47" s="191"/>
      <c r="E47" s="202"/>
      <c r="F47" s="204"/>
      <c r="G47" s="200"/>
    </row>
    <row r="48" spans="1:7" ht="12.75" customHeight="1">
      <c r="A48" s="197" t="s">
        <v>39</v>
      </c>
      <c r="B48" s="198">
        <v>22</v>
      </c>
      <c r="C48" s="199" t="s">
        <v>94</v>
      </c>
      <c r="D48" s="205" t="s">
        <v>95</v>
      </c>
      <c r="E48" s="201" t="s">
        <v>56</v>
      </c>
      <c r="F48" s="203" t="s">
        <v>96</v>
      </c>
      <c r="G48" s="199" t="s">
        <v>91</v>
      </c>
    </row>
    <row r="49" spans="1:7" ht="12.75" customHeight="1">
      <c r="A49" s="197"/>
      <c r="B49" s="198"/>
      <c r="C49" s="200"/>
      <c r="D49" s="191"/>
      <c r="E49" s="202"/>
      <c r="F49" s="204"/>
      <c r="G49" s="200"/>
    </row>
    <row r="50" spans="1:7" ht="12.75" customHeight="1">
      <c r="A50" s="197" t="s">
        <v>40</v>
      </c>
      <c r="B50" s="198">
        <v>23</v>
      </c>
      <c r="C50" s="199" t="s">
        <v>133</v>
      </c>
      <c r="D50" s="205" t="s">
        <v>134</v>
      </c>
      <c r="E50" s="201" t="s">
        <v>135</v>
      </c>
      <c r="F50" s="203"/>
      <c r="G50" s="199" t="s">
        <v>136</v>
      </c>
    </row>
    <row r="51" spans="1:7" ht="12.75" customHeight="1">
      <c r="A51" s="197"/>
      <c r="B51" s="198"/>
      <c r="C51" s="200"/>
      <c r="D51" s="191"/>
      <c r="E51" s="202"/>
      <c r="F51" s="204"/>
      <c r="G51" s="200"/>
    </row>
    <row r="52" spans="1:7" ht="12.75" customHeight="1">
      <c r="A52" s="197" t="s">
        <v>41</v>
      </c>
      <c r="B52" s="198">
        <v>24</v>
      </c>
      <c r="C52" s="199" t="s">
        <v>152</v>
      </c>
      <c r="D52" s="205" t="s">
        <v>153</v>
      </c>
      <c r="E52" s="201" t="s">
        <v>154</v>
      </c>
      <c r="F52" s="203"/>
      <c r="G52" s="199" t="s">
        <v>155</v>
      </c>
    </row>
    <row r="53" spans="1:7" ht="12.75" customHeight="1">
      <c r="A53" s="197"/>
      <c r="B53" s="198"/>
      <c r="C53" s="200"/>
      <c r="D53" s="191"/>
      <c r="E53" s="202"/>
      <c r="F53" s="204"/>
      <c r="G53" s="200"/>
    </row>
    <row r="54" spans="1:7" ht="12.75" customHeight="1">
      <c r="A54" s="197" t="s">
        <v>42</v>
      </c>
      <c r="B54" s="198">
        <v>25</v>
      </c>
      <c r="C54" s="199" t="s">
        <v>115</v>
      </c>
      <c r="D54" s="205" t="s">
        <v>116</v>
      </c>
      <c r="E54" s="201" t="s">
        <v>112</v>
      </c>
      <c r="F54" s="203" t="s">
        <v>117</v>
      </c>
      <c r="G54" s="199" t="s">
        <v>118</v>
      </c>
    </row>
    <row r="55" spans="1:7" ht="12.75" customHeight="1">
      <c r="A55" s="197"/>
      <c r="B55" s="198"/>
      <c r="C55" s="200"/>
      <c r="D55" s="191"/>
      <c r="E55" s="202"/>
      <c r="F55" s="204"/>
      <c r="G55" s="200"/>
    </row>
    <row r="56" spans="1:7" ht="12.75" customHeight="1">
      <c r="A56" s="197" t="s">
        <v>43</v>
      </c>
      <c r="B56" s="198">
        <v>26</v>
      </c>
      <c r="C56" s="199" t="s">
        <v>130</v>
      </c>
      <c r="D56" s="205" t="s">
        <v>131</v>
      </c>
      <c r="E56" s="201" t="s">
        <v>60</v>
      </c>
      <c r="F56" s="203"/>
      <c r="G56" s="199" t="s">
        <v>132</v>
      </c>
    </row>
    <row r="57" spans="1:7" ht="12.75" customHeight="1">
      <c r="A57" s="197"/>
      <c r="B57" s="198"/>
      <c r="C57" s="200"/>
      <c r="D57" s="191"/>
      <c r="E57" s="202"/>
      <c r="F57" s="204"/>
      <c r="G57" s="200"/>
    </row>
    <row r="58" spans="1:7" ht="12.75" customHeight="1">
      <c r="A58" s="197" t="s">
        <v>44</v>
      </c>
      <c r="B58" s="198">
        <v>27</v>
      </c>
      <c r="C58" s="199" t="s">
        <v>92</v>
      </c>
      <c r="D58" s="205" t="s">
        <v>89</v>
      </c>
      <c r="E58" s="201" t="s">
        <v>56</v>
      </c>
      <c r="F58" s="203" t="s">
        <v>93</v>
      </c>
      <c r="G58" s="199" t="s">
        <v>91</v>
      </c>
    </row>
    <row r="59" spans="1:7" ht="12.75" customHeight="1">
      <c r="A59" s="197"/>
      <c r="B59" s="198"/>
      <c r="C59" s="200"/>
      <c r="D59" s="191"/>
      <c r="E59" s="202"/>
      <c r="F59" s="204"/>
      <c r="G59" s="200"/>
    </row>
    <row r="60" spans="1:7" ht="12.75" customHeight="1">
      <c r="A60" s="197" t="s">
        <v>45</v>
      </c>
      <c r="B60" s="198">
        <v>28</v>
      </c>
      <c r="C60" s="199" t="s">
        <v>68</v>
      </c>
      <c r="D60" s="205" t="s">
        <v>186</v>
      </c>
      <c r="E60" s="201" t="s">
        <v>64</v>
      </c>
      <c r="F60" s="203"/>
      <c r="G60" s="199" t="s">
        <v>69</v>
      </c>
    </row>
    <row r="61" spans="1:7" ht="12.75" customHeight="1">
      <c r="A61" s="197"/>
      <c r="B61" s="198"/>
      <c r="C61" s="200"/>
      <c r="D61" s="206"/>
      <c r="E61" s="202"/>
      <c r="F61" s="204"/>
      <c r="G61" s="206"/>
    </row>
    <row r="62" spans="1:7" ht="12.75" customHeight="1">
      <c r="A62" s="197" t="s">
        <v>46</v>
      </c>
      <c r="B62" s="198">
        <v>29</v>
      </c>
      <c r="C62" s="199" t="s">
        <v>104</v>
      </c>
      <c r="D62" s="205" t="s">
        <v>105</v>
      </c>
      <c r="E62" s="201" t="s">
        <v>59</v>
      </c>
      <c r="F62" s="203"/>
      <c r="G62" s="199" t="s">
        <v>106</v>
      </c>
    </row>
    <row r="63" spans="1:7" ht="12.75" customHeight="1">
      <c r="A63" s="197"/>
      <c r="B63" s="198"/>
      <c r="C63" s="200"/>
      <c r="D63" s="191"/>
      <c r="E63" s="202"/>
      <c r="F63" s="204"/>
      <c r="G63" s="200"/>
    </row>
    <row r="64" spans="1:7" ht="12.75" customHeight="1">
      <c r="A64" s="197" t="s">
        <v>47</v>
      </c>
      <c r="B64" s="198">
        <v>30</v>
      </c>
      <c r="C64" s="209" t="s">
        <v>163</v>
      </c>
      <c r="D64" s="205" t="s">
        <v>164</v>
      </c>
      <c r="E64" s="201" t="s">
        <v>165</v>
      </c>
      <c r="F64" s="203"/>
      <c r="G64" s="199" t="s">
        <v>166</v>
      </c>
    </row>
    <row r="65" spans="1:7" ht="12.75" customHeight="1">
      <c r="A65" s="197"/>
      <c r="B65" s="198"/>
      <c r="C65" s="210"/>
      <c r="D65" s="191"/>
      <c r="E65" s="202"/>
      <c r="F65" s="204"/>
      <c r="G65" s="200"/>
    </row>
    <row r="66" spans="1:7" ht="12.75" customHeight="1">
      <c r="A66" s="197" t="s">
        <v>48</v>
      </c>
      <c r="B66" s="198">
        <v>31</v>
      </c>
      <c r="C66" s="199" t="s">
        <v>66</v>
      </c>
      <c r="D66" s="205" t="s">
        <v>67</v>
      </c>
      <c r="E66" s="201" t="s">
        <v>54</v>
      </c>
      <c r="F66" s="203"/>
      <c r="G66" s="199" t="s">
        <v>55</v>
      </c>
    </row>
    <row r="67" spans="1:7" ht="12.75" customHeight="1">
      <c r="A67" s="197"/>
      <c r="B67" s="198"/>
      <c r="C67" s="200"/>
      <c r="D67" s="191"/>
      <c r="E67" s="202"/>
      <c r="F67" s="204"/>
      <c r="G67" s="200"/>
    </row>
    <row r="68" spans="1:7" ht="12.75" customHeight="1">
      <c r="A68" s="197" t="s">
        <v>49</v>
      </c>
      <c r="B68" s="198">
        <v>32</v>
      </c>
      <c r="C68" s="199" t="s">
        <v>86</v>
      </c>
      <c r="D68" s="205" t="s">
        <v>87</v>
      </c>
      <c r="E68" s="201" t="s">
        <v>56</v>
      </c>
      <c r="F68" s="203"/>
      <c r="G68" s="199" t="s">
        <v>57</v>
      </c>
    </row>
    <row r="69" spans="1:7" ht="12.75" customHeight="1">
      <c r="A69" s="197"/>
      <c r="B69" s="198"/>
      <c r="C69" s="200"/>
      <c r="D69" s="191"/>
      <c r="E69" s="202"/>
      <c r="F69" s="204"/>
      <c r="G69" s="200"/>
    </row>
    <row r="70" spans="1:7" ht="12.75" customHeight="1">
      <c r="A70" s="197" t="s">
        <v>50</v>
      </c>
      <c r="B70" s="198">
        <v>33</v>
      </c>
      <c r="C70" s="199" t="s">
        <v>101</v>
      </c>
      <c r="D70" s="205" t="s">
        <v>102</v>
      </c>
      <c r="E70" s="201" t="s">
        <v>58</v>
      </c>
      <c r="F70" s="203"/>
      <c r="G70" s="199" t="s">
        <v>103</v>
      </c>
    </row>
    <row r="71" spans="1:7" ht="12.75" customHeight="1">
      <c r="A71" s="197"/>
      <c r="B71" s="198"/>
      <c r="C71" s="200"/>
      <c r="D71" s="191"/>
      <c r="E71" s="202"/>
      <c r="F71" s="204"/>
      <c r="G71" s="200"/>
    </row>
    <row r="72" spans="1:7" ht="12.75" customHeight="1">
      <c r="A72" s="197" t="s">
        <v>51</v>
      </c>
      <c r="B72" s="198">
        <v>34</v>
      </c>
      <c r="C72" s="199" t="s">
        <v>171</v>
      </c>
      <c r="D72" s="205" t="s">
        <v>190</v>
      </c>
      <c r="E72" s="201" t="s">
        <v>172</v>
      </c>
      <c r="F72" s="203"/>
      <c r="G72" s="199" t="s">
        <v>173</v>
      </c>
    </row>
    <row r="73" spans="1:7" ht="12.75" customHeight="1">
      <c r="A73" s="197"/>
      <c r="B73" s="198"/>
      <c r="C73" s="200"/>
      <c r="D73" s="191"/>
      <c r="E73" s="202"/>
      <c r="F73" s="204"/>
      <c r="G73" s="200"/>
    </row>
    <row r="74" spans="1:7" ht="12.75" customHeight="1">
      <c r="A74" s="197" t="s">
        <v>52</v>
      </c>
      <c r="B74" s="198">
        <v>35</v>
      </c>
      <c r="C74" s="199" t="s">
        <v>110</v>
      </c>
      <c r="D74" s="205" t="s">
        <v>111</v>
      </c>
      <c r="E74" s="201" t="s">
        <v>112</v>
      </c>
      <c r="F74" s="203" t="s">
        <v>113</v>
      </c>
      <c r="G74" s="199" t="s">
        <v>114</v>
      </c>
    </row>
    <row r="75" spans="1:7" ht="12.75" customHeight="1">
      <c r="A75" s="197"/>
      <c r="B75" s="198"/>
      <c r="C75" s="200"/>
      <c r="D75" s="191"/>
      <c r="E75" s="202"/>
      <c r="F75" s="204"/>
      <c r="G75" s="200"/>
    </row>
    <row r="76" spans="1:7" ht="12.75" customHeight="1">
      <c r="A76" s="197"/>
      <c r="B76" s="198">
        <v>36</v>
      </c>
      <c r="C76" s="199"/>
      <c r="D76" s="205"/>
      <c r="E76" s="201"/>
      <c r="F76" s="203"/>
      <c r="G76" s="199"/>
    </row>
    <row r="77" spans="1:7" ht="12.75" customHeight="1">
      <c r="A77" s="197"/>
      <c r="B77" s="198"/>
      <c r="C77" s="200"/>
      <c r="D77" s="191"/>
      <c r="E77" s="202"/>
      <c r="F77" s="204"/>
      <c r="G77" s="200"/>
    </row>
    <row r="78" spans="1:7" ht="12.75" customHeight="1">
      <c r="A78" s="197"/>
      <c r="B78" s="198">
        <v>37</v>
      </c>
      <c r="C78" s="199"/>
      <c r="D78" s="205"/>
      <c r="E78" s="201"/>
      <c r="F78" s="203"/>
      <c r="G78" s="199"/>
    </row>
    <row r="79" spans="1:7" ht="12.75" customHeight="1">
      <c r="A79" s="197"/>
      <c r="B79" s="198"/>
      <c r="C79" s="200"/>
      <c r="D79" s="191"/>
      <c r="E79" s="202"/>
      <c r="F79" s="204"/>
      <c r="G79" s="200"/>
    </row>
    <row r="80" spans="1:7" ht="12.75" customHeight="1">
      <c r="A80" s="197"/>
      <c r="B80" s="198">
        <v>38</v>
      </c>
      <c r="C80" s="199"/>
      <c r="D80" s="205"/>
      <c r="E80" s="201"/>
      <c r="F80" s="203"/>
      <c r="G80" s="199"/>
    </row>
    <row r="81" spans="1:7" ht="12.75" customHeight="1">
      <c r="A81" s="197"/>
      <c r="B81" s="198"/>
      <c r="C81" s="200"/>
      <c r="D81" s="191"/>
      <c r="E81" s="202"/>
      <c r="F81" s="204"/>
      <c r="G81" s="200"/>
    </row>
    <row r="82" spans="1:7" ht="12.75" customHeight="1">
      <c r="A82" s="197"/>
      <c r="B82" s="198">
        <v>39</v>
      </c>
      <c r="C82" s="199"/>
      <c r="D82" s="205"/>
      <c r="E82" s="201"/>
      <c r="F82" s="203"/>
      <c r="G82" s="199"/>
    </row>
    <row r="83" spans="1:7" ht="12.75" customHeight="1">
      <c r="A83" s="197"/>
      <c r="B83" s="198"/>
      <c r="C83" s="200"/>
      <c r="D83" s="191"/>
      <c r="E83" s="202"/>
      <c r="F83" s="204"/>
      <c r="G83" s="200"/>
    </row>
    <row r="84" spans="1:7" ht="12.75" customHeight="1">
      <c r="A84" s="211"/>
      <c r="B84" s="198">
        <v>40</v>
      </c>
      <c r="C84" s="212"/>
      <c r="D84" s="213"/>
      <c r="E84" s="214"/>
      <c r="F84" s="215"/>
      <c r="G84" s="199"/>
    </row>
    <row r="85" spans="1:7" ht="12.75" customHeight="1">
      <c r="A85" s="211"/>
      <c r="B85" s="198"/>
      <c r="C85" s="212"/>
      <c r="D85" s="213"/>
      <c r="E85" s="214"/>
      <c r="F85" s="215"/>
      <c r="G85" s="200"/>
    </row>
    <row r="86" spans="1:7" ht="12.75" customHeight="1">
      <c r="A86" s="211"/>
      <c r="B86" s="198">
        <v>41</v>
      </c>
      <c r="C86" s="212"/>
      <c r="D86" s="213"/>
      <c r="E86" s="214"/>
      <c r="F86" s="215"/>
      <c r="G86" s="212"/>
    </row>
    <row r="87" spans="1:7" ht="12.75" customHeight="1">
      <c r="A87" s="211"/>
      <c r="B87" s="198"/>
      <c r="C87" s="212"/>
      <c r="D87" s="213"/>
      <c r="E87" s="214"/>
      <c r="F87" s="215"/>
      <c r="G87" s="199"/>
    </row>
    <row r="88" spans="1:7" ht="12.75" customHeight="1">
      <c r="A88" s="211"/>
      <c r="B88" s="198">
        <v>42</v>
      </c>
      <c r="C88" s="212"/>
      <c r="D88" s="213"/>
      <c r="E88" s="214"/>
      <c r="F88" s="215"/>
      <c r="G88" s="212"/>
    </row>
    <row r="89" spans="1:7" ht="12.75" customHeight="1">
      <c r="A89" s="211"/>
      <c r="B89" s="198"/>
      <c r="C89" s="212"/>
      <c r="D89" s="213"/>
      <c r="E89" s="214"/>
      <c r="F89" s="215"/>
      <c r="G89" s="199"/>
    </row>
    <row r="90" spans="1:7" ht="12.75" customHeight="1">
      <c r="A90" s="211"/>
      <c r="B90" s="198">
        <v>43</v>
      </c>
      <c r="C90" s="212"/>
      <c r="D90" s="213"/>
      <c r="E90" s="214"/>
      <c r="F90" s="215"/>
      <c r="G90" s="212"/>
    </row>
    <row r="91" spans="1:7" ht="12.75" customHeight="1">
      <c r="A91" s="211"/>
      <c r="B91" s="198"/>
      <c r="C91" s="212"/>
      <c r="D91" s="213"/>
      <c r="E91" s="214"/>
      <c r="F91" s="215"/>
      <c r="G91" s="199"/>
    </row>
    <row r="92" spans="1:7" ht="12.75" customHeight="1">
      <c r="A92" s="211"/>
      <c r="B92" s="198">
        <v>44</v>
      </c>
      <c r="C92" s="216"/>
      <c r="D92" s="211"/>
      <c r="E92" s="211"/>
      <c r="F92" s="215"/>
      <c r="G92" s="211"/>
    </row>
    <row r="93" spans="1:7" ht="12.75" customHeight="1">
      <c r="A93" s="211"/>
      <c r="B93" s="198"/>
      <c r="C93" s="216"/>
      <c r="D93" s="211"/>
      <c r="E93" s="211"/>
      <c r="F93" s="215"/>
      <c r="G93" s="211"/>
    </row>
    <row r="94" spans="1:7" ht="12.75" customHeight="1">
      <c r="A94" s="211"/>
      <c r="B94" s="198">
        <v>45</v>
      </c>
      <c r="C94" s="216"/>
      <c r="D94" s="211"/>
      <c r="E94" s="211"/>
      <c r="F94" s="215"/>
      <c r="G94" s="211"/>
    </row>
    <row r="95" spans="1:7" ht="12.75" customHeight="1">
      <c r="A95" s="211"/>
      <c r="B95" s="198"/>
      <c r="C95" s="216"/>
      <c r="D95" s="211"/>
      <c r="E95" s="211"/>
      <c r="F95" s="215"/>
      <c r="G95" s="211"/>
    </row>
    <row r="96" spans="1:7" ht="12.75" customHeight="1">
      <c r="A96" s="211"/>
      <c r="B96" s="198">
        <v>46</v>
      </c>
      <c r="C96" s="216"/>
      <c r="D96" s="211"/>
      <c r="E96" s="211"/>
      <c r="F96" s="215"/>
      <c r="G96" s="211"/>
    </row>
    <row r="97" spans="1:7" ht="12.75" customHeight="1">
      <c r="A97" s="211"/>
      <c r="B97" s="198"/>
      <c r="C97" s="216"/>
      <c r="D97" s="211"/>
      <c r="E97" s="211"/>
      <c r="F97" s="215"/>
      <c r="G97" s="211"/>
    </row>
    <row r="98" spans="1:7" ht="12.75" customHeight="1">
      <c r="A98" s="211"/>
      <c r="B98" s="198">
        <v>47</v>
      </c>
      <c r="C98" s="216"/>
      <c r="D98" s="211"/>
      <c r="E98" s="211"/>
      <c r="F98" s="215"/>
      <c r="G98" s="211"/>
    </row>
    <row r="99" spans="1:7" ht="12.75" customHeight="1">
      <c r="A99" s="211"/>
      <c r="B99" s="198"/>
      <c r="C99" s="216"/>
      <c r="D99" s="211"/>
      <c r="E99" s="211"/>
      <c r="F99" s="215"/>
      <c r="G99" s="211"/>
    </row>
    <row r="100" spans="1:7" ht="12.75" customHeight="1">
      <c r="A100" s="211"/>
      <c r="B100" s="198">
        <v>48</v>
      </c>
      <c r="C100" s="216"/>
      <c r="D100" s="211"/>
      <c r="E100" s="211"/>
      <c r="F100" s="215"/>
      <c r="G100" s="211"/>
    </row>
    <row r="101" spans="1:7" ht="12.75" customHeight="1">
      <c r="A101" s="211"/>
      <c r="B101" s="198"/>
      <c r="C101" s="216"/>
      <c r="D101" s="211"/>
      <c r="E101" s="211"/>
      <c r="F101" s="215"/>
      <c r="G101" s="211"/>
    </row>
    <row r="102" spans="1:7" ht="12.75" customHeight="1">
      <c r="A102" s="211"/>
      <c r="B102" s="198">
        <v>49</v>
      </c>
      <c r="C102" s="216"/>
      <c r="D102" s="211"/>
      <c r="E102" s="211"/>
      <c r="F102" s="215"/>
      <c r="G102" s="211"/>
    </row>
    <row r="103" spans="1:7" ht="12.75" customHeight="1">
      <c r="A103" s="211"/>
      <c r="B103" s="198"/>
      <c r="C103" s="216"/>
      <c r="D103" s="211"/>
      <c r="E103" s="211"/>
      <c r="F103" s="215"/>
      <c r="G103" s="211"/>
    </row>
    <row r="104" spans="1:7" ht="12.75" customHeight="1">
      <c r="A104" s="211"/>
      <c r="B104" s="198">
        <v>50</v>
      </c>
      <c r="C104" s="216"/>
      <c r="D104" s="211"/>
      <c r="E104" s="211"/>
      <c r="F104" s="215"/>
      <c r="G104" s="211"/>
    </row>
    <row r="105" spans="1:7" ht="12.75" customHeight="1">
      <c r="A105" s="211"/>
      <c r="B105" s="198"/>
      <c r="C105" s="216"/>
      <c r="D105" s="211"/>
      <c r="E105" s="211"/>
      <c r="F105" s="215"/>
      <c r="G105" s="211"/>
    </row>
    <row r="106" spans="1:7" ht="12.75" customHeight="1">
      <c r="A106" s="211"/>
      <c r="B106" s="198">
        <v>51</v>
      </c>
      <c r="C106" s="216"/>
      <c r="D106" s="211"/>
      <c r="E106" s="211"/>
      <c r="F106" s="215"/>
      <c r="G106" s="211"/>
    </row>
    <row r="107" spans="1:7" ht="12.75" customHeight="1">
      <c r="A107" s="211"/>
      <c r="B107" s="198"/>
      <c r="C107" s="216"/>
      <c r="D107" s="211"/>
      <c r="E107" s="211"/>
      <c r="F107" s="215"/>
      <c r="G107" s="211"/>
    </row>
    <row r="108" spans="1:7" ht="12.75" customHeight="1">
      <c r="A108" s="211"/>
      <c r="B108" s="198">
        <v>52</v>
      </c>
      <c r="C108" s="216"/>
      <c r="D108" s="211"/>
      <c r="E108" s="211"/>
      <c r="F108" s="215"/>
      <c r="G108" s="211"/>
    </row>
    <row r="109" spans="1:7" ht="12.75" customHeight="1">
      <c r="A109" s="211"/>
      <c r="B109" s="198"/>
      <c r="C109" s="216"/>
      <c r="D109" s="211"/>
      <c r="E109" s="211"/>
      <c r="F109" s="215"/>
      <c r="G109" s="211"/>
    </row>
    <row r="110" spans="1:7" ht="12.75" customHeight="1">
      <c r="A110" s="211"/>
      <c r="B110" s="198">
        <v>53</v>
      </c>
      <c r="C110" s="216"/>
      <c r="D110" s="211"/>
      <c r="E110" s="211"/>
      <c r="F110" s="215"/>
      <c r="G110" s="211"/>
    </row>
    <row r="111" spans="1:7" ht="12.75" customHeight="1">
      <c r="A111" s="211"/>
      <c r="B111" s="198"/>
      <c r="C111" s="216"/>
      <c r="D111" s="211"/>
      <c r="E111" s="211"/>
      <c r="F111" s="215"/>
      <c r="G111" s="211"/>
    </row>
    <row r="112" spans="1:7" ht="12.75" customHeight="1">
      <c r="A112" s="211"/>
      <c r="B112" s="198">
        <v>54</v>
      </c>
      <c r="C112" s="216"/>
      <c r="D112" s="211"/>
      <c r="E112" s="211"/>
      <c r="F112" s="215"/>
      <c r="G112" s="211"/>
    </row>
    <row r="113" spans="1:7" ht="12.75" customHeight="1">
      <c r="A113" s="211"/>
      <c r="B113" s="198"/>
      <c r="C113" s="216"/>
      <c r="D113" s="211"/>
      <c r="E113" s="211"/>
      <c r="F113" s="215"/>
      <c r="G113" s="211"/>
    </row>
    <row r="114" spans="1:7" ht="12.75" customHeight="1">
      <c r="A114" s="211"/>
      <c r="B114" s="198">
        <v>55</v>
      </c>
      <c r="C114" s="216"/>
      <c r="D114" s="211"/>
      <c r="E114" s="211"/>
      <c r="F114" s="215"/>
      <c r="G114" s="211"/>
    </row>
    <row r="115" spans="1:7" ht="12.75" customHeight="1">
      <c r="A115" s="211"/>
      <c r="B115" s="198"/>
      <c r="C115" s="216"/>
      <c r="D115" s="211"/>
      <c r="E115" s="211"/>
      <c r="F115" s="215"/>
      <c r="G115" s="211"/>
    </row>
    <row r="116" spans="1:7" ht="12.75" customHeight="1">
      <c r="A116" s="211"/>
      <c r="B116" s="198">
        <v>56</v>
      </c>
      <c r="C116" s="216"/>
      <c r="D116" s="211"/>
      <c r="E116" s="211"/>
      <c r="F116" s="215"/>
      <c r="G116" s="211"/>
    </row>
    <row r="117" spans="1:7" ht="12.75" customHeight="1">
      <c r="A117" s="211"/>
      <c r="B117" s="198"/>
      <c r="C117" s="216"/>
      <c r="D117" s="211"/>
      <c r="E117" s="211"/>
      <c r="F117" s="215"/>
      <c r="G117" s="211"/>
    </row>
    <row r="118" spans="1:7" ht="12.75" customHeight="1">
      <c r="A118" s="211"/>
      <c r="B118" s="198">
        <v>57</v>
      </c>
      <c r="C118" s="216"/>
      <c r="D118" s="211"/>
      <c r="E118" s="211"/>
      <c r="F118" s="215"/>
      <c r="G118" s="211"/>
    </row>
    <row r="119" spans="1:7" ht="12.75" customHeight="1">
      <c r="A119" s="211"/>
      <c r="B119" s="198"/>
      <c r="C119" s="216"/>
      <c r="D119" s="211"/>
      <c r="E119" s="211"/>
      <c r="F119" s="215"/>
      <c r="G119" s="211"/>
    </row>
    <row r="120" spans="1:7" ht="12.75" customHeight="1">
      <c r="A120" s="211"/>
      <c r="B120" s="198">
        <v>58</v>
      </c>
      <c r="C120" s="216"/>
      <c r="D120" s="211"/>
      <c r="E120" s="211"/>
      <c r="F120" s="215"/>
      <c r="G120" s="211"/>
    </row>
    <row r="121" spans="1:7" ht="12.75" customHeight="1">
      <c r="A121" s="211"/>
      <c r="B121" s="198"/>
      <c r="C121" s="216"/>
      <c r="D121" s="211"/>
      <c r="E121" s="211"/>
      <c r="F121" s="215"/>
      <c r="G121" s="211"/>
    </row>
    <row r="122" spans="1:7" ht="12.75" customHeight="1">
      <c r="A122" s="211"/>
      <c r="B122" s="198">
        <v>59</v>
      </c>
      <c r="C122" s="216"/>
      <c r="D122" s="211"/>
      <c r="E122" s="211"/>
      <c r="F122" s="215"/>
      <c r="G122" s="211"/>
    </row>
    <row r="123" spans="1:7" ht="12.75" customHeight="1">
      <c r="A123" s="211"/>
      <c r="B123" s="198"/>
      <c r="C123" s="216"/>
      <c r="D123" s="211"/>
      <c r="E123" s="211"/>
      <c r="F123" s="215"/>
      <c r="G123" s="211"/>
    </row>
    <row r="124" spans="1:7" ht="12.75" customHeight="1">
      <c r="A124" s="211"/>
      <c r="B124" s="198">
        <v>60</v>
      </c>
      <c r="C124" s="216"/>
      <c r="D124" s="211"/>
      <c r="E124" s="211"/>
      <c r="F124" s="215"/>
      <c r="G124" s="211"/>
    </row>
    <row r="125" spans="1:7" ht="12.75" customHeight="1">
      <c r="A125" s="211"/>
      <c r="B125" s="198"/>
      <c r="C125" s="216"/>
      <c r="D125" s="211"/>
      <c r="E125" s="211"/>
      <c r="F125" s="215"/>
      <c r="G125" s="211"/>
    </row>
    <row r="126" spans="1:7" ht="12.75" customHeight="1">
      <c r="A126" s="211"/>
      <c r="B126" s="198">
        <v>61</v>
      </c>
      <c r="C126" s="216"/>
      <c r="D126" s="211"/>
      <c r="E126" s="211"/>
      <c r="F126" s="215"/>
      <c r="G126" s="211"/>
    </row>
    <row r="127" spans="1:7" ht="12.75" customHeight="1">
      <c r="A127" s="211"/>
      <c r="B127" s="198"/>
      <c r="C127" s="216"/>
      <c r="D127" s="211"/>
      <c r="E127" s="211"/>
      <c r="F127" s="215"/>
      <c r="G127" s="211"/>
    </row>
    <row r="128" spans="1:7" ht="12.75" customHeight="1">
      <c r="A128" s="211"/>
      <c r="B128" s="198">
        <v>62</v>
      </c>
      <c r="C128" s="216"/>
      <c r="D128" s="211"/>
      <c r="E128" s="211"/>
      <c r="F128" s="215"/>
      <c r="G128" s="211"/>
    </row>
    <row r="129" spans="1:7" ht="12.75" customHeight="1">
      <c r="A129" s="211"/>
      <c r="B129" s="198"/>
      <c r="C129" s="216"/>
      <c r="D129" s="211"/>
      <c r="E129" s="211"/>
      <c r="F129" s="215"/>
      <c r="G129" s="211"/>
    </row>
    <row r="130" spans="1:7" ht="12.75">
      <c r="A130" s="211"/>
      <c r="B130" s="198">
        <v>63</v>
      </c>
      <c r="C130" s="216"/>
      <c r="D130" s="211"/>
      <c r="E130" s="211"/>
      <c r="F130" s="215"/>
      <c r="G130" s="211"/>
    </row>
    <row r="131" spans="1:7" ht="12.75">
      <c r="A131" s="211"/>
      <c r="B131" s="198"/>
      <c r="C131" s="216"/>
      <c r="D131" s="211"/>
      <c r="E131" s="211"/>
      <c r="F131" s="215"/>
      <c r="G131" s="211"/>
    </row>
    <row r="132" spans="1:7" ht="12.75">
      <c r="A132" s="211"/>
      <c r="B132" s="198">
        <v>64</v>
      </c>
      <c r="C132" s="216"/>
      <c r="D132" s="211"/>
      <c r="E132" s="211"/>
      <c r="F132" s="215"/>
      <c r="G132" s="211"/>
    </row>
    <row r="133" spans="1:7" ht="12.75">
      <c r="A133" s="211"/>
      <c r="B133" s="198"/>
      <c r="C133" s="216"/>
      <c r="D133" s="211"/>
      <c r="E133" s="211"/>
      <c r="F133" s="215"/>
      <c r="G133" s="211"/>
    </row>
    <row r="134" spans="1:6" ht="12.75">
      <c r="A134" s="94" t="str">
        <f>HYPERLINK('[1]реквизиты'!$A$6)</f>
        <v>Гл. судья, судья МК</v>
      </c>
      <c r="B134" s="14"/>
      <c r="C134" s="95"/>
      <c r="D134" s="96"/>
      <c r="E134" s="97" t="str">
        <f>HYPERLINK('[1]реквизиты'!$G$6)</f>
        <v>Залеев Р.Г.</v>
      </c>
      <c r="F134" s="98" t="str">
        <f>HYPERLINK('[1]реквизиты'!$G$7)</f>
        <v>/Октяборьский/</v>
      </c>
    </row>
    <row r="135" spans="1:7" ht="12.75">
      <c r="A135" s="94" t="str">
        <f>HYPERLINK('[1]реквизиты'!$A$8)</f>
        <v>Гл. секретарь, судья РК</v>
      </c>
      <c r="B135" s="14"/>
      <c r="C135" s="95"/>
      <c r="D135" s="96"/>
      <c r="E135" s="97" t="str">
        <f>HYPERLINK('[1]реквизиты'!$G$8)</f>
        <v>Пчелов С.Г.</v>
      </c>
      <c r="F135" s="98" t="str">
        <f>HYPERLINK('[1]реквизиты'!$G$9)</f>
        <v>/Чебоксары/</v>
      </c>
      <c r="G135" s="14"/>
    </row>
    <row r="136" spans="1:7" ht="12.75">
      <c r="A136" s="14"/>
      <c r="B136" s="14"/>
      <c r="C136" s="14"/>
      <c r="D136" s="14"/>
      <c r="E136" s="14"/>
      <c r="G136" s="14"/>
    </row>
  </sheetData>
  <sheetProtection/>
  <mergeCells count="460">
    <mergeCell ref="A1:G1"/>
    <mergeCell ref="B2:C2"/>
    <mergeCell ref="D2:G2"/>
    <mergeCell ref="C3:D3"/>
    <mergeCell ref="F3:G3"/>
    <mergeCell ref="E130:E131"/>
    <mergeCell ref="F130:F131"/>
    <mergeCell ref="G130:G131"/>
    <mergeCell ref="C128:C129"/>
    <mergeCell ref="D128:D129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26:E127"/>
    <mergeCell ref="F126:F127"/>
    <mergeCell ref="G126:G127"/>
    <mergeCell ref="A128:A129"/>
    <mergeCell ref="B128:B129"/>
    <mergeCell ref="E128:E129"/>
    <mergeCell ref="F128:F129"/>
    <mergeCell ref="G128:G129"/>
    <mergeCell ref="A126:A127"/>
    <mergeCell ref="B126:B127"/>
    <mergeCell ref="C126:C127"/>
    <mergeCell ref="D126:D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18:E119"/>
    <mergeCell ref="F118:F119"/>
    <mergeCell ref="C118:C119"/>
    <mergeCell ref="D118:D119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0:E111"/>
    <mergeCell ref="F110:F111"/>
    <mergeCell ref="C110:C111"/>
    <mergeCell ref="D110:D111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2:E103"/>
    <mergeCell ref="F102:F103"/>
    <mergeCell ref="C102:C103"/>
    <mergeCell ref="D102:D103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C94:C95"/>
    <mergeCell ref="D94:D95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C86:C87"/>
    <mergeCell ref="D86:D87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E78:E79"/>
    <mergeCell ref="F78:F79"/>
    <mergeCell ref="C78:C79"/>
    <mergeCell ref="D78:D79"/>
    <mergeCell ref="E82:E83"/>
    <mergeCell ref="F82:F83"/>
    <mergeCell ref="A78:A79"/>
    <mergeCell ref="B78:B79"/>
    <mergeCell ref="A82:A83"/>
    <mergeCell ref="B82:B83"/>
    <mergeCell ref="C82:C83"/>
    <mergeCell ref="D82:D83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C70:C71"/>
    <mergeCell ref="D70:D71"/>
    <mergeCell ref="E74:E75"/>
    <mergeCell ref="F74:F75"/>
    <mergeCell ref="G74:G75"/>
    <mergeCell ref="A76:A77"/>
    <mergeCell ref="B76:B77"/>
    <mergeCell ref="C76:C77"/>
    <mergeCell ref="D76:D77"/>
    <mergeCell ref="E76:E77"/>
    <mergeCell ref="F72:F73"/>
    <mergeCell ref="G72:G73"/>
    <mergeCell ref="A70:A71"/>
    <mergeCell ref="B70:B71"/>
    <mergeCell ref="A74:A75"/>
    <mergeCell ref="B74:B75"/>
    <mergeCell ref="C74:C75"/>
    <mergeCell ref="D74:D75"/>
    <mergeCell ref="E70:E71"/>
    <mergeCell ref="F70:F71"/>
    <mergeCell ref="F4:F5"/>
    <mergeCell ref="F6:F7"/>
    <mergeCell ref="F8:F9"/>
    <mergeCell ref="F10:F11"/>
    <mergeCell ref="G70:G71"/>
    <mergeCell ref="A72:A73"/>
    <mergeCell ref="B72:B73"/>
    <mergeCell ref="C72:C73"/>
    <mergeCell ref="D72:D73"/>
    <mergeCell ref="E72:E73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6:A67"/>
    <mergeCell ref="B66:B67"/>
    <mergeCell ref="C66:C67"/>
    <mergeCell ref="D66:D67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2:A63"/>
    <mergeCell ref="B62:B63"/>
    <mergeCell ref="C62:C63"/>
    <mergeCell ref="D62:D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8:A59"/>
    <mergeCell ref="B58:B59"/>
    <mergeCell ref="C58:C59"/>
    <mergeCell ref="D58:D59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4:A55"/>
    <mergeCell ref="B54:B55"/>
    <mergeCell ref="C54:C55"/>
    <mergeCell ref="D54:D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0:A51"/>
    <mergeCell ref="B50:B51"/>
    <mergeCell ref="C50:C51"/>
    <mergeCell ref="D50:D51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46:A47"/>
    <mergeCell ref="B46:B47"/>
    <mergeCell ref="C46:C47"/>
    <mergeCell ref="D46:D47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E4:E5"/>
    <mergeCell ref="G4:G5"/>
    <mergeCell ref="D8:D9"/>
    <mergeCell ref="G6:G7"/>
    <mergeCell ref="E10:E11"/>
    <mergeCell ref="A8:A9"/>
    <mergeCell ref="B8:B9"/>
    <mergeCell ref="C8:C9"/>
    <mergeCell ref="E6:E7"/>
    <mergeCell ref="A6:A7"/>
    <mergeCell ref="B6:B7"/>
    <mergeCell ref="C6:C7"/>
    <mergeCell ref="D6:D7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D10:D11"/>
    <mergeCell ref="E16:E17"/>
    <mergeCell ref="G16:G17"/>
    <mergeCell ref="E12:E13"/>
    <mergeCell ref="G12:G13"/>
    <mergeCell ref="E14:E15"/>
    <mergeCell ref="G14:G15"/>
    <mergeCell ref="F12:F13"/>
    <mergeCell ref="A14:A15"/>
    <mergeCell ref="B14:B15"/>
    <mergeCell ref="C14:C15"/>
    <mergeCell ref="D14:D15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F22:F23"/>
    <mergeCell ref="F24:F25"/>
    <mergeCell ref="A24:A25"/>
    <mergeCell ref="B24:B25"/>
    <mergeCell ref="E20:E21"/>
    <mergeCell ref="G20:G21"/>
    <mergeCell ref="E22:E23"/>
    <mergeCell ref="G22:G23"/>
    <mergeCell ref="E26:E27"/>
    <mergeCell ref="G26:G27"/>
    <mergeCell ref="E24:E25"/>
    <mergeCell ref="G24:G25"/>
    <mergeCell ref="F26:F27"/>
    <mergeCell ref="A26:A27"/>
    <mergeCell ref="B26:B27"/>
    <mergeCell ref="C26:C27"/>
    <mergeCell ref="D26:D27"/>
    <mergeCell ref="C24:C25"/>
    <mergeCell ref="D24:D25"/>
    <mergeCell ref="B28:B29"/>
    <mergeCell ref="C28:C29"/>
    <mergeCell ref="D28:D29"/>
    <mergeCell ref="E32:E33"/>
    <mergeCell ref="G32:G33"/>
    <mergeCell ref="A30:A31"/>
    <mergeCell ref="B30:B31"/>
    <mergeCell ref="C30:C31"/>
    <mergeCell ref="D30:D31"/>
    <mergeCell ref="F28:F29"/>
    <mergeCell ref="A32:A33"/>
    <mergeCell ref="B32:B33"/>
    <mergeCell ref="C32:C33"/>
    <mergeCell ref="D32:D33"/>
    <mergeCell ref="E28:E29"/>
    <mergeCell ref="G28:G29"/>
    <mergeCell ref="E30:E31"/>
    <mergeCell ref="G30:G31"/>
    <mergeCell ref="F30:F31"/>
    <mergeCell ref="A28:A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6" width="4.7109375" style="0" customWidth="1"/>
    <col min="7" max="7" width="5.00390625" style="0" customWidth="1"/>
    <col min="8" max="19" width="4.7109375" style="0" customWidth="1"/>
  </cols>
  <sheetData>
    <row r="1" spans="1:18" ht="12.75" customHeight="1" thickBot="1">
      <c r="A1" s="239" t="s">
        <v>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2:18" ht="15" customHeight="1" thickBot="1">
      <c r="B2" s="54"/>
      <c r="C2" s="240" t="s">
        <v>15</v>
      </c>
      <c r="D2" s="240"/>
      <c r="E2" s="240"/>
      <c r="F2" s="240"/>
      <c r="G2" s="240"/>
      <c r="H2" s="240"/>
      <c r="I2" s="241" t="str">
        <f>HYPERLINK('[1]реквизиты'!$A$2)</f>
        <v>Кубок России по самбо, среди мужчин.</v>
      </c>
      <c r="J2" s="242"/>
      <c r="K2" s="242"/>
      <c r="L2" s="242"/>
      <c r="M2" s="242"/>
      <c r="N2" s="242"/>
      <c r="O2" s="242"/>
      <c r="P2" s="242"/>
      <c r="Q2" s="242"/>
      <c r="R2" s="243"/>
    </row>
    <row r="3" spans="1:19" ht="11.25" customHeight="1" thickBot="1">
      <c r="A3" s="13"/>
      <c r="B3" s="13"/>
      <c r="C3" s="61"/>
      <c r="D3" s="19"/>
      <c r="E3" s="219" t="s">
        <v>203</v>
      </c>
      <c r="F3" s="220"/>
      <c r="G3" s="220"/>
      <c r="H3" s="220"/>
      <c r="I3" s="220"/>
      <c r="J3" s="220"/>
      <c r="K3" s="220"/>
      <c r="L3" s="220"/>
      <c r="M3" s="220"/>
      <c r="N3" s="220"/>
      <c r="O3" s="60"/>
      <c r="P3" s="221" t="str">
        <f>HYPERLINK('пр.взв.'!F3)</f>
        <v>в.к. 68  кг</v>
      </c>
      <c r="Q3" s="222"/>
      <c r="R3" s="223"/>
      <c r="S3" s="51"/>
    </row>
    <row r="4" spans="1:18" ht="12" customHeight="1" thickBot="1">
      <c r="A4" s="231">
        <v>2</v>
      </c>
      <c r="B4" s="232" t="str">
        <f>VLOOKUP(A4,'пр.взв.'!B6:C133,2,FALSE)</f>
        <v>ХУСЕИНОВ Умар Абдулкасимович</v>
      </c>
      <c r="C4" s="232" t="str">
        <f>VLOOKUP(A4,'пр.взв.'!B6:G133,3,FALSE)</f>
        <v>12.03.1990, КМС</v>
      </c>
      <c r="D4" s="232" t="str">
        <f>VLOOKUP(A4,'пр.взв.'!B6:E133,4,FALSE)</f>
        <v>СКФО, Чеченская, Д</v>
      </c>
      <c r="E4" s="67"/>
      <c r="F4" s="67"/>
      <c r="G4" s="24"/>
      <c r="H4" s="53" t="s">
        <v>9</v>
      </c>
      <c r="I4" s="45"/>
      <c r="J4" s="68"/>
      <c r="K4" s="69"/>
      <c r="L4" s="69"/>
      <c r="M4" s="69"/>
      <c r="N4" s="61"/>
      <c r="O4" s="55"/>
      <c r="P4" s="224"/>
      <c r="Q4" s="225"/>
      <c r="R4" s="226"/>
    </row>
    <row r="5" spans="1:19" ht="12" customHeight="1">
      <c r="A5" s="227"/>
      <c r="B5" s="233"/>
      <c r="C5" s="233"/>
      <c r="D5" s="233"/>
      <c r="E5" s="22" t="s">
        <v>51</v>
      </c>
      <c r="F5" s="20"/>
      <c r="G5" s="28"/>
      <c r="H5" s="29"/>
      <c r="I5" s="30"/>
      <c r="J5" s="50"/>
      <c r="K5" s="69"/>
      <c r="L5" s="57"/>
      <c r="M5" s="3"/>
      <c r="N5" s="70"/>
      <c r="O5" s="70"/>
      <c r="P5" s="70"/>
      <c r="Q5" s="65"/>
      <c r="R5" s="33"/>
      <c r="S5" s="2"/>
    </row>
    <row r="6" spans="1:19" ht="12" customHeight="1" thickBot="1">
      <c r="A6" s="227">
        <v>34</v>
      </c>
      <c r="B6" s="229" t="str">
        <f>VLOOKUP(A6,'пр.взв.'!B8:C135,2,FALSE)</f>
        <v>БОРОДИН Семен Олегович</v>
      </c>
      <c r="C6" s="229" t="str">
        <f>VLOOKUP(A6,'пр.взв.'!B8:G135,3,FALSE)</f>
        <v>22.04.1987, МС</v>
      </c>
      <c r="D6" s="229" t="str">
        <f>VLOOKUP(A6,'пр.взв.'!B8:E135,4,FALSE)</f>
        <v>ЦФО, Тульская, Тула, Д</v>
      </c>
      <c r="E6" s="143" t="s">
        <v>191</v>
      </c>
      <c r="F6" s="34"/>
      <c r="G6" s="20"/>
      <c r="H6" s="35"/>
      <c r="I6" s="32"/>
      <c r="J6" s="68"/>
      <c r="K6" s="69"/>
      <c r="L6" s="78"/>
      <c r="M6" s="3"/>
      <c r="N6" s="70"/>
      <c r="O6" s="70"/>
      <c r="P6" s="70"/>
      <c r="Q6" s="234" t="s">
        <v>12</v>
      </c>
      <c r="R6" s="234"/>
      <c r="S6" s="2"/>
    </row>
    <row r="7" spans="1:19" ht="12" customHeight="1" thickBot="1">
      <c r="A7" s="228"/>
      <c r="B7" s="230"/>
      <c r="C7" s="230"/>
      <c r="D7" s="230"/>
      <c r="E7" s="20"/>
      <c r="F7" s="21"/>
      <c r="G7" s="22" t="s">
        <v>35</v>
      </c>
      <c r="H7" s="31"/>
      <c r="I7" s="30"/>
      <c r="J7" s="72"/>
      <c r="K7" s="67"/>
      <c r="L7" s="57"/>
      <c r="M7" s="7"/>
      <c r="N7" s="150">
        <v>30</v>
      </c>
      <c r="O7" s="63"/>
      <c r="P7" s="3"/>
      <c r="Q7" s="234"/>
      <c r="R7" s="234"/>
      <c r="S7" s="2"/>
    </row>
    <row r="8" spans="1:19" ht="12" customHeight="1" thickBot="1">
      <c r="A8" s="231">
        <v>18</v>
      </c>
      <c r="B8" s="232" t="str">
        <f>VLOOKUP(A8,'пр.взв.'!B10:C137,2,FALSE)</f>
        <v>МЕЖЛУМЯН Гайк Левонович</v>
      </c>
      <c r="C8" s="232" t="str">
        <f>VLOOKUP(A8,'пр.взв.'!B10:G137,3,FALSE)</f>
        <v>17.05.1990, МС</v>
      </c>
      <c r="D8" s="232" t="str">
        <f>VLOOKUP(A8,'пр.взв.'!B10:E137,4,FALSE)</f>
        <v>ЮФО, Краснодарский, Новороссийск, ФК</v>
      </c>
      <c r="E8" s="67"/>
      <c r="F8" s="20"/>
      <c r="G8" s="143" t="s">
        <v>193</v>
      </c>
      <c r="H8" s="46"/>
      <c r="I8" s="47"/>
      <c r="J8" s="68"/>
      <c r="K8" s="69"/>
      <c r="L8" s="78"/>
      <c r="M8" s="9"/>
      <c r="N8" s="7"/>
      <c r="O8" s="6"/>
      <c r="P8" s="70"/>
      <c r="Q8" s="57"/>
      <c r="R8" s="33"/>
      <c r="S8" s="2"/>
    </row>
    <row r="9" spans="1:19" ht="12" customHeight="1">
      <c r="A9" s="227"/>
      <c r="B9" s="233"/>
      <c r="C9" s="233"/>
      <c r="D9" s="233"/>
      <c r="E9" s="22" t="s">
        <v>35</v>
      </c>
      <c r="F9" s="36"/>
      <c r="G9" s="20"/>
      <c r="H9" s="29"/>
      <c r="I9" s="48"/>
      <c r="J9" s="32"/>
      <c r="K9" s="69"/>
      <c r="L9" s="78"/>
      <c r="M9" s="56"/>
      <c r="N9" s="9"/>
      <c r="O9" s="3">
        <v>22</v>
      </c>
      <c r="P9" s="70"/>
      <c r="Q9" s="70"/>
      <c r="R9" s="33"/>
      <c r="S9" s="2"/>
    </row>
    <row r="10" spans="1:19" ht="12" customHeight="1" thickBot="1">
      <c r="A10" s="227">
        <v>50</v>
      </c>
      <c r="B10" s="235">
        <f>VLOOKUP(A10,'пр.взв.'!B12:C139,2,FALSE)</f>
        <v>0</v>
      </c>
      <c r="C10" s="235">
        <f>VLOOKUP(A10,'пр.взв.'!B12:G139,3,FALSE)</f>
        <v>0</v>
      </c>
      <c r="D10" s="235">
        <f>VLOOKUP(A10,'пр.взв.'!B12:E139,4,FALSE)</f>
        <v>0</v>
      </c>
      <c r="E10" s="23"/>
      <c r="F10" s="20"/>
      <c r="G10" s="20"/>
      <c r="H10" s="35"/>
      <c r="I10" s="48"/>
      <c r="J10" s="32"/>
      <c r="K10" s="69"/>
      <c r="L10" s="78"/>
      <c r="M10" s="70"/>
      <c r="N10" s="5">
        <v>22</v>
      </c>
      <c r="O10" s="71" t="s">
        <v>193</v>
      </c>
      <c r="P10" s="70"/>
      <c r="Q10" s="70"/>
      <c r="R10" s="61"/>
      <c r="S10" s="2"/>
    </row>
    <row r="11" spans="1:19" ht="12" customHeight="1" thickBot="1">
      <c r="A11" s="228"/>
      <c r="B11" s="236"/>
      <c r="C11" s="236"/>
      <c r="D11" s="236"/>
      <c r="E11" s="20"/>
      <c r="F11" s="20"/>
      <c r="G11" s="21"/>
      <c r="H11" s="32"/>
      <c r="I11" s="73"/>
      <c r="J11" s="68"/>
      <c r="K11" s="69"/>
      <c r="L11" s="78"/>
      <c r="M11" s="70"/>
      <c r="N11" s="70"/>
      <c r="O11" s="74"/>
      <c r="P11" s="3">
        <v>22</v>
      </c>
      <c r="Q11" s="70"/>
      <c r="R11" s="65"/>
      <c r="S11" s="2"/>
    </row>
    <row r="12" spans="1:19" ht="12" customHeight="1" thickBot="1">
      <c r="A12" s="231">
        <v>10</v>
      </c>
      <c r="B12" s="232" t="str">
        <f>VLOOKUP(A12,'пр.взв.'!B14:C141,2,FALSE)</f>
        <v>ВОРОНИН Александр Дмитриевич</v>
      </c>
      <c r="C12" s="232" t="str">
        <f>VLOOKUP(A12,'пр.взв.'!B14:G141,3,FALSE)</f>
        <v>23.02.1994, КМС</v>
      </c>
      <c r="D12" s="232" t="str">
        <f>VLOOKUP(A12,'пр.взв.'!B14:E141,4,FALSE)</f>
        <v>ПФО, Самарская, Самара</v>
      </c>
      <c r="E12" s="67"/>
      <c r="F12" s="67"/>
      <c r="G12" s="20"/>
      <c r="H12" s="30"/>
      <c r="I12" s="22" t="s">
        <v>43</v>
      </c>
      <c r="J12" s="75"/>
      <c r="K12" s="68"/>
      <c r="L12" s="57"/>
      <c r="M12" s="70"/>
      <c r="N12" s="10"/>
      <c r="O12" s="8">
        <v>26</v>
      </c>
      <c r="P12" s="76" t="s">
        <v>193</v>
      </c>
      <c r="Q12" s="77"/>
      <c r="R12" s="33"/>
      <c r="S12" s="2"/>
    </row>
    <row r="13" spans="1:19" ht="12" customHeight="1" thickBot="1">
      <c r="A13" s="227"/>
      <c r="B13" s="233"/>
      <c r="C13" s="233"/>
      <c r="D13" s="233"/>
      <c r="E13" s="22" t="s">
        <v>27</v>
      </c>
      <c r="F13" s="20"/>
      <c r="G13" s="20"/>
      <c r="H13" s="40"/>
      <c r="I13" s="143" t="s">
        <v>192</v>
      </c>
      <c r="J13" s="68"/>
      <c r="K13" s="44"/>
      <c r="L13" s="78"/>
      <c r="M13" s="3"/>
      <c r="N13" s="70"/>
      <c r="O13" s="70"/>
      <c r="P13" s="78"/>
      <c r="Q13" s="77"/>
      <c r="R13" s="33"/>
      <c r="S13" s="2"/>
    </row>
    <row r="14" spans="1:19" ht="12" customHeight="1" thickBot="1">
      <c r="A14" s="227">
        <v>42</v>
      </c>
      <c r="B14" s="235">
        <f>VLOOKUP(A14,'пр.взв.'!B16:C143,2,FALSE)</f>
        <v>0</v>
      </c>
      <c r="C14" s="235">
        <f>VLOOKUP(A14,'пр.взв.'!B16:G143,3,FALSE)</f>
        <v>0</v>
      </c>
      <c r="D14" s="235">
        <f>VLOOKUP(A14,'пр.взв.'!B16:E143,4,FALSE)</f>
        <v>0</v>
      </c>
      <c r="E14" s="23"/>
      <c r="F14" s="34"/>
      <c r="G14" s="20"/>
      <c r="H14" s="39"/>
      <c r="I14" s="72"/>
      <c r="J14" s="72"/>
      <c r="K14" s="79"/>
      <c r="L14" s="57"/>
      <c r="M14" s="7"/>
      <c r="N14" s="3">
        <v>4</v>
      </c>
      <c r="O14" s="6"/>
      <c r="P14" s="33"/>
      <c r="Q14" s="58">
        <v>16</v>
      </c>
      <c r="R14" s="33"/>
      <c r="S14" s="2"/>
    </row>
    <row r="15" spans="1:19" ht="12" customHeight="1" thickBot="1">
      <c r="A15" s="228"/>
      <c r="B15" s="236"/>
      <c r="C15" s="236"/>
      <c r="D15" s="236"/>
      <c r="E15" s="20"/>
      <c r="F15" s="21"/>
      <c r="G15" s="22" t="s">
        <v>43</v>
      </c>
      <c r="H15" s="41"/>
      <c r="I15" s="68"/>
      <c r="J15" s="68"/>
      <c r="K15" s="44"/>
      <c r="L15" s="78"/>
      <c r="M15" s="9"/>
      <c r="N15" s="7"/>
      <c r="O15" s="6"/>
      <c r="P15" s="78"/>
      <c r="Q15" s="174" t="s">
        <v>192</v>
      </c>
      <c r="R15" s="61"/>
      <c r="S15" s="2"/>
    </row>
    <row r="16" spans="1:19" ht="12" customHeight="1" thickBot="1">
      <c r="A16" s="231">
        <v>26</v>
      </c>
      <c r="B16" s="232" t="str">
        <f>VLOOKUP(A16,'пр.взв.'!B18:C145,2,FALSE)</f>
        <v>АНИСИМОВ Сергей Юрьевич</v>
      </c>
      <c r="C16" s="232" t="str">
        <f>VLOOKUP(A16,'пр.взв.'!B18:G145,3,FALSE)</f>
        <v>08.01.1986, МС</v>
      </c>
      <c r="D16" s="232" t="str">
        <f>VLOOKUP(A16,'пр.взв.'!B18:E145,4,FALSE)</f>
        <v>С.Петербург, Д</v>
      </c>
      <c r="E16" s="67"/>
      <c r="F16" s="20"/>
      <c r="G16" s="173" t="s">
        <v>195</v>
      </c>
      <c r="H16" s="35"/>
      <c r="I16" s="72"/>
      <c r="J16" s="72"/>
      <c r="K16" s="79"/>
      <c r="L16" s="80"/>
      <c r="M16" s="56"/>
      <c r="N16" s="9"/>
      <c r="O16" s="3">
        <v>28</v>
      </c>
      <c r="P16" s="78"/>
      <c r="Q16" s="81"/>
      <c r="R16" s="61"/>
      <c r="S16" s="2"/>
    </row>
    <row r="17" spans="1:19" ht="12" customHeight="1" thickBot="1">
      <c r="A17" s="227"/>
      <c r="B17" s="233"/>
      <c r="C17" s="233"/>
      <c r="D17" s="233"/>
      <c r="E17" s="22" t="s">
        <v>43</v>
      </c>
      <c r="F17" s="36"/>
      <c r="G17" s="20"/>
      <c r="H17" s="29"/>
      <c r="I17" s="68"/>
      <c r="J17" s="68"/>
      <c r="K17" s="91"/>
      <c r="L17" s="78"/>
      <c r="M17" s="70"/>
      <c r="N17" s="5">
        <v>28</v>
      </c>
      <c r="O17" s="71" t="s">
        <v>193</v>
      </c>
      <c r="P17" s="78"/>
      <c r="Q17" s="81"/>
      <c r="R17" s="61"/>
      <c r="S17" s="2"/>
    </row>
    <row r="18" spans="1:19" ht="12" customHeight="1" thickBot="1">
      <c r="A18" s="227">
        <v>58</v>
      </c>
      <c r="B18" s="235">
        <f>VLOOKUP(A18,'пр.взв.'!B20:C147,2,FALSE)</f>
        <v>0</v>
      </c>
      <c r="C18" s="235">
        <f>VLOOKUP(A18,'пр.взв.'!B20:G147,3,FALSE)</f>
        <v>0</v>
      </c>
      <c r="D18" s="235">
        <f>VLOOKUP(A18,'пр.взв.'!B20:E147,4,FALSE)</f>
        <v>0</v>
      </c>
      <c r="E18" s="23"/>
      <c r="F18" s="20"/>
      <c r="G18" s="20"/>
      <c r="H18" s="35"/>
      <c r="I18" s="72"/>
      <c r="J18" s="72"/>
      <c r="K18" s="92"/>
      <c r="L18" s="67"/>
      <c r="M18" s="67"/>
      <c r="N18" s="82"/>
      <c r="O18" s="83"/>
      <c r="P18" s="4">
        <v>16</v>
      </c>
      <c r="Q18" s="84"/>
      <c r="R18" s="89">
        <v>15</v>
      </c>
      <c r="S18" s="2"/>
    </row>
    <row r="19" spans="1:19" ht="12" customHeight="1" thickBot="1">
      <c r="A19" s="228"/>
      <c r="B19" s="236"/>
      <c r="C19" s="236"/>
      <c r="D19" s="236"/>
      <c r="E19" s="20"/>
      <c r="F19" s="20"/>
      <c r="G19" s="20"/>
      <c r="H19" s="29"/>
      <c r="I19" s="68"/>
      <c r="J19" s="68"/>
      <c r="K19" s="89">
        <v>14</v>
      </c>
      <c r="L19" s="69"/>
      <c r="M19" s="69"/>
      <c r="N19" s="65"/>
      <c r="O19" s="8">
        <v>16</v>
      </c>
      <c r="P19" s="175" t="s">
        <v>193</v>
      </c>
      <c r="Q19" s="74"/>
      <c r="R19" s="143" t="s">
        <v>192</v>
      </c>
      <c r="S19" s="2"/>
    </row>
    <row r="20" spans="1:19" ht="12" customHeight="1" thickBot="1">
      <c r="A20" s="231">
        <v>6</v>
      </c>
      <c r="B20" s="232" t="str">
        <f>VLOOKUP(A20,'пр.взв.'!B6:C133,2,FALSE)</f>
        <v>ШЕМАЗАШВИЛИ Георгий Кобаевич</v>
      </c>
      <c r="C20" s="232" t="str">
        <f>VLOOKUP(A20,'пр.взв.'!B6:G133,3,FALSE)</f>
        <v>03.09.1990, МС</v>
      </c>
      <c r="D20" s="232" t="str">
        <f>VLOOKUP(A20,'пр.взв.'!B6:G133,4,FALSE)</f>
        <v>СФО, Иркутская</v>
      </c>
      <c r="E20" s="67"/>
      <c r="F20" s="67"/>
      <c r="G20" s="24"/>
      <c r="H20" s="24"/>
      <c r="I20" s="25"/>
      <c r="J20" s="26"/>
      <c r="K20" s="143" t="s">
        <v>192</v>
      </c>
      <c r="L20" s="85"/>
      <c r="M20" s="44"/>
      <c r="N20" s="65"/>
      <c r="O20" s="61"/>
      <c r="P20" s="30"/>
      <c r="Q20" s="64"/>
      <c r="R20" s="60"/>
      <c r="S20" s="21"/>
    </row>
    <row r="21" spans="1:19" ht="12" customHeight="1">
      <c r="A21" s="227"/>
      <c r="B21" s="233"/>
      <c r="C21" s="233"/>
      <c r="D21" s="233"/>
      <c r="E21" s="22" t="s">
        <v>23</v>
      </c>
      <c r="F21" s="20"/>
      <c r="G21" s="28"/>
      <c r="H21" s="29"/>
      <c r="I21" s="30"/>
      <c r="J21" s="31"/>
      <c r="K21" s="43"/>
      <c r="L21" s="68"/>
      <c r="M21" s="44"/>
      <c r="N21" s="65"/>
      <c r="O21" s="61"/>
      <c r="P21" s="33"/>
      <c r="Q21" s="62"/>
      <c r="R21" s="61"/>
      <c r="S21" s="20"/>
    </row>
    <row r="22" spans="1:19" ht="12" customHeight="1" thickBot="1">
      <c r="A22" s="227">
        <v>38</v>
      </c>
      <c r="B22" s="235">
        <f>VLOOKUP(A22,'пр.взв.'!B24:C151,2,FALSE)</f>
        <v>0</v>
      </c>
      <c r="C22" s="235">
        <f>VLOOKUP(A22,'пр.взв.'!B24:G151,3,FALSE)</f>
        <v>0</v>
      </c>
      <c r="D22" s="235">
        <f>VLOOKUP(A22,'пр.взв.'!B24:E151,4,FALSE)</f>
        <v>0</v>
      </c>
      <c r="E22" s="23"/>
      <c r="F22" s="34"/>
      <c r="G22" s="20"/>
      <c r="H22" s="35"/>
      <c r="I22" s="32"/>
      <c r="J22" s="30"/>
      <c r="K22" s="79"/>
      <c r="L22" s="72"/>
      <c r="M22" s="79"/>
      <c r="N22" s="82"/>
      <c r="O22" s="60"/>
      <c r="P22" s="60"/>
      <c r="Q22" s="151">
        <v>15</v>
      </c>
      <c r="R22" s="60"/>
      <c r="S22" s="2"/>
    </row>
    <row r="23" spans="1:19" ht="12" customHeight="1" thickBot="1">
      <c r="A23" s="228"/>
      <c r="B23" s="236"/>
      <c r="C23" s="236"/>
      <c r="D23" s="236"/>
      <c r="E23" s="20"/>
      <c r="F23" s="21"/>
      <c r="G23" s="22" t="s">
        <v>39</v>
      </c>
      <c r="H23" s="31"/>
      <c r="I23" s="30"/>
      <c r="J23" s="32"/>
      <c r="K23" s="44"/>
      <c r="L23" s="68"/>
      <c r="M23" s="44"/>
      <c r="N23" s="65"/>
      <c r="O23" s="11"/>
      <c r="P23" s="10"/>
      <c r="Q23" s="57"/>
      <c r="R23" s="33"/>
      <c r="S23" s="2"/>
    </row>
    <row r="24" spans="1:19" ht="12" customHeight="1" thickBot="1">
      <c r="A24" s="231">
        <v>22</v>
      </c>
      <c r="B24" s="232" t="str">
        <f>VLOOKUP(A24,'пр.взв.'!B26:C153,2,FALSE)</f>
        <v>ЛЕОНТЬЕВ Владимир Александрович</v>
      </c>
      <c r="C24" s="232" t="str">
        <f>VLOOKUP(A24,'пр.взв.'!B26:G153,3,FALSE)</f>
        <v>27.11.1985, МСМК</v>
      </c>
      <c r="D24" s="232" t="str">
        <f>VLOOKUP(A24,'пр.взв.'!B26:E153,4,FALSE)</f>
        <v>Москва, Д</v>
      </c>
      <c r="E24" s="67"/>
      <c r="F24" s="20"/>
      <c r="G24" s="143" t="s">
        <v>192</v>
      </c>
      <c r="H24" s="37"/>
      <c r="I24" s="31"/>
      <c r="J24" s="32"/>
      <c r="K24" s="43"/>
      <c r="L24" s="68"/>
      <c r="M24" s="44"/>
      <c r="N24" s="100"/>
      <c r="O24" s="100"/>
      <c r="P24" s="101"/>
      <c r="Q24" s="100"/>
      <c r="R24" s="100"/>
      <c r="S24" s="2"/>
    </row>
    <row r="25" spans="1:19" ht="12" customHeight="1">
      <c r="A25" s="227"/>
      <c r="B25" s="233"/>
      <c r="C25" s="233"/>
      <c r="D25" s="233"/>
      <c r="E25" s="22" t="s">
        <v>39</v>
      </c>
      <c r="F25" s="36"/>
      <c r="G25" s="20"/>
      <c r="H25" s="38"/>
      <c r="I25" s="32"/>
      <c r="J25" s="31"/>
      <c r="K25" s="44"/>
      <c r="L25" s="68"/>
      <c r="M25" s="44"/>
      <c r="N25" s="102"/>
      <c r="O25" s="102"/>
      <c r="P25" s="102"/>
      <c r="Q25" s="102"/>
      <c r="R25" s="102"/>
      <c r="S25" s="2"/>
    </row>
    <row r="26" spans="1:19" ht="12" customHeight="1" thickBot="1">
      <c r="A26" s="227">
        <v>54</v>
      </c>
      <c r="B26" s="235">
        <f>VLOOKUP(A26,'пр.взв.'!B28:C155,2,FALSE)</f>
        <v>0</v>
      </c>
      <c r="C26" s="235">
        <f>VLOOKUP(A26,'пр.взв.'!B28:G155,3,FALSE)</f>
        <v>0</v>
      </c>
      <c r="D26" s="235">
        <f>VLOOKUP(A26,'пр.взв.'!B28:E155,4,FALSE)</f>
        <v>0</v>
      </c>
      <c r="E26" s="23"/>
      <c r="F26" s="20"/>
      <c r="G26" s="20"/>
      <c r="H26" s="39"/>
      <c r="I26" s="32"/>
      <c r="J26" s="30"/>
      <c r="K26" s="79"/>
      <c r="L26" s="72"/>
      <c r="M26" s="79"/>
      <c r="N26" s="102"/>
      <c r="O26" s="102"/>
      <c r="P26" s="102"/>
      <c r="Q26" s="102"/>
      <c r="R26" s="102"/>
      <c r="S26" s="2"/>
    </row>
    <row r="27" spans="1:19" ht="12" customHeight="1" thickBot="1">
      <c r="A27" s="228"/>
      <c r="B27" s="236"/>
      <c r="C27" s="236"/>
      <c r="D27" s="236"/>
      <c r="E27" s="20"/>
      <c r="F27" s="20"/>
      <c r="G27" s="21"/>
      <c r="H27" s="32"/>
      <c r="I27" s="22" t="s">
        <v>31</v>
      </c>
      <c r="J27" s="42"/>
      <c r="K27" s="44"/>
      <c r="L27" s="68"/>
      <c r="M27" s="44"/>
      <c r="N27" s="65"/>
      <c r="O27" s="65"/>
      <c r="P27" s="11"/>
      <c r="Q27" s="10"/>
      <c r="R27" s="33"/>
      <c r="S27" s="2"/>
    </row>
    <row r="28" spans="1:19" ht="12" customHeight="1" thickBot="1">
      <c r="A28" s="231">
        <v>14</v>
      </c>
      <c r="B28" s="232" t="str">
        <f>VLOOKUP(A28,'пр.взв.'!B30:C157,2,FALSE)</f>
        <v>ЛАГВЕНКИН Павел Михайлович</v>
      </c>
      <c r="C28" s="232" t="str">
        <f>VLOOKUP(A28,'пр.взв.'!B30:G157,3,FALSE)</f>
        <v>13.02.1992, МС</v>
      </c>
      <c r="D28" s="232" t="str">
        <f>VLOOKUP(A28,'пр.взв.'!B30:E157,4,FALSE)</f>
        <v>ЦФО, Рязанская, Пр</v>
      </c>
      <c r="E28" s="67"/>
      <c r="F28" s="67"/>
      <c r="G28" s="20"/>
      <c r="H28" s="30"/>
      <c r="I28" s="143" t="s">
        <v>191</v>
      </c>
      <c r="J28" s="32"/>
      <c r="K28" s="68"/>
      <c r="L28" s="68"/>
      <c r="M28" s="44"/>
      <c r="N28" s="65"/>
      <c r="P28" s="10"/>
      <c r="Q28" s="57"/>
      <c r="R28" s="33"/>
      <c r="S28" s="2"/>
    </row>
    <row r="29" spans="1:19" ht="12" customHeight="1">
      <c r="A29" s="227"/>
      <c r="B29" s="233"/>
      <c r="C29" s="233"/>
      <c r="D29" s="233"/>
      <c r="E29" s="22" t="s">
        <v>31</v>
      </c>
      <c r="F29" s="20"/>
      <c r="G29" s="20"/>
      <c r="H29" s="40"/>
      <c r="I29" s="68"/>
      <c r="J29" s="69"/>
      <c r="K29" s="69"/>
      <c r="L29" s="68"/>
      <c r="M29" s="44"/>
      <c r="N29" s="65"/>
      <c r="O29" s="65"/>
      <c r="P29" s="65"/>
      <c r="Q29" s="65"/>
      <c r="R29" s="65"/>
      <c r="S29" s="2"/>
    </row>
    <row r="30" spans="1:19" ht="12" customHeight="1" thickBot="1">
      <c r="A30" s="227">
        <v>46</v>
      </c>
      <c r="B30" s="235">
        <f>VLOOKUP(A30,'пр.взв.'!B32:C159,2,FALSE)</f>
        <v>0</v>
      </c>
      <c r="C30" s="235">
        <f>VLOOKUP(A30,'пр.взв.'!B32:G159,3,FALSE)</f>
        <v>0</v>
      </c>
      <c r="D30" s="235">
        <f>VLOOKUP(A30,'пр.взв.'!B32:E159,4,FALSE)</f>
        <v>0</v>
      </c>
      <c r="E30" s="23"/>
      <c r="F30" s="34"/>
      <c r="G30" s="20"/>
      <c r="H30" s="39"/>
      <c r="I30" s="72"/>
      <c r="J30" s="67"/>
      <c r="K30" s="67"/>
      <c r="L30" s="72"/>
      <c r="M30" s="79"/>
      <c r="N30" s="82"/>
      <c r="O30" s="82"/>
      <c r="P30" s="82"/>
      <c r="Q30" s="82"/>
      <c r="R30" s="82"/>
      <c r="S30" s="2"/>
    </row>
    <row r="31" spans="1:19" ht="12" customHeight="1" thickBot="1">
      <c r="A31" s="228"/>
      <c r="B31" s="236"/>
      <c r="C31" s="236"/>
      <c r="D31" s="236"/>
      <c r="E31" s="20"/>
      <c r="F31" s="21"/>
      <c r="G31" s="22" t="s">
        <v>31</v>
      </c>
      <c r="H31" s="41"/>
      <c r="I31" s="68"/>
      <c r="J31" s="69"/>
      <c r="K31" s="69"/>
      <c r="L31" s="68"/>
      <c r="M31" s="44"/>
      <c r="N31" s="65"/>
      <c r="O31" s="65"/>
      <c r="P31" s="65"/>
      <c r="Q31" s="65"/>
      <c r="R31" s="65"/>
      <c r="S31" s="2"/>
    </row>
    <row r="32" spans="1:18" ht="12" customHeight="1" thickBot="1">
      <c r="A32" s="231">
        <v>30</v>
      </c>
      <c r="B32" s="232" t="str">
        <f>VLOOKUP(A32,'пр.взв.'!B34:C161,2,FALSE)</f>
        <v>КЛИНОВ Антон Эдуардович</v>
      </c>
      <c r="C32" s="232" t="str">
        <f>VLOOKUP(A32,'пр.взв.'!B34:G161,3,FALSE)</f>
        <v>15.06.1987, МСМК</v>
      </c>
      <c r="D32" s="232" t="str">
        <f>VLOOKUP(A32,'пр.взв.'!B34:E161,4,FALSE)</f>
        <v>ПФО, Пермский, Пермь, Д</v>
      </c>
      <c r="E32" s="67"/>
      <c r="F32" s="20"/>
      <c r="G32" s="143" t="s">
        <v>193</v>
      </c>
      <c r="H32" s="35"/>
      <c r="I32" s="72"/>
      <c r="J32" s="67"/>
      <c r="K32" s="67"/>
      <c r="L32" s="72"/>
      <c r="M32" s="79"/>
      <c r="N32" s="82"/>
      <c r="O32" s="82"/>
      <c r="P32" s="60"/>
      <c r="Q32" s="60"/>
      <c r="R32" s="60"/>
    </row>
    <row r="33" spans="1:18" ht="12" customHeight="1">
      <c r="A33" s="227"/>
      <c r="B33" s="233"/>
      <c r="C33" s="233"/>
      <c r="D33" s="233"/>
      <c r="E33" s="22" t="s">
        <v>47</v>
      </c>
      <c r="F33" s="36"/>
      <c r="G33" s="20"/>
      <c r="H33" s="29"/>
      <c r="I33" s="68"/>
      <c r="J33" s="69"/>
      <c r="K33" s="69"/>
      <c r="L33" s="68"/>
      <c r="M33" s="44"/>
      <c r="N33" s="65"/>
      <c r="O33" s="65"/>
      <c r="P33" s="61"/>
      <c r="Q33" s="61"/>
      <c r="R33" s="61"/>
    </row>
    <row r="34" spans="1:18" ht="12" customHeight="1" thickBot="1">
      <c r="A34" s="227">
        <v>62</v>
      </c>
      <c r="B34" s="235">
        <f>VLOOKUP(A34,'пр.взв.'!B36:C163,2,FALSE)</f>
        <v>0</v>
      </c>
      <c r="C34" s="235">
        <f>VLOOKUP(A34,'пр.взв.'!B36:G163,3,FALSE)</f>
        <v>0</v>
      </c>
      <c r="D34" s="235">
        <f>VLOOKUP(A34,'пр.взв.'!B36:E163,4,FALSE)</f>
        <v>0</v>
      </c>
      <c r="E34" s="23"/>
      <c r="F34" s="20"/>
      <c r="G34" s="20"/>
      <c r="H34" s="35"/>
      <c r="I34" s="72"/>
      <c r="J34" s="67"/>
      <c r="K34" s="67"/>
      <c r="L34" s="72"/>
      <c r="M34" s="79"/>
      <c r="N34" s="82"/>
      <c r="O34" s="82"/>
      <c r="P34" s="60"/>
      <c r="Q34" s="60"/>
      <c r="R34" s="60"/>
    </row>
    <row r="35" spans="1:18" ht="12" customHeight="1" thickBot="1">
      <c r="A35" s="228"/>
      <c r="B35" s="236"/>
      <c r="C35" s="236"/>
      <c r="D35" s="236"/>
      <c r="E35" s="20"/>
      <c r="F35" s="20"/>
      <c r="G35" s="20"/>
      <c r="H35" s="29"/>
      <c r="I35" s="68"/>
      <c r="J35" s="69"/>
      <c r="K35" s="69"/>
      <c r="L35" s="68"/>
      <c r="M35" s="49" t="s">
        <v>37</v>
      </c>
      <c r="N35" s="65"/>
      <c r="O35" s="65"/>
      <c r="P35" s="61"/>
      <c r="Q35" s="61"/>
      <c r="R35" s="61"/>
    </row>
    <row r="36" spans="1:18" ht="5.25" customHeight="1" thickBot="1">
      <c r="A36" s="52"/>
      <c r="B36" s="59"/>
      <c r="C36" s="59"/>
      <c r="D36" s="60"/>
      <c r="E36" s="20"/>
      <c r="F36" s="20"/>
      <c r="G36" s="20"/>
      <c r="H36" s="68"/>
      <c r="I36" s="32"/>
      <c r="J36" s="69"/>
      <c r="K36" s="69"/>
      <c r="L36" s="68"/>
      <c r="M36" s="237" t="s">
        <v>193</v>
      </c>
      <c r="N36" s="65"/>
      <c r="O36" s="65"/>
      <c r="P36" s="61"/>
      <c r="Q36" s="61"/>
      <c r="R36" s="61"/>
    </row>
    <row r="37" spans="1:18" ht="12" customHeight="1" thickBot="1">
      <c r="A37" s="231">
        <v>4</v>
      </c>
      <c r="B37" s="232" t="str">
        <f>VLOOKUP(A37,'пр.взв.'!B6:G133,2,FALSE)</f>
        <v>АНОХИН Виктор Николаевич</v>
      </c>
      <c r="C37" s="232" t="str">
        <f>VLOOKUP(A37,'пр.взв.'!B6:G133,3,FALSE)</f>
        <v>24.04.1992, МС</v>
      </c>
      <c r="D37" s="232" t="str">
        <f>VLOOKUP(A37,'пр.взв.'!B6:G133,4,FALSE)</f>
        <v>ЦФО, Московская, Можайск</v>
      </c>
      <c r="E37" s="67"/>
      <c r="F37" s="67"/>
      <c r="G37" s="24"/>
      <c r="H37" s="69"/>
      <c r="I37" s="45"/>
      <c r="J37" s="68"/>
      <c r="K37" s="69"/>
      <c r="L37" s="68"/>
      <c r="M37" s="238"/>
      <c r="N37" s="65"/>
      <c r="O37" s="65"/>
      <c r="P37" s="61"/>
      <c r="Q37" s="61"/>
      <c r="R37" s="61"/>
    </row>
    <row r="38" spans="1:18" ht="12" customHeight="1">
      <c r="A38" s="227"/>
      <c r="B38" s="233"/>
      <c r="C38" s="233"/>
      <c r="D38" s="233"/>
      <c r="E38" s="22" t="s">
        <v>21</v>
      </c>
      <c r="F38" s="20"/>
      <c r="G38" s="28"/>
      <c r="H38" s="29"/>
      <c r="I38" s="30"/>
      <c r="J38" s="50"/>
      <c r="K38" s="69"/>
      <c r="L38" s="68"/>
      <c r="M38" s="44"/>
      <c r="N38" s="65"/>
      <c r="O38" s="65"/>
      <c r="P38" s="61"/>
      <c r="Q38" s="61"/>
      <c r="R38" s="61"/>
    </row>
    <row r="39" spans="1:18" ht="12" customHeight="1" thickBot="1">
      <c r="A39" s="227">
        <v>36</v>
      </c>
      <c r="B39" s="235">
        <f>VLOOKUP(A39,'пр.взв.'!B8:G135,2,FALSE)</f>
        <v>0</v>
      </c>
      <c r="C39" s="235">
        <f>VLOOKUP(A39,'пр.взв.'!B8:G135,3,FALSE)</f>
        <v>0</v>
      </c>
      <c r="D39" s="235">
        <f>VLOOKUP(A39,'пр.взв.'!B8:G135,4,FALSE)</f>
        <v>0</v>
      </c>
      <c r="E39" s="23"/>
      <c r="F39" s="34"/>
      <c r="G39" s="20"/>
      <c r="H39" s="35"/>
      <c r="I39" s="32"/>
      <c r="J39" s="68"/>
      <c r="K39" s="69"/>
      <c r="L39" s="68"/>
      <c r="M39" s="44"/>
      <c r="N39" s="65"/>
      <c r="O39" s="65"/>
      <c r="P39" s="61"/>
      <c r="Q39" s="61"/>
      <c r="R39" s="61"/>
    </row>
    <row r="40" spans="1:18" ht="12" customHeight="1" thickBot="1">
      <c r="A40" s="228"/>
      <c r="B40" s="236"/>
      <c r="C40" s="236"/>
      <c r="D40" s="236"/>
      <c r="E40" s="20"/>
      <c r="F40" s="21"/>
      <c r="G40" s="22" t="s">
        <v>37</v>
      </c>
      <c r="H40" s="31"/>
      <c r="I40" s="30"/>
      <c r="J40" s="72"/>
      <c r="K40" s="67"/>
      <c r="L40" s="72"/>
      <c r="M40" s="79"/>
      <c r="N40" s="82"/>
      <c r="O40" s="82"/>
      <c r="P40" s="60"/>
      <c r="Q40" s="60"/>
      <c r="R40" s="60"/>
    </row>
    <row r="41" spans="1:18" ht="12" customHeight="1" thickBot="1">
      <c r="A41" s="231">
        <v>20</v>
      </c>
      <c r="B41" s="232" t="str">
        <f>VLOOKUP(A41,'пр.взв.'!B10:G137,2,FALSE)</f>
        <v>КЛЕЦКОВ Дмитрий Валерьевич</v>
      </c>
      <c r="C41" s="232" t="str">
        <f>VLOOKUP(A41,'пр.взв.'!B10:G137,3,FALSE)</f>
        <v>26.11.1986, МСМК</v>
      </c>
      <c r="D41" s="232" t="str">
        <f>VLOOKUP(A41,'пр.взв.'!B10:G137,4,FALSE)</f>
        <v>Москва, Д</v>
      </c>
      <c r="E41" s="67"/>
      <c r="F41" s="20"/>
      <c r="G41" s="143" t="s">
        <v>191</v>
      </c>
      <c r="H41" s="46"/>
      <c r="I41" s="47"/>
      <c r="J41" s="68"/>
      <c r="K41" s="69"/>
      <c r="L41" s="68"/>
      <c r="M41" s="44"/>
      <c r="N41" s="65"/>
      <c r="O41" s="65"/>
      <c r="P41" s="61"/>
      <c r="Q41" s="61"/>
      <c r="R41" s="61"/>
    </row>
    <row r="42" spans="1:18" ht="12" customHeight="1">
      <c r="A42" s="227"/>
      <c r="B42" s="233"/>
      <c r="C42" s="233"/>
      <c r="D42" s="233"/>
      <c r="E42" s="22" t="s">
        <v>37</v>
      </c>
      <c r="F42" s="36"/>
      <c r="G42" s="20"/>
      <c r="H42" s="29"/>
      <c r="I42" s="48"/>
      <c r="J42" s="32"/>
      <c r="K42" s="69"/>
      <c r="L42" s="68"/>
      <c r="M42" s="44"/>
      <c r="N42" s="65"/>
      <c r="O42" s="65"/>
      <c r="P42" s="61"/>
      <c r="Q42" s="61"/>
      <c r="R42" s="61"/>
    </row>
    <row r="43" spans="1:18" ht="12" customHeight="1" thickBot="1">
      <c r="A43" s="227">
        <v>52</v>
      </c>
      <c r="B43" s="235">
        <f>VLOOKUP(A43,'пр.взв.'!B12:G139,2,FALSE)</f>
        <v>0</v>
      </c>
      <c r="C43" s="235">
        <f>VLOOKUP(A43,'пр.взв.'!B12:G139,3,FALSE)</f>
        <v>0</v>
      </c>
      <c r="D43" s="235">
        <f>VLOOKUP(A43,'пр.взв.'!B12:G139,4,FALSE)</f>
        <v>0</v>
      </c>
      <c r="E43" s="23"/>
      <c r="F43" s="20"/>
      <c r="G43" s="20"/>
      <c r="H43" s="35"/>
      <c r="I43" s="48"/>
      <c r="J43" s="32"/>
      <c r="K43" s="69"/>
      <c r="L43" s="68"/>
      <c r="M43" s="44"/>
      <c r="N43" s="65"/>
      <c r="O43" s="65"/>
      <c r="P43" s="61"/>
      <c r="Q43" s="61"/>
      <c r="R43" s="61"/>
    </row>
    <row r="44" spans="1:18" ht="12" customHeight="1" thickBot="1">
      <c r="A44" s="228"/>
      <c r="B44" s="236"/>
      <c r="C44" s="236"/>
      <c r="D44" s="236"/>
      <c r="E44" s="20"/>
      <c r="F44" s="20"/>
      <c r="G44" s="21"/>
      <c r="H44" s="32"/>
      <c r="I44" s="73"/>
      <c r="J44" s="68"/>
      <c r="K44" s="69"/>
      <c r="L44" s="68"/>
      <c r="M44" s="44"/>
      <c r="N44" s="65"/>
      <c r="O44" s="65"/>
      <c r="P44" s="61"/>
      <c r="Q44" s="61"/>
      <c r="R44" s="61"/>
    </row>
    <row r="45" spans="1:18" ht="12" customHeight="1" thickBot="1">
      <c r="A45" s="231">
        <v>12</v>
      </c>
      <c r="B45" s="232" t="str">
        <f>VLOOKUP(A45,'пр.взв.'!B14:G141,2,FALSE)</f>
        <v>ГОРНБЕРГЕР Евгений Леонидович</v>
      </c>
      <c r="C45" s="232" t="str">
        <f>VLOOKUP(A45,'пр.взв.'!B14:G141,3,FALSE)</f>
        <v>07.06.1991, КМС</v>
      </c>
      <c r="D45" s="232" t="str">
        <f>VLOOKUP(A45,'пр.взв.'!B14:G141,4,FALSE)</f>
        <v>ПФО, Самарская, Новосемейкино</v>
      </c>
      <c r="E45" s="67"/>
      <c r="F45" s="67"/>
      <c r="G45" s="20"/>
      <c r="H45" s="30"/>
      <c r="I45" s="22" t="s">
        <v>37</v>
      </c>
      <c r="J45" s="75"/>
      <c r="K45" s="69"/>
      <c r="L45" s="68"/>
      <c r="M45" s="44"/>
      <c r="N45" s="65"/>
      <c r="O45" s="65"/>
      <c r="P45" s="61"/>
      <c r="Q45" s="61"/>
      <c r="R45" s="61"/>
    </row>
    <row r="46" spans="1:18" ht="12" customHeight="1" thickBot="1">
      <c r="A46" s="227"/>
      <c r="B46" s="233"/>
      <c r="C46" s="233"/>
      <c r="D46" s="233"/>
      <c r="E46" s="22" t="s">
        <v>29</v>
      </c>
      <c r="F46" s="20"/>
      <c r="G46" s="20"/>
      <c r="H46" s="40"/>
      <c r="I46" s="143" t="s">
        <v>193</v>
      </c>
      <c r="J46" s="68"/>
      <c r="K46" s="44"/>
      <c r="L46" s="68"/>
      <c r="M46" s="44"/>
      <c r="N46" s="65"/>
      <c r="O46" s="65"/>
      <c r="P46" s="61"/>
      <c r="Q46" s="61"/>
      <c r="R46" s="61"/>
    </row>
    <row r="47" spans="1:18" ht="12" customHeight="1" thickBot="1">
      <c r="A47" s="227">
        <v>44</v>
      </c>
      <c r="B47" s="235">
        <f>VLOOKUP(A47,'пр.взв.'!B16:G143,2,FALSE)</f>
        <v>0</v>
      </c>
      <c r="C47" s="235">
        <f>VLOOKUP(A47,'пр.взв.'!B16:G143,3,FALSE)</f>
        <v>0</v>
      </c>
      <c r="D47" s="235">
        <f>VLOOKUP(A47,'пр.взв.'!B16:G143,4,FALSE)</f>
        <v>0</v>
      </c>
      <c r="E47" s="23"/>
      <c r="F47" s="34"/>
      <c r="G47" s="20"/>
      <c r="H47" s="39"/>
      <c r="I47" s="72"/>
      <c r="J47" s="72"/>
      <c r="K47" s="79"/>
      <c r="L47" s="72"/>
      <c r="M47" s="79"/>
      <c r="N47" s="82"/>
      <c r="O47" s="82"/>
      <c r="P47" s="60"/>
      <c r="Q47" s="60"/>
      <c r="R47" s="60"/>
    </row>
    <row r="48" spans="1:18" ht="12" customHeight="1" thickBot="1">
      <c r="A48" s="228"/>
      <c r="B48" s="236"/>
      <c r="C48" s="236"/>
      <c r="D48" s="236"/>
      <c r="E48" s="20"/>
      <c r="F48" s="21"/>
      <c r="G48" s="22" t="s">
        <v>45</v>
      </c>
      <c r="H48" s="41"/>
      <c r="I48" s="68"/>
      <c r="J48" s="68"/>
      <c r="K48" s="44"/>
      <c r="L48" s="68"/>
      <c r="M48" s="44"/>
      <c r="N48" s="65"/>
      <c r="O48" s="65"/>
      <c r="P48" s="61"/>
      <c r="Q48" s="61"/>
      <c r="R48" s="61"/>
    </row>
    <row r="49" spans="1:18" ht="12" customHeight="1" thickBot="1">
      <c r="A49" s="231">
        <v>28</v>
      </c>
      <c r="B49" s="232" t="str">
        <f>VLOOKUP(A49,'пр.взв.'!B18:G145,2,FALSE)</f>
        <v>ДЕНИЛЬХАНОВ Арби Юнусович</v>
      </c>
      <c r="C49" s="232" t="str">
        <f>VLOOKUP(A49,'пр.взв.'!B18:G145,3,FALSE)</f>
        <v>19.12.1991, МС</v>
      </c>
      <c r="D49" s="232" t="str">
        <f>VLOOKUP(A49,'пр.взв.'!B18:G145,4,FALSE)</f>
        <v>СКФО, Чеченская, Д</v>
      </c>
      <c r="E49" s="67"/>
      <c r="F49" s="20"/>
      <c r="G49" s="143" t="s">
        <v>193</v>
      </c>
      <c r="H49" s="35"/>
      <c r="I49" s="72"/>
      <c r="J49" s="72"/>
      <c r="K49" s="79"/>
      <c r="L49" s="72"/>
      <c r="M49" s="79"/>
      <c r="N49" s="82"/>
      <c r="O49" s="82"/>
      <c r="P49" s="60"/>
      <c r="Q49" s="60"/>
      <c r="R49" s="60"/>
    </row>
    <row r="50" spans="1:18" ht="12" customHeight="1">
      <c r="A50" s="227"/>
      <c r="B50" s="233"/>
      <c r="C50" s="233"/>
      <c r="D50" s="233"/>
      <c r="E50" s="22" t="s">
        <v>45</v>
      </c>
      <c r="F50" s="36"/>
      <c r="G50" s="20"/>
      <c r="H50" s="29"/>
      <c r="I50" s="68"/>
      <c r="J50" s="68"/>
      <c r="K50" s="44"/>
      <c r="L50" s="68"/>
      <c r="M50" s="44"/>
      <c r="N50" s="65"/>
      <c r="O50" s="65"/>
      <c r="P50" s="61"/>
      <c r="Q50" s="61"/>
      <c r="R50" s="61"/>
    </row>
    <row r="51" spans="1:18" ht="12" customHeight="1" thickBot="1">
      <c r="A51" s="227">
        <v>60</v>
      </c>
      <c r="B51" s="235">
        <f>VLOOKUP(A51,'пр.взв.'!B20:G147,2,FALSE)</f>
        <v>0</v>
      </c>
      <c r="C51" s="235">
        <f>VLOOKUP(A51,'пр.взв.'!B20:G147,3,FALSE)</f>
        <v>0</v>
      </c>
      <c r="D51" s="235">
        <f>VLOOKUP(A51,'пр.взв.'!B20:G147,4,FALSE)</f>
        <v>0</v>
      </c>
      <c r="E51" s="23"/>
      <c r="F51" s="20"/>
      <c r="G51" s="20"/>
      <c r="H51" s="35"/>
      <c r="I51" s="72"/>
      <c r="J51" s="72"/>
      <c r="K51" s="79"/>
      <c r="L51" s="72"/>
      <c r="M51" s="79"/>
      <c r="N51" s="82"/>
      <c r="O51" s="82"/>
      <c r="P51" s="60"/>
      <c r="Q51" s="60"/>
      <c r="R51" s="60"/>
    </row>
    <row r="52" spans="1:18" ht="12" customHeight="1" thickBot="1">
      <c r="A52" s="228"/>
      <c r="B52" s="236"/>
      <c r="C52" s="236"/>
      <c r="D52" s="236"/>
      <c r="E52" s="20"/>
      <c r="F52" s="20"/>
      <c r="G52" s="20"/>
      <c r="H52" s="29"/>
      <c r="I52" s="68"/>
      <c r="J52" s="68"/>
      <c r="K52" s="22" t="s">
        <v>37</v>
      </c>
      <c r="L52" s="86"/>
      <c r="M52" s="44"/>
      <c r="N52" s="65"/>
      <c r="O52" s="65"/>
      <c r="P52" s="61"/>
      <c r="Q52" s="61"/>
      <c r="R52" s="61"/>
    </row>
    <row r="53" spans="1:18" ht="12" customHeight="1" thickBot="1">
      <c r="A53" s="231">
        <v>8</v>
      </c>
      <c r="B53" s="232" t="str">
        <f>VLOOKUP(A53,'пр.взв.'!B6:G133,2,FALSE)</f>
        <v>ЮДИН Максим Валерьевич</v>
      </c>
      <c r="C53" s="232" t="str">
        <f>VLOOKUP(A53,'пр.взв.'!B6:G133,3,FALSE)</f>
        <v>13.05.1995, КМС</v>
      </c>
      <c r="D53" s="232" t="str">
        <f>VLOOKUP(A53,'пр.взв.'!B6:G133,4,FALSE)</f>
        <v>ПФО, Нижегородская, Выкса, Пр</v>
      </c>
      <c r="E53" s="67"/>
      <c r="F53" s="67"/>
      <c r="G53" s="24"/>
      <c r="H53" s="24"/>
      <c r="I53" s="25"/>
      <c r="J53" s="26"/>
      <c r="K53" s="143" t="s">
        <v>192</v>
      </c>
      <c r="L53" s="69"/>
      <c r="M53" s="69"/>
      <c r="N53" s="61"/>
      <c r="O53" s="61"/>
      <c r="P53" s="61"/>
      <c r="Q53" s="61"/>
      <c r="R53" s="61"/>
    </row>
    <row r="54" spans="1:18" ht="12" customHeight="1">
      <c r="A54" s="227"/>
      <c r="B54" s="233"/>
      <c r="C54" s="233"/>
      <c r="D54" s="233"/>
      <c r="E54" s="22" t="s">
        <v>25</v>
      </c>
      <c r="F54" s="20"/>
      <c r="G54" s="28"/>
      <c r="H54" s="29"/>
      <c r="I54" s="30"/>
      <c r="J54" s="31"/>
      <c r="K54" s="44"/>
      <c r="L54" s="69"/>
      <c r="M54" s="69"/>
      <c r="N54" s="61"/>
      <c r="O54" s="61"/>
      <c r="P54" s="61"/>
      <c r="Q54" s="61"/>
      <c r="R54" s="61"/>
    </row>
    <row r="55" spans="1:18" ht="12" customHeight="1" thickBot="1">
      <c r="A55" s="227">
        <v>40</v>
      </c>
      <c r="B55" s="235">
        <f>VLOOKUP(A55,'пр.взв.'!B24:G151,2,FALSE)</f>
        <v>0</v>
      </c>
      <c r="C55" s="235">
        <f>VLOOKUP(A55,'пр.взв.'!B24:G151,3,FALSE)</f>
        <v>0</v>
      </c>
      <c r="D55" s="235">
        <f>VLOOKUP(A55,'пр.взв.'!B24:G151,4,FALSE)</f>
        <v>0</v>
      </c>
      <c r="E55" s="23"/>
      <c r="F55" s="34"/>
      <c r="G55" s="20"/>
      <c r="H55" s="35"/>
      <c r="I55" s="32"/>
      <c r="J55" s="30"/>
      <c r="K55" s="79"/>
      <c r="L55" s="67"/>
      <c r="M55" s="67"/>
      <c r="N55" s="105"/>
      <c r="O55" s="60"/>
      <c r="P55" s="60"/>
      <c r="Q55" s="60"/>
      <c r="R55" s="60"/>
    </row>
    <row r="56" spans="1:18" ht="12" customHeight="1" thickBot="1">
      <c r="A56" s="228"/>
      <c r="B56" s="236"/>
      <c r="C56" s="236"/>
      <c r="D56" s="236"/>
      <c r="E56" s="20"/>
      <c r="F56" s="21"/>
      <c r="G56" s="22" t="s">
        <v>25</v>
      </c>
      <c r="H56" s="31"/>
      <c r="I56" s="30"/>
      <c r="J56" s="32"/>
      <c r="K56" s="44"/>
      <c r="L56" s="69"/>
      <c r="M56" s="69"/>
      <c r="N56" s="61"/>
      <c r="O56" s="61"/>
      <c r="P56" s="61"/>
      <c r="Q56" s="61"/>
      <c r="R56" s="61"/>
    </row>
    <row r="57" spans="1:18" ht="12" customHeight="1" thickBot="1">
      <c r="A57" s="231">
        <v>24</v>
      </c>
      <c r="B57" s="232" t="str">
        <f>VLOOKUP(A57,'пр.взв.'!B26:G153,2,FALSE)</f>
        <v>ОЗОРНИН Никита Алексеевич</v>
      </c>
      <c r="C57" s="232" t="str">
        <f>VLOOKUP(A57,'пр.взв.'!B26:G153,3,FALSE)</f>
        <v>21.07.1992, КМС</v>
      </c>
      <c r="D57" s="232" t="str">
        <f>VLOOKUP(A57,'пр.взв.'!B26:G153,4,FALSE)</f>
        <v>УФО, Свердловская, Екатеринбург, Д</v>
      </c>
      <c r="E57" s="67"/>
      <c r="F57" s="20"/>
      <c r="G57" s="143" t="s">
        <v>192</v>
      </c>
      <c r="H57" s="37"/>
      <c r="I57" s="31"/>
      <c r="J57" s="32"/>
      <c r="K57" s="44"/>
      <c r="L57" s="69"/>
      <c r="M57" s="69"/>
      <c r="N57" s="61"/>
      <c r="O57" s="61"/>
      <c r="P57" s="61"/>
      <c r="Q57" s="61"/>
      <c r="R57" s="61"/>
    </row>
    <row r="58" spans="1:18" ht="12" customHeight="1">
      <c r="A58" s="227"/>
      <c r="B58" s="233"/>
      <c r="C58" s="233"/>
      <c r="D58" s="233"/>
      <c r="E58" s="22" t="s">
        <v>41</v>
      </c>
      <c r="F58" s="36"/>
      <c r="G58" s="20"/>
      <c r="H58" s="38"/>
      <c r="I58" s="32"/>
      <c r="J58" s="31"/>
      <c r="K58" s="44"/>
      <c r="L58" s="69"/>
      <c r="M58" s="69"/>
      <c r="N58" s="61"/>
      <c r="O58" s="61"/>
      <c r="P58" s="61"/>
      <c r="Q58" s="61"/>
      <c r="R58" s="61"/>
    </row>
    <row r="59" spans="1:18" ht="12" customHeight="1" thickBot="1">
      <c r="A59" s="227">
        <v>56</v>
      </c>
      <c r="B59" s="235">
        <f>VLOOKUP(A59,'пр.взв.'!B28:G155,2,FALSE)</f>
        <v>0</v>
      </c>
      <c r="C59" s="235">
        <f>VLOOKUP(A59,'пр.взв.'!B28:G155,3,FALSE)</f>
        <v>0</v>
      </c>
      <c r="D59" s="235">
        <f>VLOOKUP(A59,'пр.взв.'!B28:G155,4,FALSE)</f>
        <v>0</v>
      </c>
      <c r="E59" s="23"/>
      <c r="F59" s="20"/>
      <c r="G59" s="20"/>
      <c r="H59" s="39"/>
      <c r="I59" s="32"/>
      <c r="J59" s="30"/>
      <c r="K59" s="79"/>
      <c r="L59" s="67"/>
      <c r="M59" s="67"/>
      <c r="N59" s="60"/>
      <c r="O59" s="60"/>
      <c r="P59" s="60"/>
      <c r="Q59" s="60"/>
      <c r="R59" s="60"/>
    </row>
    <row r="60" spans="1:18" ht="12" customHeight="1" thickBot="1">
      <c r="A60" s="228"/>
      <c r="B60" s="236"/>
      <c r="C60" s="236"/>
      <c r="D60" s="236"/>
      <c r="E60" s="20"/>
      <c r="F60" s="20"/>
      <c r="G60" s="21"/>
      <c r="H60" s="32"/>
      <c r="I60" s="22" t="s">
        <v>33</v>
      </c>
      <c r="J60" s="42"/>
      <c r="K60" s="44"/>
      <c r="L60" s="69"/>
      <c r="M60" s="69"/>
      <c r="N60" s="61"/>
      <c r="O60" s="61"/>
      <c r="P60" s="61"/>
      <c r="Q60" s="61"/>
      <c r="R60" s="61"/>
    </row>
    <row r="61" spans="1:18" ht="12" customHeight="1" thickBot="1">
      <c r="A61" s="231">
        <v>16</v>
      </c>
      <c r="B61" s="232" t="str">
        <f>VLOOKUP(A61,'пр.взв.'!B30:G157,2,FALSE)</f>
        <v>ГРЕЧИШНИКОВ Антон Владимирович</v>
      </c>
      <c r="C61" s="232" t="str">
        <f>VLOOKUP(A61,'пр.взв.'!B30:G157,3,FALSE)</f>
        <v>18.12.1992, МСМК</v>
      </c>
      <c r="D61" s="232" t="str">
        <f>VLOOKUP(A61,'пр.взв.'!B30:G157,4,FALSE)</f>
        <v>ПФО, Пензенская, Д</v>
      </c>
      <c r="E61" s="67"/>
      <c r="F61" s="67"/>
      <c r="G61" s="20"/>
      <c r="H61" s="30"/>
      <c r="I61" s="143" t="s">
        <v>192</v>
      </c>
      <c r="J61" s="32"/>
      <c r="K61" s="69"/>
      <c r="L61" s="69"/>
      <c r="M61" s="69"/>
      <c r="N61" s="61"/>
      <c r="O61" s="61"/>
      <c r="P61" s="61"/>
      <c r="Q61" s="61"/>
      <c r="R61" s="61"/>
    </row>
    <row r="62" spans="1:18" ht="12" customHeight="1">
      <c r="A62" s="227"/>
      <c r="B62" s="233"/>
      <c r="C62" s="233"/>
      <c r="D62" s="233"/>
      <c r="E62" s="22" t="s">
        <v>33</v>
      </c>
      <c r="F62" s="20"/>
      <c r="G62" s="20"/>
      <c r="H62" s="40"/>
      <c r="I62" s="68"/>
      <c r="J62" s="69"/>
      <c r="K62" s="69"/>
      <c r="L62" s="69"/>
      <c r="M62" s="69"/>
      <c r="N62" s="61"/>
      <c r="O62" s="61"/>
      <c r="P62" s="61"/>
      <c r="Q62" s="61"/>
      <c r="R62" s="61"/>
    </row>
    <row r="63" spans="1:9" ht="12" customHeight="1" thickBot="1">
      <c r="A63" s="227">
        <v>48</v>
      </c>
      <c r="B63" s="235">
        <f>VLOOKUP(A63,'пр.взв.'!B32:G159,2,FALSE)</f>
        <v>0</v>
      </c>
      <c r="C63" s="235">
        <f>VLOOKUP(A63,'пр.взв.'!B32:G159,3,FALSE)</f>
        <v>0</v>
      </c>
      <c r="D63" s="235">
        <f>VLOOKUP(A63,'пр.взв.'!B32:G159,4,FALSE)</f>
        <v>0</v>
      </c>
      <c r="E63" s="23"/>
      <c r="F63" s="34"/>
      <c r="G63" s="20"/>
      <c r="H63" s="39"/>
      <c r="I63" s="72"/>
    </row>
    <row r="64" spans="1:18" ht="12" customHeight="1" thickBot="1">
      <c r="A64" s="228"/>
      <c r="B64" s="236"/>
      <c r="C64" s="236"/>
      <c r="D64" s="236"/>
      <c r="E64" s="20"/>
      <c r="F64" s="21"/>
      <c r="G64" s="22" t="s">
        <v>33</v>
      </c>
      <c r="H64" s="41"/>
      <c r="I64" s="68"/>
      <c r="J64" s="94" t="str">
        <f>HYPERLINK('[1]реквизиты'!$A$6)</f>
        <v>Гл. судья, судья МК</v>
      </c>
      <c r="L64" s="14"/>
      <c r="M64" s="95"/>
      <c r="N64" s="96"/>
      <c r="O64" s="96"/>
      <c r="P64" s="97" t="str">
        <f>HYPERLINK('[1]реквизиты'!$G$6)</f>
        <v>Залеев Р.Г.</v>
      </c>
      <c r="Q64" s="14"/>
      <c r="R64" s="61"/>
    </row>
    <row r="65" spans="1:18" ht="12" customHeight="1" thickBot="1">
      <c r="A65" s="231">
        <v>32</v>
      </c>
      <c r="B65" s="232" t="str">
        <f>VLOOKUP(A65,'пр.взв.'!B34:G161,2,FALSE)</f>
        <v>ГАВРИЛОВ Максим Олегович</v>
      </c>
      <c r="C65" s="232" t="str">
        <f>VLOOKUP(A65,'пр.взв.'!B34:G161,3,FALSE)</f>
        <v>15.09.1993, КМС</v>
      </c>
      <c r="D65" s="232" t="str">
        <f>VLOOKUP(A65,'пр.взв.'!B34:G161,4,FALSE)</f>
        <v>Москва, Д</v>
      </c>
      <c r="E65" s="67"/>
      <c r="F65" s="20"/>
      <c r="G65" s="143" t="s">
        <v>192</v>
      </c>
      <c r="H65" s="35"/>
      <c r="I65" s="72"/>
      <c r="J65" s="14"/>
      <c r="L65" s="14"/>
      <c r="M65" s="95"/>
      <c r="N65" s="14"/>
      <c r="O65" s="14"/>
      <c r="P65" s="98" t="str">
        <f>HYPERLINK('[1]реквизиты'!$G$7)</f>
        <v>/Октяборьский/</v>
      </c>
      <c r="Q65" s="14"/>
      <c r="R65" s="60"/>
    </row>
    <row r="66" spans="1:18" ht="12" customHeight="1">
      <c r="A66" s="227"/>
      <c r="B66" s="233"/>
      <c r="C66" s="233"/>
      <c r="D66" s="233"/>
      <c r="E66" s="22" t="s">
        <v>49</v>
      </c>
      <c r="F66" s="36"/>
      <c r="G66" s="20"/>
      <c r="H66" s="29"/>
      <c r="I66" s="68"/>
      <c r="J66" s="14"/>
      <c r="L66" s="14"/>
      <c r="M66" s="95"/>
      <c r="N66" s="14"/>
      <c r="O66" s="14"/>
      <c r="P66" s="14"/>
      <c r="Q66" s="14"/>
      <c r="R66" s="61"/>
    </row>
    <row r="67" spans="1:18" ht="12" customHeight="1" thickBot="1">
      <c r="A67" s="227">
        <v>64</v>
      </c>
      <c r="B67" s="235">
        <f>VLOOKUP(A67,'пр.взв.'!B36:G163,2,FALSE)</f>
        <v>0</v>
      </c>
      <c r="C67" s="235">
        <f>VLOOKUP(A67,'пр.взв.'!B36:G163,3,FALSE)</f>
        <v>0</v>
      </c>
      <c r="D67" s="235">
        <f>VLOOKUP(A67,'пр.взв.'!B36:G163,4,FALSE)</f>
        <v>0</v>
      </c>
      <c r="E67" s="23"/>
      <c r="F67" s="20"/>
      <c r="G67" s="20"/>
      <c r="H67" s="15">
        <f>HYPERLINK('[1]реквизиты'!$A$20)</f>
      </c>
      <c r="I67" s="18"/>
      <c r="J67" s="94" t="str">
        <f>HYPERLINK('[1]реквизиты'!$A$8)</f>
        <v>Гл. секретарь, судья РК</v>
      </c>
      <c r="L67" s="14"/>
      <c r="M67" s="95"/>
      <c r="N67" s="96"/>
      <c r="O67" s="96"/>
      <c r="P67" s="97" t="str">
        <f>HYPERLINK('[1]реквизиты'!$G$8)</f>
        <v>Пчелов С.Г.</v>
      </c>
      <c r="Q67" s="14"/>
      <c r="R67" s="61"/>
    </row>
    <row r="68" spans="1:18" ht="12" customHeight="1" thickBot="1">
      <c r="A68" s="228"/>
      <c r="B68" s="236"/>
      <c r="C68" s="236"/>
      <c r="D68" s="236"/>
      <c r="E68" s="20"/>
      <c r="F68" s="20"/>
      <c r="G68" s="20"/>
      <c r="H68" s="29"/>
      <c r="I68" s="68"/>
      <c r="J68" s="69"/>
      <c r="K68" s="14"/>
      <c r="L68" s="14"/>
      <c r="M68" s="14"/>
      <c r="N68" s="14"/>
      <c r="O68" s="14"/>
      <c r="P68" s="98" t="str">
        <f>HYPERLINK('[1]реквизиты'!$G$9)</f>
        <v>/Чебоксары/</v>
      </c>
      <c r="Q68" s="14"/>
      <c r="R68" s="60"/>
    </row>
    <row r="69" spans="1:18" ht="6.75" customHeight="1">
      <c r="A69" s="60"/>
      <c r="B69" s="60"/>
      <c r="C69" s="60"/>
      <c r="D69" s="60"/>
      <c r="E69" s="60"/>
      <c r="F69" s="60"/>
      <c r="G69" s="60"/>
      <c r="H69" s="60"/>
      <c r="I69" s="60"/>
      <c r="J69" s="82"/>
      <c r="K69" s="82"/>
      <c r="L69" s="82"/>
      <c r="M69" s="82"/>
      <c r="N69" s="82"/>
      <c r="O69" s="82"/>
      <c r="P69" s="82"/>
      <c r="Q69" s="82"/>
      <c r="R69" s="60"/>
    </row>
    <row r="70" spans="1:18" ht="12" customHeight="1">
      <c r="A70" s="60"/>
      <c r="B70" s="60"/>
      <c r="C70" s="60"/>
      <c r="D70" s="60"/>
      <c r="E70" s="60"/>
      <c r="F70" s="60"/>
      <c r="G70" s="60"/>
      <c r="H70" s="16">
        <f>HYPERLINK('[1]реквизиты'!$A$22)</f>
      </c>
      <c r="I70" s="18"/>
      <c r="J70" s="18"/>
      <c r="K70" s="18"/>
      <c r="L70" s="65"/>
      <c r="M70" s="65"/>
      <c r="N70" s="65"/>
      <c r="O70" s="65"/>
      <c r="P70" s="65"/>
      <c r="Q70" s="16">
        <f>HYPERLINK('[1]реквизиты'!$G$22)</f>
      </c>
      <c r="R70" s="61"/>
    </row>
    <row r="71" spans="1:18" ht="12" customHeight="1">
      <c r="A71" s="61"/>
      <c r="B71" s="61"/>
      <c r="C71" s="61"/>
      <c r="D71" s="61"/>
      <c r="E71" s="61"/>
      <c r="F71" s="61"/>
      <c r="G71" s="61"/>
      <c r="H71" s="61"/>
      <c r="I71" s="61"/>
      <c r="J71" s="65"/>
      <c r="K71" s="65"/>
      <c r="L71" s="65"/>
      <c r="M71" s="65"/>
      <c r="N71" s="65"/>
      <c r="O71" s="65"/>
      <c r="P71" s="17">
        <f>HYPERLINK('[1]реквизиты'!$G$23)</f>
      </c>
      <c r="Q71" s="82"/>
      <c r="R71" s="60"/>
    </row>
    <row r="72" spans="10:17" ht="12" customHeight="1">
      <c r="J72" s="2"/>
      <c r="K72" s="2"/>
      <c r="L72" s="2"/>
      <c r="M72" s="2"/>
      <c r="N72" s="2"/>
      <c r="O72" s="2"/>
      <c r="P72" s="2"/>
      <c r="Q72" s="2"/>
    </row>
    <row r="73" spans="10:17" ht="12" customHeight="1">
      <c r="J73" s="2"/>
      <c r="K73" s="2"/>
      <c r="L73" s="2"/>
      <c r="M73" s="2"/>
      <c r="N73" s="2"/>
      <c r="O73" s="2"/>
      <c r="P73" s="2"/>
      <c r="Q73" s="2"/>
    </row>
    <row r="74" spans="10:17" ht="12" customHeight="1">
      <c r="J74" s="2"/>
      <c r="K74" s="2"/>
      <c r="L74" s="2"/>
      <c r="M74" s="2"/>
      <c r="N74" s="2"/>
      <c r="O74" s="2"/>
      <c r="P74" s="2"/>
      <c r="Q74" s="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5">
    <mergeCell ref="M36:M37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D14:D15"/>
    <mergeCell ref="A20:A21"/>
    <mergeCell ref="B20:B21"/>
    <mergeCell ref="C20:C21"/>
    <mergeCell ref="D20:D21"/>
    <mergeCell ref="A18:A19"/>
    <mergeCell ref="B18:B19"/>
    <mergeCell ref="C18:C19"/>
    <mergeCell ref="D18:D19"/>
    <mergeCell ref="B10:B11"/>
    <mergeCell ref="C10:C11"/>
    <mergeCell ref="D10:D11"/>
    <mergeCell ref="A16:A17"/>
    <mergeCell ref="B16:B17"/>
    <mergeCell ref="C16:C17"/>
    <mergeCell ref="D16:D17"/>
    <mergeCell ref="A14:A15"/>
    <mergeCell ref="B14:B15"/>
    <mergeCell ref="C14:C15"/>
    <mergeCell ref="A8:A9"/>
    <mergeCell ref="B8:B9"/>
    <mergeCell ref="C8:C9"/>
    <mergeCell ref="D8:D9"/>
    <mergeCell ref="Q6:R7"/>
    <mergeCell ref="A12:A13"/>
    <mergeCell ref="B12:B13"/>
    <mergeCell ref="C12:C13"/>
    <mergeCell ref="D12:D13"/>
    <mergeCell ref="A10:A11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="115" zoomScaleNormal="115" zoomScalePageLayoutView="0" workbookViewId="0" topLeftCell="A1">
      <selection activeCell="U12" sqref="U1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39" t="s">
        <v>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93"/>
      <c r="T1" s="93"/>
      <c r="U1" s="93"/>
      <c r="V1" s="93"/>
      <c r="W1" s="93"/>
      <c r="X1" s="93"/>
    </row>
    <row r="2" spans="2:18" ht="17.25" customHeight="1" thickBot="1">
      <c r="B2" s="54"/>
      <c r="C2" s="271" t="s">
        <v>15</v>
      </c>
      <c r="D2" s="271"/>
      <c r="E2" s="271"/>
      <c r="F2" s="271"/>
      <c r="G2" s="271"/>
      <c r="H2" s="272"/>
      <c r="I2" s="241" t="str">
        <f>HYPERLINK('[1]реквизиты'!$A$2)</f>
        <v>Кубок России по самбо, среди мужчин.</v>
      </c>
      <c r="J2" s="242"/>
      <c r="K2" s="242"/>
      <c r="L2" s="242"/>
      <c r="M2" s="242"/>
      <c r="N2" s="242"/>
      <c r="O2" s="242"/>
      <c r="P2" s="242"/>
      <c r="Q2" s="242"/>
      <c r="R2" s="243"/>
    </row>
    <row r="3" spans="1:20" ht="15.75" thickBot="1">
      <c r="A3" s="87"/>
      <c r="B3" s="87"/>
      <c r="C3" s="66"/>
      <c r="D3" s="19"/>
      <c r="E3" s="219" t="s">
        <v>203</v>
      </c>
      <c r="F3" s="220"/>
      <c r="G3" s="220"/>
      <c r="H3" s="220"/>
      <c r="I3" s="220"/>
      <c r="J3" s="220"/>
      <c r="K3" s="220"/>
      <c r="L3" s="220"/>
      <c r="M3" s="220"/>
      <c r="N3" s="220"/>
      <c r="O3" s="60"/>
      <c r="P3" s="221" t="str">
        <f>HYPERLINK('пр.взв.'!F3)</f>
        <v>в.к. 68  кг</v>
      </c>
      <c r="Q3" s="222"/>
      <c r="R3" s="223"/>
      <c r="S3" s="51"/>
      <c r="T3" s="51"/>
    </row>
    <row r="4" spans="1:18" ht="12" customHeight="1" thickBot="1">
      <c r="A4" s="231">
        <v>1</v>
      </c>
      <c r="B4" s="257" t="str">
        <f>VLOOKUP(A4,'пр.взв.'!B6:C133,2,FALSE)</f>
        <v>АГАФОНОВ Александр Владимирович</v>
      </c>
      <c r="C4" s="257" t="str">
        <f>VLOOKUP(A4,'пр.взв.'!B6:G133,3,FALSE)</f>
        <v>06.10.1989, МС</v>
      </c>
      <c r="D4" s="257" t="str">
        <f>VLOOKUP(A4,'пр.взв.'!B6:E133,4,FALSE)</f>
        <v>ЦФО, Липецкая, Л</v>
      </c>
      <c r="E4" s="67"/>
      <c r="F4" s="67"/>
      <c r="G4" s="24"/>
      <c r="H4" s="53" t="s">
        <v>8</v>
      </c>
      <c r="I4" s="45"/>
      <c r="J4" s="68"/>
      <c r="K4" s="69"/>
      <c r="L4" s="69"/>
      <c r="M4" s="69"/>
      <c r="N4" s="61"/>
      <c r="O4" s="55"/>
      <c r="P4" s="224"/>
      <c r="Q4" s="225"/>
      <c r="R4" s="226"/>
    </row>
    <row r="5" spans="1:18" ht="12" customHeight="1">
      <c r="A5" s="227"/>
      <c r="B5" s="258"/>
      <c r="C5" s="258"/>
      <c r="D5" s="258"/>
      <c r="E5" s="107" t="s">
        <v>18</v>
      </c>
      <c r="F5" s="108"/>
      <c r="G5" s="109"/>
      <c r="H5" s="110"/>
      <c r="I5" s="111"/>
      <c r="J5" s="50"/>
      <c r="K5" s="69"/>
      <c r="L5" s="69"/>
      <c r="M5" s="69"/>
      <c r="N5" s="61"/>
      <c r="O5" s="61"/>
      <c r="P5" s="61"/>
      <c r="Q5" s="61"/>
      <c r="R5" s="61"/>
    </row>
    <row r="6" spans="1:18" ht="12" customHeight="1" thickBot="1">
      <c r="A6" s="227">
        <v>33</v>
      </c>
      <c r="B6" s="233" t="str">
        <f>VLOOKUP(A6,'пр.взв.'!B8:C135,2,FALSE)</f>
        <v>ГЕШЕВ Джамбулат Андзорович</v>
      </c>
      <c r="C6" s="233" t="str">
        <f>VLOOKUP(A6,'пр.взв.'!B8:G135,3,FALSE)</f>
        <v>21.12.1994, КМС</v>
      </c>
      <c r="D6" s="233" t="str">
        <f>VLOOKUP(A6,'пр.взв.'!B8:E135,4,FALSE)</f>
        <v>ЮФО, Краснодарский, Армавир, Д</v>
      </c>
      <c r="E6" s="143" t="s">
        <v>191</v>
      </c>
      <c r="F6" s="113"/>
      <c r="G6" s="108"/>
      <c r="H6" s="114"/>
      <c r="I6" s="115"/>
      <c r="J6" s="68"/>
      <c r="K6" s="69"/>
      <c r="L6" s="3"/>
      <c r="M6" s="3"/>
      <c r="N6" s="152"/>
      <c r="O6" s="152"/>
      <c r="P6" s="152"/>
      <c r="Q6" s="256" t="s">
        <v>11</v>
      </c>
      <c r="R6" s="256"/>
    </row>
    <row r="7" spans="1:18" ht="12" customHeight="1" thickBot="1">
      <c r="A7" s="228"/>
      <c r="B7" s="258"/>
      <c r="C7" s="258"/>
      <c r="D7" s="258"/>
      <c r="E7" s="108"/>
      <c r="F7" s="116"/>
      <c r="G7" s="107" t="s">
        <v>18</v>
      </c>
      <c r="H7" s="111"/>
      <c r="I7" s="111"/>
      <c r="J7" s="126"/>
      <c r="K7" s="127"/>
      <c r="L7" s="80"/>
      <c r="M7" s="3"/>
      <c r="N7" s="152"/>
      <c r="O7" s="152"/>
      <c r="P7" s="152"/>
      <c r="Q7" s="256"/>
      <c r="R7" s="256"/>
    </row>
    <row r="8" spans="1:18" ht="12" customHeight="1" thickBot="1">
      <c r="A8" s="231">
        <v>17</v>
      </c>
      <c r="B8" s="257" t="str">
        <f>VLOOKUP(A8,'пр.взв.'!B10:C137,2,FALSE)</f>
        <v>МЕРКУЛОВ Вадим Михайлович</v>
      </c>
      <c r="C8" s="257" t="str">
        <f>VLOOKUP(A8,'пр.взв.'!B10:G137,3,FALSE)</f>
        <v>28.08.1989, МС</v>
      </c>
      <c r="D8" s="257" t="str">
        <f>VLOOKUP(A8,'пр.взв.'!B10:E137,4,FALSE)</f>
        <v>Москва, Д</v>
      </c>
      <c r="E8" s="117"/>
      <c r="F8" s="108"/>
      <c r="G8" s="143" t="s">
        <v>192</v>
      </c>
      <c r="H8" s="118"/>
      <c r="I8" s="128"/>
      <c r="J8" s="126"/>
      <c r="K8" s="127"/>
      <c r="L8" s="57"/>
      <c r="M8" s="7"/>
      <c r="N8" s="150">
        <v>9</v>
      </c>
      <c r="O8" s="153"/>
      <c r="P8" s="150"/>
      <c r="Q8" s="154"/>
      <c r="R8" s="155"/>
    </row>
    <row r="9" spans="1:18" ht="12" customHeight="1">
      <c r="A9" s="227"/>
      <c r="B9" s="258"/>
      <c r="C9" s="258"/>
      <c r="D9" s="258"/>
      <c r="E9" s="107" t="s">
        <v>34</v>
      </c>
      <c r="F9" s="119"/>
      <c r="G9" s="108"/>
      <c r="H9" s="114"/>
      <c r="I9" s="128"/>
      <c r="J9" s="30"/>
      <c r="K9" s="127"/>
      <c r="L9" s="78"/>
      <c r="M9" s="9"/>
      <c r="N9" s="146"/>
      <c r="O9" s="154"/>
      <c r="P9" s="152"/>
      <c r="Q9" s="152"/>
      <c r="R9" s="156"/>
    </row>
    <row r="10" spans="1:18" ht="12" customHeight="1" thickBot="1">
      <c r="A10" s="227">
        <v>49</v>
      </c>
      <c r="B10" s="259">
        <f>VLOOKUP(A10,'пр.взв.'!B12:C139,2,FALSE)</f>
        <v>0</v>
      </c>
      <c r="C10" s="259">
        <f>VLOOKUP(A10,'пр.взв.'!B12:G139,3,FALSE)</f>
        <v>0</v>
      </c>
      <c r="D10" s="259">
        <f>VLOOKUP(A10,'пр.взв.'!B12:E139,4,FALSE)</f>
        <v>0</v>
      </c>
      <c r="E10" s="112"/>
      <c r="F10" s="108"/>
      <c r="G10" s="108"/>
      <c r="H10" s="114"/>
      <c r="I10" s="128"/>
      <c r="J10" s="30"/>
      <c r="K10" s="127"/>
      <c r="L10" s="78"/>
      <c r="M10" s="56"/>
      <c r="N10" s="157"/>
      <c r="O10" s="150">
        <v>9</v>
      </c>
      <c r="P10" s="152"/>
      <c r="Q10" s="152"/>
      <c r="R10" s="156"/>
    </row>
    <row r="11" spans="1:18" ht="12" customHeight="1" thickBot="1">
      <c r="A11" s="228"/>
      <c r="B11" s="260"/>
      <c r="C11" s="260"/>
      <c r="D11" s="260"/>
      <c r="E11" s="108"/>
      <c r="F11" s="108"/>
      <c r="G11" s="116"/>
      <c r="H11" s="111"/>
      <c r="I11" s="129"/>
      <c r="J11" s="126"/>
      <c r="K11" s="127"/>
      <c r="L11" s="78"/>
      <c r="M11" s="70"/>
      <c r="N11" s="151">
        <v>1</v>
      </c>
      <c r="O11" s="148" t="s">
        <v>192</v>
      </c>
      <c r="P11" s="152"/>
      <c r="Q11" s="152"/>
      <c r="R11" s="158"/>
    </row>
    <row r="12" spans="1:18" ht="12" customHeight="1" thickBot="1">
      <c r="A12" s="231">
        <v>9</v>
      </c>
      <c r="B12" s="257" t="str">
        <f>VLOOKUP(A12,'пр.взв.'!B14:C141,2,FALSE)</f>
        <v>ДЗАЙТАЕВ Ильяс Мусаевич</v>
      </c>
      <c r="C12" s="257" t="str">
        <f>VLOOKUP(A12,'пр.взв.'!B14:G141,3,FALSE)</f>
        <v>21.09.1989, МС</v>
      </c>
      <c r="D12" s="257" t="str">
        <f>VLOOKUP(A12,'пр.взв.'!B14:E141,4,FALSE)</f>
        <v>СКФО, Чеченская, Д</v>
      </c>
      <c r="E12" s="117"/>
      <c r="F12" s="130"/>
      <c r="G12" s="108"/>
      <c r="H12" s="111"/>
      <c r="I12" s="107" t="s">
        <v>42</v>
      </c>
      <c r="J12" s="131"/>
      <c r="K12" s="126"/>
      <c r="L12" s="78"/>
      <c r="M12" s="70"/>
      <c r="N12" s="152"/>
      <c r="O12" s="159"/>
      <c r="P12" s="150">
        <v>9</v>
      </c>
      <c r="Q12" s="152"/>
      <c r="R12" s="160"/>
    </row>
    <row r="13" spans="1:18" ht="12" customHeight="1" thickBot="1">
      <c r="A13" s="227"/>
      <c r="B13" s="258"/>
      <c r="C13" s="258"/>
      <c r="D13" s="258"/>
      <c r="E13" s="107" t="s">
        <v>26</v>
      </c>
      <c r="F13" s="108"/>
      <c r="G13" s="108"/>
      <c r="H13" s="132"/>
      <c r="I13" s="143" t="s">
        <v>193</v>
      </c>
      <c r="J13" s="126"/>
      <c r="K13" s="133"/>
      <c r="L13" s="57"/>
      <c r="M13" s="70"/>
      <c r="N13" s="161"/>
      <c r="O13" s="162">
        <v>5</v>
      </c>
      <c r="P13" s="149" t="s">
        <v>193</v>
      </c>
      <c r="Q13" s="163"/>
      <c r="R13" s="156"/>
    </row>
    <row r="14" spans="1:19" ht="12" customHeight="1" thickBot="1">
      <c r="A14" s="227">
        <v>41</v>
      </c>
      <c r="B14" s="259">
        <f>VLOOKUP(A14,'пр.взв.'!B16:C143,2,FALSE)</f>
        <v>0</v>
      </c>
      <c r="C14" s="259">
        <f>VLOOKUP(A14,'пр.взв.'!B16:G143,3,FALSE)</f>
        <v>0</v>
      </c>
      <c r="D14" s="259">
        <f>VLOOKUP(A14,'пр.взв.'!B16:E143,4,FALSE)</f>
        <v>0</v>
      </c>
      <c r="E14" s="112"/>
      <c r="F14" s="113"/>
      <c r="G14" s="108"/>
      <c r="H14" s="120"/>
      <c r="I14" s="134"/>
      <c r="J14" s="126"/>
      <c r="K14" s="133"/>
      <c r="L14" s="80"/>
      <c r="M14" s="3"/>
      <c r="N14" s="152"/>
      <c r="O14" s="152"/>
      <c r="P14" s="164"/>
      <c r="Q14" s="163"/>
      <c r="R14" s="156"/>
      <c r="S14" s="2"/>
    </row>
    <row r="15" spans="1:19" ht="12" customHeight="1" thickBot="1">
      <c r="A15" s="228"/>
      <c r="B15" s="260"/>
      <c r="C15" s="260"/>
      <c r="D15" s="260"/>
      <c r="E15" s="108"/>
      <c r="F15" s="116"/>
      <c r="G15" s="107" t="s">
        <v>42</v>
      </c>
      <c r="H15" s="135"/>
      <c r="I15" s="134"/>
      <c r="J15" s="126"/>
      <c r="K15" s="133"/>
      <c r="L15" s="57"/>
      <c r="M15" s="7"/>
      <c r="N15" s="150">
        <v>31</v>
      </c>
      <c r="O15" s="154"/>
      <c r="P15" s="156"/>
      <c r="Q15" s="165">
        <v>9</v>
      </c>
      <c r="R15" s="156"/>
      <c r="S15" s="2"/>
    </row>
    <row r="16" spans="1:21" ht="12" customHeight="1" thickBot="1">
      <c r="A16" s="231">
        <v>25</v>
      </c>
      <c r="B16" s="257" t="str">
        <f>VLOOKUP(A16,'пр.взв.'!B18:C145,2,FALSE)</f>
        <v>БАЛЫКОВ Владимир Юрьевич</v>
      </c>
      <c r="C16" s="257" t="str">
        <f>VLOOKUP(A16,'пр.взв.'!B18:G145,3,FALSE)</f>
        <v>15.02.1991, МСМК</v>
      </c>
      <c r="D16" s="257" t="str">
        <f>VLOOKUP(A16,'пр.взв.'!B18:E145,4,FALSE)</f>
        <v>ПФО, Пензенская, Д</v>
      </c>
      <c r="E16" s="117"/>
      <c r="F16" s="108"/>
      <c r="G16" s="143" t="s">
        <v>193</v>
      </c>
      <c r="H16" s="114"/>
      <c r="I16" s="134"/>
      <c r="J16" s="126"/>
      <c r="K16" s="133"/>
      <c r="L16" s="80"/>
      <c r="M16" s="9"/>
      <c r="N16" s="146"/>
      <c r="O16" s="154"/>
      <c r="P16" s="164"/>
      <c r="Q16" s="171" t="s">
        <v>191</v>
      </c>
      <c r="R16" s="158"/>
      <c r="S16" s="2"/>
      <c r="T16" s="2"/>
      <c r="U16" s="2"/>
    </row>
    <row r="17" spans="1:21" ht="12" customHeight="1">
      <c r="A17" s="227"/>
      <c r="B17" s="258"/>
      <c r="C17" s="258"/>
      <c r="D17" s="258"/>
      <c r="E17" s="107" t="s">
        <v>42</v>
      </c>
      <c r="F17" s="119"/>
      <c r="G17" s="108"/>
      <c r="H17" s="114"/>
      <c r="I17" s="134"/>
      <c r="J17" s="126"/>
      <c r="K17" s="133"/>
      <c r="L17" s="78"/>
      <c r="M17" s="56"/>
      <c r="N17" s="157"/>
      <c r="O17" s="150">
        <v>23</v>
      </c>
      <c r="P17" s="164"/>
      <c r="Q17" s="166"/>
      <c r="R17" s="158"/>
      <c r="S17" s="2"/>
      <c r="T17" s="2"/>
      <c r="U17" s="2"/>
    </row>
    <row r="18" spans="1:21" ht="12" customHeight="1" thickBot="1">
      <c r="A18" s="227">
        <v>57</v>
      </c>
      <c r="B18" s="259">
        <f>VLOOKUP(A18,'пр.взв.'!B20:C147,2,FALSE)</f>
        <v>0</v>
      </c>
      <c r="C18" s="259">
        <f>VLOOKUP(A18,'пр.взв.'!B20:G147,3,FALSE)</f>
        <v>0</v>
      </c>
      <c r="D18" s="259">
        <f>VLOOKUP(A18,'пр.взв.'!B20:E147,4,FALSE)</f>
        <v>0</v>
      </c>
      <c r="E18" s="112"/>
      <c r="F18" s="108"/>
      <c r="G18" s="108"/>
      <c r="H18" s="114"/>
      <c r="I18" s="134"/>
      <c r="J18" s="126"/>
      <c r="K18" s="133"/>
      <c r="L18" s="80"/>
      <c r="M18" s="63"/>
      <c r="N18" s="151">
        <v>23</v>
      </c>
      <c r="O18" s="172" t="s">
        <v>195</v>
      </c>
      <c r="P18" s="164"/>
      <c r="Q18" s="166"/>
      <c r="R18" s="158"/>
      <c r="S18" s="2"/>
      <c r="T18" s="2"/>
      <c r="U18" s="2"/>
    </row>
    <row r="19" spans="1:21" ht="12" customHeight="1" thickBot="1">
      <c r="A19" s="228"/>
      <c r="B19" s="260"/>
      <c r="C19" s="260"/>
      <c r="D19" s="260"/>
      <c r="E19" s="108"/>
      <c r="F19" s="108"/>
      <c r="G19" s="108"/>
      <c r="H19" s="114"/>
      <c r="I19" s="134"/>
      <c r="J19" s="126"/>
      <c r="K19" s="22" t="s">
        <v>42</v>
      </c>
      <c r="L19" s="88"/>
      <c r="M19" s="70"/>
      <c r="N19" s="152"/>
      <c r="O19" s="159"/>
      <c r="P19" s="167">
        <v>27</v>
      </c>
      <c r="Q19" s="166"/>
      <c r="R19" s="22" t="s">
        <v>32</v>
      </c>
      <c r="S19" s="2"/>
      <c r="T19" s="2"/>
      <c r="U19" s="2"/>
    </row>
    <row r="20" spans="1:21" ht="12" customHeight="1" thickBot="1">
      <c r="A20" s="231">
        <v>5</v>
      </c>
      <c r="B20" s="257" t="str">
        <f>VLOOKUP(A20,'пр.взв.'!B6:C133,2,FALSE)</f>
        <v>САВЕЛЬЕВ Евгений Анатольевич</v>
      </c>
      <c r="C20" s="257" t="str">
        <f>VLOOKUP(A20,'пр.взв.'!B6:G133,3,FALSE)</f>
        <v>11.06.1991, МС</v>
      </c>
      <c r="D20" s="257" t="str">
        <f>VLOOKUP(A20,'пр.взв.'!B6:G133,4,FALSE)</f>
        <v>ЦФО, Рязанская, Пр</v>
      </c>
      <c r="E20" s="117"/>
      <c r="F20" s="130"/>
      <c r="G20" s="136"/>
      <c r="H20" s="136"/>
      <c r="I20" s="137"/>
      <c r="J20" s="27"/>
      <c r="K20" s="143" t="s">
        <v>193</v>
      </c>
      <c r="L20" s="9"/>
      <c r="M20" s="57"/>
      <c r="N20" s="161"/>
      <c r="O20" s="162">
        <v>27</v>
      </c>
      <c r="P20" s="147" t="s">
        <v>193</v>
      </c>
      <c r="Q20" s="159"/>
      <c r="R20" s="143" t="s">
        <v>193</v>
      </c>
      <c r="S20" s="2"/>
      <c r="T20" s="2"/>
      <c r="U20" s="2"/>
    </row>
    <row r="21" spans="1:21" ht="12" customHeight="1">
      <c r="A21" s="227"/>
      <c r="B21" s="258"/>
      <c r="C21" s="258"/>
      <c r="D21" s="258"/>
      <c r="E21" s="107" t="s">
        <v>22</v>
      </c>
      <c r="F21" s="108"/>
      <c r="G21" s="138"/>
      <c r="H21" s="114"/>
      <c r="I21" s="111"/>
      <c r="J21" s="30"/>
      <c r="K21" s="139"/>
      <c r="L21" s="62"/>
      <c r="M21" s="61"/>
      <c r="N21" s="158"/>
      <c r="O21" s="158"/>
      <c r="P21" s="147"/>
      <c r="Q21" s="168"/>
      <c r="R21" s="169"/>
      <c r="S21" s="2"/>
      <c r="T21" s="2"/>
      <c r="U21" s="2"/>
    </row>
    <row r="22" spans="1:21" ht="12" customHeight="1" thickBot="1">
      <c r="A22" s="227">
        <v>37</v>
      </c>
      <c r="B22" s="259">
        <f>VLOOKUP(A22,'пр.взв.'!B24:C151,2,FALSE)</f>
        <v>0</v>
      </c>
      <c r="C22" s="259">
        <f>VLOOKUP(A22,'пр.взв.'!B24:G151,3,FALSE)</f>
        <v>0</v>
      </c>
      <c r="D22" s="259">
        <f>VLOOKUP(A22,'пр.взв.'!B24:E151,4,FALSE)</f>
        <v>0</v>
      </c>
      <c r="E22" s="112"/>
      <c r="F22" s="113"/>
      <c r="G22" s="108"/>
      <c r="H22" s="114"/>
      <c r="I22" s="111"/>
      <c r="J22" s="30"/>
      <c r="K22" s="133"/>
      <c r="L22" s="64"/>
      <c r="M22" s="60"/>
      <c r="N22" s="169"/>
      <c r="O22" s="169"/>
      <c r="P22" s="156"/>
      <c r="Q22" s="170"/>
      <c r="R22" s="158"/>
      <c r="S22" s="21"/>
      <c r="T22" s="2"/>
      <c r="U22" s="2"/>
    </row>
    <row r="23" spans="1:21" ht="12" customHeight="1" thickBot="1">
      <c r="A23" s="228"/>
      <c r="B23" s="260"/>
      <c r="C23" s="260"/>
      <c r="D23" s="260"/>
      <c r="E23" s="108"/>
      <c r="F23" s="116"/>
      <c r="G23" s="107" t="s">
        <v>22</v>
      </c>
      <c r="H23" s="111"/>
      <c r="I23" s="111"/>
      <c r="J23" s="30"/>
      <c r="K23" s="133"/>
      <c r="L23" s="68"/>
      <c r="M23" s="44"/>
      <c r="N23" s="158"/>
      <c r="O23" s="158"/>
      <c r="P23" s="158"/>
      <c r="Q23" s="151">
        <v>14</v>
      </c>
      <c r="R23" s="158"/>
      <c r="S23" s="20"/>
      <c r="T23" s="2"/>
      <c r="U23" s="2"/>
    </row>
    <row r="24" spans="1:21" ht="12" customHeight="1" thickBot="1">
      <c r="A24" s="231">
        <v>21</v>
      </c>
      <c r="B24" s="257" t="str">
        <f>VLOOKUP(A24,'пр.взв.'!B26:C153,2,FALSE)</f>
        <v>ВОЙТЮК Владимир Сергеевич</v>
      </c>
      <c r="C24" s="257" t="str">
        <f>VLOOKUP(A24,'пр.взв.'!B26:G153,3,FALSE)</f>
        <v>30.08.1983, МС</v>
      </c>
      <c r="D24" s="257" t="str">
        <f>VLOOKUP(A24,'пр.взв.'!B26:E153,4,FALSE)</f>
        <v>ПФО, Пермский, Нытва, МО</v>
      </c>
      <c r="E24" s="117"/>
      <c r="F24" s="108"/>
      <c r="G24" s="143" t="s">
        <v>191</v>
      </c>
      <c r="H24" s="123"/>
      <c r="I24" s="111"/>
      <c r="J24" s="30"/>
      <c r="K24" s="139"/>
      <c r="L24" s="68"/>
      <c r="M24" s="44"/>
      <c r="N24" s="65"/>
      <c r="O24" s="11"/>
      <c r="P24" s="10"/>
      <c r="Q24" s="57"/>
      <c r="R24" s="33"/>
      <c r="S24" s="2"/>
      <c r="T24" s="2"/>
      <c r="U24" s="2"/>
    </row>
    <row r="25" spans="1:21" ht="12" customHeight="1" thickBot="1">
      <c r="A25" s="227"/>
      <c r="B25" s="258"/>
      <c r="C25" s="258"/>
      <c r="D25" s="258"/>
      <c r="E25" s="107" t="s">
        <v>38</v>
      </c>
      <c r="F25" s="119"/>
      <c r="G25" s="108"/>
      <c r="H25" s="120"/>
      <c r="I25" s="111"/>
      <c r="J25" s="30"/>
      <c r="K25" s="133"/>
      <c r="L25" s="68"/>
      <c r="M25" s="44"/>
      <c r="N25" s="65"/>
      <c r="O25" s="65"/>
      <c r="P25" s="144" t="s">
        <v>10</v>
      </c>
      <c r="Q25" s="65"/>
      <c r="R25" s="65"/>
      <c r="S25" s="2"/>
      <c r="T25" s="2"/>
      <c r="U25" s="2"/>
    </row>
    <row r="26" spans="1:21" ht="12" customHeight="1" thickBot="1">
      <c r="A26" s="227">
        <v>53</v>
      </c>
      <c r="B26" s="259">
        <f>VLOOKUP(A26,'пр.взв.'!B28:C155,2,FALSE)</f>
        <v>0</v>
      </c>
      <c r="C26" s="259">
        <f>VLOOKUP(A26,'пр.взв.'!B28:G155,3,FALSE)</f>
        <v>0</v>
      </c>
      <c r="D26" s="259">
        <f>VLOOKUP(A26,'пр.взв.'!B28:E155,4,FALSE)</f>
        <v>0</v>
      </c>
      <c r="E26" s="112"/>
      <c r="F26" s="108"/>
      <c r="G26" s="108"/>
      <c r="H26" s="120"/>
      <c r="I26" s="111"/>
      <c r="J26" s="30"/>
      <c r="K26" s="133"/>
      <c r="L26" s="72"/>
      <c r="M26" s="44"/>
      <c r="N26" s="250" t="s">
        <v>74</v>
      </c>
      <c r="O26" s="251"/>
      <c r="P26" s="251"/>
      <c r="Q26" s="251"/>
      <c r="R26" s="252"/>
      <c r="S26" s="2"/>
      <c r="T26" s="2"/>
      <c r="U26" s="2"/>
    </row>
    <row r="27" spans="1:21" ht="12" customHeight="1" thickBot="1">
      <c r="A27" s="228"/>
      <c r="B27" s="260"/>
      <c r="C27" s="260"/>
      <c r="D27" s="260"/>
      <c r="E27" s="108"/>
      <c r="F27" s="108"/>
      <c r="G27" s="116"/>
      <c r="H27" s="111"/>
      <c r="I27" s="107" t="s">
        <v>22</v>
      </c>
      <c r="J27" s="140"/>
      <c r="K27" s="133"/>
      <c r="L27" s="68"/>
      <c r="M27" s="44"/>
      <c r="N27" s="253"/>
      <c r="O27" s="254"/>
      <c r="P27" s="254"/>
      <c r="Q27" s="254"/>
      <c r="R27" s="255"/>
      <c r="S27" s="2"/>
      <c r="T27" s="2"/>
      <c r="U27" s="2"/>
    </row>
    <row r="28" spans="1:21" ht="12" customHeight="1" thickBot="1">
      <c r="A28" s="231">
        <v>13</v>
      </c>
      <c r="B28" s="257" t="str">
        <f>VLOOKUP(A28,'пр.взв.'!B30:C157,2,FALSE)</f>
        <v>МЕЛЬНИКОВ Антон Сергеевич</v>
      </c>
      <c r="C28" s="257" t="str">
        <f>VLOOKUP(A28,'пр.взв.'!B30:G157,3,FALSE)</f>
        <v>15.05.1991, МС</v>
      </c>
      <c r="D28" s="257" t="str">
        <f>VLOOKUP(A28,'пр.взв.'!B30:E157,4,FALSE)</f>
        <v>ЦФО, Владимирская, Владимир, Д</v>
      </c>
      <c r="E28" s="117"/>
      <c r="F28" s="130"/>
      <c r="G28" s="108"/>
      <c r="H28" s="111"/>
      <c r="I28" s="143" t="s">
        <v>194</v>
      </c>
      <c r="J28" s="30"/>
      <c r="K28" s="126"/>
      <c r="L28" s="68"/>
      <c r="M28" s="44"/>
      <c r="N28" s="10"/>
      <c r="O28" s="65"/>
      <c r="P28" s="57"/>
      <c r="Q28" s="10"/>
      <c r="R28" s="33"/>
      <c r="S28" s="106"/>
      <c r="T28" s="2"/>
      <c r="U28" s="2"/>
    </row>
    <row r="29" spans="1:21" ht="12" customHeight="1">
      <c r="A29" s="227"/>
      <c r="B29" s="258"/>
      <c r="C29" s="258"/>
      <c r="D29" s="258"/>
      <c r="E29" s="107" t="s">
        <v>30</v>
      </c>
      <c r="F29" s="108"/>
      <c r="G29" s="108"/>
      <c r="H29" s="132"/>
      <c r="I29" s="134"/>
      <c r="J29" s="127"/>
      <c r="K29" s="127"/>
      <c r="L29" s="68"/>
      <c r="M29" s="44"/>
      <c r="N29" s="65"/>
      <c r="P29" s="11"/>
      <c r="Q29" s="10"/>
      <c r="R29" s="33"/>
      <c r="S29" s="2"/>
      <c r="T29" s="2"/>
      <c r="U29" s="2"/>
    </row>
    <row r="30" spans="1:21" ht="12" customHeight="1" thickBot="1">
      <c r="A30" s="227">
        <v>45</v>
      </c>
      <c r="B30" s="259">
        <f>VLOOKUP(A30,'пр.взв.'!B32:C159,2,FALSE)</f>
        <v>0</v>
      </c>
      <c r="C30" s="259">
        <f>VLOOKUP(A30,'пр.взв.'!B32:G159,3,FALSE)</f>
        <v>0</v>
      </c>
      <c r="D30" s="259">
        <f>VLOOKUP(A30,'пр.взв.'!B32:E159,4,FALSE)</f>
        <v>0</v>
      </c>
      <c r="E30" s="112"/>
      <c r="F30" s="113"/>
      <c r="G30" s="108"/>
      <c r="H30" s="120"/>
      <c r="I30" s="134"/>
      <c r="J30" s="127"/>
      <c r="K30" s="127"/>
      <c r="L30" s="72"/>
      <c r="M30" s="79"/>
      <c r="N30" s="65"/>
      <c r="O30" s="65"/>
      <c r="P30" s="144" t="s">
        <v>13</v>
      </c>
      <c r="Q30" s="61"/>
      <c r="R30" s="61"/>
      <c r="S30" s="2"/>
      <c r="T30" s="2"/>
      <c r="U30" s="2"/>
    </row>
    <row r="31" spans="1:21" ht="12" customHeight="1" thickBot="1">
      <c r="A31" s="228"/>
      <c r="B31" s="260"/>
      <c r="C31" s="260"/>
      <c r="D31" s="260"/>
      <c r="E31" s="108"/>
      <c r="F31" s="116"/>
      <c r="G31" s="107" t="s">
        <v>30</v>
      </c>
      <c r="H31" s="135"/>
      <c r="I31" s="134"/>
      <c r="J31" s="127"/>
      <c r="K31" s="127"/>
      <c r="L31" s="68"/>
      <c r="M31" s="103">
        <v>20</v>
      </c>
      <c r="N31" s="65"/>
      <c r="O31" s="65"/>
      <c r="P31" s="61"/>
      <c r="Q31" s="61"/>
      <c r="R31" s="61"/>
      <c r="S31" s="2"/>
      <c r="T31" s="2"/>
      <c r="U31" s="2"/>
    </row>
    <row r="32" spans="1:21" ht="12" customHeight="1" thickBot="1">
      <c r="A32" s="231">
        <v>29</v>
      </c>
      <c r="B32" s="257" t="str">
        <f>VLOOKUP(A32,'пр.взв.'!B34:C161,2,FALSE)</f>
        <v>МАШАКИН Михаил Владимирович</v>
      </c>
      <c r="C32" s="257" t="str">
        <f>VLOOKUP(A32,'пр.взв.'!B34:G161,3,FALSE)</f>
        <v>08.09.1993, КМС</v>
      </c>
      <c r="D32" s="257" t="str">
        <f>VLOOKUP(A32,'пр.взв.'!B34:E161,4,FALSE)</f>
        <v>ПФО, Нижегородская, Кстово</v>
      </c>
      <c r="E32" s="117"/>
      <c r="F32" s="108"/>
      <c r="G32" s="143" t="s">
        <v>193</v>
      </c>
      <c r="H32" s="114"/>
      <c r="I32" s="134"/>
      <c r="J32" s="127"/>
      <c r="K32" s="127"/>
      <c r="L32" s="72"/>
      <c r="M32" s="79"/>
      <c r="N32" s="244" t="str">
        <f>VLOOKUP(M31,'пр.взв.'!B7:D147,2,FALSE)</f>
        <v>КЛЕЦКОВ Дмитрий Валерьевич</v>
      </c>
      <c r="O32" s="245"/>
      <c r="P32" s="245"/>
      <c r="Q32" s="245"/>
      <c r="R32" s="246"/>
      <c r="S32" s="2"/>
      <c r="T32" s="2"/>
      <c r="U32" s="2"/>
    </row>
    <row r="33" spans="1:19" ht="12" customHeight="1" thickBot="1">
      <c r="A33" s="227"/>
      <c r="B33" s="258"/>
      <c r="C33" s="258"/>
      <c r="D33" s="258"/>
      <c r="E33" s="107" t="s">
        <v>46</v>
      </c>
      <c r="F33" s="119"/>
      <c r="G33" s="108"/>
      <c r="H33" s="114"/>
      <c r="I33" s="134"/>
      <c r="J33" s="127"/>
      <c r="K33" s="127"/>
      <c r="L33" s="68"/>
      <c r="M33" s="44"/>
      <c r="N33" s="247"/>
      <c r="O33" s="248"/>
      <c r="P33" s="248"/>
      <c r="Q33" s="248"/>
      <c r="R33" s="249"/>
      <c r="S33" s="2"/>
    </row>
    <row r="34" spans="1:18" ht="12" customHeight="1" thickBot="1">
      <c r="A34" s="227">
        <v>61</v>
      </c>
      <c r="B34" s="261">
        <f>VLOOKUP(A34,'пр.взв.'!B36:C163,2,FALSE)</f>
        <v>0</v>
      </c>
      <c r="C34" s="261">
        <f>VLOOKUP(A34,'пр.взв.'!B36:G163,3,FALSE)</f>
        <v>0</v>
      </c>
      <c r="D34" s="261">
        <f>VLOOKUP(A34,'пр.взв.'!B36:E163,4,FALSE)</f>
        <v>0</v>
      </c>
      <c r="E34" s="112"/>
      <c r="F34" s="108"/>
      <c r="G34" s="108"/>
      <c r="H34" s="114"/>
      <c r="I34" s="134"/>
      <c r="J34" s="127"/>
      <c r="K34" s="127"/>
      <c r="L34" s="72"/>
      <c r="M34" s="79"/>
      <c r="N34" s="82"/>
      <c r="O34" s="82"/>
      <c r="P34" s="60"/>
      <c r="Q34" s="60"/>
      <c r="R34" s="60"/>
    </row>
    <row r="35" spans="1:18" ht="12" customHeight="1" thickBot="1">
      <c r="A35" s="228"/>
      <c r="B35" s="262"/>
      <c r="C35" s="262"/>
      <c r="D35" s="262"/>
      <c r="E35" s="108"/>
      <c r="F35" s="108"/>
      <c r="G35" s="108"/>
      <c r="H35" s="114"/>
      <c r="I35" s="134"/>
      <c r="J35" s="127"/>
      <c r="K35" s="127"/>
      <c r="L35" s="68"/>
      <c r="M35" s="90">
        <v>25</v>
      </c>
      <c r="N35" s="65"/>
      <c r="O35" s="65"/>
      <c r="P35" s="61"/>
      <c r="Q35" s="61"/>
      <c r="R35" s="61"/>
    </row>
    <row r="36" spans="1:18" ht="6" customHeight="1" thickBot="1">
      <c r="A36" s="52"/>
      <c r="B36" s="59"/>
      <c r="C36" s="59"/>
      <c r="D36" s="60"/>
      <c r="E36" s="108"/>
      <c r="F36" s="108"/>
      <c r="G36" s="108"/>
      <c r="H36" s="134"/>
      <c r="I36" s="111"/>
      <c r="J36" s="127"/>
      <c r="K36" s="127"/>
      <c r="L36" s="68"/>
      <c r="M36" s="263" t="s">
        <v>193</v>
      </c>
      <c r="N36" s="65"/>
      <c r="O36" s="65"/>
      <c r="P36" s="61"/>
      <c r="Q36" s="61"/>
      <c r="R36" s="61"/>
    </row>
    <row r="37" spans="1:18" ht="12" customHeight="1" thickBot="1">
      <c r="A37" s="231">
        <v>3</v>
      </c>
      <c r="B37" s="257" t="str">
        <f>VLOOKUP(A37,'пр.взв.'!B6:G133,2,FALSE)</f>
        <v>ГАЛИЧ Станислав Олегович</v>
      </c>
      <c r="C37" s="257" t="str">
        <f>VLOOKUP(A37,'пр.взв.'!B6:G133,3,FALSE)</f>
        <v>07.01.1994, КМС</v>
      </c>
      <c r="D37" s="257" t="str">
        <f>VLOOKUP(A37,'пр.взв.'!B6:G133,4,FALSE)</f>
        <v>ЦФО, Тверская, Конаково, МО</v>
      </c>
      <c r="E37" s="117"/>
      <c r="F37" s="130"/>
      <c r="G37" s="136"/>
      <c r="H37" s="130"/>
      <c r="I37" s="141"/>
      <c r="J37" s="126"/>
      <c r="K37" s="127"/>
      <c r="L37" s="68"/>
      <c r="M37" s="264"/>
      <c r="N37" s="65"/>
      <c r="O37" s="65"/>
      <c r="P37" s="61"/>
      <c r="Q37" s="61"/>
      <c r="R37" s="61"/>
    </row>
    <row r="38" spans="1:13" ht="12" customHeight="1">
      <c r="A38" s="227"/>
      <c r="B38" s="258"/>
      <c r="C38" s="258"/>
      <c r="D38" s="258"/>
      <c r="E38" s="107" t="s">
        <v>52</v>
      </c>
      <c r="F38" s="108"/>
      <c r="G38" s="138"/>
      <c r="H38" s="114"/>
      <c r="I38" s="111"/>
      <c r="J38" s="142"/>
      <c r="K38" s="127"/>
      <c r="L38" s="68"/>
      <c r="M38" s="44"/>
    </row>
    <row r="39" spans="1:43" ht="12" customHeight="1" thickBot="1">
      <c r="A39" s="227">
        <v>35</v>
      </c>
      <c r="B39" s="233" t="str">
        <f>VLOOKUP(A39,'пр.взв.'!B8:G135,2,FALSE)</f>
        <v>КУРОЧКИН Максим Игоревич</v>
      </c>
      <c r="C39" s="233" t="str">
        <f>VLOOKUP(A39,'пр.взв.'!B8:G135,3,FALSE)</f>
        <v>18.02.1990, МС</v>
      </c>
      <c r="D39" s="233" t="str">
        <f>VLOOKUP(A39,'пр.взв.'!B8:G135,4,FALSE)</f>
        <v>ПФО, Пензенская, Д</v>
      </c>
      <c r="E39" s="143" t="s">
        <v>193</v>
      </c>
      <c r="F39" s="113"/>
      <c r="G39" s="108"/>
      <c r="H39" s="114"/>
      <c r="I39" s="111"/>
      <c r="J39" s="126"/>
      <c r="K39" s="127"/>
      <c r="L39" s="68"/>
      <c r="M39" s="103">
        <v>25</v>
      </c>
      <c r="N39" s="65"/>
      <c r="O39" s="65"/>
      <c r="P39" s="145" t="s">
        <v>61</v>
      </c>
      <c r="Q39" s="61"/>
      <c r="R39" s="61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2" customHeight="1" thickBot="1">
      <c r="A40" s="228"/>
      <c r="B40" s="258"/>
      <c r="C40" s="258"/>
      <c r="D40" s="258"/>
      <c r="E40" s="108"/>
      <c r="F40" s="116"/>
      <c r="G40" s="107" t="s">
        <v>52</v>
      </c>
      <c r="H40" s="111"/>
      <c r="I40" s="111"/>
      <c r="J40" s="126"/>
      <c r="K40" s="127"/>
      <c r="L40" s="72"/>
      <c r="M40" s="79"/>
      <c r="N40" s="265" t="str">
        <f>VLOOKUP(M39,'пр.взв.'!B7:D155,2,FALSE)</f>
        <v>БАЛЫКОВ Владимир Юрьевич</v>
      </c>
      <c r="O40" s="266"/>
      <c r="P40" s="266"/>
      <c r="Q40" s="266"/>
      <c r="R40" s="267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31">
        <v>19</v>
      </c>
      <c r="B41" s="257" t="str">
        <f>VLOOKUP(A41,'пр.взв.'!B10:G137,2,FALSE)</f>
        <v>ТАБУРЧЕНКО Павел Алексеевич</v>
      </c>
      <c r="C41" s="257" t="str">
        <f>VLOOKUP(A41,'пр.взв.'!B10:G137,3,FALSE)</f>
        <v>28.04.1989, КМС</v>
      </c>
      <c r="D41" s="257" t="str">
        <f>VLOOKUP(A41,'пр.взв.'!B10:G137,4,FALSE)</f>
        <v>ЦФО, Брянская, Брянск, Д</v>
      </c>
      <c r="E41" s="117"/>
      <c r="F41" s="108"/>
      <c r="G41" s="143" t="s">
        <v>191</v>
      </c>
      <c r="H41" s="118"/>
      <c r="I41" s="128"/>
      <c r="J41" s="126"/>
      <c r="K41" s="127"/>
      <c r="L41" s="68"/>
      <c r="M41" s="44"/>
      <c r="N41" s="268"/>
      <c r="O41" s="269"/>
      <c r="P41" s="269"/>
      <c r="Q41" s="269"/>
      <c r="R41" s="270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>
      <c r="A42" s="227"/>
      <c r="B42" s="258"/>
      <c r="C42" s="258"/>
      <c r="D42" s="258"/>
      <c r="E42" s="107" t="s">
        <v>36</v>
      </c>
      <c r="F42" s="119"/>
      <c r="G42" s="108"/>
      <c r="H42" s="114"/>
      <c r="I42" s="128"/>
      <c r="J42" s="30"/>
      <c r="K42" s="127"/>
      <c r="L42" s="68"/>
      <c r="M42" s="44"/>
      <c r="N42" s="10"/>
      <c r="O42" s="65"/>
      <c r="P42" s="57"/>
      <c r="Q42" s="10"/>
      <c r="R42" s="3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 thickBot="1">
      <c r="A43" s="227">
        <v>51</v>
      </c>
      <c r="B43" s="259">
        <f>VLOOKUP(A43,'пр.взв.'!B12:G139,2,FALSE)</f>
        <v>0</v>
      </c>
      <c r="C43" s="259">
        <f>VLOOKUP(A43,'пр.взв.'!B12:G139,3,FALSE)</f>
        <v>0</v>
      </c>
      <c r="D43" s="259">
        <f>VLOOKUP(A43,'пр.взв.'!B12:G139,4,FALSE)</f>
        <v>0</v>
      </c>
      <c r="E43" s="112"/>
      <c r="F43" s="108"/>
      <c r="G43" s="108"/>
      <c r="H43" s="114"/>
      <c r="I43" s="128"/>
      <c r="J43" s="30"/>
      <c r="K43" s="127"/>
      <c r="L43" s="68"/>
      <c r="M43" s="44"/>
      <c r="N43" s="65"/>
      <c r="O43" s="18"/>
      <c r="P43" s="11"/>
      <c r="Q43" s="10"/>
      <c r="R43" s="3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18" ht="12" customHeight="1" thickBot="1">
      <c r="A44" s="228"/>
      <c r="B44" s="260"/>
      <c r="C44" s="260"/>
      <c r="D44" s="260"/>
      <c r="E44" s="108"/>
      <c r="F44" s="108"/>
      <c r="G44" s="116"/>
      <c r="H44" s="111"/>
      <c r="I44" s="129"/>
      <c r="J44" s="126"/>
      <c r="K44" s="127"/>
      <c r="L44" s="68"/>
      <c r="M44" s="44"/>
      <c r="N44" s="65"/>
      <c r="O44" s="65"/>
      <c r="P44" s="61"/>
      <c r="Q44" s="61"/>
      <c r="R44" s="61"/>
    </row>
    <row r="45" spans="1:18" ht="12" customHeight="1" thickBot="1">
      <c r="A45" s="231">
        <v>11</v>
      </c>
      <c r="B45" s="257" t="str">
        <f>VLOOKUP(A45,'пр.взв.'!B14:G141,2,FALSE)</f>
        <v>ВОРОБЬЕВ Михаил Анатольевич</v>
      </c>
      <c r="C45" s="257" t="str">
        <f>VLOOKUP(A45,'пр.взв.'!B14:G141,3,FALSE)</f>
        <v>29.03.1995, КМС</v>
      </c>
      <c r="D45" s="257" t="str">
        <f>VLOOKUP(A45,'пр.взв.'!B14:G141,4,FALSE)</f>
        <v>ЦФО, Рязанская, Пр</v>
      </c>
      <c r="E45" s="117"/>
      <c r="F45" s="130"/>
      <c r="G45" s="108"/>
      <c r="H45" s="111"/>
      <c r="I45" s="107" t="s">
        <v>44</v>
      </c>
      <c r="J45" s="131"/>
      <c r="K45" s="127"/>
      <c r="L45" s="68"/>
      <c r="M45" s="44"/>
      <c r="N45" s="65"/>
      <c r="O45" s="65"/>
      <c r="P45" s="61"/>
      <c r="Q45" s="61"/>
      <c r="R45" s="61"/>
    </row>
    <row r="46" spans="1:20" ht="12" customHeight="1" thickBot="1">
      <c r="A46" s="227"/>
      <c r="B46" s="258"/>
      <c r="C46" s="258"/>
      <c r="D46" s="258"/>
      <c r="E46" s="107" t="s">
        <v>28</v>
      </c>
      <c r="F46" s="108"/>
      <c r="G46" s="108"/>
      <c r="H46" s="132"/>
      <c r="I46" s="143" t="s">
        <v>193</v>
      </c>
      <c r="J46" s="126"/>
      <c r="K46" s="133"/>
      <c r="L46" s="68"/>
      <c r="M46" s="44"/>
      <c r="N46" s="65"/>
      <c r="O46" s="65"/>
      <c r="P46" s="144" t="s">
        <v>10</v>
      </c>
      <c r="Q46" s="65"/>
      <c r="R46" s="65"/>
      <c r="S46" s="100"/>
      <c r="T46" s="100"/>
    </row>
    <row r="47" spans="1:18" ht="12" customHeight="1" thickBot="1">
      <c r="A47" s="227">
        <v>43</v>
      </c>
      <c r="B47" s="259">
        <f>VLOOKUP(A47,'пр.взв.'!B16:G143,2,FALSE)</f>
        <v>0</v>
      </c>
      <c r="C47" s="259">
        <f>VLOOKUP(A47,'пр.взв.'!B16:G143,3,FALSE)</f>
        <v>0</v>
      </c>
      <c r="D47" s="259">
        <f>VLOOKUP(A47,'пр.взв.'!B16:G143,4,FALSE)</f>
        <v>0</v>
      </c>
      <c r="E47" s="112"/>
      <c r="F47" s="113"/>
      <c r="G47" s="108"/>
      <c r="H47" s="120"/>
      <c r="I47" s="134"/>
      <c r="J47" s="126"/>
      <c r="K47" s="133"/>
      <c r="L47" s="72"/>
      <c r="M47" s="44"/>
      <c r="N47" s="250" t="s">
        <v>62</v>
      </c>
      <c r="O47" s="251"/>
      <c r="P47" s="251"/>
      <c r="Q47" s="251"/>
      <c r="R47" s="252"/>
    </row>
    <row r="48" spans="1:18" ht="12" customHeight="1" thickBot="1">
      <c r="A48" s="228"/>
      <c r="B48" s="260"/>
      <c r="C48" s="260"/>
      <c r="D48" s="260"/>
      <c r="E48" s="108"/>
      <c r="F48" s="116"/>
      <c r="G48" s="107" t="s">
        <v>44</v>
      </c>
      <c r="H48" s="135"/>
      <c r="I48" s="134"/>
      <c r="J48" s="126"/>
      <c r="K48" s="133"/>
      <c r="L48" s="68"/>
      <c r="M48" s="44"/>
      <c r="N48" s="253"/>
      <c r="O48" s="254"/>
      <c r="P48" s="254"/>
      <c r="Q48" s="254"/>
      <c r="R48" s="255"/>
    </row>
    <row r="49" spans="1:18" ht="12" customHeight="1" thickBot="1">
      <c r="A49" s="231">
        <v>27</v>
      </c>
      <c r="B49" s="257" t="str">
        <f>VLOOKUP(A49,'пр.взв.'!B18:G145,2,FALSE)</f>
        <v>КЛЕЦКОВ Никита Валерьевич</v>
      </c>
      <c r="C49" s="257" t="str">
        <f>VLOOKUP(A49,'пр.взв.'!B18:G145,3,FALSE)</f>
        <v>26.11.1986, МСМК</v>
      </c>
      <c r="D49" s="257" t="str">
        <f>VLOOKUP(A49,'пр.взв.'!B18:G145,4,FALSE)</f>
        <v>Москва, Д</v>
      </c>
      <c r="E49" s="117"/>
      <c r="F49" s="108"/>
      <c r="G49" s="143" t="s">
        <v>193</v>
      </c>
      <c r="H49" s="114"/>
      <c r="I49" s="134"/>
      <c r="J49" s="126"/>
      <c r="K49" s="133"/>
      <c r="L49" s="72"/>
      <c r="M49" s="44"/>
      <c r="N49" s="82"/>
      <c r="O49" s="82"/>
      <c r="P49" s="60"/>
      <c r="Q49" s="60"/>
      <c r="R49" s="60"/>
    </row>
    <row r="50" spans="1:18" ht="12" customHeight="1">
      <c r="A50" s="227"/>
      <c r="B50" s="258"/>
      <c r="C50" s="258"/>
      <c r="D50" s="258"/>
      <c r="E50" s="107" t="s">
        <v>44</v>
      </c>
      <c r="F50" s="119"/>
      <c r="G50" s="108"/>
      <c r="H50" s="114"/>
      <c r="I50" s="134"/>
      <c r="J50" s="126"/>
      <c r="K50" s="133"/>
      <c r="L50" s="68"/>
      <c r="M50" s="44"/>
      <c r="N50" s="65"/>
      <c r="O50" s="65"/>
      <c r="P50" s="61"/>
      <c r="Q50" s="61"/>
      <c r="R50" s="61"/>
    </row>
    <row r="51" spans="1:18" ht="12" customHeight="1" thickBot="1">
      <c r="A51" s="227">
        <v>59</v>
      </c>
      <c r="B51" s="259">
        <f>VLOOKUP(A51,'пр.взв.'!B20:G147,2,FALSE)</f>
        <v>0</v>
      </c>
      <c r="C51" s="259">
        <f>VLOOKUP(A51,'пр.взв.'!B20:G147,3,FALSE)</f>
        <v>0</v>
      </c>
      <c r="D51" s="259">
        <f>VLOOKUP(A51,'пр.взв.'!B20:G147,4,FALSE)</f>
        <v>0</v>
      </c>
      <c r="E51" s="112"/>
      <c r="F51" s="108"/>
      <c r="G51" s="108"/>
      <c r="H51" s="114"/>
      <c r="I51" s="134"/>
      <c r="J51" s="126"/>
      <c r="K51" s="133"/>
      <c r="L51" s="72"/>
      <c r="M51" s="79"/>
      <c r="N51" s="82"/>
      <c r="O51" s="82"/>
      <c r="P51" s="60"/>
      <c r="Q51" s="60"/>
      <c r="R51" s="60"/>
    </row>
    <row r="52" spans="1:18" ht="12" customHeight="1" thickBot="1">
      <c r="A52" s="228"/>
      <c r="B52" s="260"/>
      <c r="C52" s="260"/>
      <c r="D52" s="260"/>
      <c r="E52" s="108"/>
      <c r="F52" s="108"/>
      <c r="G52" s="108"/>
      <c r="H52" s="114"/>
      <c r="I52" s="134"/>
      <c r="J52" s="126"/>
      <c r="K52" s="22" t="s">
        <v>32</v>
      </c>
      <c r="L52" s="86"/>
      <c r="M52" s="44"/>
      <c r="N52" s="65"/>
      <c r="O52" s="65"/>
      <c r="P52" s="61"/>
      <c r="Q52" s="61"/>
      <c r="R52" s="61"/>
    </row>
    <row r="53" spans="1:18" ht="12" customHeight="1" thickBot="1">
      <c r="A53" s="231">
        <v>7</v>
      </c>
      <c r="B53" s="257" t="str">
        <f>VLOOKUP(A53,'пр.взв.'!B6:G133,2,FALSE)</f>
        <v>БУДАКОВ Наил Намиг оглы</v>
      </c>
      <c r="C53" s="257" t="str">
        <f>VLOOKUP(A53,'пр.взв.'!B6:G133,3,FALSE)</f>
        <v>01.05.1993, КМС</v>
      </c>
      <c r="D53" s="257" t="str">
        <f>VLOOKUP(A53,'пр.взв.'!B6:G133,4,FALSE)</f>
        <v>ПФО, Самарская, Самара</v>
      </c>
      <c r="E53" s="117"/>
      <c r="F53" s="130"/>
      <c r="G53" s="136"/>
      <c r="H53" s="136"/>
      <c r="I53" s="137"/>
      <c r="J53" s="27"/>
      <c r="K53" s="143" t="s">
        <v>191</v>
      </c>
      <c r="L53" s="69"/>
      <c r="M53" s="69"/>
      <c r="N53" s="61"/>
      <c r="O53" s="61"/>
      <c r="P53" s="61"/>
      <c r="Q53" s="61"/>
      <c r="R53" s="61"/>
    </row>
    <row r="54" spans="1:18" ht="12" customHeight="1">
      <c r="A54" s="227"/>
      <c r="B54" s="258"/>
      <c r="C54" s="258"/>
      <c r="D54" s="258"/>
      <c r="E54" s="107" t="s">
        <v>24</v>
      </c>
      <c r="F54" s="108"/>
      <c r="G54" s="138"/>
      <c r="H54" s="114"/>
      <c r="I54" s="111"/>
      <c r="J54" s="30"/>
      <c r="K54" s="133"/>
      <c r="L54" s="69"/>
      <c r="M54" s="69"/>
      <c r="N54" s="61"/>
      <c r="O54" s="61"/>
      <c r="P54" s="61"/>
      <c r="Q54" s="61"/>
      <c r="R54" s="61"/>
    </row>
    <row r="55" spans="1:18" ht="12" customHeight="1" thickBot="1">
      <c r="A55" s="227">
        <v>39</v>
      </c>
      <c r="B55" s="259">
        <f>VLOOKUP(A55,'пр.взв.'!B24:G151,2,FALSE)</f>
        <v>0</v>
      </c>
      <c r="C55" s="259">
        <f>VLOOKUP(A55,'пр.взв.'!B24:G151,3,FALSE)</f>
        <v>0</v>
      </c>
      <c r="D55" s="259">
        <f>VLOOKUP(A55,'пр.взв.'!B24:G151,4,FALSE)</f>
        <v>0</v>
      </c>
      <c r="E55" s="112"/>
      <c r="F55" s="113"/>
      <c r="G55" s="108"/>
      <c r="H55" s="114"/>
      <c r="I55" s="111"/>
      <c r="J55" s="30"/>
      <c r="K55" s="133"/>
      <c r="L55" s="67"/>
      <c r="M55" s="67"/>
      <c r="N55" s="60"/>
      <c r="O55" s="60"/>
      <c r="P55" s="60"/>
      <c r="Q55" s="60"/>
      <c r="R55" s="60"/>
    </row>
    <row r="56" spans="1:18" ht="12" customHeight="1" thickBot="1">
      <c r="A56" s="228"/>
      <c r="B56" s="260"/>
      <c r="C56" s="260"/>
      <c r="D56" s="260"/>
      <c r="E56" s="108"/>
      <c r="F56" s="116"/>
      <c r="G56" s="107" t="s">
        <v>40</v>
      </c>
      <c r="H56" s="111"/>
      <c r="I56" s="111"/>
      <c r="J56" s="30"/>
      <c r="K56" s="133"/>
      <c r="L56" s="69"/>
      <c r="M56" s="69"/>
      <c r="N56" s="61"/>
      <c r="O56" s="61"/>
      <c r="P56" s="61"/>
      <c r="Q56" s="61"/>
      <c r="R56" s="61"/>
    </row>
    <row r="57" spans="1:18" ht="12" customHeight="1" thickBot="1">
      <c r="A57" s="231">
        <v>23</v>
      </c>
      <c r="B57" s="257" t="str">
        <f>VLOOKUP(A57,'пр.взв.'!B26:G153,2,FALSE)</f>
        <v>ВОЛКОВ Кирилл Александрович</v>
      </c>
      <c r="C57" s="257" t="str">
        <f>VLOOKUP(A57,'пр.взв.'!B26:G153,3,FALSE)</f>
        <v>25.06.1991, МС</v>
      </c>
      <c r="D57" s="257" t="str">
        <f>VLOOKUP(A57,'пр.взв.'!B26:G153,4,FALSE)</f>
        <v>ЦФО, Московская, Климовск, МО</v>
      </c>
      <c r="E57" s="117"/>
      <c r="F57" s="108"/>
      <c r="G57" s="143" t="s">
        <v>193</v>
      </c>
      <c r="H57" s="123"/>
      <c r="I57" s="111"/>
      <c r="J57" s="30"/>
      <c r="K57" s="133"/>
      <c r="L57" s="69"/>
      <c r="M57" s="69"/>
      <c r="N57" s="61"/>
      <c r="O57" s="61"/>
      <c r="P57" s="61"/>
      <c r="Q57" s="61"/>
      <c r="R57" s="61"/>
    </row>
    <row r="58" spans="1:18" ht="12" customHeight="1">
      <c r="A58" s="227"/>
      <c r="B58" s="258"/>
      <c r="C58" s="258"/>
      <c r="D58" s="258"/>
      <c r="E58" s="107" t="s">
        <v>40</v>
      </c>
      <c r="F58" s="119"/>
      <c r="G58" s="108"/>
      <c r="H58" s="120"/>
      <c r="I58" s="111"/>
      <c r="J58" s="30"/>
      <c r="K58" s="133"/>
      <c r="L58" s="69"/>
      <c r="M58" s="69"/>
      <c r="N58" s="61"/>
      <c r="O58" s="61"/>
      <c r="P58" s="61"/>
      <c r="Q58" s="61"/>
      <c r="R58" s="61"/>
    </row>
    <row r="59" spans="1:18" ht="12" customHeight="1" thickBot="1">
      <c r="A59" s="227">
        <v>55</v>
      </c>
      <c r="B59" s="259">
        <f>VLOOKUP(A59,'пр.взв.'!B28:G155,2,FALSE)</f>
        <v>0</v>
      </c>
      <c r="C59" s="259">
        <f>VLOOKUP(A59,'пр.взв.'!B28:G155,3,FALSE)</f>
        <v>0</v>
      </c>
      <c r="D59" s="259">
        <f>VLOOKUP(A59,'пр.взв.'!B28:G155,4,FALSE)</f>
        <v>0</v>
      </c>
      <c r="E59" s="112"/>
      <c r="F59" s="108"/>
      <c r="G59" s="108"/>
      <c r="H59" s="120"/>
      <c r="I59" s="111"/>
      <c r="J59" s="30"/>
      <c r="K59" s="133"/>
      <c r="L59" s="67"/>
      <c r="M59" s="67"/>
      <c r="N59" s="60"/>
      <c r="O59" s="60"/>
      <c r="P59" s="60"/>
      <c r="Q59" s="60"/>
      <c r="R59" s="60"/>
    </row>
    <row r="60" spans="1:18" ht="12" customHeight="1" thickBot="1">
      <c r="A60" s="228"/>
      <c r="B60" s="260"/>
      <c r="C60" s="260"/>
      <c r="D60" s="260"/>
      <c r="E60" s="108"/>
      <c r="F60" s="108"/>
      <c r="G60" s="116"/>
      <c r="H60" s="111"/>
      <c r="I60" s="107" t="s">
        <v>32</v>
      </c>
      <c r="J60" s="140"/>
      <c r="K60" s="133"/>
      <c r="L60" s="69"/>
      <c r="M60" s="69"/>
      <c r="N60" s="61"/>
      <c r="O60" s="61"/>
      <c r="P60" s="61"/>
      <c r="Q60" s="61"/>
      <c r="R60" s="61"/>
    </row>
    <row r="61" spans="1:18" ht="12" customHeight="1" thickBot="1">
      <c r="A61" s="231">
        <v>15</v>
      </c>
      <c r="B61" s="257" t="str">
        <f>VLOOKUP(A61,'пр.взв.'!B30:G157,2,FALSE)</f>
        <v>МЕХТИЕВ Аюб Ханашович</v>
      </c>
      <c r="C61" s="257" t="str">
        <f>VLOOKUP(A61,'пр.взв.'!B30:G157,3,FALSE)</f>
        <v>06.06.1992, МСМК</v>
      </c>
      <c r="D61" s="257" t="str">
        <f>VLOOKUP(A61,'пр.взв.'!B30:G157,4,FALSE)</f>
        <v>СКФО, Чеченская, Д</v>
      </c>
      <c r="E61" s="117"/>
      <c r="F61" s="130"/>
      <c r="G61" s="108"/>
      <c r="H61" s="111"/>
      <c r="I61" s="143" t="s">
        <v>193</v>
      </c>
      <c r="J61" s="30"/>
      <c r="K61" s="127"/>
      <c r="L61" s="69"/>
      <c r="M61" s="69"/>
      <c r="N61" s="61"/>
      <c r="O61" s="61"/>
      <c r="P61" s="61"/>
      <c r="Q61" s="61"/>
      <c r="R61" s="61"/>
    </row>
    <row r="62" spans="1:18" ht="12" customHeight="1">
      <c r="A62" s="227"/>
      <c r="B62" s="258"/>
      <c r="C62" s="258"/>
      <c r="D62" s="258"/>
      <c r="E62" s="107" t="s">
        <v>32</v>
      </c>
      <c r="F62" s="108"/>
      <c r="G62" s="108"/>
      <c r="H62" s="132"/>
      <c r="I62" s="134"/>
      <c r="J62" s="127"/>
      <c r="K62" s="127"/>
      <c r="L62" s="69"/>
      <c r="M62" s="69"/>
      <c r="N62" s="61"/>
      <c r="O62" s="61"/>
      <c r="P62" s="61"/>
      <c r="Q62" s="61"/>
      <c r="R62" s="61"/>
    </row>
    <row r="63" spans="1:18" ht="12" customHeight="1" thickBot="1">
      <c r="A63" s="227">
        <v>47</v>
      </c>
      <c r="B63" s="259">
        <f>VLOOKUP(A63,'пр.взв.'!B32:G159,2,FALSE)</f>
        <v>0</v>
      </c>
      <c r="C63" s="259">
        <f>VLOOKUP(A63,'пр.взв.'!B32:G159,3,FALSE)</f>
        <v>0</v>
      </c>
      <c r="D63" s="259">
        <f>VLOOKUP(A63,'пр.взв.'!B32:G159,4,FALSE)</f>
        <v>0</v>
      </c>
      <c r="E63" s="112"/>
      <c r="F63" s="113"/>
      <c r="G63" s="108"/>
      <c r="H63" s="120"/>
      <c r="I63" s="121"/>
      <c r="J63" s="67"/>
      <c r="K63" s="14"/>
      <c r="L63" s="14"/>
      <c r="M63" s="14"/>
      <c r="N63" s="14"/>
      <c r="O63" s="14"/>
      <c r="P63" s="14"/>
      <c r="Q63" s="14"/>
      <c r="R63" s="60"/>
    </row>
    <row r="64" spans="1:18" ht="12" customHeight="1" thickBot="1">
      <c r="A64" s="228"/>
      <c r="B64" s="260"/>
      <c r="C64" s="260"/>
      <c r="D64" s="260"/>
      <c r="E64" s="108"/>
      <c r="F64" s="116"/>
      <c r="G64" s="107" t="s">
        <v>32</v>
      </c>
      <c r="H64" s="122"/>
      <c r="I64" s="121"/>
      <c r="J64" s="94" t="str">
        <f>HYPERLINK('[1]реквизиты'!$A$6)</f>
        <v>Гл. судья, судья МК</v>
      </c>
      <c r="L64" s="14"/>
      <c r="M64" s="95"/>
      <c r="N64" s="96"/>
      <c r="O64" s="96"/>
      <c r="P64" s="97" t="str">
        <f>HYPERLINK('[1]реквизиты'!$G$6)</f>
        <v>Залеев Р.Г.</v>
      </c>
      <c r="Q64" s="14"/>
      <c r="R64" s="61"/>
    </row>
    <row r="65" spans="1:18" ht="12" customHeight="1" thickBot="1">
      <c r="A65" s="231">
        <v>31</v>
      </c>
      <c r="B65" s="257" t="str">
        <f>VLOOKUP(A65,'пр.взв.'!B34:G161,2,FALSE)</f>
        <v>ХАРИТОНОВ Денис Олегович </v>
      </c>
      <c r="C65" s="257" t="str">
        <f>VLOOKUP(A65,'пр.взв.'!B34:G161,3,FALSE)</f>
        <v>11.03.1994, КМС</v>
      </c>
      <c r="D65" s="257" t="str">
        <f>VLOOKUP(A65,'пр.взв.'!B34:G161,4,FALSE)</f>
        <v>ПФО, Чувашская, Чебоксары</v>
      </c>
      <c r="E65" s="117"/>
      <c r="F65" s="108"/>
      <c r="G65" s="143" t="s">
        <v>193</v>
      </c>
      <c r="H65" s="114"/>
      <c r="I65" s="121"/>
      <c r="J65" s="14"/>
      <c r="L65" s="14"/>
      <c r="M65" s="95"/>
      <c r="N65" s="14"/>
      <c r="O65" s="14"/>
      <c r="P65" s="98" t="str">
        <f>HYPERLINK('[1]реквизиты'!$G$7)</f>
        <v>/Октяборьский/</v>
      </c>
      <c r="Q65" s="14"/>
      <c r="R65" s="60"/>
    </row>
    <row r="66" spans="1:18" ht="12" customHeight="1">
      <c r="A66" s="227"/>
      <c r="B66" s="258"/>
      <c r="C66" s="258"/>
      <c r="D66" s="258"/>
      <c r="E66" s="107" t="s">
        <v>48</v>
      </c>
      <c r="F66" s="119"/>
      <c r="G66" s="108"/>
      <c r="H66" s="110"/>
      <c r="I66" s="121"/>
      <c r="J66" s="14"/>
      <c r="L66" s="14"/>
      <c r="M66" s="95"/>
      <c r="N66" s="14"/>
      <c r="O66" s="14"/>
      <c r="P66" s="14"/>
      <c r="Q66" s="14"/>
      <c r="R66" s="61"/>
    </row>
    <row r="67" spans="1:18" ht="12" customHeight="1" thickBot="1">
      <c r="A67" s="227">
        <v>63</v>
      </c>
      <c r="B67" s="261">
        <f>VLOOKUP(A67,'пр.взв.'!B36:G163,2,FALSE)</f>
        <v>0</v>
      </c>
      <c r="C67" s="261">
        <f>VLOOKUP(A67,'пр.взв.'!B36:G163,3,FALSE)</f>
        <v>0</v>
      </c>
      <c r="D67" s="261">
        <f>VLOOKUP(A67,'пр.взв.'!B36:G163,4,FALSE)</f>
        <v>0</v>
      </c>
      <c r="E67" s="112"/>
      <c r="F67" s="108"/>
      <c r="G67" s="108"/>
      <c r="H67" s="124">
        <f>HYPERLINK('[1]реквизиты'!$A$20)</f>
      </c>
      <c r="I67" s="125"/>
      <c r="J67" s="94" t="str">
        <f>HYPERLINK('[1]реквизиты'!$A$8)</f>
        <v>Гл. секретарь, судья РК</v>
      </c>
      <c r="L67" s="14"/>
      <c r="M67" s="95"/>
      <c r="N67" s="96"/>
      <c r="O67" s="96"/>
      <c r="P67" s="97" t="str">
        <f>HYPERLINK('[1]реквизиты'!$G$8)</f>
        <v>Пчелов С.Г.</v>
      </c>
      <c r="Q67" s="14"/>
      <c r="R67" s="61"/>
    </row>
    <row r="68" spans="1:18" ht="12" customHeight="1" thickBot="1">
      <c r="A68" s="228"/>
      <c r="B68" s="262"/>
      <c r="C68" s="262"/>
      <c r="D68" s="262"/>
      <c r="E68" s="20"/>
      <c r="F68" s="20"/>
      <c r="G68" s="20"/>
      <c r="H68" s="29"/>
      <c r="I68" s="68"/>
      <c r="J68" s="69"/>
      <c r="K68" s="14"/>
      <c r="L68" s="14"/>
      <c r="M68" s="14"/>
      <c r="N68" s="14"/>
      <c r="O68" s="14"/>
      <c r="P68" s="98" t="str">
        <f>HYPERLINK('[1]реквизиты'!$G$9)</f>
        <v>/Чебоксары/</v>
      </c>
      <c r="Q68" s="14"/>
      <c r="R68" s="60"/>
    </row>
    <row r="69" spans="1:18" ht="9" customHeight="1">
      <c r="A69" s="60"/>
      <c r="B69" s="60"/>
      <c r="C69" s="60"/>
      <c r="D69" s="60"/>
      <c r="E69" s="67"/>
      <c r="F69" s="60"/>
      <c r="G69" s="60"/>
      <c r="H69" s="60"/>
      <c r="I69" s="60"/>
      <c r="J69" s="60"/>
      <c r="K69" s="14"/>
      <c r="L69" s="14"/>
      <c r="M69" s="14"/>
      <c r="N69" s="14"/>
      <c r="O69" s="14"/>
      <c r="P69" s="14"/>
      <c r="Q69" s="14"/>
      <c r="R69" s="60"/>
    </row>
    <row r="70" spans="1:18" ht="12.75">
      <c r="A70" s="60"/>
      <c r="B70" s="60"/>
      <c r="C70" s="60"/>
      <c r="D70" s="60"/>
      <c r="E70" s="67"/>
      <c r="F70" s="60"/>
      <c r="G70" s="60"/>
      <c r="H70" s="16">
        <f>HYPERLINK('[1]реквизиты'!$A$22)</f>
      </c>
      <c r="I70" s="18"/>
      <c r="J70" s="18"/>
      <c r="K70" s="14"/>
      <c r="L70" s="14"/>
      <c r="M70" s="14"/>
      <c r="N70" s="14"/>
      <c r="O70" s="14"/>
      <c r="P70" s="14"/>
      <c r="Q70" s="14"/>
      <c r="R70" s="61"/>
    </row>
    <row r="71" spans="1:18" ht="12.75">
      <c r="A71" s="61"/>
      <c r="B71" s="61"/>
      <c r="C71" s="61"/>
      <c r="D71" s="61"/>
      <c r="E71" s="69"/>
      <c r="F71" s="61"/>
      <c r="G71" s="61"/>
      <c r="H71" s="61"/>
      <c r="I71" s="61"/>
      <c r="J71" s="61"/>
      <c r="K71" s="65"/>
      <c r="L71" s="65"/>
      <c r="M71" s="65"/>
      <c r="N71" s="65"/>
      <c r="O71" s="65"/>
      <c r="P71" s="17">
        <f>HYPERLINK('[1]реквизиты'!$G$23)</f>
      </c>
      <c r="Q71" s="82"/>
      <c r="R71" s="60"/>
    </row>
    <row r="72" spans="1:18" ht="12.75">
      <c r="A72" s="60"/>
      <c r="B72" s="60"/>
      <c r="C72" s="60"/>
      <c r="D72" s="60"/>
      <c r="E72" s="67"/>
      <c r="F72" s="60"/>
      <c r="G72" s="60"/>
      <c r="H72" s="60"/>
      <c r="I72" s="60"/>
      <c r="J72" s="60"/>
      <c r="K72" s="60"/>
      <c r="L72" s="82"/>
      <c r="M72" s="82"/>
      <c r="N72" s="82"/>
      <c r="O72" s="82"/>
      <c r="P72" s="82"/>
      <c r="Q72" s="82"/>
      <c r="R72" s="60"/>
    </row>
    <row r="73" spans="1:18" ht="12.75">
      <c r="A73" s="60"/>
      <c r="B73" s="60"/>
      <c r="C73" s="60"/>
      <c r="D73" s="60"/>
      <c r="E73" s="67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5" ht="12.75">
      <c r="B74" s="60"/>
      <c r="C74" s="60"/>
      <c r="D74" s="60"/>
      <c r="E74" s="12"/>
    </row>
    <row r="75" spans="2:5" ht="12.75">
      <c r="B75" s="60"/>
      <c r="C75" s="60"/>
      <c r="D75" s="60"/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</sheetData>
  <sheetProtection/>
  <mergeCells count="139">
    <mergeCell ref="M36:M37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P3:R4"/>
    <mergeCell ref="N26:R27"/>
    <mergeCell ref="Q6:R7"/>
    <mergeCell ref="E3:N3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2013-11-30T13:31:39Z</cp:lastPrinted>
  <dcterms:created xsi:type="dcterms:W3CDTF">1996-10-08T23:32:33Z</dcterms:created>
  <dcterms:modified xsi:type="dcterms:W3CDTF">2013-12-02T18:25:01Z</dcterms:modified>
  <cp:category/>
  <cp:version/>
  <cp:contentType/>
  <cp:contentStatus/>
</cp:coreProperties>
</file>