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<sst xmlns="http://schemas.openxmlformats.org/spreadsheetml/2006/main" count="401" uniqueCount="153">
  <si>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</si>
  <si>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</si>
  <si>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</si>
  <si>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</si>
  <si>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</si>
  <si>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</si>
  <si>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</si>
  <si>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</si>
  <si>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</si>
  <si>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</si>
  <si>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</si>
  <si>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</si>
  <si>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</si>
  <si>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</si>
  <si>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</si>
  <si>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</si>
  <si>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</si>
  <si>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</si>
  <si>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</si>
  <si>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</si>
  <si>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</si>
  <si>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</si>
  <si>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</si>
  <si>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</si>
  <si>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</si>
  <si>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</si>
  <si>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</si>
  <si>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</si>
  <si>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</si>
  <si>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</si>
  <si>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</si>
  <si>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</si>
  <si>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</si>
  <si>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</si>
  <si>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</si>
  <si>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ИТОГОВЫЙ ПРОТОКОЛ</t>
  </si>
  <si>
    <t xml:space="preserve">ПРОТОКОЛ ХОДА СОРЕВНОВАНИЙ       </t>
  </si>
  <si>
    <t>ВСЕРОССИЙСКАЯ ФЕДЕРАЦИЯ САМБО</t>
  </si>
  <si>
    <t>№ п/п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</si>
  <si>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</si>
  <si>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</si>
  <si>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</si>
  <si>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</si>
  <si>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</si>
  <si>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</si>
  <si>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6 КРУГ</t>
  </si>
  <si>
    <t>7 КРУГ</t>
  </si>
  <si>
    <t>МАКАРОВА Ирина Сергеевна</t>
  </si>
  <si>
    <t>17.04.91 кмс</t>
  </si>
  <si>
    <t>УрФО,Челябинская,Аргаяш</t>
  </si>
  <si>
    <t>Юсупов МХ</t>
  </si>
  <si>
    <t>ШИВЕРСКАЯ Кристина Евгеньевна</t>
  </si>
  <si>
    <t>15.07.86 мс</t>
  </si>
  <si>
    <t>СФО,Иркутская, Ангарск,РС</t>
  </si>
  <si>
    <t>009191</t>
  </si>
  <si>
    <t>Ефимов НН Курьерова СВ</t>
  </si>
  <si>
    <t>ЖУРАВЛЁВА Анна Владимировна</t>
  </si>
  <si>
    <t>20.03.93 мс</t>
  </si>
  <si>
    <t>УрФО,Тюменская,ВС</t>
  </si>
  <si>
    <t>Иващенко ВС Ивашина ТА</t>
  </si>
  <si>
    <t>ЗАЙЦЕВА Надежда Сергеевна</t>
  </si>
  <si>
    <t>01.01.84 мсмк</t>
  </si>
  <si>
    <t>С.П.,Санкт-Петербург,МО</t>
  </si>
  <si>
    <t>Ерёмина ЕП Ерёмин АИ</t>
  </si>
  <si>
    <t>БЕЛЫХ Анастасия Олеговна</t>
  </si>
  <si>
    <t>25.07.92 мс</t>
  </si>
  <si>
    <t>ПФО,Пермская,Соликамск,ПР</t>
  </si>
  <si>
    <t>Клинов ЭН Клинов ОА</t>
  </si>
  <si>
    <t>АЛИЕВА Диана Владиславовна</t>
  </si>
  <si>
    <t>02.11.89 мсмк</t>
  </si>
  <si>
    <t>М, Москва,МКС</t>
  </si>
  <si>
    <t>Тизяев ВА Садковский ЕА</t>
  </si>
  <si>
    <t>ЕЛИЗАРОВА Екатерина Геннадьевна</t>
  </si>
  <si>
    <t>16.02.86 мс</t>
  </si>
  <si>
    <t>ПЕТРОВА Анжела Маратовна</t>
  </si>
  <si>
    <t>23.01.94 кмс</t>
  </si>
  <si>
    <t>ПФО,Башкортостан,УФА,МО</t>
  </si>
  <si>
    <t>Пегов ВА</t>
  </si>
  <si>
    <t>МИТИНА Ольга Александровна</t>
  </si>
  <si>
    <t>08.07.94 мс</t>
  </si>
  <si>
    <t>Приморский,Владивосток,ФКиС</t>
  </si>
  <si>
    <t>Леонтьев ЮА Фалеева ОА</t>
  </si>
  <si>
    <t>БЫСТРЕМОВИЧ Ирина Викторовна</t>
  </si>
  <si>
    <t>20.01.92 мс</t>
  </si>
  <si>
    <t>Ерёмина ЕП Никишов ВА</t>
  </si>
  <si>
    <t>АМАЕВА Алёна Ильгизовна</t>
  </si>
  <si>
    <t>16.05.90 кмс</t>
  </si>
  <si>
    <t>ПФО,Пермская,Пермь,МО</t>
  </si>
  <si>
    <t>Дураков СН</t>
  </si>
  <si>
    <t>ЗАБОЛОТНЕВА Ольга Павловна</t>
  </si>
  <si>
    <t>13.01.90 кмс</t>
  </si>
  <si>
    <t>УрФО,Тюменская,МО</t>
  </si>
  <si>
    <t>Фаттахов АР</t>
  </si>
  <si>
    <t>ЗЕНЧЕНКО Татьяна Николаевна</t>
  </si>
  <si>
    <t>26.02.78 змс</t>
  </si>
  <si>
    <t>000653</t>
  </si>
  <si>
    <t>БИККУЖИНА Алия Минихановна</t>
  </si>
  <si>
    <t>08.01.92 мс</t>
  </si>
  <si>
    <t>Баширов Терсков</t>
  </si>
  <si>
    <t>КРОТОВА Наталья Алексеевна</t>
  </si>
  <si>
    <t>09.04.91 кмс</t>
  </si>
  <si>
    <t>Ерёмина ЕП Старицкая НВ</t>
  </si>
  <si>
    <t>ХРАМЦОВА Кристина Валерьевна</t>
  </si>
  <si>
    <t>21.05.92 мс</t>
  </si>
  <si>
    <t>ЦФО,Московская,Дзержинский, МО</t>
  </si>
  <si>
    <t>Волос АН</t>
  </si>
  <si>
    <t>ВАЛОВА Анастасия Владимировна</t>
  </si>
  <si>
    <t>25.10.90 мс</t>
  </si>
  <si>
    <t>М, Москва, МКС</t>
  </si>
  <si>
    <t>Ватутина НВ Сабуров АЛ</t>
  </si>
  <si>
    <t>ЛУКЬЯНЧУК Оксана Юрьевна</t>
  </si>
  <si>
    <t>14.09.93 мс</t>
  </si>
  <si>
    <t>ЕВГЕНЬЕВА Валентина Эдуардовна</t>
  </si>
  <si>
    <t>28.28.91 мс</t>
  </si>
  <si>
    <t>ЮФО,Краснодарский,Старовеличковская, ФКС</t>
  </si>
  <si>
    <t>Евгеньев ЭВ</t>
  </si>
  <si>
    <t>в.к.  56      кг.</t>
  </si>
  <si>
    <t>ПФО, ОренбургскаяКувандык,ВС</t>
  </si>
  <si>
    <t>4.00.</t>
  </si>
  <si>
    <t>2.20.</t>
  </si>
  <si>
    <t>2.40.</t>
  </si>
  <si>
    <t>0.20.</t>
  </si>
  <si>
    <t>3.40.</t>
  </si>
  <si>
    <t>2.39.</t>
  </si>
  <si>
    <t>2.22.</t>
  </si>
  <si>
    <t>0.30.</t>
  </si>
  <si>
    <t xml:space="preserve">Сабиров ЛТ Ефремов </t>
  </si>
  <si>
    <t>ПФО,Татарстан,Казань, ВС</t>
  </si>
  <si>
    <t>0.00.</t>
  </si>
  <si>
    <t>2.49.</t>
  </si>
  <si>
    <t>1.07.</t>
  </si>
  <si>
    <t>1.30.</t>
  </si>
  <si>
    <t>.00.</t>
  </si>
  <si>
    <t>1.29.</t>
  </si>
  <si>
    <t>0.55.</t>
  </si>
  <si>
    <t>4.00</t>
  </si>
  <si>
    <t>1.26.</t>
  </si>
  <si>
    <t>сн</t>
  </si>
  <si>
    <t>вр</t>
  </si>
  <si>
    <t>3.07.</t>
  </si>
  <si>
    <t>3.50.</t>
  </si>
  <si>
    <t>1.50.</t>
  </si>
  <si>
    <t>ВСТРЕЧА 2</t>
  </si>
  <si>
    <t>1</t>
  </si>
  <si>
    <t>2</t>
  </si>
  <si>
    <t>3</t>
  </si>
  <si>
    <t>5-6</t>
  </si>
  <si>
    <t>7-8</t>
  </si>
  <si>
    <t>9-12</t>
  </si>
  <si>
    <t>13-16</t>
  </si>
  <si>
    <t>17-19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</si>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</sst>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24" xfId="15" applyNumberFormat="1" applyFont="1" applyFill="1" applyBorder="1" applyAlignment="1">
      <alignment horizontal="center"/>
    </xf>
    <xf numFmtId="0" fontId="3" fillId="0" borderId="25" xfId="15" applyNumberFormat="1" applyFont="1" applyFill="1" applyBorder="1" applyAlignment="1">
      <alignment horizontal="center"/>
    </xf>
    <xf numFmtId="0" fontId="3" fillId="0" borderId="26" xfId="15" applyNumberFormat="1" applyFont="1" applyFill="1" applyBorder="1" applyAlignment="1">
      <alignment horizontal="center"/>
    </xf>
    <xf numFmtId="0" fontId="3" fillId="0" borderId="27" xfId="15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15" applyFont="1" applyBorder="1" applyAlignment="1">
      <alignment/>
    </xf>
    <xf numFmtId="0" fontId="3" fillId="0" borderId="0" xfId="15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32" xfId="15" applyNumberFormat="1" applyFont="1" applyFill="1" applyBorder="1" applyAlignment="1">
      <alignment horizontal="center"/>
    </xf>
    <xf numFmtId="0" fontId="5" fillId="0" borderId="33" xfId="15" applyNumberFormat="1" applyFont="1" applyFill="1" applyBorder="1" applyAlignment="1">
      <alignment horizontal="center"/>
    </xf>
    <xf numFmtId="0" fontId="5" fillId="0" borderId="34" xfId="15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5" fillId="2" borderId="33" xfId="0" applyNumberFormat="1" applyFont="1" applyFill="1" applyBorder="1" applyAlignment="1">
      <alignment horizontal="center"/>
    </xf>
    <xf numFmtId="0" fontId="3" fillId="0" borderId="38" xfId="15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39" xfId="15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2" borderId="43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40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15" applyFont="1" applyAlignment="1">
      <alignment/>
    </xf>
    <xf numFmtId="0" fontId="16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15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17" fontId="3" fillId="0" borderId="39" xfId="0" applyNumberFormat="1" applyFont="1" applyFill="1" applyBorder="1" applyAlignment="1">
      <alignment horizontal="center"/>
    </xf>
    <xf numFmtId="17" fontId="3" fillId="0" borderId="14" xfId="15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40" xfId="15" applyFont="1" applyBorder="1" applyAlignment="1">
      <alignment horizontal="center" vertical="center" wrapText="1"/>
    </xf>
    <xf numFmtId="0" fontId="2" fillId="3" borderId="46" xfId="15" applyNumberFormat="1" applyFont="1" applyFill="1" applyBorder="1" applyAlignment="1" applyProtection="1">
      <alignment horizontal="center" vertical="center" wrapText="1"/>
      <protection/>
    </xf>
    <xf numFmtId="0" fontId="2" fillId="3" borderId="47" xfId="15" applyNumberFormat="1" applyFont="1" applyFill="1" applyBorder="1" applyAlignment="1" applyProtection="1">
      <alignment horizontal="center" vertical="center" wrapText="1"/>
      <protection/>
    </xf>
    <xf numFmtId="0" fontId="2" fillId="3" borderId="48" xfId="15" applyNumberFormat="1" applyFont="1" applyFill="1" applyBorder="1" applyAlignment="1" applyProtection="1">
      <alignment horizontal="center" vertical="center" wrapText="1"/>
      <protection/>
    </xf>
    <xf numFmtId="49" fontId="5" fillId="0" borderId="49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0" fillId="0" borderId="2" xfId="15" applyFont="1" applyBorder="1" applyAlignment="1">
      <alignment horizontal="center" vertical="center" wrapText="1"/>
    </xf>
    <xf numFmtId="0" fontId="20" fillId="4" borderId="46" xfId="15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21" fillId="5" borderId="46" xfId="15" applyFont="1" applyFill="1" applyBorder="1" applyAlignment="1" applyProtection="1">
      <alignment horizontal="center" vertical="center" wrapText="1"/>
      <protection/>
    </xf>
    <xf numFmtId="0" fontId="21" fillId="5" borderId="47" xfId="15" applyFont="1" applyFill="1" applyBorder="1" applyAlignment="1" applyProtection="1">
      <alignment horizontal="center" vertical="center" wrapText="1"/>
      <protection/>
    </xf>
    <xf numFmtId="0" fontId="21" fillId="5" borderId="48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6" borderId="46" xfId="15" applyFont="1" applyFill="1" applyBorder="1" applyAlignment="1">
      <alignment horizontal="center" vertical="center"/>
    </xf>
    <xf numFmtId="0" fontId="24" fillId="6" borderId="47" xfId="15" applyFont="1" applyFill="1" applyBorder="1" applyAlignment="1">
      <alignment horizontal="center" vertical="center"/>
    </xf>
    <xf numFmtId="0" fontId="24" fillId="6" borderId="48" xfId="15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5" fillId="6" borderId="37" xfId="0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2" fillId="0" borderId="50" xfId="15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2" fillId="0" borderId="52" xfId="15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2" fillId="0" borderId="54" xfId="15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2" fillId="0" borderId="56" xfId="15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12" fillId="0" borderId="12" xfId="15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2" fillId="0" borderId="57" xfId="15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0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15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58" xfId="15" applyFont="1" applyBorder="1" applyAlignment="1">
      <alignment horizontal="left" vertical="center" wrapText="1"/>
    </xf>
    <xf numFmtId="0" fontId="12" fillId="0" borderId="66" xfId="15" applyFont="1" applyBorder="1" applyAlignment="1">
      <alignment horizontal="left" vertical="center" wrapText="1"/>
    </xf>
    <xf numFmtId="0" fontId="12" fillId="0" borderId="67" xfId="15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26" xfId="15" applyFont="1" applyBorder="1" applyAlignment="1">
      <alignment horizontal="center" vertical="center" wrapText="1"/>
    </xf>
    <xf numFmtId="0" fontId="20" fillId="4" borderId="37" xfId="15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0" fillId="0" borderId="49" xfId="15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0" fillId="0" borderId="49" xfId="15" applyFont="1" applyBorder="1" applyAlignment="1">
      <alignment horizontal="center" vertical="center" wrapText="1"/>
    </xf>
    <xf numFmtId="0" fontId="3" fillId="0" borderId="49" xfId="15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33" xfId="15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3" xfId="15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3" fillId="0" borderId="49" xfId="0" applyFont="1" applyBorder="1" applyAlignment="1">
      <alignment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15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352425</xdr:colOff>
      <xdr:row>2</xdr:row>
      <xdr:rowOff>57150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63;&#1056;%20%20&#1078;&#1077;&#1085;&#1097;&#1080;&#1085;&#1099;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50"/>
  <sheetViews>
    <sheetView workbookViewId="0" topLeftCell="A1">
      <selection activeCell="J45" sqref="J45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2.25" customHeight="1" thickBot="1">
      <c r="A1" s="134" t="s">
        <v>37</v>
      </c>
      <c r="B1" s="134"/>
      <c r="C1" s="134"/>
      <c r="D1" s="134"/>
      <c r="E1" s="134"/>
      <c r="F1" s="134"/>
      <c r="G1" s="134"/>
    </row>
    <row r="2" spans="1:7" ht="32.25" customHeight="1" thickBot="1">
      <c r="A2" s="137" t="s">
        <v>35</v>
      </c>
      <c r="B2" s="137"/>
      <c r="C2" s="138"/>
      <c r="D2" s="139" t="str">
        <f>HYPERLINK('[2]реквизиты'!$A$2)</f>
        <v>Чемпионат России по самбо среди женщин (отбор на чемпионат мира)</v>
      </c>
      <c r="E2" s="140"/>
      <c r="F2" s="140"/>
      <c r="G2" s="141"/>
    </row>
    <row r="3" spans="1:7" ht="24" customHeight="1" thickBot="1">
      <c r="A3" s="152" t="str">
        <f>HYPERLINK('[2]реквизиты'!$A$3)</f>
        <v>18-23 июня 2013 год  г.Челябинск</v>
      </c>
      <c r="B3" s="152"/>
      <c r="C3" s="152"/>
      <c r="D3" s="99"/>
      <c r="E3" s="100"/>
      <c r="F3" s="153" t="str">
        <f>HYPERLINK('пр.взвешивания'!E3)</f>
        <v>в.к.  56      кг.</v>
      </c>
      <c r="G3" s="154"/>
    </row>
    <row r="4" spans="1:7" ht="12.75">
      <c r="A4" s="135" t="s">
        <v>33</v>
      </c>
      <c r="B4" s="135" t="s">
        <v>0</v>
      </c>
      <c r="C4" s="135" t="s">
        <v>1</v>
      </c>
      <c r="D4" s="135" t="s">
        <v>20</v>
      </c>
      <c r="E4" s="135" t="s">
        <v>21</v>
      </c>
      <c r="F4" s="135" t="s">
        <v>22</v>
      </c>
      <c r="G4" s="135" t="s">
        <v>23</v>
      </c>
    </row>
    <row r="5" spans="1:7" ht="12.75">
      <c r="A5" s="136"/>
      <c r="B5" s="136"/>
      <c r="C5" s="136"/>
      <c r="D5" s="136"/>
      <c r="E5" s="136"/>
      <c r="F5" s="136"/>
      <c r="G5" s="136"/>
    </row>
    <row r="6" spans="1:7" ht="12.75" customHeight="1">
      <c r="A6" s="142" t="s">
        <v>143</v>
      </c>
      <c r="B6" s="143">
        <v>13</v>
      </c>
      <c r="C6" s="145" t="str">
        <f>VLOOKUP(B6,'пр.взвешивания'!B6:G43,2,FALSE)</f>
        <v>ЗЕНЧЕНКО Татьяна Николаевна</v>
      </c>
      <c r="D6" s="145" t="str">
        <f>VLOOKUP(B6,'пр.взвешивания'!B6:G57,3,FALSE)</f>
        <v>26.02.78 змс</v>
      </c>
      <c r="E6" s="145" t="str">
        <f>VLOOKUP(B6,'пр.взвешивания'!B6:G55,4,FALSE)</f>
        <v>Приморский,Владивосток,ФКиС</v>
      </c>
      <c r="F6" s="145" t="str">
        <f>VLOOKUP(B6,'пр.взвешивания'!B6:G55,5,FALSE)</f>
        <v>000653</v>
      </c>
      <c r="G6" s="145" t="str">
        <f>VLOOKUP(B6,'пр.взвешивания'!B6:G55,6,FALSE)</f>
        <v>Леонтьев ЮА Фалеева ОА</v>
      </c>
    </row>
    <row r="7" spans="1:7" ht="12.75">
      <c r="A7" s="142"/>
      <c r="B7" s="144"/>
      <c r="C7" s="145"/>
      <c r="D7" s="145"/>
      <c r="E7" s="145"/>
      <c r="F7" s="145"/>
      <c r="G7" s="145"/>
    </row>
    <row r="8" spans="1:7" ht="12.75" customHeight="1">
      <c r="A8" s="142" t="s">
        <v>144</v>
      </c>
      <c r="B8" s="143">
        <v>4</v>
      </c>
      <c r="C8" s="145" t="str">
        <f>VLOOKUP(B8,'пр.взвешивания'!B7:G42,2,FALSE)</f>
        <v>ЗАЙЦЕВА Надежда Сергеевна</v>
      </c>
      <c r="D8" s="145" t="str">
        <f>VLOOKUP(B8,'пр.взвешивания'!B6:G57,3,FALSE)</f>
        <v>01.01.84 мсмк</v>
      </c>
      <c r="E8" s="145" t="str">
        <f>VLOOKUP(B8,'пр.взвешивания'!B6:G57,4,FALSE)</f>
        <v>С.П.,Санкт-Петербург,МО</v>
      </c>
      <c r="F8" s="146">
        <f>VLOOKUP(B8,'пр.взвешивания'!B6:G57,5,FALSE)</f>
        <v>0</v>
      </c>
      <c r="G8" s="145" t="str">
        <f>VLOOKUP(B8,'пр.взвешивания'!B6:G57,6,FALSE)</f>
        <v>Ерёмина ЕП Ерёмин АИ</v>
      </c>
    </row>
    <row r="9" spans="1:7" ht="12.75" customHeight="1">
      <c r="A9" s="142"/>
      <c r="B9" s="144"/>
      <c r="C9" s="145"/>
      <c r="D9" s="145"/>
      <c r="E9" s="145"/>
      <c r="F9" s="146"/>
      <c r="G9" s="145"/>
    </row>
    <row r="10" spans="1:7" ht="12.75" customHeight="1">
      <c r="A10" s="142" t="s">
        <v>145</v>
      </c>
      <c r="B10" s="143">
        <v>16</v>
      </c>
      <c r="C10" s="145" t="str">
        <f>VLOOKUP(B10,'пр.взвешивания'!B7:G42,2,FALSE)</f>
        <v>ХРАМЦОВА Кристина Валерьевна</v>
      </c>
      <c r="D10" s="145" t="str">
        <f>VLOOKUP(B10,'пр.взвешивания'!B6:G59,3,FALSE)</f>
        <v>21.05.92 мс</v>
      </c>
      <c r="E10" s="145" t="str">
        <f>VLOOKUP(B10,'пр.взвешивания'!B6:G59,4,FALSE)</f>
        <v>ЦФО,Московская,Дзержинский, МО</v>
      </c>
      <c r="F10" s="146">
        <f>VLOOKUP(B10,'пр.взвешивания'!B6:G59,5,FALSE)</f>
        <v>0</v>
      </c>
      <c r="G10" s="145" t="str">
        <f>VLOOKUP(B10,'пр.взвешивания'!B6:G59,6,FALSE)</f>
        <v>Волос АН</v>
      </c>
    </row>
    <row r="11" spans="1:7" ht="12.75" customHeight="1">
      <c r="A11" s="142"/>
      <c r="B11" s="144"/>
      <c r="C11" s="145"/>
      <c r="D11" s="145"/>
      <c r="E11" s="145"/>
      <c r="F11" s="146"/>
      <c r="G11" s="145"/>
    </row>
    <row r="12" spans="1:7" ht="12.75" customHeight="1">
      <c r="A12" s="142" t="s">
        <v>145</v>
      </c>
      <c r="B12" s="143">
        <v>9</v>
      </c>
      <c r="C12" s="145" t="str">
        <f>VLOOKUP(B12,'пр.взвешивания'!B6:G43,2,FALSE)</f>
        <v>МИТИНА Ольга Александровна</v>
      </c>
      <c r="D12" s="145" t="str">
        <f>VLOOKUP(B12,'пр.взвешивания'!B6:G61,3,FALSE)</f>
        <v>08.07.94 мс</v>
      </c>
      <c r="E12" s="145" t="str">
        <f>VLOOKUP(B12,'пр.взвешивания'!B6:G61,4,FALSE)</f>
        <v>Приморский,Владивосток,ФКиС</v>
      </c>
      <c r="F12" s="146">
        <f>VLOOKUP(B12,'пр.взвешивания'!B6:G61,5,FALSE)</f>
        <v>0</v>
      </c>
      <c r="G12" s="145" t="str">
        <f>VLOOKUP(B12,'пр.взвешивания'!B6:G61,6,FALSE)</f>
        <v>Леонтьев ЮА Фалеева ОА</v>
      </c>
    </row>
    <row r="13" spans="1:7" ht="12.75" customHeight="1">
      <c r="A13" s="142"/>
      <c r="B13" s="144"/>
      <c r="C13" s="145"/>
      <c r="D13" s="145"/>
      <c r="E13" s="145"/>
      <c r="F13" s="146"/>
      <c r="G13" s="145"/>
    </row>
    <row r="14" spans="1:7" ht="12.75" customHeight="1">
      <c r="A14" s="142" t="s">
        <v>146</v>
      </c>
      <c r="B14" s="143">
        <v>3</v>
      </c>
      <c r="C14" s="145" t="str">
        <f>VLOOKUP(B14,'пр.взвешивания'!B7:G42,2,FALSE)</f>
        <v>ЖУРАВЛЁВА Анна Владимировна</v>
      </c>
      <c r="D14" s="145" t="str">
        <f>VLOOKUP(B14,'пр.взвешивания'!B6:G63,3,FALSE)</f>
        <v>20.03.93 мс</v>
      </c>
      <c r="E14" s="145" t="str">
        <f>VLOOKUP(B14,'пр.взвешивания'!B6:G63,4,FALSE)</f>
        <v>УрФО,Тюменская,ВС</v>
      </c>
      <c r="F14" s="146">
        <f>VLOOKUP(B14,'пр.взвешивания'!B6:G63,5,FALSE)</f>
        <v>0</v>
      </c>
      <c r="G14" s="145" t="str">
        <f>VLOOKUP(B14,'пр.взвешивания'!B6:G63,6,FALSE)</f>
        <v>Иващенко ВС Ивашина ТА</v>
      </c>
    </row>
    <row r="15" spans="1:7" ht="12.75" customHeight="1">
      <c r="A15" s="142"/>
      <c r="B15" s="144"/>
      <c r="C15" s="145"/>
      <c r="D15" s="145"/>
      <c r="E15" s="145"/>
      <c r="F15" s="146"/>
      <c r="G15" s="145"/>
    </row>
    <row r="16" spans="1:7" ht="12.75" customHeight="1">
      <c r="A16" s="142" t="s">
        <v>146</v>
      </c>
      <c r="B16" s="143">
        <v>11</v>
      </c>
      <c r="C16" s="145" t="str">
        <f>VLOOKUP(B16,'пр.взвешивания'!B7:G42,2,FALSE)</f>
        <v>АМАЕВА Алёна Ильгизовна</v>
      </c>
      <c r="D16" s="145" t="str">
        <f>VLOOKUP(B16,'пр.взвешивания'!B6:G65,3,FALSE)</f>
        <v>16.05.90 кмс</v>
      </c>
      <c r="E16" s="145" t="str">
        <f>VLOOKUP(B16,'пр.взвешивания'!B6:G65,4,FALSE)</f>
        <v>ПФО,Пермская,Пермь,МО</v>
      </c>
      <c r="F16" s="146">
        <f>VLOOKUP(B16,'пр.взвешивания'!B6:G65,5,FALSE)</f>
        <v>0</v>
      </c>
      <c r="G16" s="145" t="str">
        <f>VLOOKUP(B16,'пр.взвешивания'!B6:G65,6,FALSE)</f>
        <v>Дураков СН</v>
      </c>
    </row>
    <row r="17" spans="1:7" ht="12.75" customHeight="1">
      <c r="A17" s="142"/>
      <c r="B17" s="144"/>
      <c r="C17" s="145"/>
      <c r="D17" s="145"/>
      <c r="E17" s="145"/>
      <c r="F17" s="146"/>
      <c r="G17" s="145"/>
    </row>
    <row r="18" spans="1:7" ht="12.75" customHeight="1">
      <c r="A18" s="147" t="s">
        <v>147</v>
      </c>
      <c r="B18" s="143">
        <v>6</v>
      </c>
      <c r="C18" s="145" t="str">
        <f>VLOOKUP(B18,'пр.взвешивания'!B7:G42,2,FALSE)</f>
        <v>АЛИЕВА Диана Владиславовна</v>
      </c>
      <c r="D18" s="145" t="str">
        <f>VLOOKUP(B18,'пр.взвешивания'!B6:G67,3,FALSE)</f>
        <v>02.11.89 мсмк</v>
      </c>
      <c r="E18" s="145" t="str">
        <f>VLOOKUP(B18,'пр.взвешивания'!B6:G67,4,FALSE)</f>
        <v>М, Москва,МКС</v>
      </c>
      <c r="F18" s="146">
        <f>VLOOKUP(B18,'пр.взвешивания'!B6:G67,5,FALSE)</f>
        <v>0</v>
      </c>
      <c r="G18" s="145" t="str">
        <f>VLOOKUP(B18,'пр.взвешивания'!B6:G67,6,FALSE)</f>
        <v>Тизяев ВА Садковский ЕА</v>
      </c>
    </row>
    <row r="19" spans="1:7" ht="12.75" customHeight="1">
      <c r="A19" s="147"/>
      <c r="B19" s="144"/>
      <c r="C19" s="145"/>
      <c r="D19" s="145"/>
      <c r="E19" s="145"/>
      <c r="F19" s="146"/>
      <c r="G19" s="145"/>
    </row>
    <row r="20" spans="1:7" ht="12.75" customHeight="1">
      <c r="A20" s="147" t="s">
        <v>147</v>
      </c>
      <c r="B20" s="143">
        <v>17</v>
      </c>
      <c r="C20" s="145" t="str">
        <f>VLOOKUP(B20,'пр.взвешивания'!B7:G42,2,FALSE)</f>
        <v>ВАЛОВА Анастасия Владимировна</v>
      </c>
      <c r="D20" s="145" t="str">
        <f>VLOOKUP(B20,'пр.взвешивания'!B6:G69,3,FALSE)</f>
        <v>25.10.90 мс</v>
      </c>
      <c r="E20" s="145" t="str">
        <f>VLOOKUP(B20,'пр.взвешивания'!B6:G69,4,FALSE)</f>
        <v>М, Москва, МКС</v>
      </c>
      <c r="F20" s="146">
        <f>VLOOKUP(B20,'пр.взвешивания'!B6:G69,5,FALSE)</f>
        <v>0</v>
      </c>
      <c r="G20" s="145" t="str">
        <f>VLOOKUP(B20,'пр.взвешивания'!B6:G69,6,FALSE)</f>
        <v>Ватутина НВ Сабуров АЛ</v>
      </c>
    </row>
    <row r="21" spans="1:7" ht="12.75" customHeight="1">
      <c r="A21" s="147"/>
      <c r="B21" s="144"/>
      <c r="C21" s="145"/>
      <c r="D21" s="145"/>
      <c r="E21" s="145"/>
      <c r="F21" s="146"/>
      <c r="G21" s="145"/>
    </row>
    <row r="22" spans="1:7" ht="12.75" customHeight="1">
      <c r="A22" s="147" t="s">
        <v>148</v>
      </c>
      <c r="B22" s="143">
        <v>5</v>
      </c>
      <c r="C22" s="145" t="str">
        <f>VLOOKUP(B22,'пр.взвешивания'!B7:G42,2,FALSE)</f>
        <v>БЕЛЫХ Анастасия Олеговна</v>
      </c>
      <c r="D22" s="145" t="str">
        <f>VLOOKUP(B22,'пр.взвешивания'!B6:G71,3,FALSE)</f>
        <v>25.07.92 мс</v>
      </c>
      <c r="E22" s="145" t="str">
        <f>VLOOKUP(B22,'пр.взвешивания'!B6:G71,4,FALSE)</f>
        <v>ПФО,Пермская,Соликамск,ПР</v>
      </c>
      <c r="F22" s="146">
        <f>VLOOKUP(B22,'пр.взвешивания'!B6:G71,5,FALSE)</f>
        <v>0</v>
      </c>
      <c r="G22" s="145" t="str">
        <f>VLOOKUP(B22,'пр.взвешивания'!B6:G71,6,FALSE)</f>
        <v>Клинов ЭН Клинов ОА</v>
      </c>
    </row>
    <row r="23" spans="1:7" ht="12.75" customHeight="1">
      <c r="A23" s="147"/>
      <c r="B23" s="144"/>
      <c r="C23" s="145"/>
      <c r="D23" s="145"/>
      <c r="E23" s="145"/>
      <c r="F23" s="146"/>
      <c r="G23" s="145"/>
    </row>
    <row r="24" spans="1:7" ht="12.75" customHeight="1">
      <c r="A24" s="147" t="s">
        <v>148</v>
      </c>
      <c r="B24" s="143">
        <v>8</v>
      </c>
      <c r="C24" s="145" t="str">
        <f>VLOOKUP(B24,'пр.взвешивания'!B7:G42,2,FALSE)</f>
        <v>ПЕТРОВА Анжела Маратовна</v>
      </c>
      <c r="D24" s="145" t="str">
        <f>VLOOKUP(B24,'пр.взвешивания'!B6:G73,3,FALSE)</f>
        <v>23.01.94 кмс</v>
      </c>
      <c r="E24" s="145" t="str">
        <f>VLOOKUP(B24,'пр.взвешивания'!B6:G73,4,FALSE)</f>
        <v>ПФО,Башкортостан,УФА,МО</v>
      </c>
      <c r="F24" s="146">
        <f>VLOOKUP(B24,'пр.взвешивания'!B6:G73,5,FALSE)</f>
        <v>0</v>
      </c>
      <c r="G24" s="145" t="str">
        <f>VLOOKUP(B24,'пр.взвешивания'!B6:G73,6,FALSE)</f>
        <v>Пегов ВА</v>
      </c>
    </row>
    <row r="25" spans="1:7" ht="12.75" customHeight="1">
      <c r="A25" s="147"/>
      <c r="B25" s="144"/>
      <c r="C25" s="145"/>
      <c r="D25" s="145"/>
      <c r="E25" s="145"/>
      <c r="F25" s="146"/>
      <c r="G25" s="145"/>
    </row>
    <row r="26" spans="1:7" ht="12.75" customHeight="1">
      <c r="A26" s="147" t="s">
        <v>148</v>
      </c>
      <c r="B26" s="143">
        <v>12</v>
      </c>
      <c r="C26" s="145" t="str">
        <f>VLOOKUP(B26,'пр.взвешивания'!B7:G42,2,FALSE)</f>
        <v>ЗАБОЛОТНЕВА Ольга Павловна</v>
      </c>
      <c r="D26" s="145" t="str">
        <f>VLOOKUP(B26,'пр.взвешивания'!B6:G75,3,FALSE)</f>
        <v>13.01.90 кмс</v>
      </c>
      <c r="E26" s="145" t="str">
        <f>VLOOKUP(B26,'пр.взвешивания'!B6:G75,4,FALSE)</f>
        <v>УрФО,Тюменская,МО</v>
      </c>
      <c r="F26" s="146">
        <f>VLOOKUP(B26,'пр.взвешивания'!B6:G75,5,FALSE)</f>
        <v>0</v>
      </c>
      <c r="G26" s="145" t="str">
        <f>VLOOKUP(B26,'пр.взвешивания'!B6:G75,6,FALSE)</f>
        <v>Фаттахов АР</v>
      </c>
    </row>
    <row r="27" spans="1:7" ht="12.75" customHeight="1">
      <c r="A27" s="147"/>
      <c r="B27" s="144"/>
      <c r="C27" s="145"/>
      <c r="D27" s="145"/>
      <c r="E27" s="145"/>
      <c r="F27" s="146"/>
      <c r="G27" s="145"/>
    </row>
    <row r="28" spans="1:7" ht="12.75" customHeight="1">
      <c r="A28" s="147" t="s">
        <v>148</v>
      </c>
      <c r="B28" s="143">
        <v>18</v>
      </c>
      <c r="C28" s="145" t="str">
        <f>VLOOKUP(B28,'пр.взвешивания'!B7:G42,2,FALSE)</f>
        <v>ЛУКЬЯНЧУК Оксана Юрьевна</v>
      </c>
      <c r="D28" s="145" t="str">
        <f>VLOOKUP(B28,'пр.взвешивания'!B6:G77,3,FALSE)</f>
        <v>14.09.93 мс</v>
      </c>
      <c r="E28" s="145" t="str">
        <f>VLOOKUP(B28,'пр.взвешивания'!B6:G77,4,FALSE)</f>
        <v>Приморский,Владивосток,ФКиС</v>
      </c>
      <c r="F28" s="146">
        <f>VLOOKUP(B28,'пр.взвешивания'!B6:G77,5,FALSE)</f>
        <v>0</v>
      </c>
      <c r="G28" s="145" t="str">
        <f>VLOOKUP(B28,'пр.взвешивания'!B6:G77,6,FALSE)</f>
        <v>Леонтьев ЮА Фалеева ОА</v>
      </c>
    </row>
    <row r="29" spans="1:7" ht="12.75" customHeight="1">
      <c r="A29" s="147"/>
      <c r="B29" s="144"/>
      <c r="C29" s="145"/>
      <c r="D29" s="145"/>
      <c r="E29" s="145"/>
      <c r="F29" s="146"/>
      <c r="G29" s="145"/>
    </row>
    <row r="30" spans="1:7" ht="12.75" customHeight="1">
      <c r="A30" s="147" t="s">
        <v>149</v>
      </c>
      <c r="B30" s="143">
        <v>2</v>
      </c>
      <c r="C30" s="145" t="str">
        <f>VLOOKUP(B30,'пр.взвешивания'!B7:G42,2,FALSE)</f>
        <v>ШИВЕРСКАЯ Кристина Евгеньевна</v>
      </c>
      <c r="D30" s="145" t="str">
        <f>VLOOKUP(B30,'пр.взвешивания'!B6:G79,3,FALSE)</f>
        <v>15.07.86 мс</v>
      </c>
      <c r="E30" s="145" t="str">
        <f>VLOOKUP(B30,'пр.взвешивания'!B6:G79,4,FALSE)</f>
        <v>СФО,Иркутская, Ангарск,РС</v>
      </c>
      <c r="F30" s="145" t="str">
        <f>VLOOKUP(B30,'пр.взвешивания'!B6:G79,5,FALSE)</f>
        <v>009191</v>
      </c>
      <c r="G30" s="145" t="str">
        <f>VLOOKUP(B30,'пр.взвешивания'!B6:G79,6,FALSE)</f>
        <v>Ефимов НН Курьерова СВ</v>
      </c>
    </row>
    <row r="31" spans="1:7" ht="12.75" customHeight="1">
      <c r="A31" s="147"/>
      <c r="B31" s="144"/>
      <c r="C31" s="145"/>
      <c r="D31" s="145"/>
      <c r="E31" s="145"/>
      <c r="F31" s="145"/>
      <c r="G31" s="145"/>
    </row>
    <row r="32" spans="1:7" ht="12.75" customHeight="1">
      <c r="A32" s="147" t="s">
        <v>149</v>
      </c>
      <c r="B32" s="143">
        <v>7</v>
      </c>
      <c r="C32" s="145" t="str">
        <f>VLOOKUP(B32,'пр.взвешивания'!B7:G42,2,FALSE)</f>
        <v>ЕЛИЗАРОВА Екатерина Геннадьевна</v>
      </c>
      <c r="D32" s="145" t="str">
        <f>VLOOKUP(B32,'пр.взвешивания'!B6:G81,3,FALSE)</f>
        <v>16.02.86 мс</v>
      </c>
      <c r="E32" s="145" t="str">
        <f>VLOOKUP(B32,'пр.взвешивания'!B6:G81,4,FALSE)</f>
        <v>ПФО,Татарстан,Казань, ВС</v>
      </c>
      <c r="F32" s="146">
        <f>VLOOKUP(B32,'пр.взвешивания'!B6:G81,5,FALSE)</f>
        <v>0</v>
      </c>
      <c r="G32" s="145" t="str">
        <f>VLOOKUP(B32,'пр.взвешивания'!B6:G81,6,FALSE)</f>
        <v>Сабиров ЛТ Ефремов </v>
      </c>
    </row>
    <row r="33" spans="1:7" ht="12.75" customHeight="1">
      <c r="A33" s="147"/>
      <c r="B33" s="144"/>
      <c r="C33" s="145"/>
      <c r="D33" s="145"/>
      <c r="E33" s="145"/>
      <c r="F33" s="146"/>
      <c r="G33" s="145"/>
    </row>
    <row r="34" spans="1:7" ht="12.75">
      <c r="A34" s="147" t="s">
        <v>149</v>
      </c>
      <c r="B34" s="143">
        <v>14</v>
      </c>
      <c r="C34" s="145" t="str">
        <f>VLOOKUP(B34,'пр.взвешивания'!B7:G42,2,FALSE)</f>
        <v>БИККУЖИНА Алия Минихановна</v>
      </c>
      <c r="D34" s="145" t="str">
        <f>VLOOKUP(B34,'пр.взвешивания'!B6:G83,3,FALSE)</f>
        <v>08.01.92 мс</v>
      </c>
      <c r="E34" s="145" t="str">
        <f>VLOOKUP(B34,'пр.взвешивания'!B6:G83,4,FALSE)</f>
        <v>ПФО, ОренбургскаяКувандык,ВС</v>
      </c>
      <c r="F34" s="146">
        <f>VLOOKUP(B34,'пр.взвешивания'!B6:G83,5,FALSE)</f>
        <v>0</v>
      </c>
      <c r="G34" s="145" t="str">
        <f>VLOOKUP(B34,'пр.взвешивания'!B6:G83,6,FALSE)</f>
        <v>Баширов Терсков</v>
      </c>
    </row>
    <row r="35" spans="1:7" ht="12.75" customHeight="1">
      <c r="A35" s="147"/>
      <c r="B35" s="144"/>
      <c r="C35" s="145"/>
      <c r="D35" s="145"/>
      <c r="E35" s="145"/>
      <c r="F35" s="146"/>
      <c r="G35" s="145"/>
    </row>
    <row r="36" spans="1:7" ht="12.75" customHeight="1">
      <c r="A36" s="147" t="s">
        <v>149</v>
      </c>
      <c r="B36" s="143">
        <v>19</v>
      </c>
      <c r="C36" s="145" t="str">
        <f>VLOOKUP(B36,'пр.взвешивания'!B7:G42,2,FALSE)</f>
        <v>ЕВГЕНЬЕВА Валентина Эдуардовна</v>
      </c>
      <c r="D36" s="145" t="str">
        <f>VLOOKUP(B36,'пр.взвешивания'!B6:G85,3,FALSE)</f>
        <v>28.28.91 мс</v>
      </c>
      <c r="E36" s="145" t="str">
        <f>VLOOKUP(B36,'пр.взвешивания'!B6:G85,4,FALSE)</f>
        <v>ЮФО,Краснодарский,Старовеличковская, ФКС</v>
      </c>
      <c r="F36" s="146">
        <f>VLOOKUP(B36,'пр.взвешивания'!B6:G85,5,FALSE)</f>
        <v>0</v>
      </c>
      <c r="G36" s="145" t="str">
        <f>VLOOKUP(B36,'пр.взвешивания'!B6:G85,6,FALSE)</f>
        <v>Евгеньев ЭВ</v>
      </c>
    </row>
    <row r="37" spans="1:7" ht="12.75" customHeight="1">
      <c r="A37" s="147"/>
      <c r="B37" s="144"/>
      <c r="C37" s="145"/>
      <c r="D37" s="145"/>
      <c r="E37" s="145"/>
      <c r="F37" s="146"/>
      <c r="G37" s="145"/>
    </row>
    <row r="38" spans="1:7" ht="12.75" customHeight="1">
      <c r="A38" s="147" t="s">
        <v>150</v>
      </c>
      <c r="B38" s="143">
        <v>1</v>
      </c>
      <c r="C38" s="148" t="str">
        <f>'пр.взвешивания'!C6</f>
        <v>МАКАРОВА Ирина Сергеевна</v>
      </c>
      <c r="D38" s="148" t="str">
        <f>VLOOKUP(B38,'пр.взвешивания'!B6:G87,3,FALSE)</f>
        <v>17.04.91 кмс</v>
      </c>
      <c r="E38" s="148" t="str">
        <f>VLOOKUP(B38,'пр.взвешивания'!B6:G87,4,FALSE)</f>
        <v>УрФО,Челябинская,Аргаяш</v>
      </c>
      <c r="F38" s="150">
        <f>VLOOKUP(B38,'пр.взвешивания'!B6:G87,5,FALSE)</f>
        <v>0</v>
      </c>
      <c r="G38" s="148" t="str">
        <f>VLOOKUP(B38,'пр.взвешивания'!B6:G87,6,FALSE)</f>
        <v>Юсупов МХ</v>
      </c>
    </row>
    <row r="39" spans="1:7" ht="12.75" customHeight="1">
      <c r="A39" s="147"/>
      <c r="B39" s="144"/>
      <c r="C39" s="149"/>
      <c r="D39" s="149"/>
      <c r="E39" s="149"/>
      <c r="F39" s="151"/>
      <c r="G39" s="149"/>
    </row>
    <row r="40" spans="1:7" ht="12.75" customHeight="1">
      <c r="A40" s="147" t="s">
        <v>150</v>
      </c>
      <c r="B40" s="143">
        <v>10</v>
      </c>
      <c r="C40" s="145" t="str">
        <f>VLOOKUP(B40,'пр.взвешивания'!B7:G42,2,FALSE)</f>
        <v>БЫСТРЕМОВИЧ Ирина Викторовна</v>
      </c>
      <c r="D40" s="145" t="str">
        <f>VLOOKUP(B40,'пр.взвешивания'!B6:G89,3,FALSE)</f>
        <v>20.01.92 мс</v>
      </c>
      <c r="E40" s="145" t="str">
        <f>VLOOKUP(B40,'пр.взвешивания'!B6:G89,4,FALSE)</f>
        <v>С.П.,Санкт-Петербург,МО</v>
      </c>
      <c r="F40" s="146">
        <f>VLOOKUP(B40,'пр.взвешивания'!B6:G40,5,FALSE)</f>
        <v>0</v>
      </c>
      <c r="G40" s="145" t="str">
        <f>VLOOKUP(B40,'пр.взвешивания'!B6:G89,6,FALSE)</f>
        <v>Ерёмина ЕП Никишов ВА</v>
      </c>
    </row>
    <row r="41" spans="1:7" ht="12.75" customHeight="1">
      <c r="A41" s="147"/>
      <c r="B41" s="144"/>
      <c r="C41" s="145"/>
      <c r="D41" s="145"/>
      <c r="E41" s="145"/>
      <c r="F41" s="146"/>
      <c r="G41" s="145"/>
    </row>
    <row r="42" spans="1:7" ht="12.75" customHeight="1">
      <c r="A42" s="147" t="s">
        <v>150</v>
      </c>
      <c r="B42" s="143">
        <v>15</v>
      </c>
      <c r="C42" s="155" t="str">
        <f>VLOOKUP(B42,'пр.взвешивания'!B6:G43,2,FALSE)</f>
        <v>КРОТОВА Наталья Алексеевна</v>
      </c>
      <c r="D42" s="145" t="str">
        <f>VLOOKUP(B42,'пр.взвешивания'!B6:G91,3,FALSE)</f>
        <v>09.04.91 кмс</v>
      </c>
      <c r="E42" s="145" t="str">
        <f>VLOOKUP(B42,'пр.взвешивания'!B6:G91,4,FALSE)</f>
        <v>С.П.,Санкт-Петербург,МО</v>
      </c>
      <c r="F42" s="146">
        <f>VLOOKUP(B42,'пр.взвешивания'!B6:G91,5,FALSE)</f>
        <v>0</v>
      </c>
      <c r="G42" s="145" t="str">
        <f>VLOOKUP(B42,'пр.взвешивания'!B6:G91,6,FALSE)</f>
        <v>Ерёмина ЕП Старицкая НВ</v>
      </c>
    </row>
    <row r="43" spans="1:7" ht="12.75" customHeight="1">
      <c r="A43" s="147"/>
      <c r="B43" s="144"/>
      <c r="C43" s="155"/>
      <c r="D43" s="145"/>
      <c r="E43" s="145"/>
      <c r="F43" s="146"/>
      <c r="G43" s="145"/>
    </row>
    <row r="46" spans="1:7" ht="15.75">
      <c r="A46" s="101" t="str">
        <f>HYPERLINK('[2]реквизиты'!$A$6)</f>
        <v>Гл. судья, судья МК</v>
      </c>
      <c r="B46" s="102"/>
      <c r="C46" s="102"/>
      <c r="D46" s="14"/>
      <c r="E46" s="103"/>
      <c r="F46" s="104" t="str">
        <f>HYPERLINK('[2]реквизиты'!$G$6)</f>
        <v>Шоя Ю.А</v>
      </c>
      <c r="G46" s="14"/>
    </row>
    <row r="47" spans="1:7" ht="15.75">
      <c r="A47" s="102"/>
      <c r="B47" s="102"/>
      <c r="C47" s="125"/>
      <c r="D47" s="107"/>
      <c r="E47" s="126"/>
      <c r="F47" s="128" t="str">
        <f>HYPERLINK('[2]реквизиты'!$G$7)</f>
        <v>/Астрахань/</v>
      </c>
      <c r="G47" s="14"/>
    </row>
    <row r="48" spans="1:6" ht="12.75">
      <c r="A48" s="10"/>
      <c r="B48" s="10"/>
      <c r="C48" s="109"/>
      <c r="D48" s="2"/>
      <c r="E48" s="107"/>
      <c r="F48" s="107"/>
    </row>
    <row r="49" spans="1:7" ht="15.75">
      <c r="A49" s="101" t="str">
        <f>'[3]реквизиты'!$A$8</f>
        <v>Гл. секретарь, судья РК</v>
      </c>
      <c r="B49" s="102"/>
      <c r="C49" s="125"/>
      <c r="D49" s="107"/>
      <c r="E49" s="126"/>
      <c r="F49" s="127" t="str">
        <f>HYPERLINK('[2]реквизиты'!$G$8)</f>
        <v>Тимошин А.С.</v>
      </c>
      <c r="G49" s="14"/>
    </row>
    <row r="50" spans="1:7" ht="12.75">
      <c r="A50" s="106"/>
      <c r="B50" s="106"/>
      <c r="C50" s="129"/>
      <c r="D50" s="107"/>
      <c r="E50" s="107"/>
      <c r="F50" s="128" t="str">
        <f>HYPERLINK('[2]реквизиты'!$G$9)</f>
        <v>/Рыбинск/</v>
      </c>
      <c r="G50" s="14"/>
    </row>
  </sheetData>
  <mergeCells count="145">
    <mergeCell ref="A3:C3"/>
    <mergeCell ref="F3:G3"/>
    <mergeCell ref="E42:E43"/>
    <mergeCell ref="F42:F43"/>
    <mergeCell ref="G42:G43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B34:B35"/>
    <mergeCell ref="C34:C35"/>
    <mergeCell ref="D34:D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4:A5"/>
    <mergeCell ref="B4:B5"/>
    <mergeCell ref="C4:C5"/>
    <mergeCell ref="D4:D5"/>
    <mergeCell ref="E4:E5"/>
    <mergeCell ref="F4:F5"/>
    <mergeCell ref="G4:G5"/>
    <mergeCell ref="A2:C2"/>
    <mergeCell ref="D2:G2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6">
      <selection activeCell="A1" sqref="A1:H39"/>
    </sheetView>
  </sheetViews>
  <sheetFormatPr defaultColWidth="9.140625" defaultRowHeight="12.75"/>
  <sheetData>
    <row r="1" spans="1:8" ht="15.75" thickBot="1">
      <c r="A1" s="156" t="str">
        <f>'[2]реквизиты'!$A$2</f>
        <v>Чемпионат России по самбо среди женщин (отбор на чемпионат мира)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'[2]реквизиты'!$A$3</f>
        <v>18-23 июня 2013 год  г.Челябинск</v>
      </c>
      <c r="B2" s="159"/>
      <c r="C2" s="159"/>
      <c r="D2" s="159"/>
      <c r="E2" s="159"/>
      <c r="F2" s="159"/>
      <c r="G2" s="159"/>
      <c r="H2" s="159"/>
    </row>
    <row r="3" spans="1:8" ht="18.75" thickBot="1">
      <c r="A3" s="160" t="s">
        <v>39</v>
      </c>
      <c r="B3" s="160"/>
      <c r="C3" s="160"/>
      <c r="D3" s="160"/>
      <c r="E3" s="160"/>
      <c r="F3" s="160"/>
      <c r="G3" s="160"/>
      <c r="H3" s="160"/>
    </row>
    <row r="4" spans="2:8" ht="18.75" thickBot="1">
      <c r="B4" s="119"/>
      <c r="C4" s="120"/>
      <c r="D4" s="161" t="str">
        <f>'пр.взвешивания'!E3</f>
        <v>в.к.  56      кг.</v>
      </c>
      <c r="E4" s="162"/>
      <c r="F4" s="163"/>
      <c r="G4" s="120"/>
      <c r="H4" s="120"/>
    </row>
    <row r="5" spans="1:8" ht="18.75" thickBot="1">
      <c r="A5" s="120"/>
      <c r="B5" s="120"/>
      <c r="C5" s="120"/>
      <c r="D5" s="120"/>
      <c r="E5" s="120"/>
      <c r="F5" s="120"/>
      <c r="G5" s="120"/>
      <c r="H5" s="120"/>
    </row>
    <row r="6" spans="1:10" ht="18">
      <c r="A6" s="164" t="s">
        <v>40</v>
      </c>
      <c r="B6" s="167" t="str">
        <f>VLOOKUP(J6,'пр.взвешивания'!B6:G71,2,FALSE)</f>
        <v>ЗЕНЧЕНКО Татьяна Николаевна</v>
      </c>
      <c r="C6" s="167"/>
      <c r="D6" s="167"/>
      <c r="E6" s="167"/>
      <c r="F6" s="167"/>
      <c r="G6" s="167"/>
      <c r="H6" s="169" t="str">
        <f>VLOOKUP(J6,'пр.взвешивания'!B6:G71,3,FALSE)</f>
        <v>26.02.78 змс</v>
      </c>
      <c r="I6" s="120"/>
      <c r="J6" s="121">
        <v>13</v>
      </c>
    </row>
    <row r="7" spans="1:10" ht="18">
      <c r="A7" s="165"/>
      <c r="B7" s="168"/>
      <c r="C7" s="168"/>
      <c r="D7" s="168"/>
      <c r="E7" s="168"/>
      <c r="F7" s="168"/>
      <c r="G7" s="168"/>
      <c r="H7" s="170"/>
      <c r="I7" s="120"/>
      <c r="J7" s="121"/>
    </row>
    <row r="8" spans="1:10" ht="18">
      <c r="A8" s="165"/>
      <c r="B8" s="171" t="str">
        <f>VLOOKUP(J6,'пр.взвешивания'!B6:G71,4,FALSE)</f>
        <v>Приморский,Владивосток,ФКиС</v>
      </c>
      <c r="C8" s="171"/>
      <c r="D8" s="171"/>
      <c r="E8" s="171"/>
      <c r="F8" s="171"/>
      <c r="G8" s="171"/>
      <c r="H8" s="170"/>
      <c r="I8" s="120"/>
      <c r="J8" s="121"/>
    </row>
    <row r="9" spans="1:10" ht="18.75" thickBot="1">
      <c r="A9" s="166"/>
      <c r="B9" s="172"/>
      <c r="C9" s="172"/>
      <c r="D9" s="172"/>
      <c r="E9" s="172"/>
      <c r="F9" s="172"/>
      <c r="G9" s="172"/>
      <c r="H9" s="173"/>
      <c r="I9" s="120"/>
      <c r="J9" s="121"/>
    </row>
    <row r="10" spans="1:10" ht="18.75" thickBot="1">
      <c r="A10" s="120"/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0" ht="18" customHeight="1">
      <c r="A11" s="174" t="s">
        <v>41</v>
      </c>
      <c r="B11" s="167" t="str">
        <f>VLOOKUP(J11,'пр.взвешивания'!B1:G76,2,FALSE)</f>
        <v>ЗАЙЦЕВА Надежда Сергеевна</v>
      </c>
      <c r="C11" s="167"/>
      <c r="D11" s="167"/>
      <c r="E11" s="167"/>
      <c r="F11" s="167"/>
      <c r="G11" s="167"/>
      <c r="H11" s="169" t="str">
        <f>VLOOKUP(J11,'пр.взвешивания'!B1:G76,3,FALSE)</f>
        <v>01.01.84 мсмк</v>
      </c>
      <c r="I11" s="120"/>
      <c r="J11" s="121">
        <v>4</v>
      </c>
    </row>
    <row r="12" spans="1:10" ht="18" customHeight="1">
      <c r="A12" s="175"/>
      <c r="B12" s="168"/>
      <c r="C12" s="168"/>
      <c r="D12" s="168"/>
      <c r="E12" s="168"/>
      <c r="F12" s="168"/>
      <c r="G12" s="168"/>
      <c r="H12" s="170"/>
      <c r="I12" s="120"/>
      <c r="J12" s="121"/>
    </row>
    <row r="13" spans="1:10" ht="18">
      <c r="A13" s="175"/>
      <c r="B13" s="171" t="str">
        <f>VLOOKUP(J11,'пр.взвешивания'!B1:G76,4,FALSE)</f>
        <v>С.П.,Санкт-Петербург,МО</v>
      </c>
      <c r="C13" s="171"/>
      <c r="D13" s="171"/>
      <c r="E13" s="171"/>
      <c r="F13" s="171"/>
      <c r="G13" s="171"/>
      <c r="H13" s="170"/>
      <c r="I13" s="120"/>
      <c r="J13" s="121"/>
    </row>
    <row r="14" spans="1:10" ht="18.75" thickBot="1">
      <c r="A14" s="176"/>
      <c r="B14" s="172"/>
      <c r="C14" s="172"/>
      <c r="D14" s="172"/>
      <c r="E14" s="172"/>
      <c r="F14" s="172"/>
      <c r="G14" s="172"/>
      <c r="H14" s="173"/>
      <c r="I14" s="120"/>
      <c r="J14" s="121"/>
    </row>
    <row r="15" spans="1:10" ht="18.75" thickBot="1">
      <c r="A15" s="120"/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ht="18" customHeight="1">
      <c r="A16" s="177" t="s">
        <v>42</v>
      </c>
      <c r="B16" s="167" t="str">
        <f>VLOOKUP(J16,'пр.взвешивания'!B6:G81,2,FALSE)</f>
        <v>ХРАМЦОВА Кристина Валерьевна</v>
      </c>
      <c r="C16" s="167"/>
      <c r="D16" s="167"/>
      <c r="E16" s="167"/>
      <c r="F16" s="167"/>
      <c r="G16" s="167"/>
      <c r="H16" s="169" t="str">
        <f>VLOOKUP(J16,'пр.взвешивания'!B6:G81,3,FALSE)</f>
        <v>21.05.92 мс</v>
      </c>
      <c r="I16" s="120"/>
      <c r="J16" s="121">
        <v>16</v>
      </c>
    </row>
    <row r="17" spans="1:10" ht="18" customHeight="1">
      <c r="A17" s="178"/>
      <c r="B17" s="168"/>
      <c r="C17" s="168"/>
      <c r="D17" s="168"/>
      <c r="E17" s="168"/>
      <c r="F17" s="168"/>
      <c r="G17" s="168"/>
      <c r="H17" s="170"/>
      <c r="I17" s="120"/>
      <c r="J17" s="121"/>
    </row>
    <row r="18" spans="1:10" ht="18">
      <c r="A18" s="178"/>
      <c r="B18" s="171" t="str">
        <f>VLOOKUP(J16,'пр.взвешивания'!B6:G81,4,FALSE)</f>
        <v>ЦФО,Московская,Дзержинский, МО</v>
      </c>
      <c r="C18" s="171"/>
      <c r="D18" s="171"/>
      <c r="E18" s="171"/>
      <c r="F18" s="171"/>
      <c r="G18" s="171"/>
      <c r="H18" s="170"/>
      <c r="I18" s="120"/>
      <c r="J18" s="121"/>
    </row>
    <row r="19" spans="1:10" ht="18.75" thickBot="1">
      <c r="A19" s="179"/>
      <c r="B19" s="172"/>
      <c r="C19" s="172"/>
      <c r="D19" s="172"/>
      <c r="E19" s="172"/>
      <c r="F19" s="172"/>
      <c r="G19" s="172"/>
      <c r="H19" s="173"/>
      <c r="I19" s="120"/>
      <c r="J19" s="121"/>
    </row>
    <row r="20" spans="1:10" ht="18.75" thickBot="1">
      <c r="A20" s="120"/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18" customHeight="1">
      <c r="A21" s="177" t="s">
        <v>42</v>
      </c>
      <c r="B21" s="167" t="str">
        <f>VLOOKUP(J21,'пр.взвешивания'!B1:G86,2,FALSE)</f>
        <v>МИТИНА Ольга Александровна</v>
      </c>
      <c r="C21" s="167"/>
      <c r="D21" s="167"/>
      <c r="E21" s="167"/>
      <c r="F21" s="167"/>
      <c r="G21" s="167"/>
      <c r="H21" s="169" t="str">
        <f>VLOOKUP(J21,'пр.взвешивания'!B1:G86,3,FALSE)</f>
        <v>08.07.94 мс</v>
      </c>
      <c r="I21" s="120"/>
      <c r="J21" s="121">
        <v>9</v>
      </c>
    </row>
    <row r="22" spans="1:10" ht="18" customHeight="1">
      <c r="A22" s="178"/>
      <c r="B22" s="168"/>
      <c r="C22" s="168"/>
      <c r="D22" s="168"/>
      <c r="E22" s="168"/>
      <c r="F22" s="168"/>
      <c r="G22" s="168"/>
      <c r="H22" s="170"/>
      <c r="I22" s="120"/>
      <c r="J22" s="121"/>
    </row>
    <row r="23" spans="1:9" ht="18">
      <c r="A23" s="178"/>
      <c r="B23" s="171" t="str">
        <f>VLOOKUP(J21,'пр.взвешивания'!B1:G86,4,FALSE)</f>
        <v>Приморский,Владивосток,ФКиС</v>
      </c>
      <c r="C23" s="171"/>
      <c r="D23" s="171"/>
      <c r="E23" s="171"/>
      <c r="F23" s="171"/>
      <c r="G23" s="171"/>
      <c r="H23" s="170"/>
      <c r="I23" s="120"/>
    </row>
    <row r="24" spans="1:9" ht="18.75" thickBot="1">
      <c r="A24" s="179"/>
      <c r="B24" s="172"/>
      <c r="C24" s="172"/>
      <c r="D24" s="172"/>
      <c r="E24" s="172"/>
      <c r="F24" s="172"/>
      <c r="G24" s="172"/>
      <c r="H24" s="173"/>
      <c r="I24" s="120"/>
    </row>
    <row r="25" spans="1:8" ht="18">
      <c r="A25" s="120"/>
      <c r="B25" s="120"/>
      <c r="C25" s="120"/>
      <c r="D25" s="120"/>
      <c r="E25" s="120"/>
      <c r="F25" s="120"/>
      <c r="G25" s="120"/>
      <c r="H25" s="120"/>
    </row>
    <row r="26" spans="1:8" ht="18">
      <c r="A26" s="120" t="s">
        <v>43</v>
      </c>
      <c r="B26" s="120"/>
      <c r="C26" s="120"/>
      <c r="D26" s="120"/>
      <c r="E26" s="120"/>
      <c r="F26" s="120"/>
      <c r="G26" s="120"/>
      <c r="H26" s="120"/>
    </row>
    <row r="27" ht="13.5" thickBot="1"/>
    <row r="28" spans="1:10" ht="12.75">
      <c r="A28" s="180" t="str">
        <f>VLOOKUP(J28,'пр.взвешивания'!B6:G71,6,FALSE)</f>
        <v>Леонтьев ЮА Фалеева ОА</v>
      </c>
      <c r="B28" s="181"/>
      <c r="C28" s="181"/>
      <c r="D28" s="181"/>
      <c r="E28" s="181"/>
      <c r="F28" s="181"/>
      <c r="G28" s="181"/>
      <c r="H28" s="169"/>
      <c r="J28">
        <v>13</v>
      </c>
    </row>
    <row r="29" spans="1:8" ht="13.5" thickBot="1">
      <c r="A29" s="182"/>
      <c r="B29" s="172"/>
      <c r="C29" s="172"/>
      <c r="D29" s="172"/>
      <c r="E29" s="172"/>
      <c r="F29" s="172"/>
      <c r="G29" s="172"/>
      <c r="H29" s="173"/>
    </row>
    <row r="32" spans="1:8" ht="18">
      <c r="A32" s="120" t="s">
        <v>44</v>
      </c>
      <c r="B32" s="120"/>
      <c r="C32" s="120"/>
      <c r="D32" s="120"/>
      <c r="E32" s="120"/>
      <c r="F32" s="120"/>
      <c r="G32" s="120"/>
      <c r="H32" s="120"/>
    </row>
    <row r="33" spans="1:8" ht="18">
      <c r="A33" s="120"/>
      <c r="B33" s="120"/>
      <c r="C33" s="120"/>
      <c r="D33" s="120"/>
      <c r="E33" s="120"/>
      <c r="F33" s="120"/>
      <c r="G33" s="120"/>
      <c r="H33" s="120"/>
    </row>
    <row r="34" spans="1:8" ht="18">
      <c r="A34" s="120"/>
      <c r="B34" s="120"/>
      <c r="C34" s="120"/>
      <c r="D34" s="120"/>
      <c r="E34" s="120"/>
      <c r="F34" s="120"/>
      <c r="G34" s="120"/>
      <c r="H34" s="120"/>
    </row>
    <row r="35" spans="1:8" ht="18">
      <c r="A35" s="122"/>
      <c r="B35" s="122"/>
      <c r="C35" s="122"/>
      <c r="D35" s="122"/>
      <c r="E35" s="122"/>
      <c r="F35" s="122"/>
      <c r="G35" s="122"/>
      <c r="H35" s="122"/>
    </row>
    <row r="36" spans="1:8" ht="18">
      <c r="A36" s="123"/>
      <c r="B36" s="123"/>
      <c r="C36" s="123"/>
      <c r="D36" s="123"/>
      <c r="E36" s="123"/>
      <c r="F36" s="123"/>
      <c r="G36" s="123"/>
      <c r="H36" s="123"/>
    </row>
    <row r="37" spans="1:8" ht="18">
      <c r="A37" s="122"/>
      <c r="B37" s="122"/>
      <c r="C37" s="122"/>
      <c r="D37" s="122"/>
      <c r="E37" s="122"/>
      <c r="F37" s="122"/>
      <c r="G37" s="122"/>
      <c r="H37" s="122"/>
    </row>
    <row r="38" spans="1:8" ht="18">
      <c r="A38" s="124"/>
      <c r="B38" s="124"/>
      <c r="C38" s="124"/>
      <c r="D38" s="124"/>
      <c r="E38" s="124"/>
      <c r="F38" s="124"/>
      <c r="G38" s="124"/>
      <c r="H38" s="124"/>
    </row>
    <row r="39" spans="1:8" ht="18">
      <c r="A39" s="122"/>
      <c r="B39" s="122"/>
      <c r="C39" s="122"/>
      <c r="D39" s="122"/>
      <c r="E39" s="122"/>
      <c r="F39" s="122"/>
      <c r="G39" s="122"/>
      <c r="H39" s="12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74"/>
  <sheetViews>
    <sheetView tabSelected="1" workbookViewId="0" topLeftCell="A5">
      <selection activeCell="W43" sqref="W43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12.7109375" style="0" customWidth="1"/>
    <col min="5" max="10" width="4.7109375" style="0" customWidth="1"/>
    <col min="11" max="11" width="5.421875" style="0" customWidth="1"/>
    <col min="12" max="12" width="4.7109375" style="0" customWidth="1"/>
    <col min="13" max="13" width="16.140625" style="0" customWidth="1"/>
    <col min="14" max="14" width="7.57421875" style="0" customWidth="1"/>
    <col min="16" max="20" width="4.7109375" style="0" customWidth="1"/>
    <col min="21" max="21" width="5.421875" style="0" customWidth="1"/>
  </cols>
  <sheetData>
    <row r="1" spans="1:21" ht="22.5" customHeight="1" thickBot="1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8" ht="24" customHeight="1" thickBot="1">
      <c r="A2" s="14"/>
      <c r="B2" s="137" t="s">
        <v>36</v>
      </c>
      <c r="C2" s="237"/>
      <c r="D2" s="237"/>
      <c r="E2" s="237"/>
      <c r="F2" s="237"/>
      <c r="G2" s="237"/>
      <c r="H2" s="237"/>
      <c r="I2" s="237"/>
      <c r="J2" s="237"/>
      <c r="K2" s="139" t="str">
        <f>HYPERLINK('[2]реквизиты'!$A$2)</f>
        <v>Чемпионат России по самбо среди женщин (отбор на чемпионат мира)</v>
      </c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18"/>
      <c r="W2" s="18"/>
      <c r="X2" s="18"/>
      <c r="Y2" s="18"/>
      <c r="Z2" s="18"/>
      <c r="AA2" s="18"/>
      <c r="AB2" s="18"/>
    </row>
    <row r="3" spans="1:23" ht="21.75" customHeight="1" thickBot="1">
      <c r="A3" s="3" t="s">
        <v>9</v>
      </c>
      <c r="B3" s="238" t="str">
        <f>HYPERLINK('[2]реквизиты'!$A$3)</f>
        <v>18-23 июня 2013 год  г.Челябинск</v>
      </c>
      <c r="C3" s="238"/>
      <c r="D3" s="238"/>
      <c r="E3" s="238"/>
      <c r="F3" s="238"/>
      <c r="G3" s="238"/>
      <c r="H3" s="238"/>
      <c r="I3" s="238"/>
      <c r="J3" s="238"/>
      <c r="K3" s="238"/>
      <c r="L3" s="3" t="s">
        <v>7</v>
      </c>
      <c r="N3" s="3"/>
      <c r="Q3" s="239" t="str">
        <f>HYPERLINK('пр.взвешивания'!E3)</f>
        <v>в.к.  56      кг.</v>
      </c>
      <c r="R3" s="240"/>
      <c r="S3" s="240"/>
      <c r="T3" s="240"/>
      <c r="U3" s="241"/>
      <c r="V3" s="19"/>
      <c r="W3" s="19"/>
    </row>
    <row r="4" spans="1:23" ht="13.5" thickBot="1">
      <c r="A4" s="226" t="s">
        <v>0</v>
      </c>
      <c r="B4" s="228" t="s">
        <v>1</v>
      </c>
      <c r="C4" s="228" t="s">
        <v>2</v>
      </c>
      <c r="D4" s="228" t="s">
        <v>3</v>
      </c>
      <c r="E4" s="235" t="s">
        <v>4</v>
      </c>
      <c r="F4" s="236"/>
      <c r="G4" s="236"/>
      <c r="H4" s="236"/>
      <c r="I4" s="236"/>
      <c r="J4" s="228" t="s">
        <v>5</v>
      </c>
      <c r="K4" s="228" t="s">
        <v>6</v>
      </c>
      <c r="L4" s="226" t="s">
        <v>0</v>
      </c>
      <c r="M4" s="226" t="s">
        <v>1</v>
      </c>
      <c r="N4" s="226" t="s">
        <v>2</v>
      </c>
      <c r="O4" s="226" t="s">
        <v>3</v>
      </c>
      <c r="P4" s="229" t="s">
        <v>4</v>
      </c>
      <c r="Q4" s="230"/>
      <c r="R4" s="230"/>
      <c r="S4" s="230"/>
      <c r="T4" s="226" t="s">
        <v>5</v>
      </c>
      <c r="U4" s="226" t="s">
        <v>6</v>
      </c>
      <c r="V4" s="5"/>
      <c r="W4" s="5"/>
    </row>
    <row r="5" spans="1:23" ht="13.5" thickBot="1">
      <c r="A5" s="227"/>
      <c r="B5" s="228"/>
      <c r="C5" s="228"/>
      <c r="D5" s="228"/>
      <c r="E5" s="21">
        <v>1</v>
      </c>
      <c r="F5" s="22">
        <v>2</v>
      </c>
      <c r="G5" s="23">
        <v>3</v>
      </c>
      <c r="H5" s="22">
        <v>4</v>
      </c>
      <c r="I5" s="22">
        <v>5</v>
      </c>
      <c r="J5" s="228"/>
      <c r="K5" s="228"/>
      <c r="L5" s="227"/>
      <c r="M5" s="227"/>
      <c r="N5" s="227"/>
      <c r="O5" s="227"/>
      <c r="P5" s="21">
        <v>1</v>
      </c>
      <c r="Q5" s="22">
        <v>2</v>
      </c>
      <c r="R5" s="23">
        <v>3</v>
      </c>
      <c r="S5" s="22">
        <v>4</v>
      </c>
      <c r="T5" s="227"/>
      <c r="U5" s="227"/>
      <c r="V5" s="5"/>
      <c r="W5" s="5"/>
    </row>
    <row r="6" spans="1:23" ht="11.25" customHeight="1">
      <c r="A6" s="199">
        <v>1</v>
      </c>
      <c r="B6" s="232" t="str">
        <f>VLOOKUP(A6,'пр.взвешивания'!B6:E43,2,FALSE)</f>
        <v>МАКАРОВА Ирина Сергеевна</v>
      </c>
      <c r="C6" s="198" t="str">
        <f>VLOOKUP(A6,'пр.взвешивания'!B6:F43,3,FALSE)</f>
        <v>17.04.91 кмс</v>
      </c>
      <c r="D6" s="191" t="str">
        <f>VLOOKUP(A6,'пр.взвешивания'!B6:G43,4,FALSE)</f>
        <v>УрФО,Челябинская,Аргаяш</v>
      </c>
      <c r="E6" s="76"/>
      <c r="F6" s="25">
        <v>0</v>
      </c>
      <c r="G6" s="26">
        <v>0</v>
      </c>
      <c r="H6" s="27">
        <v>0</v>
      </c>
      <c r="I6" s="27">
        <v>0</v>
      </c>
      <c r="J6" s="213">
        <f>SUM(E6:I6)</f>
        <v>0</v>
      </c>
      <c r="K6" s="205">
        <v>5</v>
      </c>
      <c r="L6" s="199">
        <v>4</v>
      </c>
      <c r="M6" s="198" t="str">
        <f>VLOOKUP(L6,'пр.взвешивания'!B6:C45,2,FALSE)</f>
        <v>ЗАЙЦЕВА Надежда Сергеевна</v>
      </c>
      <c r="N6" s="198" t="str">
        <f>VLOOKUP(L6,'пр.взвешивания'!B6:Q43,3,FALSE)</f>
        <v>01.01.84 мсмк</v>
      </c>
      <c r="O6" s="191" t="str">
        <f>VLOOKUP(L6,'пр.взвешивания'!B6:R43,4,FALSE)</f>
        <v>С.П.,Санкт-Петербург,МО</v>
      </c>
      <c r="P6" s="85"/>
      <c r="Q6" s="78">
        <v>3</v>
      </c>
      <c r="R6" s="78">
        <v>4</v>
      </c>
      <c r="S6" s="97">
        <v>4</v>
      </c>
      <c r="T6" s="213">
        <f>SUM(P6:S6)</f>
        <v>11</v>
      </c>
      <c r="U6" s="205">
        <v>1</v>
      </c>
      <c r="V6" s="5"/>
      <c r="W6" s="5"/>
    </row>
    <row r="7" spans="1:23" ht="11.25" customHeight="1">
      <c r="A7" s="183"/>
      <c r="B7" s="216"/>
      <c r="C7" s="197"/>
      <c r="D7" s="192"/>
      <c r="E7" s="40"/>
      <c r="F7" s="30" t="s">
        <v>118</v>
      </c>
      <c r="G7" s="31" t="s">
        <v>121</v>
      </c>
      <c r="H7" s="32" t="s">
        <v>131</v>
      </c>
      <c r="I7" s="32" t="s">
        <v>118</v>
      </c>
      <c r="J7" s="200"/>
      <c r="K7" s="206"/>
      <c r="L7" s="183"/>
      <c r="M7" s="197"/>
      <c r="N7" s="197"/>
      <c r="O7" s="192"/>
      <c r="P7" s="86"/>
      <c r="Q7" s="87" t="s">
        <v>118</v>
      </c>
      <c r="R7" s="87" t="s">
        <v>141</v>
      </c>
      <c r="S7" s="30" t="s">
        <v>140</v>
      </c>
      <c r="T7" s="200"/>
      <c r="U7" s="206"/>
      <c r="V7" s="5"/>
      <c r="W7" s="5"/>
    </row>
    <row r="8" spans="1:23" ht="11.25" customHeight="1">
      <c r="A8" s="183">
        <v>2</v>
      </c>
      <c r="B8" s="210" t="str">
        <f>VLOOKUP(A8,'пр.взвешивания'!B6:E45,2,FALSE)</f>
        <v>ШИВЕРСКАЯ Кристина Евгеньевна</v>
      </c>
      <c r="C8" s="187" t="str">
        <f>VLOOKUP(A8,'пр.взвешивания'!B6:F45,3,FALSE)</f>
        <v>15.07.86 мс</v>
      </c>
      <c r="D8" s="189" t="str">
        <f>VLOOKUP(A8,'пр.взвешивания'!B6:G45,4,FALSE)</f>
        <v>СФО,Иркутская, Ангарск,РС</v>
      </c>
      <c r="E8" s="42">
        <v>3</v>
      </c>
      <c r="F8" s="35"/>
      <c r="G8" s="36">
        <v>0</v>
      </c>
      <c r="H8" s="37">
        <v>0</v>
      </c>
      <c r="I8" s="37">
        <v>0</v>
      </c>
      <c r="J8" s="200">
        <f>SUM(E8:I8)</f>
        <v>3</v>
      </c>
      <c r="K8" s="206">
        <v>4</v>
      </c>
      <c r="L8" s="183">
        <v>9</v>
      </c>
      <c r="M8" s="187" t="str">
        <f>VLOOKUP(L8,'пр.взвешивания'!B6:C45,2,FALSE)</f>
        <v>МИТИНА Ольга Александровна</v>
      </c>
      <c r="N8" s="187" t="str">
        <f>VLOOKUP(L8,'пр.взвешивания'!B6:Q45,3,FALSE)</f>
        <v>08.07.94 мс</v>
      </c>
      <c r="O8" s="189" t="str">
        <f>VLOOKUP(L8,'пр.взвешивания'!B6:R45,4,FALSE)</f>
        <v>Приморский,Владивосток,ФКиС</v>
      </c>
      <c r="P8" s="82">
        <v>0</v>
      </c>
      <c r="Q8" s="88"/>
      <c r="R8" s="81">
        <v>3</v>
      </c>
      <c r="S8" s="36">
        <v>3</v>
      </c>
      <c r="T8" s="200">
        <f>SUM(P8:S8)</f>
        <v>6</v>
      </c>
      <c r="U8" s="206">
        <v>2</v>
      </c>
      <c r="V8" s="5"/>
      <c r="W8" s="5"/>
    </row>
    <row r="9" spans="1:23" ht="11.25" customHeight="1">
      <c r="A9" s="183"/>
      <c r="B9" s="216"/>
      <c r="C9" s="197"/>
      <c r="D9" s="192"/>
      <c r="E9" s="44" t="s">
        <v>118</v>
      </c>
      <c r="F9" s="40"/>
      <c r="G9" s="41" t="s">
        <v>118</v>
      </c>
      <c r="H9" s="32" t="s">
        <v>122</v>
      </c>
      <c r="I9" s="32" t="s">
        <v>139</v>
      </c>
      <c r="J9" s="200"/>
      <c r="K9" s="206"/>
      <c r="L9" s="183"/>
      <c r="M9" s="197"/>
      <c r="N9" s="197"/>
      <c r="O9" s="192"/>
      <c r="P9" s="89" t="s">
        <v>128</v>
      </c>
      <c r="Q9" s="90"/>
      <c r="R9" s="31" t="s">
        <v>118</v>
      </c>
      <c r="S9" s="41" t="s">
        <v>118</v>
      </c>
      <c r="T9" s="200"/>
      <c r="U9" s="206"/>
      <c r="V9" s="5"/>
      <c r="W9" s="5"/>
    </row>
    <row r="10" spans="1:23" ht="11.25" customHeight="1">
      <c r="A10" s="183">
        <v>3</v>
      </c>
      <c r="B10" s="210" t="str">
        <f>VLOOKUP(A10,'пр.взвешивания'!B6:E47,2,FALSE)</f>
        <v>ЖУРАВЛЁВА Анна Владимировна</v>
      </c>
      <c r="C10" s="187" t="str">
        <f>VLOOKUP(A10,'пр.взвешивания'!B6:F47,3,FALSE)</f>
        <v>20.03.93 мс</v>
      </c>
      <c r="D10" s="189" t="str">
        <f>VLOOKUP(A10,'пр.взвешивания'!B6:G47,4,FALSE)</f>
        <v>УрФО,Тюменская,ВС</v>
      </c>
      <c r="E10" s="42">
        <v>4</v>
      </c>
      <c r="F10" s="42">
        <v>3.5</v>
      </c>
      <c r="G10" s="43"/>
      <c r="H10" s="37">
        <v>0</v>
      </c>
      <c r="I10" s="37">
        <v>3</v>
      </c>
      <c r="J10" s="200">
        <f>SUM(E10:I10)</f>
        <v>10.5</v>
      </c>
      <c r="K10" s="206">
        <v>2</v>
      </c>
      <c r="L10" s="183">
        <v>6</v>
      </c>
      <c r="M10" s="233" t="str">
        <f>VLOOKUP(L10,'пр.взвешивания'!B6:C47,2,FALSE)</f>
        <v>АЛИЕВА Диана Владиславовна</v>
      </c>
      <c r="N10" s="187" t="str">
        <f>VLOOKUP(L10,'пр.взвешивания'!B6:Q47,3,FALSE)</f>
        <v>02.11.89 мсмк</v>
      </c>
      <c r="O10" s="189" t="str">
        <f>VLOOKUP(L10,'пр.взвешивания'!B6:R47,4,FALSE)</f>
        <v>М, Москва,МКС</v>
      </c>
      <c r="P10" s="82">
        <v>0</v>
      </c>
      <c r="Q10" s="81">
        <v>1</v>
      </c>
      <c r="R10" s="92"/>
      <c r="S10" s="36">
        <v>0</v>
      </c>
      <c r="T10" s="200">
        <f>SUM(P10:S10)</f>
        <v>1</v>
      </c>
      <c r="U10" s="206">
        <v>4</v>
      </c>
      <c r="V10" s="5"/>
      <c r="W10" s="5"/>
    </row>
    <row r="11" spans="1:23" ht="11.25" customHeight="1">
      <c r="A11" s="183"/>
      <c r="B11" s="216"/>
      <c r="C11" s="197"/>
      <c r="D11" s="192"/>
      <c r="E11" s="44" t="s">
        <v>121</v>
      </c>
      <c r="F11" s="44" t="s">
        <v>118</v>
      </c>
      <c r="G11" s="45"/>
      <c r="H11" s="131" t="s">
        <v>140</v>
      </c>
      <c r="I11" s="32" t="s">
        <v>118</v>
      </c>
      <c r="J11" s="200"/>
      <c r="K11" s="206"/>
      <c r="L11" s="183"/>
      <c r="M11" s="234"/>
      <c r="N11" s="197"/>
      <c r="O11" s="192"/>
      <c r="P11" s="89" t="s">
        <v>141</v>
      </c>
      <c r="Q11" s="31" t="s">
        <v>118</v>
      </c>
      <c r="R11" s="90"/>
      <c r="S11" s="41" t="s">
        <v>128</v>
      </c>
      <c r="T11" s="200"/>
      <c r="U11" s="206"/>
      <c r="V11" s="5"/>
      <c r="W11" s="5"/>
    </row>
    <row r="12" spans="1:23" ht="11.25" customHeight="1">
      <c r="A12" s="183">
        <v>4</v>
      </c>
      <c r="B12" s="210" t="str">
        <f>VLOOKUP(A12,'пр.взвешивания'!B6:E49,2,FALSE)</f>
        <v>ЗАЙЦЕВА Надежда Сергеевна</v>
      </c>
      <c r="C12" s="187" t="str">
        <f>VLOOKUP(A12,'пр.взвешивания'!B6:F49,3,FALSE)</f>
        <v>01.01.84 мсмк</v>
      </c>
      <c r="D12" s="189" t="str">
        <f>VLOOKUP(A12,'пр.взвешивания'!B6:G49,4,FALSE)</f>
        <v>С.П.,Санкт-Петербург,МО</v>
      </c>
      <c r="E12" s="47">
        <v>4</v>
      </c>
      <c r="F12" s="47">
        <v>4</v>
      </c>
      <c r="G12" s="48">
        <v>4</v>
      </c>
      <c r="H12" s="49"/>
      <c r="I12" s="110">
        <v>3</v>
      </c>
      <c r="J12" s="200">
        <f>SUM(E12:I12)</f>
        <v>15</v>
      </c>
      <c r="K12" s="214">
        <v>1</v>
      </c>
      <c r="L12" s="183">
        <v>3</v>
      </c>
      <c r="M12" s="187" t="str">
        <f>VLOOKUP(L12,'пр.взвешивания'!B6:C45,2,FALSE)</f>
        <v>ЖУРАВЛЁВА Анна Владимировна</v>
      </c>
      <c r="N12" s="187" t="str">
        <f>VLOOKUP(L12,'пр.взвешивания'!B6:Q49,3,FALSE)</f>
        <v>20.03.93 мс</v>
      </c>
      <c r="O12" s="189" t="str">
        <f>VLOOKUP(L12,'пр.взвешивания'!B6:R49,4,FALSE)</f>
        <v>УрФО,Тюменская,ВС</v>
      </c>
      <c r="P12" s="84">
        <v>0</v>
      </c>
      <c r="Q12" s="83">
        <v>1</v>
      </c>
      <c r="R12" s="83">
        <v>4</v>
      </c>
      <c r="S12" s="72"/>
      <c r="T12" s="200">
        <f>SUM(P12:S12)</f>
        <v>5</v>
      </c>
      <c r="U12" s="214">
        <v>3</v>
      </c>
      <c r="V12" s="5"/>
      <c r="W12" s="5"/>
    </row>
    <row r="13" spans="1:23" ht="11.25" customHeight="1" thickBot="1">
      <c r="A13" s="183"/>
      <c r="B13" s="216"/>
      <c r="C13" s="197"/>
      <c r="D13" s="192"/>
      <c r="E13" s="44" t="s">
        <v>131</v>
      </c>
      <c r="F13" s="44" t="s">
        <v>122</v>
      </c>
      <c r="G13" s="41" t="s">
        <v>140</v>
      </c>
      <c r="H13" s="50"/>
      <c r="I13" s="111" t="s">
        <v>118</v>
      </c>
      <c r="J13" s="200"/>
      <c r="K13" s="206"/>
      <c r="L13" s="184"/>
      <c r="M13" s="188"/>
      <c r="N13" s="188"/>
      <c r="O13" s="190"/>
      <c r="P13" s="94" t="s">
        <v>140</v>
      </c>
      <c r="Q13" s="95" t="s">
        <v>140</v>
      </c>
      <c r="R13" s="95" t="s">
        <v>128</v>
      </c>
      <c r="S13" s="98"/>
      <c r="T13" s="201"/>
      <c r="U13" s="215"/>
      <c r="V13" s="5"/>
      <c r="W13" s="5"/>
    </row>
    <row r="14" spans="1:23" ht="11.25" customHeight="1">
      <c r="A14" s="183">
        <v>5</v>
      </c>
      <c r="B14" s="210" t="str">
        <f>VLOOKUP(A14,'пр.взвешивания'!B6:E51,2,FALSE)</f>
        <v>БЕЛЫХ Анастасия Олеговна</v>
      </c>
      <c r="C14" s="187" t="str">
        <f>VLOOKUP(A14,'пр.взвешивания'!B6:F51,3,FALSE)</f>
        <v>25.07.92 мс</v>
      </c>
      <c r="D14" s="189" t="str">
        <f>VLOOKUP(A14,'пр.взвешивания'!B6:G51,4,FALSE)</f>
        <v>ПФО,Пермская,Соликамск,ПР</v>
      </c>
      <c r="E14" s="42">
        <v>3</v>
      </c>
      <c r="F14" s="42">
        <v>4</v>
      </c>
      <c r="G14" s="36">
        <v>0</v>
      </c>
      <c r="H14" s="37">
        <v>1</v>
      </c>
      <c r="I14" s="112"/>
      <c r="J14" s="200">
        <f>SUM(E14:I14)</f>
        <v>8</v>
      </c>
      <c r="K14" s="206">
        <v>3</v>
      </c>
      <c r="L14" s="5"/>
      <c r="M14" s="65"/>
      <c r="N14" s="66"/>
      <c r="O14" s="67"/>
      <c r="P14" s="51"/>
      <c r="Q14" s="51"/>
      <c r="R14" s="51"/>
      <c r="S14" s="51"/>
      <c r="T14" s="117"/>
      <c r="U14" s="5"/>
      <c r="V14" s="5"/>
      <c r="W14" s="5"/>
    </row>
    <row r="15" spans="1:23" ht="11.25" customHeight="1" thickBot="1">
      <c r="A15" s="184"/>
      <c r="B15" s="211"/>
      <c r="C15" s="188"/>
      <c r="D15" s="190"/>
      <c r="E15" s="53" t="s">
        <v>118</v>
      </c>
      <c r="F15" s="53" t="s">
        <v>139</v>
      </c>
      <c r="G15" s="54" t="s">
        <v>118</v>
      </c>
      <c r="H15" s="55" t="s">
        <v>118</v>
      </c>
      <c r="I15" s="113"/>
      <c r="J15" s="201"/>
      <c r="K15" s="215"/>
      <c r="L15" s="5"/>
      <c r="M15" s="65"/>
      <c r="N15" s="66"/>
      <c r="O15" s="67"/>
      <c r="P15" s="51"/>
      <c r="Q15" s="51"/>
      <c r="R15" s="51"/>
      <c r="S15" s="51"/>
      <c r="T15" s="117"/>
      <c r="U15" s="5"/>
      <c r="V15" s="5"/>
      <c r="W15" s="5"/>
    </row>
    <row r="16" spans="1:23" ht="12" customHeight="1" thickBot="1">
      <c r="A16" s="57" t="s">
        <v>10</v>
      </c>
      <c r="B16" s="65"/>
      <c r="C16" s="66"/>
      <c r="D16" s="67"/>
      <c r="E16" s="58"/>
      <c r="F16" s="58"/>
      <c r="G16" s="58"/>
      <c r="H16" s="58"/>
      <c r="I16" s="58"/>
      <c r="J16" s="116"/>
      <c r="K16" s="58"/>
      <c r="L16" s="57" t="s">
        <v>8</v>
      </c>
      <c r="M16" s="65"/>
      <c r="N16" s="66"/>
      <c r="O16" s="67"/>
      <c r="P16" s="51"/>
      <c r="Q16" s="51"/>
      <c r="R16" s="51"/>
      <c r="S16" s="51"/>
      <c r="T16" s="117"/>
      <c r="U16" s="5"/>
      <c r="V16" s="5"/>
      <c r="W16" s="5"/>
    </row>
    <row r="17" spans="1:23" ht="11.25" customHeight="1">
      <c r="A17" s="199">
        <v>6</v>
      </c>
      <c r="B17" s="209" t="str">
        <f>VLOOKUP(A17,'пр.взвешивания'!B6:E43,2,FALSE)</f>
        <v>АЛИЕВА Диана Владиславовна</v>
      </c>
      <c r="C17" s="198" t="str">
        <f>VLOOKUP(A17,'пр.взвешивания'!B6:F54,3,FALSE)</f>
        <v>02.11.89 мсмк</v>
      </c>
      <c r="D17" s="191" t="str">
        <f>VLOOKUP(A17,'пр.взвешивания'!B6:G54,4,FALSE)</f>
        <v>М, Москва,МКС</v>
      </c>
      <c r="E17" s="76"/>
      <c r="F17" s="25">
        <v>4</v>
      </c>
      <c r="G17" s="26">
        <v>4</v>
      </c>
      <c r="H17" s="27">
        <v>1</v>
      </c>
      <c r="I17" s="27">
        <v>4</v>
      </c>
      <c r="J17" s="213">
        <f>SUM(E17:I17)</f>
        <v>13</v>
      </c>
      <c r="K17" s="205">
        <v>2</v>
      </c>
      <c r="L17" s="199">
        <v>13</v>
      </c>
      <c r="M17" s="198" t="str">
        <f>VLOOKUP(L17,'пр.взвешивания'!B6:C45,2,FALSE)</f>
        <v>ЗЕНЧЕНКО Татьяна Николаевна</v>
      </c>
      <c r="N17" s="198" t="str">
        <f>VLOOKUP(L17,'пр.взвешивания'!B6:Q54,3,FALSE)</f>
        <v>26.02.78 змс</v>
      </c>
      <c r="O17" s="191" t="str">
        <f>VLOOKUP(L17,'пр.взвешивания'!B6:R54,4,FALSE)</f>
        <v>Приморский,Владивосток,ФКиС</v>
      </c>
      <c r="P17" s="85"/>
      <c r="Q17" s="78">
        <v>3</v>
      </c>
      <c r="R17" s="78">
        <v>3</v>
      </c>
      <c r="S17" s="79">
        <v>4</v>
      </c>
      <c r="T17" s="213">
        <f>SUM(P17:S17)</f>
        <v>10</v>
      </c>
      <c r="U17" s="231">
        <v>1</v>
      </c>
      <c r="V17" s="5"/>
      <c r="W17" s="5"/>
    </row>
    <row r="18" spans="1:23" ht="11.25" customHeight="1">
      <c r="A18" s="183"/>
      <c r="B18" s="208"/>
      <c r="C18" s="197"/>
      <c r="D18" s="192"/>
      <c r="E18" s="40"/>
      <c r="F18" s="30" t="s">
        <v>119</v>
      </c>
      <c r="G18" s="31" t="s">
        <v>125</v>
      </c>
      <c r="H18" s="32" t="s">
        <v>118</v>
      </c>
      <c r="I18" s="32" t="s">
        <v>128</v>
      </c>
      <c r="J18" s="200"/>
      <c r="K18" s="206"/>
      <c r="L18" s="183"/>
      <c r="M18" s="197"/>
      <c r="N18" s="197"/>
      <c r="O18" s="192"/>
      <c r="P18" s="86"/>
      <c r="Q18" s="87" t="s">
        <v>118</v>
      </c>
      <c r="R18" s="87" t="s">
        <v>118</v>
      </c>
      <c r="S18" s="130" t="s">
        <v>123</v>
      </c>
      <c r="T18" s="200"/>
      <c r="U18" s="204"/>
      <c r="V18" s="5"/>
      <c r="W18" s="5"/>
    </row>
    <row r="19" spans="1:23" ht="11.25" customHeight="1">
      <c r="A19" s="183">
        <v>7</v>
      </c>
      <c r="B19" s="207" t="str">
        <f>VLOOKUP(A19,'пр.взвешивания'!B6:E45,2,FALSE)</f>
        <v>ЕЛИЗАРОВА Екатерина Геннадьевна</v>
      </c>
      <c r="C19" s="187" t="str">
        <f>VLOOKUP(A19,'пр.взвешивания'!B6:F56,3,FALSE)</f>
        <v>16.02.86 мс</v>
      </c>
      <c r="D19" s="189" t="str">
        <f>VLOOKUP(A19,'пр.взвешивания'!B6:G56,4,FALSE)</f>
        <v>ПФО,Татарстан,Казань, ВС</v>
      </c>
      <c r="E19" s="42">
        <v>0</v>
      </c>
      <c r="F19" s="35"/>
      <c r="G19" s="36">
        <v>0</v>
      </c>
      <c r="H19" s="37">
        <v>0</v>
      </c>
      <c r="I19" s="37" t="s">
        <v>137</v>
      </c>
      <c r="J19" s="200">
        <f>SUM(E19:I19)</f>
        <v>0</v>
      </c>
      <c r="K19" s="206">
        <v>4</v>
      </c>
      <c r="L19" s="183">
        <v>16</v>
      </c>
      <c r="M19" s="187" t="str">
        <f>VLOOKUP(L19,'пр.взвешивания'!B6:C47,2,FALSE)</f>
        <v>ХРАМЦОВА Кристина Валерьевна</v>
      </c>
      <c r="N19" s="187" t="str">
        <f>VLOOKUP(L19,'пр.взвешивания'!B6:Q56,3,FALSE)</f>
        <v>21.05.92 мс</v>
      </c>
      <c r="O19" s="189" t="str">
        <f>VLOOKUP(L19,'пр.взвешивания'!B6:R56,4,FALSE)</f>
        <v>ЦФО,Московская,Дзержинский, МО</v>
      </c>
      <c r="P19" s="82">
        <v>1</v>
      </c>
      <c r="Q19" s="88"/>
      <c r="R19" s="81">
        <v>3</v>
      </c>
      <c r="S19" s="80">
        <v>3</v>
      </c>
      <c r="T19" s="200">
        <f>SUM(P19:S19)</f>
        <v>7</v>
      </c>
      <c r="U19" s="204">
        <v>2</v>
      </c>
      <c r="V19" s="5"/>
      <c r="W19" s="5"/>
    </row>
    <row r="20" spans="1:23" ht="11.25" customHeight="1">
      <c r="A20" s="183"/>
      <c r="B20" s="208"/>
      <c r="C20" s="197"/>
      <c r="D20" s="192"/>
      <c r="E20" s="44" t="s">
        <v>119</v>
      </c>
      <c r="F20" s="40"/>
      <c r="G20" s="41" t="s">
        <v>128</v>
      </c>
      <c r="H20" s="32" t="s">
        <v>118</v>
      </c>
      <c r="I20" s="32" t="s">
        <v>138</v>
      </c>
      <c r="J20" s="200"/>
      <c r="K20" s="206"/>
      <c r="L20" s="183"/>
      <c r="M20" s="197"/>
      <c r="N20" s="197"/>
      <c r="O20" s="192"/>
      <c r="P20" s="89" t="s">
        <v>118</v>
      </c>
      <c r="Q20" s="90"/>
      <c r="R20" s="31" t="s">
        <v>118</v>
      </c>
      <c r="S20" s="91" t="s">
        <v>118</v>
      </c>
      <c r="T20" s="200"/>
      <c r="U20" s="204"/>
      <c r="V20" s="5"/>
      <c r="W20" s="5"/>
    </row>
    <row r="21" spans="1:23" ht="11.25" customHeight="1">
      <c r="A21" s="183">
        <v>8</v>
      </c>
      <c r="B21" s="207" t="str">
        <f>VLOOKUP(A21,'пр.взвешивания'!B6:E47,2,FALSE)</f>
        <v>ПЕТРОВА Анжела Маратовна</v>
      </c>
      <c r="C21" s="187" t="str">
        <f>VLOOKUP(A21,'пр.взвешивания'!B6:F58,3,FALSE)</f>
        <v>23.01.94 кмс</v>
      </c>
      <c r="D21" s="189" t="str">
        <f>VLOOKUP(A21,'пр.взвешивания'!B6:G58,4,FALSE)</f>
        <v>ПФО,Башкортостан,УФА,МО</v>
      </c>
      <c r="E21" s="42">
        <v>0</v>
      </c>
      <c r="F21" s="42">
        <v>4</v>
      </c>
      <c r="G21" s="43"/>
      <c r="H21" s="37">
        <v>0</v>
      </c>
      <c r="I21" s="37">
        <v>4</v>
      </c>
      <c r="J21" s="200">
        <f>SUM(E21:I21)</f>
        <v>8</v>
      </c>
      <c r="K21" s="206">
        <v>3</v>
      </c>
      <c r="L21" s="183">
        <v>17</v>
      </c>
      <c r="M21" s="187" t="str">
        <f>VLOOKUP(L21,'пр.взвешивания'!B6:C49,2,FALSE)</f>
        <v>ВАЛОВА Анастасия Владимировна</v>
      </c>
      <c r="N21" s="187" t="str">
        <f>VLOOKUP(L21,'пр.взвешивания'!B6:Q58,3,FALSE)</f>
        <v>25.10.90 мс</v>
      </c>
      <c r="O21" s="189" t="str">
        <f>VLOOKUP(L21,'пр.взвешивания'!B6:R58,4,FALSE)</f>
        <v>М, Москва, МКС</v>
      </c>
      <c r="P21" s="82">
        <v>1</v>
      </c>
      <c r="Q21" s="81">
        <v>1</v>
      </c>
      <c r="R21" s="92"/>
      <c r="S21" s="80">
        <v>1</v>
      </c>
      <c r="T21" s="200">
        <f>SUM(P21:S21)</f>
        <v>3</v>
      </c>
      <c r="U21" s="204">
        <v>4</v>
      </c>
      <c r="V21" s="5"/>
      <c r="W21" s="5"/>
    </row>
    <row r="22" spans="1:23" ht="11.25" customHeight="1">
      <c r="A22" s="183"/>
      <c r="B22" s="208"/>
      <c r="C22" s="197"/>
      <c r="D22" s="192"/>
      <c r="E22" s="44" t="s">
        <v>125</v>
      </c>
      <c r="F22" s="44" t="s">
        <v>128</v>
      </c>
      <c r="G22" s="45"/>
      <c r="H22" s="32" t="s">
        <v>119</v>
      </c>
      <c r="I22" s="32" t="s">
        <v>128</v>
      </c>
      <c r="J22" s="200"/>
      <c r="K22" s="206"/>
      <c r="L22" s="183"/>
      <c r="M22" s="197"/>
      <c r="N22" s="197"/>
      <c r="O22" s="192"/>
      <c r="P22" s="89" t="s">
        <v>118</v>
      </c>
      <c r="Q22" s="31" t="s">
        <v>118</v>
      </c>
      <c r="R22" s="90"/>
      <c r="S22" s="91" t="s">
        <v>118</v>
      </c>
      <c r="T22" s="200"/>
      <c r="U22" s="204"/>
      <c r="V22" s="5"/>
      <c r="W22" s="5"/>
    </row>
    <row r="23" spans="1:23" ht="11.25" customHeight="1">
      <c r="A23" s="183">
        <v>9</v>
      </c>
      <c r="B23" s="207" t="str">
        <f>VLOOKUP(A23,'пр.взвешивания'!B6:E49,2,FALSE)</f>
        <v>МИТИНА Ольга Александровна</v>
      </c>
      <c r="C23" s="187" t="str">
        <f>VLOOKUP(A23,'пр.взвешивания'!B6:F60,3,FALSE)</f>
        <v>08.07.94 мс</v>
      </c>
      <c r="D23" s="189" t="str">
        <f>VLOOKUP(A23,'пр.взвешивания'!B6:G60,4,FALSE)</f>
        <v>Приморский,Владивосток,ФКиС</v>
      </c>
      <c r="E23" s="47">
        <v>3</v>
      </c>
      <c r="F23" s="47">
        <v>3</v>
      </c>
      <c r="G23" s="48">
        <v>4</v>
      </c>
      <c r="H23" s="49"/>
      <c r="I23" s="110">
        <v>4</v>
      </c>
      <c r="J23" s="200">
        <f>SUM(E23:I23)</f>
        <v>14</v>
      </c>
      <c r="K23" s="214">
        <v>1</v>
      </c>
      <c r="L23" s="183">
        <v>11</v>
      </c>
      <c r="M23" s="187" t="str">
        <f>VLOOKUP(L23,'пр.взвешивания'!B6:C51,2,FALSE)</f>
        <v>АМАЕВА Алёна Ильгизовна</v>
      </c>
      <c r="N23" s="187" t="str">
        <f>VLOOKUP(L23,'пр.взвешивания'!B6:Q60,3,FALSE)</f>
        <v>16.05.90 кмс</v>
      </c>
      <c r="O23" s="189" t="str">
        <f>VLOOKUP(L23,'пр.взвешивания'!B6:R60,4,FALSE)</f>
        <v>ПФО,Пермская,Пермь,МО</v>
      </c>
      <c r="P23" s="84">
        <v>0</v>
      </c>
      <c r="Q23" s="83">
        <v>1</v>
      </c>
      <c r="R23" s="83">
        <v>3</v>
      </c>
      <c r="S23" s="93"/>
      <c r="T23" s="200">
        <f>SUM(P23:S23)</f>
        <v>4</v>
      </c>
      <c r="U23" s="202">
        <v>3</v>
      </c>
      <c r="V23" s="5"/>
      <c r="W23" s="5"/>
    </row>
    <row r="24" spans="1:23" ht="11.25" customHeight="1" thickBot="1">
      <c r="A24" s="183"/>
      <c r="B24" s="208"/>
      <c r="C24" s="197"/>
      <c r="D24" s="192"/>
      <c r="E24" s="44" t="s">
        <v>118</v>
      </c>
      <c r="F24" s="44" t="s">
        <v>118</v>
      </c>
      <c r="G24" s="41" t="s">
        <v>119</v>
      </c>
      <c r="H24" s="50"/>
      <c r="I24" s="111" t="s">
        <v>120</v>
      </c>
      <c r="J24" s="200"/>
      <c r="K24" s="206"/>
      <c r="L24" s="184"/>
      <c r="M24" s="188"/>
      <c r="N24" s="188"/>
      <c r="O24" s="190"/>
      <c r="P24" s="94" t="s">
        <v>123</v>
      </c>
      <c r="Q24" s="95" t="s">
        <v>118</v>
      </c>
      <c r="R24" s="95" t="s">
        <v>118</v>
      </c>
      <c r="S24" s="96"/>
      <c r="T24" s="201"/>
      <c r="U24" s="203"/>
      <c r="V24" s="5"/>
      <c r="W24" s="5"/>
    </row>
    <row r="25" spans="1:23" ht="11.25" customHeight="1">
      <c r="A25" s="183">
        <v>10</v>
      </c>
      <c r="B25" s="207" t="str">
        <f>VLOOKUP(A25,'пр.взвешивания'!B6:E51,2,FALSE)</f>
        <v>БЫСТРЕМОВИЧ Ирина Викторовна</v>
      </c>
      <c r="C25" s="187" t="str">
        <f>VLOOKUP(A25,'пр.взвешивания'!B6:F62,3,FALSE)</f>
        <v>20.01.92 мс</v>
      </c>
      <c r="D25" s="189" t="str">
        <f>VLOOKUP(A25,'пр.взвешивания'!B6:G62,4,FALSE)</f>
        <v>С.П.,Санкт-Петербург,МО</v>
      </c>
      <c r="E25" s="42">
        <v>0</v>
      </c>
      <c r="F25" s="42" t="s">
        <v>137</v>
      </c>
      <c r="G25" s="36">
        <v>0</v>
      </c>
      <c r="H25" s="37">
        <v>0</v>
      </c>
      <c r="I25" s="112"/>
      <c r="J25" s="200">
        <f>SUM(E25:I25)</f>
        <v>0</v>
      </c>
      <c r="K25" s="206">
        <v>5</v>
      </c>
      <c r="L25" s="5"/>
      <c r="M25" s="65"/>
      <c r="N25" s="66"/>
      <c r="O25" s="67"/>
      <c r="P25" s="5"/>
      <c r="Q25" s="5"/>
      <c r="R25" s="5"/>
      <c r="S25" s="5"/>
      <c r="T25" s="5"/>
      <c r="U25" s="5"/>
      <c r="V25" s="5"/>
      <c r="W25" s="5"/>
    </row>
    <row r="26" spans="1:23" ht="11.25" customHeight="1" thickBot="1">
      <c r="A26" s="184"/>
      <c r="B26" s="212"/>
      <c r="C26" s="188"/>
      <c r="D26" s="190"/>
      <c r="E26" s="53" t="s">
        <v>128</v>
      </c>
      <c r="F26" s="53" t="s">
        <v>138</v>
      </c>
      <c r="G26" s="54" t="s">
        <v>132</v>
      </c>
      <c r="H26" s="55" t="s">
        <v>120</v>
      </c>
      <c r="I26" s="113"/>
      <c r="J26" s="201"/>
      <c r="K26" s="215"/>
      <c r="L26" s="5"/>
      <c r="M26" s="65"/>
      <c r="N26" s="66"/>
      <c r="O26" s="67"/>
      <c r="P26" s="5"/>
      <c r="Q26" s="5"/>
      <c r="R26" s="5"/>
      <c r="S26" s="5"/>
      <c r="T26" s="5"/>
      <c r="U26" s="5"/>
      <c r="V26" s="5"/>
      <c r="W26" s="5"/>
    </row>
    <row r="27" spans="1:23" ht="12" customHeight="1" thickBot="1">
      <c r="A27" s="57" t="s">
        <v>11</v>
      </c>
      <c r="B27" s="5"/>
      <c r="C27" s="66"/>
      <c r="D27" s="67"/>
      <c r="E27" s="58"/>
      <c r="F27" s="58"/>
      <c r="G27" s="58"/>
      <c r="H27" s="58"/>
      <c r="I27" s="58"/>
      <c r="J27" s="116"/>
      <c r="K27" s="58"/>
      <c r="L27" s="5"/>
      <c r="M27" s="65" t="s">
        <v>24</v>
      </c>
      <c r="N27" s="67"/>
      <c r="O27" s="67"/>
      <c r="P27" s="5"/>
      <c r="Q27" s="5" t="s">
        <v>25</v>
      </c>
      <c r="R27" s="5"/>
      <c r="S27" s="5"/>
      <c r="T27" s="5"/>
      <c r="U27" s="5"/>
      <c r="V27" s="5"/>
      <c r="W27" s="5"/>
    </row>
    <row r="28" spans="1:23" ht="11.25" customHeight="1" thickBot="1">
      <c r="A28" s="199">
        <v>11</v>
      </c>
      <c r="B28" s="209" t="str">
        <f>VLOOKUP(A28,'пр.взвешивания'!B6:E43,2,FALSE)</f>
        <v>АМАЕВА Алёна Ильгизовна</v>
      </c>
      <c r="C28" s="198" t="str">
        <f>VLOOKUP(A28,'пр.взвешивания'!B6:F65,3,FALSE)</f>
        <v>16.05.90 кмс</v>
      </c>
      <c r="D28" s="191" t="str">
        <f>VLOOKUP(A28,'пр.взвешивания'!B6:G65,4,FALSE)</f>
        <v>ПФО,Пермская,Пермь,МО</v>
      </c>
      <c r="E28" s="76"/>
      <c r="F28" s="25">
        <v>3</v>
      </c>
      <c r="G28" s="26">
        <v>0</v>
      </c>
      <c r="H28" s="27">
        <v>3</v>
      </c>
      <c r="I28" s="27">
        <v>1</v>
      </c>
      <c r="J28" s="213">
        <f>SUM(E28:I28)</f>
        <v>7</v>
      </c>
      <c r="K28" s="205">
        <v>2</v>
      </c>
      <c r="L28" s="199">
        <v>4</v>
      </c>
      <c r="M28" s="198" t="str">
        <f>VLOOKUP(L28,'пр.взвешивания'!B6:C45,2,FALSE)</f>
        <v>ЗАЙЦЕВА Надежда Сергеевна</v>
      </c>
      <c r="N28" s="198" t="str">
        <f>VLOOKUP(L28,'пр.взвешивания'!B6:Q65,3,FALSE)</f>
        <v>01.01.84 мсмк</v>
      </c>
      <c r="O28" s="191" t="str">
        <f>VLOOKUP(L28,'пр.взвешивания'!B6:R65,4,FALSE)</f>
        <v>С.П.,Санкт-Петербург,МО</v>
      </c>
      <c r="P28" s="5"/>
      <c r="Q28" s="5"/>
      <c r="R28" s="5"/>
      <c r="S28" s="5"/>
      <c r="T28" s="5"/>
      <c r="U28" s="5"/>
      <c r="V28" s="5"/>
      <c r="W28" s="5"/>
    </row>
    <row r="29" spans="1:23" ht="11.25" customHeight="1">
      <c r="A29" s="183"/>
      <c r="B29" s="208"/>
      <c r="C29" s="197"/>
      <c r="D29" s="192"/>
      <c r="E29" s="40"/>
      <c r="F29" s="30" t="s">
        <v>118</v>
      </c>
      <c r="G29" s="31" t="s">
        <v>123</v>
      </c>
      <c r="H29" s="32" t="s">
        <v>118</v>
      </c>
      <c r="I29" s="32" t="s">
        <v>118</v>
      </c>
      <c r="J29" s="200"/>
      <c r="K29" s="206"/>
      <c r="L29" s="183"/>
      <c r="M29" s="197"/>
      <c r="N29" s="197"/>
      <c r="O29" s="192"/>
      <c r="P29" s="132">
        <v>4</v>
      </c>
      <c r="Q29" s="5"/>
      <c r="R29" s="5"/>
      <c r="S29" s="5"/>
      <c r="T29" s="5"/>
      <c r="U29" s="5"/>
      <c r="V29" s="5"/>
      <c r="W29" s="5"/>
    </row>
    <row r="30" spans="1:23" ht="11.25" customHeight="1" thickBot="1">
      <c r="A30" s="183">
        <v>12</v>
      </c>
      <c r="B30" s="207" t="str">
        <f>VLOOKUP(A30,'пр.взвешивания'!B6:E45,2,FALSE)</f>
        <v>ЗАБОЛОТНЕВА Ольга Павловна</v>
      </c>
      <c r="C30" s="187" t="str">
        <f>VLOOKUP(A30,'пр.взвешивания'!B6:F67,3,FALSE)</f>
        <v>13.01.90 кмс</v>
      </c>
      <c r="D30" s="189" t="str">
        <f>VLOOKUP(A30,'пр.взвешивания'!B6:G67,4,FALSE)</f>
        <v>УрФО,Тюменская,МО</v>
      </c>
      <c r="E30" s="42">
        <v>0</v>
      </c>
      <c r="F30" s="35"/>
      <c r="G30" s="36">
        <v>0</v>
      </c>
      <c r="H30" s="37">
        <v>4</v>
      </c>
      <c r="I30" s="37">
        <v>3</v>
      </c>
      <c r="J30" s="200">
        <f>SUM(E30:I30)</f>
        <v>7</v>
      </c>
      <c r="K30" s="206">
        <v>3</v>
      </c>
      <c r="L30" s="183">
        <v>16</v>
      </c>
      <c r="M30" s="187" t="str">
        <f>VLOOKUP(L30,'пр.взвешивания'!B6:C47,2,FALSE)</f>
        <v>ХРАМЦОВА Кристина Валерьевна</v>
      </c>
      <c r="N30" s="187" t="str">
        <f>VLOOKUP(L30,'пр.взвешивания'!B6:Q67,3,FALSE)</f>
        <v>21.05.92 мс</v>
      </c>
      <c r="O30" s="189" t="str">
        <f>VLOOKUP(L30,'пр.взвешивания'!B6:R67,4,FALSE)</f>
        <v>ЦФО,Московская,Дзержинский, МО</v>
      </c>
      <c r="P30" s="133" t="s">
        <v>151</v>
      </c>
      <c r="Q30" s="59"/>
      <c r="R30" s="60"/>
      <c r="S30" s="5"/>
      <c r="T30" s="5"/>
      <c r="U30" s="5"/>
      <c r="V30" s="5"/>
      <c r="W30" s="5"/>
    </row>
    <row r="31" spans="1:23" ht="11.25" customHeight="1" thickBot="1">
      <c r="A31" s="183"/>
      <c r="B31" s="208"/>
      <c r="C31" s="197"/>
      <c r="D31" s="192"/>
      <c r="E31" s="44" t="s">
        <v>118</v>
      </c>
      <c r="F31" s="40"/>
      <c r="G31" s="41" t="s">
        <v>134</v>
      </c>
      <c r="H31" s="32" t="s">
        <v>124</v>
      </c>
      <c r="I31" s="32" t="s">
        <v>135</v>
      </c>
      <c r="J31" s="200"/>
      <c r="K31" s="206"/>
      <c r="L31" s="184"/>
      <c r="M31" s="188"/>
      <c r="N31" s="193"/>
      <c r="O31" s="194"/>
      <c r="P31" s="5"/>
      <c r="Q31" s="61"/>
      <c r="R31" s="61"/>
      <c r="S31" s="132">
        <v>13</v>
      </c>
      <c r="T31" s="5"/>
      <c r="U31" s="5"/>
      <c r="V31" s="5"/>
      <c r="W31" s="5"/>
    </row>
    <row r="32" spans="1:23" ht="11.25" customHeight="1" thickBot="1">
      <c r="A32" s="183">
        <v>13</v>
      </c>
      <c r="B32" s="207" t="str">
        <f>VLOOKUP(A32,'пр.взвешивания'!B6:E47,2,FALSE)</f>
        <v>ЗЕНЧЕНКО Татьяна Николаевна</v>
      </c>
      <c r="C32" s="187" t="str">
        <f>VLOOKUP(A32,'пр.взвешивания'!B6:F69,3,FALSE)</f>
        <v>26.02.78 змс</v>
      </c>
      <c r="D32" s="189" t="str">
        <f>VLOOKUP(A32,'пр.взвешивания'!B6:G69,4,FALSE)</f>
        <v>Приморский,Владивосток,ФКиС</v>
      </c>
      <c r="E32" s="42">
        <v>4</v>
      </c>
      <c r="F32" s="42">
        <v>4</v>
      </c>
      <c r="G32" s="43"/>
      <c r="H32" s="37">
        <v>4</v>
      </c>
      <c r="I32" s="37">
        <v>4</v>
      </c>
      <c r="J32" s="200">
        <f>SUM(E32:I32)</f>
        <v>16</v>
      </c>
      <c r="K32" s="206">
        <v>1</v>
      </c>
      <c r="L32" s="195">
        <v>13</v>
      </c>
      <c r="M32" s="196" t="str">
        <f>VLOOKUP(L32,'пр.взвешивания'!B6:C49,2,FALSE)</f>
        <v>ЗЕНЧЕНКО Татьяна Николаевна</v>
      </c>
      <c r="N32" s="198" t="str">
        <f>VLOOKUP(L32,'пр.взвешивания'!B6:Q69,3,FALSE)</f>
        <v>26.02.78 змс</v>
      </c>
      <c r="O32" s="191" t="str">
        <f>VLOOKUP(L32,'пр.взвешивания'!B6:R69,4,FALSE)</f>
        <v>Приморский,Владивосток,ФКиС</v>
      </c>
      <c r="P32" s="5"/>
      <c r="Q32" s="61"/>
      <c r="R32" s="61"/>
      <c r="S32" s="133" t="s">
        <v>152</v>
      </c>
      <c r="T32" s="5"/>
      <c r="U32" s="5"/>
      <c r="V32" s="5"/>
      <c r="W32" s="5"/>
    </row>
    <row r="33" spans="1:23" ht="11.25" customHeight="1">
      <c r="A33" s="183"/>
      <c r="B33" s="208"/>
      <c r="C33" s="197"/>
      <c r="D33" s="192"/>
      <c r="E33" s="44" t="s">
        <v>123</v>
      </c>
      <c r="F33" s="44" t="s">
        <v>134</v>
      </c>
      <c r="G33" s="45"/>
      <c r="H33" s="32" t="s">
        <v>136</v>
      </c>
      <c r="I33" s="32" t="s">
        <v>130</v>
      </c>
      <c r="J33" s="200"/>
      <c r="K33" s="206"/>
      <c r="L33" s="183"/>
      <c r="M33" s="197"/>
      <c r="N33" s="197"/>
      <c r="O33" s="192"/>
      <c r="P33" s="132">
        <v>13</v>
      </c>
      <c r="Q33" s="62"/>
      <c r="R33" s="63"/>
      <c r="S33" s="5"/>
      <c r="T33" s="5"/>
      <c r="U33" s="5"/>
      <c r="V33" s="5"/>
      <c r="W33" s="5"/>
    </row>
    <row r="34" spans="1:23" ht="11.25" customHeight="1" thickBot="1">
      <c r="A34" s="183">
        <v>14</v>
      </c>
      <c r="B34" s="207" t="str">
        <f>VLOOKUP(A34,'пр.взвешивания'!B6:E49,2,FALSE)</f>
        <v>БИККУЖИНА Алия Минихановна</v>
      </c>
      <c r="C34" s="187" t="str">
        <f>VLOOKUP(A34,'пр.взвешивания'!B6:F71,3,FALSE)</f>
        <v>08.01.92 мс</v>
      </c>
      <c r="D34" s="189" t="str">
        <f>VLOOKUP(A34,'пр.взвешивания'!B6:G71,4,FALSE)</f>
        <v>ПФО, ОренбургскаяКувандык,ВС</v>
      </c>
      <c r="E34" s="47">
        <v>0</v>
      </c>
      <c r="F34" s="47">
        <v>0</v>
      </c>
      <c r="G34" s="48">
        <v>0</v>
      </c>
      <c r="H34" s="49"/>
      <c r="I34" s="110">
        <v>3.5</v>
      </c>
      <c r="J34" s="200">
        <f>SUM(E34:I34)</f>
        <v>3.5</v>
      </c>
      <c r="K34" s="214">
        <v>4</v>
      </c>
      <c r="L34" s="183">
        <v>9</v>
      </c>
      <c r="M34" s="185" t="str">
        <f>VLOOKUP(L34,'пр.взвешивания'!B6:C45,2,FALSE)</f>
        <v>МИТИНА Ольга Александровна</v>
      </c>
      <c r="N34" s="187" t="str">
        <f>VLOOKUP(L34,'пр.взвешивания'!B6:Q71,3,FALSE)</f>
        <v>08.07.94 мс</v>
      </c>
      <c r="O34" s="189" t="str">
        <f>VLOOKUP(L34,'пр.взвешивания'!B6:R71,4,FALSE)</f>
        <v>Приморский,Владивосток,ФКиС</v>
      </c>
      <c r="P34" s="133" t="s">
        <v>151</v>
      </c>
      <c r="Q34" s="5"/>
      <c r="R34" s="5"/>
      <c r="S34" s="5"/>
      <c r="T34" s="5"/>
      <c r="U34" s="5"/>
      <c r="V34" s="5"/>
      <c r="W34" s="5"/>
    </row>
    <row r="35" spans="1:23" ht="11.25" customHeight="1" thickBot="1">
      <c r="A35" s="183"/>
      <c r="B35" s="208"/>
      <c r="C35" s="197"/>
      <c r="D35" s="192"/>
      <c r="E35" s="44" t="s">
        <v>118</v>
      </c>
      <c r="F35" s="44" t="s">
        <v>124</v>
      </c>
      <c r="G35" s="41" t="s">
        <v>136</v>
      </c>
      <c r="H35" s="50"/>
      <c r="I35" s="111" t="s">
        <v>118</v>
      </c>
      <c r="J35" s="200"/>
      <c r="K35" s="206"/>
      <c r="L35" s="184"/>
      <c r="M35" s="186"/>
      <c r="N35" s="188"/>
      <c r="O35" s="190"/>
      <c r="P35" s="5"/>
      <c r="Q35" s="5"/>
      <c r="R35" s="5"/>
      <c r="S35" s="5"/>
      <c r="T35" s="5"/>
      <c r="U35" s="5"/>
      <c r="V35" s="5"/>
      <c r="W35" s="5"/>
    </row>
    <row r="36" spans="1:23" ht="11.25" customHeight="1">
      <c r="A36" s="183">
        <v>15</v>
      </c>
      <c r="B36" s="207" t="str">
        <f>VLOOKUP(A36,'пр.взвешивания'!B6:E51,2,FALSE)</f>
        <v>КРОТОВА Наталья Алексеевна</v>
      </c>
      <c r="C36" s="187" t="str">
        <f>VLOOKUP(A36,'пр.взвешивания'!B6:F73,3,FALSE)</f>
        <v>09.04.91 кмс</v>
      </c>
      <c r="D36" s="189" t="str">
        <f>VLOOKUP(A36,'пр.взвешивания'!B6:G73,4,FALSE)</f>
        <v>С.П.,Санкт-Петербург,МО</v>
      </c>
      <c r="E36" s="42">
        <v>3</v>
      </c>
      <c r="F36" s="42">
        <v>0</v>
      </c>
      <c r="G36" s="36">
        <v>0</v>
      </c>
      <c r="H36" s="37">
        <v>0</v>
      </c>
      <c r="I36" s="112"/>
      <c r="J36" s="200">
        <f>SUM(E36:I36)</f>
        <v>3</v>
      </c>
      <c r="K36" s="206">
        <v>5</v>
      </c>
      <c r="L36" s="5"/>
      <c r="M36" s="6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1.25" customHeight="1" thickBot="1">
      <c r="A37" s="184"/>
      <c r="B37" s="212"/>
      <c r="C37" s="188"/>
      <c r="D37" s="190"/>
      <c r="E37" s="53" t="s">
        <v>118</v>
      </c>
      <c r="F37" s="53" t="s">
        <v>118</v>
      </c>
      <c r="G37" s="54" t="s">
        <v>130</v>
      </c>
      <c r="H37" s="55" t="s">
        <v>118</v>
      </c>
      <c r="I37" s="113"/>
      <c r="J37" s="201"/>
      <c r="K37" s="21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" customHeight="1" thickBot="1">
      <c r="A38" s="57" t="s">
        <v>12</v>
      </c>
      <c r="B38" s="5"/>
      <c r="C38" s="66"/>
      <c r="D38" s="67"/>
      <c r="E38" s="58"/>
      <c r="F38" s="58"/>
      <c r="G38" s="58"/>
      <c r="H38" s="58"/>
      <c r="I38" s="58"/>
      <c r="J38" s="116"/>
      <c r="K38" s="5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1.25" customHeight="1">
      <c r="A39" s="199">
        <v>16</v>
      </c>
      <c r="B39" s="209" t="str">
        <f>VLOOKUP(A39,'пр.взвешивания'!B6:E43,2,FALSE)</f>
        <v>ХРАМЦОВА Кристина Валерьевна</v>
      </c>
      <c r="C39" s="198" t="str">
        <f>VLOOKUP(A39,'пр.взвешивания'!B6:F76,3,FALSE)</f>
        <v>21.05.92 мс</v>
      </c>
      <c r="D39" s="191" t="str">
        <f>VLOOKUP(A39,'пр.взвешивания'!B6:G76,4,FALSE)</f>
        <v>ЦФО,Московская,Дзержинский, МО</v>
      </c>
      <c r="E39" s="24"/>
      <c r="F39" s="25">
        <v>3</v>
      </c>
      <c r="G39" s="26">
        <v>3</v>
      </c>
      <c r="H39" s="28">
        <v>4</v>
      </c>
      <c r="I39" s="48"/>
      <c r="J39" s="213">
        <f>SUM(E39:I39)</f>
        <v>10</v>
      </c>
      <c r="K39" s="205">
        <v>1</v>
      </c>
      <c r="L39" s="61"/>
      <c r="M39" s="61"/>
      <c r="N39" s="61"/>
      <c r="O39" s="61"/>
      <c r="P39" s="61"/>
      <c r="Q39" s="61"/>
      <c r="R39" s="70"/>
      <c r="S39" s="70"/>
      <c r="T39" s="70"/>
      <c r="U39" s="70"/>
      <c r="V39" s="5"/>
      <c r="W39" s="5"/>
    </row>
    <row r="40" spans="1:23" ht="11.25" customHeight="1">
      <c r="A40" s="183"/>
      <c r="B40" s="208"/>
      <c r="C40" s="197"/>
      <c r="D40" s="192"/>
      <c r="E40" s="29"/>
      <c r="F40" s="30" t="s">
        <v>118</v>
      </c>
      <c r="G40" s="31" t="s">
        <v>118</v>
      </c>
      <c r="H40" s="33" t="s">
        <v>128</v>
      </c>
      <c r="I40" s="71"/>
      <c r="J40" s="200"/>
      <c r="K40" s="206"/>
      <c r="L40" s="68"/>
      <c r="M40" s="68"/>
      <c r="N40" s="68"/>
      <c r="O40" s="69"/>
      <c r="P40" s="69"/>
      <c r="Q40" s="69"/>
      <c r="R40" s="70"/>
      <c r="S40" s="70"/>
      <c r="T40" s="70"/>
      <c r="U40" s="70"/>
      <c r="V40" s="5"/>
      <c r="W40" s="5"/>
    </row>
    <row r="41" spans="1:23" ht="11.25" customHeight="1">
      <c r="A41" s="183">
        <v>17</v>
      </c>
      <c r="B41" s="207" t="str">
        <f>VLOOKUP(A41,'пр.взвешивания'!B6:E45,2,FALSE)</f>
        <v>ВАЛОВА Анастасия Владимировна</v>
      </c>
      <c r="C41" s="187" t="str">
        <f>VLOOKUP(A41,'пр.взвешивания'!B6:F78,3,FALSE)</f>
        <v>25.10.90 мс</v>
      </c>
      <c r="D41" s="189" t="str">
        <f>VLOOKUP(A41,'пр.взвешивания'!B6:G78,4,FALSE)</f>
        <v>М, Москва, МКС</v>
      </c>
      <c r="E41" s="34">
        <v>1</v>
      </c>
      <c r="F41" s="35"/>
      <c r="G41" s="36">
        <v>4</v>
      </c>
      <c r="H41" s="38">
        <v>4</v>
      </c>
      <c r="I41" s="48"/>
      <c r="J41" s="200">
        <f>SUM(E41:I41)</f>
        <v>9</v>
      </c>
      <c r="K41" s="206">
        <v>2</v>
      </c>
      <c r="L41" s="68"/>
      <c r="M41" s="5"/>
      <c r="N41" s="5"/>
      <c r="O41" s="5"/>
      <c r="P41" s="5"/>
      <c r="Q41" s="5"/>
      <c r="R41" s="293" t="str">
        <f>HYPERLINK('[2]реквизиты'!$G$6)</f>
        <v>Шоя Ю.А</v>
      </c>
      <c r="S41" s="293"/>
      <c r="T41" s="293"/>
      <c r="U41" s="293"/>
      <c r="V41" s="5"/>
      <c r="W41" s="5"/>
    </row>
    <row r="42" spans="1:23" ht="11.25" customHeight="1">
      <c r="A42" s="183"/>
      <c r="B42" s="208"/>
      <c r="C42" s="197"/>
      <c r="D42" s="192"/>
      <c r="E42" s="39" t="s">
        <v>118</v>
      </c>
      <c r="F42" s="40"/>
      <c r="G42" s="41" t="s">
        <v>133</v>
      </c>
      <c r="H42" s="33" t="s">
        <v>129</v>
      </c>
      <c r="I42" s="71"/>
      <c r="J42" s="200"/>
      <c r="K42" s="206"/>
      <c r="L42" s="69"/>
      <c r="M42" s="101" t="str">
        <f>HYPERLINK('[2]реквизиты'!$A$6)</f>
        <v>Гл. судья, судья МК</v>
      </c>
      <c r="N42" s="125"/>
      <c r="O42" s="125"/>
      <c r="P42" s="107"/>
      <c r="Q42" s="126"/>
      <c r="R42" s="293"/>
      <c r="S42" s="293"/>
      <c r="T42" s="293"/>
      <c r="U42" s="293"/>
      <c r="V42" s="5"/>
      <c r="W42" s="5"/>
    </row>
    <row r="43" spans="1:23" ht="11.25" customHeight="1">
      <c r="A43" s="183">
        <v>18</v>
      </c>
      <c r="B43" s="207" t="str">
        <f>VLOOKUP(A43,'пр.взвешивания'!B6:E47,2,FALSE)</f>
        <v>ЛУКЬЯНЧУК Оксана Юрьевна</v>
      </c>
      <c r="C43" s="187" t="str">
        <f>VLOOKUP(A43,'пр.взвешивания'!B6:F80,3,FALSE)</f>
        <v>14.09.93 мс</v>
      </c>
      <c r="D43" s="189" t="str">
        <f>VLOOKUP(A43,'пр.взвешивания'!B6:G80,4,FALSE)</f>
        <v>Приморский,Владивосток,ФКиС</v>
      </c>
      <c r="E43" s="34">
        <v>0</v>
      </c>
      <c r="F43" s="42">
        <v>0</v>
      </c>
      <c r="G43" s="43"/>
      <c r="H43" s="38">
        <v>3</v>
      </c>
      <c r="I43" s="48"/>
      <c r="J43" s="200">
        <f>SUM(E43:I43)</f>
        <v>3</v>
      </c>
      <c r="K43" s="206">
        <v>3</v>
      </c>
      <c r="L43" s="68"/>
      <c r="M43" s="102"/>
      <c r="N43" s="125"/>
      <c r="O43" s="125"/>
      <c r="P43" s="107"/>
      <c r="Q43" s="126"/>
      <c r="R43" s="128" t="str">
        <f>HYPERLINK('[2]реквизиты'!$G$7)</f>
        <v>/Астрахань/</v>
      </c>
      <c r="S43" s="107"/>
      <c r="T43" s="2"/>
      <c r="V43" s="5"/>
      <c r="W43" s="5"/>
    </row>
    <row r="44" spans="1:23" ht="11.25" customHeight="1">
      <c r="A44" s="183"/>
      <c r="B44" s="208"/>
      <c r="C44" s="197"/>
      <c r="D44" s="192"/>
      <c r="E44" s="39" t="s">
        <v>118</v>
      </c>
      <c r="F44" s="44" t="s">
        <v>133</v>
      </c>
      <c r="G44" s="45"/>
      <c r="H44" s="33" t="s">
        <v>118</v>
      </c>
      <c r="I44" s="71"/>
      <c r="J44" s="200"/>
      <c r="K44" s="206"/>
      <c r="L44" s="68"/>
      <c r="M44" s="10"/>
      <c r="N44" s="109"/>
      <c r="O44" s="109"/>
      <c r="P44" s="2"/>
      <c r="Q44" s="107"/>
      <c r="R44" s="293" t="str">
        <f>HYPERLINK('[2]реквизиты'!$G$8)</f>
        <v>Тимошин А.С.</v>
      </c>
      <c r="S44" s="293"/>
      <c r="T44" s="293"/>
      <c r="U44" s="293"/>
      <c r="V44" s="5"/>
      <c r="W44" s="5"/>
    </row>
    <row r="45" spans="1:23" ht="11.25" customHeight="1">
      <c r="A45" s="183">
        <v>19</v>
      </c>
      <c r="B45" s="207" t="str">
        <f>VLOOKUP(A45,'пр.взвешивания'!B6:E49,2,FALSE)</f>
        <v>ЕВГЕНЬЕВА Валентина Эдуардовна</v>
      </c>
      <c r="C45" s="187" t="str">
        <f>VLOOKUP(A45,'пр.взвешивания'!B6:F82,3,FALSE)</f>
        <v>28.28.91 мс</v>
      </c>
      <c r="D45" s="189" t="str">
        <f>VLOOKUP(A45,'пр.взвешивания'!B6:G82,4,FALSE)</f>
        <v>ЮФО,Краснодарский,Старовеличковская, ФКС</v>
      </c>
      <c r="E45" s="46">
        <v>0</v>
      </c>
      <c r="F45" s="47">
        <v>0</v>
      </c>
      <c r="G45" s="48">
        <v>0</v>
      </c>
      <c r="H45" s="75"/>
      <c r="I45" s="48"/>
      <c r="J45" s="200">
        <f>SUM(E45:I45)</f>
        <v>0</v>
      </c>
      <c r="K45" s="214">
        <v>4</v>
      </c>
      <c r="L45" s="69"/>
      <c r="M45" s="101" t="str">
        <f>'[2]реквизиты'!$A$8</f>
        <v>Гл. секретарь, судья РК</v>
      </c>
      <c r="N45" s="125"/>
      <c r="O45" s="125"/>
      <c r="P45" s="107"/>
      <c r="Q45" s="126"/>
      <c r="R45" s="293"/>
      <c r="S45" s="293"/>
      <c r="T45" s="293"/>
      <c r="U45" s="293"/>
      <c r="V45" s="5"/>
      <c r="W45" s="5"/>
    </row>
    <row r="46" spans="1:23" ht="11.25" customHeight="1" thickBot="1">
      <c r="A46" s="184"/>
      <c r="B46" s="212"/>
      <c r="C46" s="188"/>
      <c r="D46" s="190"/>
      <c r="E46" s="52" t="s">
        <v>128</v>
      </c>
      <c r="F46" s="53" t="s">
        <v>129</v>
      </c>
      <c r="G46" s="54" t="s">
        <v>118</v>
      </c>
      <c r="H46" s="56"/>
      <c r="I46" s="71"/>
      <c r="J46" s="201"/>
      <c r="K46" s="215"/>
      <c r="L46" s="5"/>
      <c r="M46" s="106"/>
      <c r="N46" s="129"/>
      <c r="O46" s="129"/>
      <c r="P46" s="107"/>
      <c r="Q46" s="107"/>
      <c r="R46" s="128" t="str">
        <f>HYPERLINK('[2]реквизиты'!$G$9)</f>
        <v>/Рыбинск/</v>
      </c>
      <c r="S46" s="107"/>
      <c r="T46" s="2"/>
      <c r="V46" s="5"/>
      <c r="W46" s="5"/>
    </row>
    <row r="47" spans="1:23" ht="11.25" customHeight="1">
      <c r="A47" s="217"/>
      <c r="B47" s="218"/>
      <c r="C47" s="220"/>
      <c r="D47" s="222"/>
      <c r="E47" s="48"/>
      <c r="F47" s="48"/>
      <c r="G47" s="48"/>
      <c r="H47" s="48"/>
      <c r="I47" s="73"/>
      <c r="J47" s="224"/>
      <c r="K47" s="217"/>
      <c r="L47" s="5"/>
      <c r="M47" s="5"/>
      <c r="N47" s="61"/>
      <c r="O47" s="61"/>
      <c r="P47" s="61"/>
      <c r="Q47" s="61"/>
      <c r="R47" s="61"/>
      <c r="S47" s="61"/>
      <c r="T47" s="61"/>
      <c r="U47" s="5"/>
      <c r="V47" s="5"/>
      <c r="W47" s="5"/>
    </row>
    <row r="48" spans="1:23" ht="11.25" customHeight="1">
      <c r="A48" s="217"/>
      <c r="B48" s="219"/>
      <c r="C48" s="221"/>
      <c r="D48" s="223"/>
      <c r="E48" s="71"/>
      <c r="F48" s="71"/>
      <c r="G48" s="71"/>
      <c r="H48" s="71"/>
      <c r="I48" s="74"/>
      <c r="J48" s="225"/>
      <c r="K48" s="217"/>
      <c r="L48" s="5"/>
      <c r="M48" s="5"/>
      <c r="N48" s="61"/>
      <c r="O48" s="61"/>
      <c r="P48" s="61"/>
      <c r="Q48" s="61"/>
      <c r="R48" s="61"/>
      <c r="S48" s="61"/>
      <c r="T48" s="61"/>
      <c r="U48" s="5"/>
      <c r="V48" s="5"/>
      <c r="W48" s="5"/>
    </row>
    <row r="49" spans="1:23" ht="12.75">
      <c r="A49" s="5"/>
      <c r="B49" s="5"/>
      <c r="C49" s="64"/>
      <c r="D49" s="5"/>
      <c r="E49" s="5"/>
      <c r="F49" s="5"/>
      <c r="G49" s="5"/>
      <c r="H49" s="5"/>
      <c r="I49" s="5"/>
      <c r="J49" s="58"/>
      <c r="K49" s="5"/>
      <c r="L49" s="5"/>
      <c r="M49" s="5"/>
      <c r="N49" s="61"/>
      <c r="O49" s="61"/>
      <c r="P49" s="61"/>
      <c r="Q49" s="61"/>
      <c r="R49" s="61"/>
      <c r="S49" s="61"/>
      <c r="T49" s="61"/>
      <c r="U49" s="5"/>
      <c r="V49" s="5"/>
      <c r="W49" s="5"/>
    </row>
    <row r="50" spans="1:23" ht="12.75">
      <c r="A50" s="5"/>
      <c r="B50" s="5"/>
      <c r="C50" s="64"/>
      <c r="D50" s="5"/>
      <c r="E50" s="5"/>
      <c r="F50" s="5"/>
      <c r="G50" s="5"/>
      <c r="H50" s="5"/>
      <c r="I50" s="5"/>
      <c r="J50" s="58"/>
      <c r="K50" s="5"/>
      <c r="L50" s="5"/>
      <c r="M50" s="5"/>
      <c r="N50" s="61"/>
      <c r="O50" s="61"/>
      <c r="P50" s="61"/>
      <c r="Q50" s="61"/>
      <c r="R50" s="61"/>
      <c r="S50" s="61"/>
      <c r="T50" s="61"/>
      <c r="U50" s="5"/>
      <c r="V50" s="5"/>
      <c r="W50" s="5"/>
    </row>
    <row r="51" spans="1:23" ht="12.75">
      <c r="A51" s="5"/>
      <c r="B51" s="5"/>
      <c r="C51" s="64"/>
      <c r="D51" s="5"/>
      <c r="E51" s="5"/>
      <c r="F51" s="5"/>
      <c r="G51" s="5"/>
      <c r="H51" s="5"/>
      <c r="I51" s="5"/>
      <c r="J51" s="58"/>
      <c r="K51" s="5"/>
      <c r="L51" s="5"/>
      <c r="M51" s="5"/>
      <c r="N51" s="61"/>
      <c r="O51" s="61"/>
      <c r="P51" s="61"/>
      <c r="Q51" s="61"/>
      <c r="R51" s="61"/>
      <c r="S51" s="61"/>
      <c r="T51" s="61"/>
      <c r="U51" s="5"/>
      <c r="V51" s="5"/>
      <c r="W51" s="5"/>
    </row>
    <row r="52" spans="1:23" ht="12.75">
      <c r="A52" s="5"/>
      <c r="B52" s="5"/>
      <c r="C52" s="64"/>
      <c r="D52" s="5"/>
      <c r="E52" s="5"/>
      <c r="F52" s="5"/>
      <c r="G52" s="5"/>
      <c r="H52" s="5"/>
      <c r="I52" s="5"/>
      <c r="J52" s="5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5"/>
      <c r="B53" s="5"/>
      <c r="C53" s="64"/>
      <c r="D53" s="5"/>
      <c r="E53" s="5"/>
      <c r="F53" s="5"/>
      <c r="G53" s="5"/>
      <c r="H53" s="5"/>
      <c r="I53" s="5"/>
      <c r="J53" s="5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"/>
      <c r="B54" s="5"/>
      <c r="C54" s="64"/>
      <c r="D54" s="5"/>
      <c r="E54" s="5"/>
      <c r="F54" s="5"/>
      <c r="G54" s="5"/>
      <c r="H54" s="5"/>
      <c r="I54" s="5"/>
      <c r="J54" s="5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3:10" ht="12.75">
      <c r="C55" s="7"/>
      <c r="J55" s="20"/>
    </row>
    <row r="56" spans="3:10" ht="12.75">
      <c r="C56" s="7"/>
      <c r="J56" s="20"/>
    </row>
    <row r="57" spans="3:10" ht="12.75">
      <c r="C57" s="7"/>
      <c r="J57" s="20"/>
    </row>
    <row r="58" spans="3:10" ht="12.75">
      <c r="C58" s="7"/>
      <c r="J58" s="20"/>
    </row>
    <row r="59" spans="3:10" ht="12.75">
      <c r="C59" s="7"/>
      <c r="J59" s="20"/>
    </row>
    <row r="60" spans="3:10" ht="12.75">
      <c r="C60" s="7"/>
      <c r="J60" s="20"/>
    </row>
    <row r="61" spans="3:10" ht="12.75">
      <c r="C61" s="7"/>
      <c r="J61" s="20"/>
    </row>
    <row r="62" spans="3:10" ht="12.75">
      <c r="C62" s="7"/>
      <c r="J62" s="20"/>
    </row>
    <row r="63" spans="3:10" ht="12.75">
      <c r="C63" s="7"/>
      <c r="J63" s="20"/>
    </row>
    <row r="64" spans="3:10" ht="12.75">
      <c r="C64" s="7"/>
      <c r="J64" s="20"/>
    </row>
    <row r="65" spans="3:10" ht="12.75">
      <c r="C65" s="7"/>
      <c r="J65" s="20"/>
    </row>
    <row r="66" spans="3:10" ht="12.75">
      <c r="C66" s="7"/>
      <c r="J66" s="20"/>
    </row>
    <row r="67" spans="3:10" ht="12.75">
      <c r="C67" s="7"/>
      <c r="J67" s="20"/>
    </row>
    <row r="68" spans="3:10" ht="12.75">
      <c r="C68" s="7"/>
      <c r="J68" s="20"/>
    </row>
    <row r="69" spans="3:10" ht="12.75">
      <c r="C69" s="7"/>
      <c r="J69" s="20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</sheetData>
  <mergeCells count="205">
    <mergeCell ref="R41:U42"/>
    <mergeCell ref="R44:U45"/>
    <mergeCell ref="A1:U1"/>
    <mergeCell ref="B2:J2"/>
    <mergeCell ref="K2:U2"/>
    <mergeCell ref="B3:K3"/>
    <mergeCell ref="Q3:U3"/>
    <mergeCell ref="J17:J18"/>
    <mergeCell ref="L10:L11"/>
    <mergeCell ref="L19:L20"/>
    <mergeCell ref="M19:M20"/>
    <mergeCell ref="L12:L13"/>
    <mergeCell ref="M12:M13"/>
    <mergeCell ref="L17:L18"/>
    <mergeCell ref="M17:M18"/>
    <mergeCell ref="J10:J11"/>
    <mergeCell ref="K10:K11"/>
    <mergeCell ref="J12:J13"/>
    <mergeCell ref="J14:J15"/>
    <mergeCell ref="O6:O7"/>
    <mergeCell ref="N6:N7"/>
    <mergeCell ref="N10:N11"/>
    <mergeCell ref="O8:O9"/>
    <mergeCell ref="K12:K13"/>
    <mergeCell ref="O17:O18"/>
    <mergeCell ref="T17:T18"/>
    <mergeCell ref="T6:T7"/>
    <mergeCell ref="U6:U7"/>
    <mergeCell ref="T8:T9"/>
    <mergeCell ref="U8:U9"/>
    <mergeCell ref="O10:O11"/>
    <mergeCell ref="O12:O13"/>
    <mergeCell ref="T12:T13"/>
    <mergeCell ref="U12:U13"/>
    <mergeCell ref="D4:D5"/>
    <mergeCell ref="M6:M7"/>
    <mergeCell ref="K4:K5"/>
    <mergeCell ref="J6:J7"/>
    <mergeCell ref="K6:K7"/>
    <mergeCell ref="E4:I4"/>
    <mergeCell ref="J4:J5"/>
    <mergeCell ref="L6:L7"/>
    <mergeCell ref="N17:N18"/>
    <mergeCell ref="A8:A9"/>
    <mergeCell ref="B8:B9"/>
    <mergeCell ref="C8:C9"/>
    <mergeCell ref="D8:D9"/>
    <mergeCell ref="M10:M11"/>
    <mergeCell ref="J8:J9"/>
    <mergeCell ref="K8:K9"/>
    <mergeCell ref="N12:N13"/>
    <mergeCell ref="K14:K15"/>
    <mergeCell ref="U17:U18"/>
    <mergeCell ref="T10:T11"/>
    <mergeCell ref="U10:U11"/>
    <mergeCell ref="A4:A5"/>
    <mergeCell ref="A10:A11"/>
    <mergeCell ref="B10:B11"/>
    <mergeCell ref="C10:C11"/>
    <mergeCell ref="A6:A7"/>
    <mergeCell ref="B6:B7"/>
    <mergeCell ref="C6:C7"/>
    <mergeCell ref="B4:B5"/>
    <mergeCell ref="C4:C5"/>
    <mergeCell ref="D10:D11"/>
    <mergeCell ref="P4:S4"/>
    <mergeCell ref="D6:D7"/>
    <mergeCell ref="L8:L9"/>
    <mergeCell ref="M8:M9"/>
    <mergeCell ref="N8:N9"/>
    <mergeCell ref="L4:L5"/>
    <mergeCell ref="M4:M5"/>
    <mergeCell ref="T4:T5"/>
    <mergeCell ref="U4:U5"/>
    <mergeCell ref="N4:N5"/>
    <mergeCell ref="O4:O5"/>
    <mergeCell ref="A12:A13"/>
    <mergeCell ref="B12:B13"/>
    <mergeCell ref="K45:K46"/>
    <mergeCell ref="A47:A48"/>
    <mergeCell ref="B47:B48"/>
    <mergeCell ref="C47:C48"/>
    <mergeCell ref="D47:D48"/>
    <mergeCell ref="J47:J48"/>
    <mergeCell ref="K47:K48"/>
    <mergeCell ref="C45:C46"/>
    <mergeCell ref="D45:D46"/>
    <mergeCell ref="A17:A18"/>
    <mergeCell ref="J45:J46"/>
    <mergeCell ref="A21:A22"/>
    <mergeCell ref="B21:B22"/>
    <mergeCell ref="A45:A46"/>
    <mergeCell ref="B45:B46"/>
    <mergeCell ref="J41:J42"/>
    <mergeCell ref="D41:D42"/>
    <mergeCell ref="J39:J40"/>
    <mergeCell ref="K41:K42"/>
    <mergeCell ref="A43:A44"/>
    <mergeCell ref="B43:B44"/>
    <mergeCell ref="C43:C44"/>
    <mergeCell ref="D43:D44"/>
    <mergeCell ref="J43:J44"/>
    <mergeCell ref="K43:K44"/>
    <mergeCell ref="A41:A42"/>
    <mergeCell ref="B41:B42"/>
    <mergeCell ref="C41:C42"/>
    <mergeCell ref="K39:K40"/>
    <mergeCell ref="A39:A40"/>
    <mergeCell ref="B39:B40"/>
    <mergeCell ref="C39:C40"/>
    <mergeCell ref="D39:D40"/>
    <mergeCell ref="J36:J37"/>
    <mergeCell ref="K36:K37"/>
    <mergeCell ref="A36:A37"/>
    <mergeCell ref="A34:A35"/>
    <mergeCell ref="B34:B35"/>
    <mergeCell ref="C34:C35"/>
    <mergeCell ref="D34:D35"/>
    <mergeCell ref="B36:B37"/>
    <mergeCell ref="C36:C37"/>
    <mergeCell ref="D36:D37"/>
    <mergeCell ref="J32:J33"/>
    <mergeCell ref="D32:D33"/>
    <mergeCell ref="K32:K33"/>
    <mergeCell ref="K34:K35"/>
    <mergeCell ref="J34:J35"/>
    <mergeCell ref="J30:J31"/>
    <mergeCell ref="K30:K31"/>
    <mergeCell ref="C30:C31"/>
    <mergeCell ref="D30:D31"/>
    <mergeCell ref="B28:B29"/>
    <mergeCell ref="A30:A31"/>
    <mergeCell ref="B30:B31"/>
    <mergeCell ref="C32:C33"/>
    <mergeCell ref="A32:A33"/>
    <mergeCell ref="B32:B33"/>
    <mergeCell ref="J28:J29"/>
    <mergeCell ref="K28:K29"/>
    <mergeCell ref="K21:K22"/>
    <mergeCell ref="D23:D24"/>
    <mergeCell ref="K23:K24"/>
    <mergeCell ref="J25:J26"/>
    <mergeCell ref="K25:K26"/>
    <mergeCell ref="D25:D26"/>
    <mergeCell ref="J21:J22"/>
    <mergeCell ref="A14:A15"/>
    <mergeCell ref="C28:C29"/>
    <mergeCell ref="D28:D29"/>
    <mergeCell ref="D14:D15"/>
    <mergeCell ref="A23:A24"/>
    <mergeCell ref="B23:B24"/>
    <mergeCell ref="A25:A26"/>
    <mergeCell ref="B25:B26"/>
    <mergeCell ref="C25:C26"/>
    <mergeCell ref="A28:A29"/>
    <mergeCell ref="C23:C24"/>
    <mergeCell ref="C21:C22"/>
    <mergeCell ref="D21:D22"/>
    <mergeCell ref="J23:J24"/>
    <mergeCell ref="B14:B15"/>
    <mergeCell ref="C14:C15"/>
    <mergeCell ref="C12:C13"/>
    <mergeCell ref="D12:D13"/>
    <mergeCell ref="K17:K18"/>
    <mergeCell ref="A19:A20"/>
    <mergeCell ref="B19:B20"/>
    <mergeCell ref="C19:C20"/>
    <mergeCell ref="D19:D20"/>
    <mergeCell ref="J19:J20"/>
    <mergeCell ref="K19:K20"/>
    <mergeCell ref="B17:B18"/>
    <mergeCell ref="C17:C18"/>
    <mergeCell ref="D17:D18"/>
    <mergeCell ref="T19:T20"/>
    <mergeCell ref="U19:U20"/>
    <mergeCell ref="O21:O22"/>
    <mergeCell ref="N19:N20"/>
    <mergeCell ref="O19:O20"/>
    <mergeCell ref="T21:T22"/>
    <mergeCell ref="U21:U22"/>
    <mergeCell ref="N21:N22"/>
    <mergeCell ref="T23:T24"/>
    <mergeCell ref="U23:U24"/>
    <mergeCell ref="L21:L22"/>
    <mergeCell ref="M21:M22"/>
    <mergeCell ref="O23:O24"/>
    <mergeCell ref="L23:L24"/>
    <mergeCell ref="M23:M24"/>
    <mergeCell ref="N23:N24"/>
    <mergeCell ref="L28:L29"/>
    <mergeCell ref="M28:M29"/>
    <mergeCell ref="N28:N29"/>
    <mergeCell ref="O28:O29"/>
    <mergeCell ref="O32:O33"/>
    <mergeCell ref="L30:L31"/>
    <mergeCell ref="M30:M31"/>
    <mergeCell ref="N30:N31"/>
    <mergeCell ref="O30:O31"/>
    <mergeCell ref="L32:L33"/>
    <mergeCell ref="M32:M33"/>
    <mergeCell ref="N32:N33"/>
    <mergeCell ref="L34:L35"/>
    <mergeCell ref="M34:M35"/>
    <mergeCell ref="N34:N35"/>
    <mergeCell ref="O34:O3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workbookViewId="0" topLeftCell="A24">
      <selection activeCell="A27" sqref="A27:I41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18" t="str">
        <f>HYPERLINK('пр.взвешивания'!E3)</f>
        <v>в.к.  56      кг.</v>
      </c>
    </row>
    <row r="2" ht="12.75">
      <c r="C2" s="8" t="s">
        <v>28</v>
      </c>
    </row>
    <row r="3" ht="12.75">
      <c r="C3" s="9" t="s">
        <v>29</v>
      </c>
    </row>
    <row r="4" spans="1:9" ht="12.75" customHeight="1">
      <c r="A4" s="242" t="s">
        <v>30</v>
      </c>
      <c r="B4" s="242" t="s">
        <v>0</v>
      </c>
      <c r="C4" s="136" t="s">
        <v>1</v>
      </c>
      <c r="D4" s="242" t="s">
        <v>2</v>
      </c>
      <c r="E4" s="242" t="s">
        <v>3</v>
      </c>
      <c r="F4" s="242" t="s">
        <v>13</v>
      </c>
      <c r="G4" s="242" t="s">
        <v>14</v>
      </c>
      <c r="H4" s="242" t="s">
        <v>15</v>
      </c>
      <c r="I4" s="242" t="s">
        <v>16</v>
      </c>
    </row>
    <row r="5" spans="1:9" ht="12.7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2.75">
      <c r="A6" s="246"/>
      <c r="B6" s="248">
        <v>4</v>
      </c>
      <c r="C6" s="249" t="str">
        <f>VLOOKUP(B6,'пр.взвешивания'!B6:G43,2,FALSE)</f>
        <v>ЗАЙЦЕВА Надежда Сергеевна</v>
      </c>
      <c r="D6" s="249" t="str">
        <f>VLOOKUP(B6,'пр.взвешивания'!B6:H43,3,FALSE)</f>
        <v>01.01.84 мсмк</v>
      </c>
      <c r="E6" s="249" t="str">
        <f>VLOOKUP(B6,'пр.взвешивания'!B6:I43,4,FALSE)</f>
        <v>С.П.,Санкт-Петербург,МО</v>
      </c>
      <c r="F6" s="244"/>
      <c r="G6" s="147"/>
      <c r="H6" s="247"/>
      <c r="I6" s="242"/>
    </row>
    <row r="7" spans="1:9" ht="12.75">
      <c r="A7" s="246"/>
      <c r="B7" s="242"/>
      <c r="C7" s="249"/>
      <c r="D7" s="249"/>
      <c r="E7" s="249"/>
      <c r="F7" s="244"/>
      <c r="G7" s="244"/>
      <c r="H7" s="247"/>
      <c r="I7" s="242"/>
    </row>
    <row r="8" spans="1:9" ht="12.75">
      <c r="A8" s="245"/>
      <c r="B8" s="248">
        <v>16</v>
      </c>
      <c r="C8" s="249" t="str">
        <f>VLOOKUP(B8,'пр.взвешивания'!B6:G45,2,FALSE)</f>
        <v>ХРАМЦОВА Кристина Валерьевна</v>
      </c>
      <c r="D8" s="249" t="str">
        <f>VLOOKUP(B8,'пр.взвешивания'!B6:H45,3,FALSE)</f>
        <v>21.05.92 мс</v>
      </c>
      <c r="E8" s="249" t="str">
        <f>VLOOKUP(B8,'пр.взвешивания'!B6:I45,4,FALSE)</f>
        <v>ЦФО,Московская,Дзержинский, МО</v>
      </c>
      <c r="F8" s="244"/>
      <c r="G8" s="244"/>
      <c r="H8" s="242"/>
      <c r="I8" s="242"/>
    </row>
    <row r="9" spans="1:9" ht="12.75">
      <c r="A9" s="245"/>
      <c r="B9" s="242"/>
      <c r="C9" s="249"/>
      <c r="D9" s="249"/>
      <c r="E9" s="249"/>
      <c r="F9" s="244"/>
      <c r="G9" s="244"/>
      <c r="H9" s="242"/>
      <c r="I9" s="242"/>
    </row>
    <row r="10" ht="24.75" customHeight="1">
      <c r="E10" s="10" t="s">
        <v>31</v>
      </c>
    </row>
    <row r="11" spans="5:9" ht="24.75" customHeight="1">
      <c r="E11" s="10" t="s">
        <v>7</v>
      </c>
      <c r="F11" s="11"/>
      <c r="G11" s="11"/>
      <c r="H11" s="11"/>
      <c r="I11" s="11"/>
    </row>
    <row r="12" ht="24.75" customHeight="1">
      <c r="E12" s="10" t="s">
        <v>8</v>
      </c>
    </row>
    <row r="13" spans="5:9" ht="24.75" customHeight="1">
      <c r="E13" s="10" t="s">
        <v>8</v>
      </c>
      <c r="F13" s="11"/>
      <c r="G13" s="11"/>
      <c r="H13" s="11"/>
      <c r="I13" s="11"/>
    </row>
    <row r="14" ht="24.75" customHeight="1"/>
    <row r="15" spans="3:6" ht="29.25" customHeight="1">
      <c r="C15" s="9" t="s">
        <v>142</v>
      </c>
      <c r="F15" s="118" t="str">
        <f>HYPERLINK('пр.взвешивания'!E3)</f>
        <v>в.к.  56      кг.</v>
      </c>
    </row>
    <row r="16" spans="1:9" ht="12.75" customHeight="1">
      <c r="A16" s="242" t="s">
        <v>30</v>
      </c>
      <c r="B16" s="242" t="s">
        <v>0</v>
      </c>
      <c r="C16" s="136" t="s">
        <v>1</v>
      </c>
      <c r="D16" s="242" t="s">
        <v>2</v>
      </c>
      <c r="E16" s="242" t="s">
        <v>3</v>
      </c>
      <c r="F16" s="242" t="s">
        <v>13</v>
      </c>
      <c r="G16" s="242" t="s">
        <v>14</v>
      </c>
      <c r="H16" s="242" t="s">
        <v>15</v>
      </c>
      <c r="I16" s="242" t="s">
        <v>16</v>
      </c>
    </row>
    <row r="17" spans="1:9" ht="12.75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12.75">
      <c r="A18" s="246"/>
      <c r="B18" s="248">
        <v>13</v>
      </c>
      <c r="C18" s="249" t="str">
        <f>VLOOKUP(B18,'пр.взвешивания'!B6:G55,2,FALSE)</f>
        <v>ЗЕНЧЕНКО Татьяна Николаевна</v>
      </c>
      <c r="D18" s="249" t="str">
        <f>VLOOKUP(B18,'пр.взвешивания'!B6:H55,3,FALSE)</f>
        <v>26.02.78 змс</v>
      </c>
      <c r="E18" s="249" t="str">
        <f>VLOOKUP(B18,'пр.взвешивания'!B6:I55,4,FALSE)</f>
        <v>Приморский,Владивосток,ФКиС</v>
      </c>
      <c r="F18" s="244"/>
      <c r="G18" s="147"/>
      <c r="H18" s="247"/>
      <c r="I18" s="242"/>
    </row>
    <row r="19" spans="1:9" ht="12.75">
      <c r="A19" s="246"/>
      <c r="B19" s="242"/>
      <c r="C19" s="249"/>
      <c r="D19" s="249"/>
      <c r="E19" s="249"/>
      <c r="F19" s="244"/>
      <c r="G19" s="244"/>
      <c r="H19" s="247"/>
      <c r="I19" s="242"/>
    </row>
    <row r="20" spans="1:9" ht="12.75">
      <c r="A20" s="245"/>
      <c r="B20" s="248">
        <v>9</v>
      </c>
      <c r="C20" s="249" t="str">
        <f>VLOOKUP(B20,'пр.взвешивания'!B6:G57,2,FALSE)</f>
        <v>МИТИНА Ольга Александровна</v>
      </c>
      <c r="D20" s="249" t="str">
        <f>VLOOKUP(B20,'пр.взвешивания'!B6:H57,3,FALSE)</f>
        <v>08.07.94 мс</v>
      </c>
      <c r="E20" s="249" t="str">
        <f>VLOOKUP(B20,'пр.взвешивания'!B6:I57,4,FALSE)</f>
        <v>Приморский,Владивосток,ФКиС</v>
      </c>
      <c r="F20" s="244"/>
      <c r="G20" s="244"/>
      <c r="H20" s="242"/>
      <c r="I20" s="242"/>
    </row>
    <row r="21" spans="1:9" ht="12.75">
      <c r="A21" s="245"/>
      <c r="B21" s="242"/>
      <c r="C21" s="249"/>
      <c r="D21" s="249"/>
      <c r="E21" s="249"/>
      <c r="F21" s="244"/>
      <c r="G21" s="244"/>
      <c r="H21" s="242"/>
      <c r="I21" s="242"/>
    </row>
    <row r="22" ht="24.75" customHeight="1">
      <c r="E22" s="10" t="s">
        <v>31</v>
      </c>
    </row>
    <row r="23" spans="5:9" ht="24.75" customHeight="1">
      <c r="E23" s="10" t="s">
        <v>7</v>
      </c>
      <c r="F23" s="11"/>
      <c r="G23" s="11"/>
      <c r="H23" s="11"/>
      <c r="I23" s="11"/>
    </row>
    <row r="24" ht="24.75" customHeight="1">
      <c r="E24" s="10" t="s">
        <v>8</v>
      </c>
    </row>
    <row r="25" spans="5:9" ht="24.75" customHeight="1">
      <c r="E25" s="10" t="s">
        <v>8</v>
      </c>
      <c r="F25" s="11"/>
      <c r="G25" s="11"/>
      <c r="H25" s="11"/>
      <c r="I25" s="11"/>
    </row>
    <row r="26" ht="24.75" customHeight="1"/>
    <row r="27" ht="24.75" customHeight="1"/>
    <row r="28" spans="3:6" ht="33.75" customHeight="1">
      <c r="C28" s="12" t="s">
        <v>25</v>
      </c>
      <c r="F28" s="118" t="str">
        <f>HYPERLINK('пр.взвешивания'!E3)</f>
        <v>в.к.  56      кг.</v>
      </c>
    </row>
    <row r="29" spans="1:9" ht="12.75" customHeight="1">
      <c r="A29" s="242" t="s">
        <v>30</v>
      </c>
      <c r="B29" s="242" t="s">
        <v>0</v>
      </c>
      <c r="C29" s="136" t="s">
        <v>1</v>
      </c>
      <c r="D29" s="242" t="s">
        <v>2</v>
      </c>
      <c r="E29" s="242" t="s">
        <v>3</v>
      </c>
      <c r="F29" s="242" t="s">
        <v>13</v>
      </c>
      <c r="G29" s="242" t="s">
        <v>14</v>
      </c>
      <c r="H29" s="242" t="s">
        <v>15</v>
      </c>
      <c r="I29" s="242" t="s">
        <v>16</v>
      </c>
    </row>
    <row r="30" spans="1:9" ht="12.75">
      <c r="A30" s="135"/>
      <c r="B30" s="135"/>
      <c r="C30" s="135"/>
      <c r="D30" s="135"/>
      <c r="E30" s="135"/>
      <c r="F30" s="135"/>
      <c r="G30" s="135"/>
      <c r="H30" s="135"/>
      <c r="I30" s="135"/>
    </row>
    <row r="31" spans="1:9" ht="12.75">
      <c r="A31" s="246"/>
      <c r="B31" s="242">
        <v>4</v>
      </c>
      <c r="C31" s="243" t="str">
        <f>VLOOKUP(B31,'пр.взвешивания'!B6:C43,2,FALSE)</f>
        <v>ЗАЙЦЕВА Надежда Сергеевна</v>
      </c>
      <c r="D31" s="243" t="str">
        <f>VLOOKUP(B31,'пр.взвешивания'!B6:D43,3,FALSE)</f>
        <v>01.01.84 мсмк</v>
      </c>
      <c r="E31" s="243" t="str">
        <f>VLOOKUP(B31,'пр.взвешивания'!B6:E43,4,FALSE)</f>
        <v>С.П.,Санкт-Петербург,МО</v>
      </c>
      <c r="F31" s="244"/>
      <c r="G31" s="147"/>
      <c r="H31" s="247"/>
      <c r="I31" s="242"/>
    </row>
    <row r="32" spans="1:9" ht="12.75">
      <c r="A32" s="246"/>
      <c r="B32" s="242"/>
      <c r="C32" s="243"/>
      <c r="D32" s="243"/>
      <c r="E32" s="243"/>
      <c r="F32" s="244"/>
      <c r="G32" s="244"/>
      <c r="H32" s="247"/>
      <c r="I32" s="242"/>
    </row>
    <row r="33" spans="1:9" ht="12.75">
      <c r="A33" s="245"/>
      <c r="B33" s="242">
        <v>13</v>
      </c>
      <c r="C33" s="243" t="str">
        <f>VLOOKUP(B33,'пр.взвешивания'!B6:C45,2,FALSE)</f>
        <v>ЗЕНЧЕНКО Татьяна Николаевна</v>
      </c>
      <c r="D33" s="243" t="str">
        <f>VLOOKUP(B33,'пр.взвешивания'!B6:D45,3,FALSE)</f>
        <v>26.02.78 змс</v>
      </c>
      <c r="E33" s="243" t="str">
        <f>VLOOKUP(B33,'пр.взвешивания'!B6:E45,4,FALSE)</f>
        <v>Приморский,Владивосток,ФКиС</v>
      </c>
      <c r="F33" s="244"/>
      <c r="G33" s="244"/>
      <c r="H33" s="242"/>
      <c r="I33" s="242"/>
    </row>
    <row r="34" spans="1:9" ht="12.75">
      <c r="A34" s="245"/>
      <c r="B34" s="242"/>
      <c r="C34" s="243"/>
      <c r="D34" s="243"/>
      <c r="E34" s="243"/>
      <c r="F34" s="244"/>
      <c r="G34" s="244"/>
      <c r="H34" s="242"/>
      <c r="I34" s="242"/>
    </row>
    <row r="35" ht="39.75" customHeight="1">
      <c r="E35" s="10" t="s">
        <v>31</v>
      </c>
    </row>
    <row r="36" spans="5:9" ht="24.75" customHeight="1">
      <c r="E36" s="10" t="s">
        <v>7</v>
      </c>
      <c r="F36" s="11"/>
      <c r="G36" s="11"/>
      <c r="H36" s="11"/>
      <c r="I36" s="11"/>
    </row>
    <row r="37" ht="24.75" customHeight="1">
      <c r="E37" s="10" t="s">
        <v>8</v>
      </c>
    </row>
    <row r="38" spans="5:9" ht="24.75" customHeight="1">
      <c r="E38" s="10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R150"/>
  <sheetViews>
    <sheetView workbookViewId="0" topLeftCell="A124">
      <selection activeCell="A130" sqref="A130:H1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15" customHeight="1">
      <c r="A1" s="261" t="s">
        <v>34</v>
      </c>
      <c r="B1" s="261"/>
      <c r="C1" s="261"/>
      <c r="D1" s="261"/>
      <c r="E1" s="261"/>
      <c r="F1" s="261"/>
      <c r="G1" s="261"/>
      <c r="H1" s="261"/>
      <c r="I1" s="261" t="s">
        <v>34</v>
      </c>
      <c r="J1" s="261"/>
      <c r="K1" s="261"/>
      <c r="L1" s="261"/>
      <c r="M1" s="261"/>
      <c r="N1" s="261"/>
      <c r="O1" s="261"/>
      <c r="P1" s="261"/>
      <c r="Q1" s="5"/>
    </row>
    <row r="2" spans="1:17" ht="17.25" customHeight="1">
      <c r="A2" s="17" t="s">
        <v>9</v>
      </c>
      <c r="B2" s="4" t="s">
        <v>17</v>
      </c>
      <c r="C2" s="4"/>
      <c r="D2" s="4"/>
      <c r="E2" s="118" t="str">
        <f>HYPERLINK('пр.взвешивания'!E3)</f>
        <v>в.к.  56      кг.</v>
      </c>
      <c r="F2" s="4"/>
      <c r="G2" s="4"/>
      <c r="H2" s="4"/>
      <c r="I2" s="17" t="s">
        <v>11</v>
      </c>
      <c r="J2" s="4" t="s">
        <v>17</v>
      </c>
      <c r="K2" s="4"/>
      <c r="L2" s="4"/>
      <c r="M2" s="118" t="str">
        <f>HYPERLINK('пр.взвешивания'!E3)</f>
        <v>в.к.  56      кг.</v>
      </c>
      <c r="N2" s="4"/>
      <c r="O2" s="4"/>
      <c r="P2" s="4"/>
      <c r="Q2" s="5"/>
    </row>
    <row r="3" spans="1:17" ht="12" customHeight="1">
      <c r="A3" s="242" t="s">
        <v>0</v>
      </c>
      <c r="B3" s="242" t="s">
        <v>1</v>
      </c>
      <c r="C3" s="242" t="s">
        <v>2</v>
      </c>
      <c r="D3" s="242" t="s">
        <v>3</v>
      </c>
      <c r="E3" s="242" t="s">
        <v>13</v>
      </c>
      <c r="F3" s="242" t="s">
        <v>14</v>
      </c>
      <c r="G3" s="242" t="s">
        <v>15</v>
      </c>
      <c r="H3" s="242" t="s">
        <v>16</v>
      </c>
      <c r="I3" s="242" t="s">
        <v>0</v>
      </c>
      <c r="J3" s="242" t="s">
        <v>1</v>
      </c>
      <c r="K3" s="242" t="s">
        <v>2</v>
      </c>
      <c r="L3" s="242" t="s">
        <v>3</v>
      </c>
      <c r="M3" s="242" t="s">
        <v>13</v>
      </c>
      <c r="N3" s="242" t="s">
        <v>14</v>
      </c>
      <c r="O3" s="242" t="s">
        <v>15</v>
      </c>
      <c r="P3" s="242" t="s">
        <v>16</v>
      </c>
      <c r="Q3" s="5"/>
    </row>
    <row r="4" spans="1:17" ht="12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5"/>
    </row>
    <row r="5" spans="1:18" ht="12" customHeight="1">
      <c r="A5" s="242">
        <v>1</v>
      </c>
      <c r="B5" s="155" t="str">
        <f>VLOOKUP(A5,'пр.взвешивания'!B6:E43,2,FALSE)</f>
        <v>МАКАРОВА Ирина Сергеевна</v>
      </c>
      <c r="C5" s="257" t="str">
        <f>VLOOKUP(A5,'пр.взвешивания'!B6:F43,3,FALSE)</f>
        <v>17.04.91 кмс</v>
      </c>
      <c r="D5" s="257" t="str">
        <f>'пр.взвешивания'!E6</f>
        <v>УрФО,Челябинская,Аргаяш</v>
      </c>
      <c r="E5" s="244"/>
      <c r="F5" s="147"/>
      <c r="G5" s="247"/>
      <c r="H5" s="242"/>
      <c r="I5" s="283">
        <v>11</v>
      </c>
      <c r="J5" s="155" t="str">
        <f>VLOOKUP(I5,'пр.взвешивания'!B6:M43,2,FALSE)</f>
        <v>АМАЕВА Алёна Ильгизовна</v>
      </c>
      <c r="K5" s="257" t="str">
        <f>VLOOKUP(I5,'пр.взвешивания'!B6:N43,3,FALSE)</f>
        <v>16.05.90 кмс</v>
      </c>
      <c r="L5" s="257" t="str">
        <f>'пр.взвешивания'!E26</f>
        <v>ПФО,Пермская,Пермь,МО</v>
      </c>
      <c r="M5" s="244"/>
      <c r="N5" s="147"/>
      <c r="O5" s="247"/>
      <c r="P5" s="242"/>
      <c r="Q5" s="5"/>
      <c r="R5" s="6"/>
    </row>
    <row r="6" spans="1:18" ht="12" customHeight="1">
      <c r="A6" s="242"/>
      <c r="B6" s="155"/>
      <c r="C6" s="242"/>
      <c r="D6" s="242"/>
      <c r="E6" s="244"/>
      <c r="F6" s="244"/>
      <c r="G6" s="247"/>
      <c r="H6" s="242"/>
      <c r="I6" s="283"/>
      <c r="J6" s="155"/>
      <c r="K6" s="242"/>
      <c r="L6" s="242"/>
      <c r="M6" s="244"/>
      <c r="N6" s="244"/>
      <c r="O6" s="247"/>
      <c r="P6" s="242"/>
      <c r="Q6" s="5"/>
      <c r="R6" s="6"/>
    </row>
    <row r="7" spans="1:18" ht="12" customHeight="1">
      <c r="A7" s="135">
        <v>2</v>
      </c>
      <c r="B7" s="155" t="str">
        <f>VLOOKUP(A7,'пр.взвешивания'!B8:E45,2,FALSE)</f>
        <v>ШИВЕРСКАЯ Кристина Евгеньевна</v>
      </c>
      <c r="C7" s="257" t="str">
        <f>VLOOKUP(A7,'пр.взвешивания'!B8:F45,3,FALSE)</f>
        <v>15.07.86 мс</v>
      </c>
      <c r="D7" s="257" t="str">
        <f>'пр.взвешивания'!E8</f>
        <v>СФО,Иркутская, Ангарск,РС</v>
      </c>
      <c r="E7" s="251"/>
      <c r="F7" s="251"/>
      <c r="G7" s="135"/>
      <c r="H7" s="135"/>
      <c r="I7" s="135">
        <v>12</v>
      </c>
      <c r="J7" s="253" t="str">
        <f>VLOOKUP(I7,'пр.взвешивания'!B6:M45,2,FALSE)</f>
        <v>ЗАБОЛОТНЕВА Ольга Павловна</v>
      </c>
      <c r="K7" s="255" t="str">
        <f>VLOOKUP(I7,'пр.взвешивания'!B6:N45,3,FALSE)</f>
        <v>13.01.90 кмс</v>
      </c>
      <c r="L7" s="255" t="str">
        <f>'пр.взвешивания'!E28</f>
        <v>УрФО,Тюменская,МО</v>
      </c>
      <c r="M7" s="251"/>
      <c r="N7" s="251"/>
      <c r="O7" s="135"/>
      <c r="P7" s="135"/>
      <c r="Q7" s="5"/>
      <c r="R7" s="6"/>
    </row>
    <row r="8" spans="1:18" ht="12" customHeight="1" thickBot="1">
      <c r="A8" s="250"/>
      <c r="B8" s="155"/>
      <c r="C8" s="242"/>
      <c r="D8" s="242"/>
      <c r="E8" s="252"/>
      <c r="F8" s="252"/>
      <c r="G8" s="250"/>
      <c r="H8" s="250"/>
      <c r="I8" s="250"/>
      <c r="J8" s="254"/>
      <c r="K8" s="250"/>
      <c r="L8" s="250"/>
      <c r="M8" s="252"/>
      <c r="N8" s="252"/>
      <c r="O8" s="250"/>
      <c r="P8" s="250"/>
      <c r="Q8" s="5"/>
      <c r="R8" s="6"/>
    </row>
    <row r="9" spans="1:18" ht="12" customHeight="1">
      <c r="A9" s="242">
        <v>5</v>
      </c>
      <c r="B9" s="155" t="str">
        <f>VLOOKUP(A9,'пр.взвешивания'!B10:E47,2,FALSE)</f>
        <v>БЕЛЫХ Анастасия Олеговна</v>
      </c>
      <c r="C9" s="257" t="str">
        <f>VLOOKUP(A9,'пр.взвешивания'!B10:F47,3,FALSE)</f>
        <v>25.07.92 мс</v>
      </c>
      <c r="D9" s="257" t="str">
        <f>'пр.взвешивания'!E10</f>
        <v>УрФО,Тюменская,ВС</v>
      </c>
      <c r="E9" s="244"/>
      <c r="F9" s="147"/>
      <c r="G9" s="247"/>
      <c r="H9" s="242"/>
      <c r="I9" s="242">
        <v>15</v>
      </c>
      <c r="J9" s="155" t="str">
        <f>VLOOKUP(I9,'пр.взвешивания'!B6:M47,2,FALSE)</f>
        <v>КРОТОВА Наталья Алексеевна</v>
      </c>
      <c r="K9" s="242" t="str">
        <f>VLOOKUP(I9,'пр.взвешивания'!B6:N47,3,FALSE)</f>
        <v>09.04.91 кмс</v>
      </c>
      <c r="L9" s="242" t="str">
        <f>'пр.взвешивания'!E34</f>
        <v>С.П.,Санкт-Петербург,МО</v>
      </c>
      <c r="M9" s="244"/>
      <c r="N9" s="147"/>
      <c r="O9" s="247"/>
      <c r="P9" s="242"/>
      <c r="R9" s="6"/>
    </row>
    <row r="10" spans="1:18" ht="12" customHeight="1">
      <c r="A10" s="242"/>
      <c r="B10" s="155"/>
      <c r="C10" s="242"/>
      <c r="D10" s="242"/>
      <c r="E10" s="244"/>
      <c r="F10" s="244"/>
      <c r="G10" s="247"/>
      <c r="H10" s="242"/>
      <c r="I10" s="242"/>
      <c r="J10" s="155"/>
      <c r="K10" s="242"/>
      <c r="L10" s="242"/>
      <c r="M10" s="244"/>
      <c r="N10" s="244"/>
      <c r="O10" s="247"/>
      <c r="P10" s="242"/>
      <c r="R10" s="6"/>
    </row>
    <row r="11" spans="1:18" ht="12" customHeight="1">
      <c r="A11" s="135">
        <v>4</v>
      </c>
      <c r="B11" s="155" t="str">
        <f>VLOOKUP(A11,'пр.взвешивания'!B12:E49,2,FALSE)</f>
        <v>ЗАЙЦЕВА Надежда Сергеевна</v>
      </c>
      <c r="C11" s="257" t="str">
        <f>VLOOKUP(A11,'пр.взвешивания'!B12:F49,3,FALSE)</f>
        <v>01.01.84 мсмк</v>
      </c>
      <c r="D11" s="257" t="str">
        <f>'пр.взвешивания'!E12</f>
        <v>С.П.,Санкт-Петербург,МО</v>
      </c>
      <c r="E11" s="251"/>
      <c r="F11" s="251"/>
      <c r="G11" s="135"/>
      <c r="H11" s="135"/>
      <c r="I11" s="135">
        <v>14</v>
      </c>
      <c r="J11" s="256" t="str">
        <f>VLOOKUP(I11,'пр.взвешивания'!B6:M49,2,FALSE)</f>
        <v>БИККУЖИНА Алия Минихановна</v>
      </c>
      <c r="K11" s="257" t="str">
        <f>VLOOKUP(I11,'пр.взвешивания'!B6:N49,3,FALSE)</f>
        <v>08.01.92 мс</v>
      </c>
      <c r="L11" s="257" t="str">
        <f>'пр.взвешивания'!E32</f>
        <v>ПФО, ОренбургскаяКувандык,ВС</v>
      </c>
      <c r="M11" s="251"/>
      <c r="N11" s="251"/>
      <c r="O11" s="135"/>
      <c r="P11" s="135"/>
      <c r="R11" s="6"/>
    </row>
    <row r="12" spans="1:18" ht="12" customHeight="1" thickBot="1">
      <c r="A12" s="250"/>
      <c r="B12" s="155"/>
      <c r="C12" s="242"/>
      <c r="D12" s="242"/>
      <c r="E12" s="252"/>
      <c r="F12" s="252"/>
      <c r="G12" s="250"/>
      <c r="H12" s="250"/>
      <c r="I12" s="250"/>
      <c r="J12" s="254"/>
      <c r="K12" s="258"/>
      <c r="L12" s="258"/>
      <c r="M12" s="252"/>
      <c r="N12" s="252"/>
      <c r="O12" s="250"/>
      <c r="P12" s="250"/>
      <c r="R12" s="6"/>
    </row>
    <row r="13" spans="1:18" ht="12" customHeight="1">
      <c r="A13" s="135">
        <v>3</v>
      </c>
      <c r="B13" s="155" t="str">
        <f>'пр.взвешивания'!C10</f>
        <v>ЖУРАВЛЁВА Анна Владимировна</v>
      </c>
      <c r="C13" s="257" t="str">
        <f>'пр.взвешивания'!D8</f>
        <v>15.07.86 мс</v>
      </c>
      <c r="D13" s="257" t="str">
        <f>'пр.взвешивания'!E14</f>
        <v>ПФО,Пермская,Соликамск,ПР</v>
      </c>
      <c r="E13" s="135" t="s">
        <v>32</v>
      </c>
      <c r="F13" s="251"/>
      <c r="G13" s="135"/>
      <c r="H13" s="135"/>
      <c r="I13" s="135">
        <v>13</v>
      </c>
      <c r="J13" s="253" t="str">
        <f>VLOOKUP(I13,'пр.взвешивания'!B6:M43,2,FALSE)</f>
        <v>ЗЕНЧЕНКО Татьяна Николаевна</v>
      </c>
      <c r="K13" s="255" t="str">
        <f>VLOOKUP(I13,'пр.взвешивания'!B6:N51,3,FALSE)</f>
        <v>26.02.78 змс</v>
      </c>
      <c r="L13" s="255" t="str">
        <f>'пр.взвешивания'!E30</f>
        <v>Приморский,Владивосток,ФКиС</v>
      </c>
      <c r="M13" s="135" t="s">
        <v>32</v>
      </c>
      <c r="N13" s="251"/>
      <c r="O13" s="135"/>
      <c r="P13" s="135"/>
      <c r="R13" s="6"/>
    </row>
    <row r="14" spans="1:18" ht="12" customHeight="1" thickBot="1">
      <c r="A14" s="250"/>
      <c r="B14" s="155"/>
      <c r="C14" s="242"/>
      <c r="D14" s="242"/>
      <c r="E14" s="250"/>
      <c r="F14" s="252"/>
      <c r="G14" s="250"/>
      <c r="H14" s="250"/>
      <c r="I14" s="250"/>
      <c r="J14" s="254"/>
      <c r="K14" s="250"/>
      <c r="L14" s="250"/>
      <c r="M14" s="250"/>
      <c r="N14" s="252"/>
      <c r="O14" s="250"/>
      <c r="P14" s="250"/>
      <c r="R14" s="6"/>
    </row>
    <row r="15" spans="2:18" ht="12" customHeight="1">
      <c r="B15" s="4"/>
      <c r="J15" s="4"/>
      <c r="R15" s="6"/>
    </row>
    <row r="16" spans="1:18" ht="12" customHeight="1">
      <c r="A16" s="259" t="s">
        <v>9</v>
      </c>
      <c r="I16" s="259" t="s">
        <v>11</v>
      </c>
      <c r="R16" s="6"/>
    </row>
    <row r="17" spans="1:18" ht="12" customHeight="1">
      <c r="A17" s="260"/>
      <c r="B17" s="4" t="s">
        <v>18</v>
      </c>
      <c r="E17" s="118" t="str">
        <f>HYPERLINK('пр.взвешивания'!E3)</f>
        <v>в.к.  56      кг.</v>
      </c>
      <c r="I17" s="284"/>
      <c r="J17" s="4" t="s">
        <v>18</v>
      </c>
      <c r="M17" s="118" t="str">
        <f>HYPERLINK('пр.взвешивания'!E3)</f>
        <v>в.к.  56      кг.</v>
      </c>
      <c r="R17" s="6"/>
    </row>
    <row r="18" spans="1:18" ht="12" customHeight="1">
      <c r="A18" s="242">
        <v>1</v>
      </c>
      <c r="B18" s="155" t="str">
        <f>VLOOKUP(A18,'пр.взвешивания'!B6:E56,2,FALSE)</f>
        <v>МАКАРОВА Ирина Сергеевна</v>
      </c>
      <c r="C18" s="257" t="str">
        <f>VLOOKUP(A18,'пр.взвешивания'!B6:F56,3,FALSE)</f>
        <v>17.04.91 кмс</v>
      </c>
      <c r="D18" s="257" t="str">
        <f>'пр.взвешивания'!E6</f>
        <v>УрФО,Челябинская,Аргаяш</v>
      </c>
      <c r="E18" s="244"/>
      <c r="F18" s="147"/>
      <c r="G18" s="247"/>
      <c r="H18" s="242"/>
      <c r="I18" s="283">
        <v>11</v>
      </c>
      <c r="J18" s="155" t="str">
        <f>VLOOKUP(I18,'пр.взвешивания'!B6:M56,2,FALSE)</f>
        <v>АМАЕВА Алёна Ильгизовна</v>
      </c>
      <c r="K18" s="257" t="str">
        <f>VLOOKUP(I18,'пр.взвешивания'!B6:N56,3,FALSE)</f>
        <v>16.05.90 кмс</v>
      </c>
      <c r="L18" s="257" t="str">
        <f>'пр.взвешивания'!E26</f>
        <v>ПФО,Пермская,Пермь,МО</v>
      </c>
      <c r="M18" s="244"/>
      <c r="N18" s="147"/>
      <c r="O18" s="247"/>
      <c r="P18" s="242"/>
      <c r="R18" s="6"/>
    </row>
    <row r="19" spans="1:18" ht="12" customHeight="1">
      <c r="A19" s="242"/>
      <c r="B19" s="155"/>
      <c r="C19" s="242"/>
      <c r="D19" s="242"/>
      <c r="E19" s="244"/>
      <c r="F19" s="244"/>
      <c r="G19" s="247"/>
      <c r="H19" s="242"/>
      <c r="I19" s="283"/>
      <c r="J19" s="155"/>
      <c r="K19" s="242"/>
      <c r="L19" s="242"/>
      <c r="M19" s="244"/>
      <c r="N19" s="244"/>
      <c r="O19" s="247"/>
      <c r="P19" s="242"/>
      <c r="R19" s="6"/>
    </row>
    <row r="20" spans="1:18" ht="12" customHeight="1">
      <c r="A20" s="135">
        <v>3</v>
      </c>
      <c r="B20" s="155" t="str">
        <f>VLOOKUP(A20,'пр.взвешивания'!B8:E58,2,FALSE)</f>
        <v>ЖУРАВЛЁВА Анна Владимировна</v>
      </c>
      <c r="C20" s="257" t="str">
        <f>VLOOKUP(A20,'пр.взвешивания'!B8:F58,3,FALSE)</f>
        <v>20.03.93 мс</v>
      </c>
      <c r="D20" s="257" t="str">
        <f>'пр.взвешивания'!E8</f>
        <v>СФО,Иркутская, Ангарск,РС</v>
      </c>
      <c r="E20" s="251"/>
      <c r="F20" s="251"/>
      <c r="G20" s="135"/>
      <c r="H20" s="135"/>
      <c r="I20" s="135">
        <v>13</v>
      </c>
      <c r="J20" s="155" t="str">
        <f>VLOOKUP(I20,'пр.взвешивания'!B8:M58,2,FALSE)</f>
        <v>ЗЕНЧЕНКО Татьяна Николаевна</v>
      </c>
      <c r="K20" s="257" t="str">
        <f>VLOOKUP(I20,'пр.взвешивания'!B8:N58,3,FALSE)</f>
        <v>26.02.78 змс</v>
      </c>
      <c r="L20" s="257" t="str">
        <f>'пр.взвешивания'!E30</f>
        <v>Приморский,Владивосток,ФКиС</v>
      </c>
      <c r="M20" s="251"/>
      <c r="N20" s="251"/>
      <c r="O20" s="135"/>
      <c r="P20" s="135"/>
      <c r="R20" s="6"/>
    </row>
    <row r="21" spans="1:18" ht="12" customHeight="1" thickBot="1">
      <c r="A21" s="250"/>
      <c r="B21" s="155"/>
      <c r="C21" s="242"/>
      <c r="D21" s="242"/>
      <c r="E21" s="252"/>
      <c r="F21" s="252"/>
      <c r="G21" s="250"/>
      <c r="H21" s="250"/>
      <c r="I21" s="250"/>
      <c r="J21" s="155"/>
      <c r="K21" s="242"/>
      <c r="L21" s="242"/>
      <c r="M21" s="252"/>
      <c r="N21" s="252"/>
      <c r="O21" s="250"/>
      <c r="P21" s="250"/>
      <c r="R21" s="6"/>
    </row>
    <row r="22" spans="1:18" ht="12" customHeight="1">
      <c r="A22" s="242">
        <v>2</v>
      </c>
      <c r="B22" s="155" t="str">
        <f>'пр.взвешивания'!C8</f>
        <v>ШИВЕРСКАЯ Кристина Евгеньевна</v>
      </c>
      <c r="C22" s="257" t="str">
        <f>'пр.взвешивания'!D8</f>
        <v>15.07.86 мс</v>
      </c>
      <c r="D22" s="257" t="str">
        <f>'пр.взвешивания'!E10</f>
        <v>УрФО,Тюменская,ВС</v>
      </c>
      <c r="E22" s="244"/>
      <c r="F22" s="147"/>
      <c r="G22" s="247"/>
      <c r="H22" s="242"/>
      <c r="I22" s="242">
        <v>12</v>
      </c>
      <c r="J22" s="155" t="str">
        <f>VLOOKUP(I22,'пр.взвешивания'!B10:M60,2,FALSE)</f>
        <v>ЗАБОЛОТНЕВА Ольга Павловна</v>
      </c>
      <c r="K22" s="257" t="str">
        <f>VLOOKUP(I22,'пр.взвешивания'!B10:N60,3,FALSE)</f>
        <v>13.01.90 кмс</v>
      </c>
      <c r="L22" s="257" t="str">
        <f>'пр.взвешивания'!E28</f>
        <v>УрФО,Тюменская,МО</v>
      </c>
      <c r="M22" s="244"/>
      <c r="N22" s="147"/>
      <c r="O22" s="247"/>
      <c r="P22" s="242"/>
      <c r="R22" s="6"/>
    </row>
    <row r="23" spans="1:18" ht="12" customHeight="1">
      <c r="A23" s="242"/>
      <c r="B23" s="155"/>
      <c r="C23" s="242"/>
      <c r="D23" s="242"/>
      <c r="E23" s="244"/>
      <c r="F23" s="244"/>
      <c r="G23" s="247"/>
      <c r="H23" s="242"/>
      <c r="I23" s="242"/>
      <c r="J23" s="155"/>
      <c r="K23" s="242"/>
      <c r="L23" s="242"/>
      <c r="M23" s="244"/>
      <c r="N23" s="244"/>
      <c r="O23" s="247"/>
      <c r="P23" s="242"/>
      <c r="R23" s="6"/>
    </row>
    <row r="24" spans="1:18" ht="12" customHeight="1">
      <c r="A24" s="135">
        <v>4</v>
      </c>
      <c r="B24" s="155" t="str">
        <f>VLOOKUP(A24,'пр.взвешивания'!B12:E62,2,FALSE)</f>
        <v>ЗАЙЦЕВА Надежда Сергеевна</v>
      </c>
      <c r="C24" s="257" t="str">
        <f>VLOOKUP(A24,'пр.взвешивания'!B12:F62,3,FALSE)</f>
        <v>01.01.84 мсмк</v>
      </c>
      <c r="D24" s="257" t="str">
        <f>'пр.взвешивания'!E12</f>
        <v>С.П.,Санкт-Петербург,МО</v>
      </c>
      <c r="E24" s="251"/>
      <c r="F24" s="251"/>
      <c r="G24" s="135"/>
      <c r="H24" s="135"/>
      <c r="I24" s="135">
        <v>14</v>
      </c>
      <c r="J24" s="155" t="str">
        <f>VLOOKUP(I24,'пр.взвешивания'!B12:M62,2,FALSE)</f>
        <v>БИККУЖИНА Алия Минихановна</v>
      </c>
      <c r="K24" s="257" t="str">
        <f>VLOOKUP(I24,'пр.взвешивания'!B12:N62,3,FALSE)</f>
        <v>08.01.92 мс</v>
      </c>
      <c r="L24" s="257" t="str">
        <f>'пр.взвешивания'!E32</f>
        <v>ПФО, ОренбургскаяКувандык,ВС</v>
      </c>
      <c r="M24" s="251"/>
      <c r="N24" s="251"/>
      <c r="O24" s="135"/>
      <c r="P24" s="135"/>
      <c r="R24" s="6"/>
    </row>
    <row r="25" spans="1:18" ht="12" customHeight="1" thickBot="1">
      <c r="A25" s="250"/>
      <c r="B25" s="155"/>
      <c r="C25" s="242"/>
      <c r="D25" s="242"/>
      <c r="E25" s="252"/>
      <c r="F25" s="252"/>
      <c r="G25" s="250"/>
      <c r="H25" s="250"/>
      <c r="I25" s="250"/>
      <c r="J25" s="155"/>
      <c r="K25" s="242"/>
      <c r="L25" s="242"/>
      <c r="M25" s="252"/>
      <c r="N25" s="252"/>
      <c r="O25" s="250"/>
      <c r="P25" s="250"/>
      <c r="R25" s="6"/>
    </row>
    <row r="26" spans="1:18" ht="12" customHeight="1">
      <c r="A26" s="135">
        <v>5</v>
      </c>
      <c r="B26" s="155" t="str">
        <f>VLOOKUP(A26,'пр.взвешивания'!B14:E64,2,FALSE)</f>
        <v>БЕЛЫХ Анастасия Олеговна</v>
      </c>
      <c r="C26" s="257" t="str">
        <f>VLOOKUP(A26,'пр.взвешивания'!B14:F64,3,FALSE)</f>
        <v>25.07.92 мс</v>
      </c>
      <c r="D26" s="257" t="str">
        <f>'пр.взвешивания'!E14</f>
        <v>ПФО,Пермская,Соликамск,ПР</v>
      </c>
      <c r="E26" s="135" t="s">
        <v>32</v>
      </c>
      <c r="F26" s="251"/>
      <c r="G26" s="135"/>
      <c r="H26" s="135"/>
      <c r="I26" s="135">
        <v>15</v>
      </c>
      <c r="J26" s="155" t="str">
        <f>VLOOKUP(I26,'пр.взвешивания'!B14:M64,2,FALSE)</f>
        <v>КРОТОВА Наталья Алексеевна</v>
      </c>
      <c r="K26" s="257" t="str">
        <f>VLOOKUP(I26,'пр.взвешивания'!B14:N64,3,FALSE)</f>
        <v>09.04.91 кмс</v>
      </c>
      <c r="L26" s="257" t="str">
        <f>'пр.взвешивания'!E34</f>
        <v>С.П.,Санкт-Петербург,МО</v>
      </c>
      <c r="M26" s="135" t="s">
        <v>32</v>
      </c>
      <c r="N26" s="251"/>
      <c r="O26" s="135"/>
      <c r="P26" s="135"/>
      <c r="R26" s="6"/>
    </row>
    <row r="27" spans="1:18" ht="12" customHeight="1" thickBot="1">
      <c r="A27" s="250"/>
      <c r="B27" s="155"/>
      <c r="C27" s="242"/>
      <c r="D27" s="242"/>
      <c r="E27" s="250"/>
      <c r="F27" s="252"/>
      <c r="G27" s="250"/>
      <c r="H27" s="250"/>
      <c r="I27" s="250"/>
      <c r="J27" s="155"/>
      <c r="K27" s="242"/>
      <c r="L27" s="242"/>
      <c r="M27" s="250"/>
      <c r="N27" s="252"/>
      <c r="O27" s="250"/>
      <c r="P27" s="250"/>
      <c r="R27" s="6"/>
    </row>
    <row r="28" ht="12" customHeight="1">
      <c r="R28" s="6"/>
    </row>
    <row r="29" spans="1:18" ht="12" customHeight="1">
      <c r="A29" s="259" t="s">
        <v>9</v>
      </c>
      <c r="I29" s="259" t="s">
        <v>11</v>
      </c>
      <c r="R29" s="6"/>
    </row>
    <row r="30" spans="1:18" ht="12" customHeight="1">
      <c r="A30" s="260"/>
      <c r="B30" s="4" t="s">
        <v>19</v>
      </c>
      <c r="E30" s="118" t="str">
        <f>HYPERLINK('пр.взвешивания'!E3)</f>
        <v>в.к.  56      кг.</v>
      </c>
      <c r="I30" s="284"/>
      <c r="J30" s="4" t="s">
        <v>19</v>
      </c>
      <c r="M30" s="118" t="str">
        <f>HYPERLINK('пр.взвешивания'!E3)</f>
        <v>в.к.  56      кг.</v>
      </c>
      <c r="R30" s="6"/>
    </row>
    <row r="31" spans="1:18" ht="12" customHeight="1">
      <c r="A31" s="242">
        <v>1</v>
      </c>
      <c r="B31" s="155" t="str">
        <f>VLOOKUP(A31,'пр.взвешивания'!B6:E69,2,FALSE)</f>
        <v>МАКАРОВА Ирина Сергеевна</v>
      </c>
      <c r="C31" s="257" t="str">
        <f>VLOOKUP(A31,'пр.взвешивания'!B6:F69,3,FALSE)</f>
        <v>17.04.91 кмс</v>
      </c>
      <c r="D31" s="257" t="str">
        <f>'пр.взвешивания'!E6</f>
        <v>УрФО,Челябинская,Аргаяш</v>
      </c>
      <c r="E31" s="244"/>
      <c r="F31" s="147"/>
      <c r="G31" s="247"/>
      <c r="H31" s="242"/>
      <c r="I31" s="283">
        <v>11</v>
      </c>
      <c r="J31" s="155" t="str">
        <f>VLOOKUP(I31,'пр.взвешивания'!B6:M69,2,FALSE)</f>
        <v>АМАЕВА Алёна Ильгизовна</v>
      </c>
      <c r="K31" s="257" t="str">
        <f>VLOOKUP(I31,'пр.взвешивания'!B6:N69,3,FALSE)</f>
        <v>16.05.90 кмс</v>
      </c>
      <c r="L31" s="257" t="str">
        <f>'пр.взвешивания'!E26</f>
        <v>ПФО,Пермская,Пермь,МО</v>
      </c>
      <c r="M31" s="244"/>
      <c r="N31" s="147"/>
      <c r="O31" s="247"/>
      <c r="P31" s="242"/>
      <c r="R31" s="6"/>
    </row>
    <row r="32" spans="1:18" ht="12" customHeight="1">
      <c r="A32" s="242"/>
      <c r="B32" s="155"/>
      <c r="C32" s="242"/>
      <c r="D32" s="242"/>
      <c r="E32" s="244"/>
      <c r="F32" s="244"/>
      <c r="G32" s="247"/>
      <c r="H32" s="242"/>
      <c r="I32" s="283"/>
      <c r="J32" s="155"/>
      <c r="K32" s="242"/>
      <c r="L32" s="242"/>
      <c r="M32" s="244"/>
      <c r="N32" s="244"/>
      <c r="O32" s="247"/>
      <c r="P32" s="242"/>
      <c r="R32" s="6"/>
    </row>
    <row r="33" spans="1:18" ht="12" customHeight="1">
      <c r="A33" s="135">
        <v>4</v>
      </c>
      <c r="B33" s="155" t="str">
        <f>VLOOKUP(A33,'пр.взвешивания'!B8:E71,2,FALSE)</f>
        <v>ЗАЙЦЕВА Надежда Сергеевна</v>
      </c>
      <c r="C33" s="257" t="str">
        <f>VLOOKUP(A33,'пр.взвешивания'!B8:F71,3,FALSE)</f>
        <v>01.01.84 мсмк</v>
      </c>
      <c r="D33" s="257" t="str">
        <f>'пр.взвешивания'!E12</f>
        <v>С.П.,Санкт-Петербург,МО</v>
      </c>
      <c r="E33" s="251"/>
      <c r="F33" s="251"/>
      <c r="G33" s="135"/>
      <c r="H33" s="135"/>
      <c r="I33" s="135">
        <v>14</v>
      </c>
      <c r="J33" s="155" t="str">
        <f>VLOOKUP(I33,'пр.взвешивания'!B8:M71,2,FALSE)</f>
        <v>БИККУЖИНА Алия Минихановна</v>
      </c>
      <c r="K33" s="257" t="str">
        <f>VLOOKUP(I33,'пр.взвешивания'!B8:N71,3,FALSE)</f>
        <v>08.01.92 мс</v>
      </c>
      <c r="L33" s="257" t="str">
        <f>'пр.взвешивания'!E32</f>
        <v>ПФО, ОренбургскаяКувандык,ВС</v>
      </c>
      <c r="M33" s="251"/>
      <c r="N33" s="251"/>
      <c r="O33" s="135"/>
      <c r="P33" s="135"/>
      <c r="R33" s="6"/>
    </row>
    <row r="34" spans="1:18" ht="12" customHeight="1" thickBot="1">
      <c r="A34" s="250"/>
      <c r="B34" s="155"/>
      <c r="C34" s="242"/>
      <c r="D34" s="242"/>
      <c r="E34" s="252"/>
      <c r="F34" s="252"/>
      <c r="G34" s="250"/>
      <c r="H34" s="250"/>
      <c r="I34" s="250"/>
      <c r="J34" s="155"/>
      <c r="K34" s="242"/>
      <c r="L34" s="242"/>
      <c r="M34" s="252"/>
      <c r="N34" s="252"/>
      <c r="O34" s="250"/>
      <c r="P34" s="250"/>
      <c r="R34" s="6"/>
    </row>
    <row r="35" spans="1:18" ht="12" customHeight="1">
      <c r="A35" s="242">
        <v>3</v>
      </c>
      <c r="B35" s="155" t="str">
        <f>VLOOKUP(A35,'пр.взвешивания'!B10:E73,2,FALSE)</f>
        <v>ЖУРАВЛЁВА Анна Владимировна</v>
      </c>
      <c r="C35" s="257" t="str">
        <f>VLOOKUP(A35,'пр.взвешивания'!B10:F73,3,FALSE)</f>
        <v>20.03.93 мс</v>
      </c>
      <c r="D35" s="257" t="str">
        <f>'пр.взвешивания'!E10</f>
        <v>УрФО,Тюменская,ВС</v>
      </c>
      <c r="E35" s="244"/>
      <c r="F35" s="147"/>
      <c r="G35" s="247"/>
      <c r="H35" s="242"/>
      <c r="I35" s="242">
        <v>13</v>
      </c>
      <c r="J35" s="155" t="str">
        <f>VLOOKUP(I35,'пр.взвешивания'!B10:M73,2,FALSE)</f>
        <v>ЗЕНЧЕНКО Татьяна Николаевна</v>
      </c>
      <c r="K35" s="257" t="str">
        <f>VLOOKUP(I35,'пр.взвешивания'!B10:N73,3,FALSE)</f>
        <v>26.02.78 змс</v>
      </c>
      <c r="L35" s="257" t="str">
        <f>'пр.взвешивания'!E30</f>
        <v>Приморский,Владивосток,ФКиС</v>
      </c>
      <c r="M35" s="244"/>
      <c r="N35" s="147"/>
      <c r="O35" s="247"/>
      <c r="P35" s="242"/>
      <c r="R35" s="6"/>
    </row>
    <row r="36" spans="1:18" ht="12" customHeight="1">
      <c r="A36" s="242"/>
      <c r="B36" s="155"/>
      <c r="C36" s="242"/>
      <c r="D36" s="242"/>
      <c r="E36" s="244"/>
      <c r="F36" s="244"/>
      <c r="G36" s="247"/>
      <c r="H36" s="242"/>
      <c r="I36" s="242"/>
      <c r="J36" s="155"/>
      <c r="K36" s="242"/>
      <c r="L36" s="242"/>
      <c r="M36" s="244"/>
      <c r="N36" s="244"/>
      <c r="O36" s="247"/>
      <c r="P36" s="242"/>
      <c r="R36" s="6"/>
    </row>
    <row r="37" spans="1:18" ht="12" customHeight="1">
      <c r="A37" s="135">
        <v>5</v>
      </c>
      <c r="B37" s="155" t="str">
        <f>VLOOKUP(A37,'пр.взвешивания'!B12:E75,2,FALSE)</f>
        <v>БЕЛЫХ Анастасия Олеговна</v>
      </c>
      <c r="C37" s="257" t="str">
        <f>VLOOKUP(A37,'пр.взвешивания'!B12:F75,3,FALSE)</f>
        <v>25.07.92 мс</v>
      </c>
      <c r="D37" s="257" t="str">
        <f>'пр.взвешивания'!E14</f>
        <v>ПФО,Пермская,Соликамск,ПР</v>
      </c>
      <c r="E37" s="251"/>
      <c r="F37" s="251"/>
      <c r="G37" s="135"/>
      <c r="H37" s="135"/>
      <c r="I37" s="135">
        <v>15</v>
      </c>
      <c r="J37" s="155" t="str">
        <f>VLOOKUP(I37,'пр.взвешивания'!B12:M75,2,FALSE)</f>
        <v>КРОТОВА Наталья Алексеевна</v>
      </c>
      <c r="K37" s="257" t="str">
        <f>VLOOKUP(I37,'пр.взвешивания'!B12:N75,3,FALSE)</f>
        <v>09.04.91 кмс</v>
      </c>
      <c r="L37" s="257" t="str">
        <f>'пр.взвешивания'!E34</f>
        <v>С.П.,Санкт-Петербург,МО</v>
      </c>
      <c r="M37" s="251"/>
      <c r="N37" s="251"/>
      <c r="O37" s="135"/>
      <c r="P37" s="135"/>
      <c r="R37" s="6"/>
    </row>
    <row r="38" spans="1:18" ht="12" customHeight="1" thickBot="1">
      <c r="A38" s="250"/>
      <c r="B38" s="155"/>
      <c r="C38" s="242"/>
      <c r="D38" s="242"/>
      <c r="E38" s="252"/>
      <c r="F38" s="252"/>
      <c r="G38" s="250"/>
      <c r="H38" s="250"/>
      <c r="I38" s="250"/>
      <c r="J38" s="155"/>
      <c r="K38" s="242"/>
      <c r="L38" s="242"/>
      <c r="M38" s="252"/>
      <c r="N38" s="252"/>
      <c r="O38" s="250"/>
      <c r="P38" s="250"/>
      <c r="R38" s="6"/>
    </row>
    <row r="39" spans="1:18" ht="12" customHeight="1">
      <c r="A39" s="135">
        <v>2</v>
      </c>
      <c r="B39" s="155" t="str">
        <f>'пр.взвешивания'!C8</f>
        <v>ШИВЕРСКАЯ Кристина Евгеньевна</v>
      </c>
      <c r="C39" s="257" t="str">
        <f>'пр.взвешивания'!D8</f>
        <v>15.07.86 мс</v>
      </c>
      <c r="D39" s="257" t="str">
        <f>'пр.взвешивания'!E8</f>
        <v>СФО,Иркутская, Ангарск,РС</v>
      </c>
      <c r="E39" s="135" t="s">
        <v>32</v>
      </c>
      <c r="F39" s="251"/>
      <c r="G39" s="135"/>
      <c r="H39" s="135"/>
      <c r="I39" s="135">
        <v>12</v>
      </c>
      <c r="J39" s="155" t="str">
        <f>VLOOKUP(I39,'пр.взвешивания'!B14:M77,2,FALSE)</f>
        <v>ЗАБОЛОТНЕВА Ольга Павловна</v>
      </c>
      <c r="K39" s="257" t="str">
        <f>VLOOKUP(I39,'пр.взвешивания'!B14:N77,3,FALSE)</f>
        <v>13.01.90 кмс</v>
      </c>
      <c r="L39" s="257" t="str">
        <f>'пр.взвешивания'!E28</f>
        <v>УрФО,Тюменская,МО</v>
      </c>
      <c r="M39" s="135" t="s">
        <v>32</v>
      </c>
      <c r="N39" s="251"/>
      <c r="O39" s="135"/>
      <c r="P39" s="135"/>
      <c r="R39" s="6"/>
    </row>
    <row r="40" spans="1:18" ht="12" customHeight="1" thickBot="1">
      <c r="A40" s="250"/>
      <c r="B40" s="155"/>
      <c r="C40" s="242"/>
      <c r="D40" s="242"/>
      <c r="E40" s="250"/>
      <c r="F40" s="252"/>
      <c r="G40" s="250"/>
      <c r="H40" s="250"/>
      <c r="I40" s="250"/>
      <c r="J40" s="155"/>
      <c r="K40" s="242"/>
      <c r="L40" s="242"/>
      <c r="M40" s="250"/>
      <c r="N40" s="252"/>
      <c r="O40" s="250"/>
      <c r="P40" s="250"/>
      <c r="R40" s="6"/>
    </row>
    <row r="41" ht="12" customHeight="1">
      <c r="R41" s="6"/>
    </row>
    <row r="42" spans="1:18" ht="12" customHeight="1">
      <c r="A42" s="259" t="s">
        <v>9</v>
      </c>
      <c r="I42" s="259" t="s">
        <v>11</v>
      </c>
      <c r="R42" s="6"/>
    </row>
    <row r="43" spans="1:18" ht="12" customHeight="1">
      <c r="A43" s="260"/>
      <c r="B43" s="4" t="s">
        <v>26</v>
      </c>
      <c r="E43" s="118" t="str">
        <f>HYPERLINK('пр.взвешивания'!E3)</f>
        <v>в.к.  56      кг.</v>
      </c>
      <c r="I43" s="284"/>
      <c r="J43" s="4" t="s">
        <v>26</v>
      </c>
      <c r="M43" s="118" t="str">
        <f>HYPERLINK('пр.взвешивания'!E3)</f>
        <v>в.к.  56      кг.</v>
      </c>
      <c r="R43" s="6"/>
    </row>
    <row r="44" spans="1:18" ht="12" customHeight="1">
      <c r="A44" s="242">
        <v>1</v>
      </c>
      <c r="B44" s="155" t="str">
        <f>VLOOKUP(A44,'пр.взвешивания'!B6:E82,2,FALSE)</f>
        <v>МАКАРОВА Ирина Сергеевна</v>
      </c>
      <c r="C44" s="257" t="str">
        <f>VLOOKUP(A44,'пр.взвешивания'!B6:F82,3,FALSE)</f>
        <v>17.04.91 кмс</v>
      </c>
      <c r="D44" s="257" t="str">
        <f>'пр.взвешивания'!E6</f>
        <v>УрФО,Челябинская,Аргаяш</v>
      </c>
      <c r="E44" s="244"/>
      <c r="F44" s="147"/>
      <c r="G44" s="247"/>
      <c r="H44" s="242"/>
      <c r="I44" s="283">
        <v>11</v>
      </c>
      <c r="J44" s="155" t="str">
        <f>VLOOKUP(I44,'пр.взвешивания'!B6:M82,2,FALSE)</f>
        <v>АМАЕВА Алёна Ильгизовна</v>
      </c>
      <c r="K44" s="257" t="str">
        <f>VLOOKUP(I44,'пр.взвешивания'!B6:N82,3,FALSE)</f>
        <v>16.05.90 кмс</v>
      </c>
      <c r="L44" s="257" t="str">
        <f>'пр.взвешивания'!E26</f>
        <v>ПФО,Пермская,Пермь,МО</v>
      </c>
      <c r="M44" s="244"/>
      <c r="N44" s="147"/>
      <c r="O44" s="247"/>
      <c r="P44" s="242"/>
      <c r="R44" s="6"/>
    </row>
    <row r="45" spans="1:18" ht="12" customHeight="1">
      <c r="A45" s="242"/>
      <c r="B45" s="155"/>
      <c r="C45" s="242"/>
      <c r="D45" s="242"/>
      <c r="E45" s="244"/>
      <c r="F45" s="244"/>
      <c r="G45" s="247"/>
      <c r="H45" s="242"/>
      <c r="I45" s="283"/>
      <c r="J45" s="155"/>
      <c r="K45" s="242"/>
      <c r="L45" s="242"/>
      <c r="M45" s="244"/>
      <c r="N45" s="244"/>
      <c r="O45" s="247"/>
      <c r="P45" s="242"/>
      <c r="R45" s="6"/>
    </row>
    <row r="46" spans="1:18" ht="12" customHeight="1">
      <c r="A46" s="135">
        <v>5</v>
      </c>
      <c r="B46" s="155" t="str">
        <f>VLOOKUP(A46,'пр.взвешивания'!B8:E84,2,FALSE)</f>
        <v>БЕЛЫХ Анастасия Олеговна</v>
      </c>
      <c r="C46" s="257" t="str">
        <f>VLOOKUP(A46,'пр.взвешивания'!B8:F84,3,FALSE)</f>
        <v>25.07.92 мс</v>
      </c>
      <c r="D46" s="257" t="str">
        <f>'пр.взвешивания'!E14</f>
        <v>ПФО,Пермская,Соликамск,ПР</v>
      </c>
      <c r="E46" s="251"/>
      <c r="F46" s="251"/>
      <c r="G46" s="135"/>
      <c r="H46" s="135"/>
      <c r="I46" s="135">
        <v>15</v>
      </c>
      <c r="J46" s="253" t="str">
        <f>VLOOKUP(I46,'пр.взвешивания'!B6:M84,2,FALSE)</f>
        <v>КРОТОВА Наталья Алексеевна</v>
      </c>
      <c r="K46" s="255" t="str">
        <f>VLOOKUP(I46,'пр.взвешивания'!B6:N84,3,FALSE)</f>
        <v>09.04.91 кмс</v>
      </c>
      <c r="L46" s="255" t="str">
        <f>'пр.взвешивания'!E34</f>
        <v>С.П.,Санкт-Петербург,МО</v>
      </c>
      <c r="M46" s="251"/>
      <c r="N46" s="251"/>
      <c r="O46" s="135"/>
      <c r="P46" s="135"/>
      <c r="R46" s="6"/>
    </row>
    <row r="47" spans="1:18" ht="12" customHeight="1" thickBot="1">
      <c r="A47" s="250"/>
      <c r="B47" s="155"/>
      <c r="C47" s="242"/>
      <c r="D47" s="242"/>
      <c r="E47" s="252"/>
      <c r="F47" s="252"/>
      <c r="G47" s="250"/>
      <c r="H47" s="250"/>
      <c r="I47" s="250"/>
      <c r="J47" s="254"/>
      <c r="K47" s="250"/>
      <c r="L47" s="250"/>
      <c r="M47" s="252"/>
      <c r="N47" s="252"/>
      <c r="O47" s="250"/>
      <c r="P47" s="250"/>
      <c r="R47" s="6"/>
    </row>
    <row r="48" spans="1:18" ht="12" customHeight="1">
      <c r="A48" s="242">
        <v>3</v>
      </c>
      <c r="B48" s="155" t="str">
        <f>VLOOKUP(A48,'пр.взвешивания'!B10:E86,2,FALSE)</f>
        <v>ЖУРАВЛЁВА Анна Владимировна</v>
      </c>
      <c r="C48" s="257" t="str">
        <f>VLOOKUP(A48,'пр.взвешивания'!B10:F86,3,FALSE)</f>
        <v>20.03.93 мс</v>
      </c>
      <c r="D48" s="257" t="str">
        <f>'пр.взвешивания'!E10</f>
        <v>УрФО,Тюменская,ВС</v>
      </c>
      <c r="E48" s="244"/>
      <c r="F48" s="147"/>
      <c r="G48" s="247"/>
      <c r="H48" s="242"/>
      <c r="I48" s="242">
        <v>13</v>
      </c>
      <c r="J48" s="155" t="str">
        <f>VLOOKUP(I48,'пр.взвешивания'!B6:M86,2,FALSE)</f>
        <v>ЗЕНЧЕНКО Татьяна Николаевна</v>
      </c>
      <c r="K48" s="242" t="str">
        <f>VLOOKUP(I48,'пр.взвешивания'!B6:N86,3,FALSE)</f>
        <v>26.02.78 змс</v>
      </c>
      <c r="L48" s="242" t="str">
        <f>'пр.взвешивания'!E30</f>
        <v>Приморский,Владивосток,ФКиС</v>
      </c>
      <c r="M48" s="244"/>
      <c r="N48" s="147"/>
      <c r="O48" s="247"/>
      <c r="P48" s="242"/>
      <c r="R48" s="6"/>
    </row>
    <row r="49" spans="1:18" ht="12" customHeight="1">
      <c r="A49" s="242"/>
      <c r="B49" s="155"/>
      <c r="C49" s="242"/>
      <c r="D49" s="242"/>
      <c r="E49" s="244"/>
      <c r="F49" s="244"/>
      <c r="G49" s="247"/>
      <c r="H49" s="242"/>
      <c r="I49" s="242"/>
      <c r="J49" s="155"/>
      <c r="K49" s="242"/>
      <c r="L49" s="242"/>
      <c r="M49" s="244"/>
      <c r="N49" s="244"/>
      <c r="O49" s="247"/>
      <c r="P49" s="242"/>
      <c r="R49" s="6"/>
    </row>
    <row r="50" spans="1:16" ht="12" customHeight="1">
      <c r="A50" s="135">
        <v>2</v>
      </c>
      <c r="B50" s="155" t="str">
        <f>'пр.взвешивания'!C8</f>
        <v>ШИВЕРСКАЯ Кристина Евгеньевна</v>
      </c>
      <c r="C50" s="257" t="str">
        <f>'пр.взвешивания'!D8</f>
        <v>15.07.86 мс</v>
      </c>
      <c r="D50" s="257" t="str">
        <f>'пр.взвешивания'!E8</f>
        <v>СФО,Иркутская, Ангарск,РС</v>
      </c>
      <c r="E50" s="251"/>
      <c r="F50" s="251"/>
      <c r="G50" s="135"/>
      <c r="H50" s="135"/>
      <c r="I50" s="135">
        <v>12</v>
      </c>
      <c r="J50" s="256" t="str">
        <f>VLOOKUP(I50,'пр.взвешивания'!B6:M88,2,FALSE)</f>
        <v>ЗАБОЛОТНЕВА Ольга Павловна</v>
      </c>
      <c r="K50" s="257" t="str">
        <f>VLOOKUP(I50,'пр.взвешивания'!B6:N88,3,FALSE)</f>
        <v>13.01.90 кмс</v>
      </c>
      <c r="L50" s="257" t="str">
        <f>'пр.взвешивания'!E28</f>
        <v>УрФО,Тюменская,МО</v>
      </c>
      <c r="M50" s="251"/>
      <c r="N50" s="251"/>
      <c r="O50" s="135"/>
      <c r="P50" s="135"/>
    </row>
    <row r="51" spans="1:16" ht="12" customHeight="1" thickBot="1">
      <c r="A51" s="250"/>
      <c r="B51" s="155"/>
      <c r="C51" s="242"/>
      <c r="D51" s="242"/>
      <c r="E51" s="252"/>
      <c r="F51" s="252"/>
      <c r="G51" s="250"/>
      <c r="H51" s="250"/>
      <c r="I51" s="250"/>
      <c r="J51" s="254"/>
      <c r="K51" s="258"/>
      <c r="L51" s="258"/>
      <c r="M51" s="252"/>
      <c r="N51" s="252"/>
      <c r="O51" s="250"/>
      <c r="P51" s="250"/>
    </row>
    <row r="52" spans="1:17" ht="12" customHeight="1">
      <c r="A52" s="135">
        <v>4</v>
      </c>
      <c r="B52" s="155" t="str">
        <f>'пр.взвешивания'!C12</f>
        <v>ЗАЙЦЕВА Надежда Сергеевна</v>
      </c>
      <c r="C52" s="257" t="str">
        <f>'пр.взвешивания'!D12</f>
        <v>01.01.84 мсмк</v>
      </c>
      <c r="D52" s="257" t="str">
        <f>'пр.взвешивания'!E12</f>
        <v>С.П.,Санкт-Петербург,МО</v>
      </c>
      <c r="E52" s="135" t="s">
        <v>32</v>
      </c>
      <c r="F52" s="251"/>
      <c r="G52" s="135"/>
      <c r="H52" s="135"/>
      <c r="I52" s="135">
        <v>14</v>
      </c>
      <c r="J52" s="253" t="str">
        <f>VLOOKUP(I52,'пр.взвешивания'!B6:M82,2,FALSE)</f>
        <v>БИККУЖИНА Алия Минихановна</v>
      </c>
      <c r="K52" s="255" t="str">
        <f>VLOOKUP(I52,'пр.взвешивания'!B6:N90,3,FALSE)</f>
        <v>08.01.92 мс</v>
      </c>
      <c r="L52" s="255" t="str">
        <f>'пр.взвешивания'!E32</f>
        <v>ПФО, ОренбургскаяКувандык,ВС</v>
      </c>
      <c r="M52" s="135" t="s">
        <v>32</v>
      </c>
      <c r="N52" s="251"/>
      <c r="O52" s="135"/>
      <c r="P52" s="135"/>
      <c r="Q52" s="5"/>
    </row>
    <row r="53" spans="1:17" ht="12" customHeight="1" thickBot="1">
      <c r="A53" s="250"/>
      <c r="B53" s="155"/>
      <c r="C53" s="242"/>
      <c r="D53" s="242"/>
      <c r="E53" s="250"/>
      <c r="F53" s="252"/>
      <c r="G53" s="250"/>
      <c r="H53" s="250"/>
      <c r="I53" s="250"/>
      <c r="J53" s="254"/>
      <c r="K53" s="250"/>
      <c r="L53" s="250"/>
      <c r="M53" s="250"/>
      <c r="N53" s="252"/>
      <c r="O53" s="250"/>
      <c r="P53" s="250"/>
      <c r="Q53" s="5"/>
    </row>
    <row r="54" ht="12" customHeight="1">
      <c r="Q54" s="5"/>
    </row>
    <row r="55" spans="1:17" ht="12" customHeight="1">
      <c r="A55" s="259" t="s">
        <v>10</v>
      </c>
      <c r="I55" s="259" t="s">
        <v>11</v>
      </c>
      <c r="Q55" s="5"/>
    </row>
    <row r="56" spans="1:17" ht="12" customHeight="1">
      <c r="A56" s="260"/>
      <c r="B56" s="4" t="s">
        <v>27</v>
      </c>
      <c r="E56" s="118" t="str">
        <f>HYPERLINK('пр.взвешивания'!E3)</f>
        <v>в.к.  56      кг.</v>
      </c>
      <c r="I56" s="284"/>
      <c r="J56" s="4" t="s">
        <v>27</v>
      </c>
      <c r="M56" s="118" t="str">
        <f>HYPERLINK('пр.взвешивания'!E3)</f>
        <v>в.к.  56      кг.</v>
      </c>
      <c r="Q56" s="5"/>
    </row>
    <row r="57" spans="1:17" ht="12" customHeight="1">
      <c r="A57" s="242">
        <v>5</v>
      </c>
      <c r="B57" s="155" t="str">
        <f>VLOOKUP(A57,'пр.взвешивания'!B6:E95,2,FALSE)</f>
        <v>БЕЛЫХ Анастасия Олеговна</v>
      </c>
      <c r="C57" s="257" t="str">
        <f>VLOOKUP(A57,'пр.взвешивания'!B6:F95,3,FALSE)</f>
        <v>25.07.92 мс</v>
      </c>
      <c r="D57" s="257" t="str">
        <f>'пр.взвешивания'!E14</f>
        <v>ПФО,Пермская,Соликамск,ПР</v>
      </c>
      <c r="E57" s="244"/>
      <c r="F57" s="147"/>
      <c r="G57" s="247"/>
      <c r="H57" s="242"/>
      <c r="I57" s="283">
        <v>15</v>
      </c>
      <c r="J57" s="155" t="str">
        <f>VLOOKUP(I57,'пр.взвешивания'!B6:M95,2,FALSE)</f>
        <v>КРОТОВА Наталья Алексеевна</v>
      </c>
      <c r="K57" s="257" t="str">
        <f>VLOOKUP(I57,'пр.взвешивания'!B6:N95,3,FALSE)</f>
        <v>09.04.91 кмс</v>
      </c>
      <c r="L57" s="257" t="str">
        <f>'пр.взвешивания'!E34</f>
        <v>С.П.,Санкт-Петербург,МО</v>
      </c>
      <c r="M57" s="244"/>
      <c r="N57" s="147"/>
      <c r="O57" s="247"/>
      <c r="P57" s="242"/>
      <c r="Q57" s="5"/>
    </row>
    <row r="58" spans="1:17" ht="12" customHeight="1">
      <c r="A58" s="242"/>
      <c r="B58" s="155"/>
      <c r="C58" s="242"/>
      <c r="D58" s="242"/>
      <c r="E58" s="244"/>
      <c r="F58" s="244"/>
      <c r="G58" s="247"/>
      <c r="H58" s="242"/>
      <c r="I58" s="283"/>
      <c r="J58" s="155"/>
      <c r="K58" s="242"/>
      <c r="L58" s="242"/>
      <c r="M58" s="244"/>
      <c r="N58" s="244"/>
      <c r="O58" s="247"/>
      <c r="P58" s="242"/>
      <c r="Q58" s="5"/>
    </row>
    <row r="59" spans="1:17" ht="12" customHeight="1">
      <c r="A59" s="135">
        <v>2</v>
      </c>
      <c r="B59" s="253" t="str">
        <f>VLOOKUP(A59,'пр.взвешивания'!B6:E97,2,FALSE)</f>
        <v>ШИВЕРСКАЯ Кристина Евгеньевна</v>
      </c>
      <c r="C59" s="255" t="str">
        <f>VLOOKUP(A59,'пр.взвешивания'!B6:F97,3,FALSE)</f>
        <v>15.07.86 мс</v>
      </c>
      <c r="D59" s="255" t="str">
        <f>'пр.взвешивания'!E8</f>
        <v>СФО,Иркутская, Ангарск,РС</v>
      </c>
      <c r="E59" s="251"/>
      <c r="F59" s="251"/>
      <c r="G59" s="135"/>
      <c r="H59" s="135"/>
      <c r="I59" s="135">
        <v>12</v>
      </c>
      <c r="J59" s="253" t="str">
        <f>VLOOKUP(I59,'пр.взвешивания'!B6:M97,2,FALSE)</f>
        <v>ЗАБОЛОТНЕВА Ольга Павловна</v>
      </c>
      <c r="K59" s="255" t="str">
        <f>VLOOKUP(I59,'пр.взвешивания'!B6:N97,3,FALSE)</f>
        <v>13.01.90 кмс</v>
      </c>
      <c r="L59" s="255" t="str">
        <f>'пр.взвешивания'!E28</f>
        <v>УрФО,Тюменская,МО</v>
      </c>
      <c r="M59" s="251"/>
      <c r="N59" s="251"/>
      <c r="O59" s="135"/>
      <c r="P59" s="135"/>
      <c r="Q59" s="5"/>
    </row>
    <row r="60" spans="1:17" ht="12" customHeight="1" thickBot="1">
      <c r="A60" s="250"/>
      <c r="B60" s="254"/>
      <c r="C60" s="250"/>
      <c r="D60" s="250"/>
      <c r="E60" s="252"/>
      <c r="F60" s="252"/>
      <c r="G60" s="250"/>
      <c r="H60" s="250"/>
      <c r="I60" s="250"/>
      <c r="J60" s="254"/>
      <c r="K60" s="250"/>
      <c r="L60" s="250"/>
      <c r="M60" s="252"/>
      <c r="N60" s="252"/>
      <c r="O60" s="250"/>
      <c r="P60" s="250"/>
      <c r="Q60" s="5"/>
    </row>
    <row r="61" spans="1:17" ht="12" customHeight="1">
      <c r="A61" s="242">
        <v>4</v>
      </c>
      <c r="B61" s="155" t="str">
        <f>VLOOKUP(A61,'пр.взвешивания'!B6:E99,2,FALSE)</f>
        <v>ЗАЙЦЕВА Надежда Сергеевна</v>
      </c>
      <c r="C61" s="242" t="str">
        <f>VLOOKUP(A61,'пр.взвешивания'!B6:F99,3,FALSE)</f>
        <v>01.01.84 мсмк</v>
      </c>
      <c r="D61" s="242" t="str">
        <f>'пр.взвешивания'!E12</f>
        <v>С.П.,Санкт-Петербург,МО</v>
      </c>
      <c r="E61" s="244"/>
      <c r="F61" s="147"/>
      <c r="G61" s="247"/>
      <c r="H61" s="242"/>
      <c r="I61" s="242">
        <v>14</v>
      </c>
      <c r="J61" s="155" t="str">
        <f>VLOOKUP(I61,'пр.взвешивания'!B6:M99,2,FALSE)</f>
        <v>БИККУЖИНА Алия Минихановна</v>
      </c>
      <c r="K61" s="242" t="str">
        <f>VLOOKUP(I61,'пр.взвешивания'!B6:N99,3,FALSE)</f>
        <v>08.01.92 мс</v>
      </c>
      <c r="L61" s="242" t="str">
        <f>'пр.взвешивания'!E32</f>
        <v>ПФО, ОренбургскаяКувандык,ВС</v>
      </c>
      <c r="M61" s="244"/>
      <c r="N61" s="147"/>
      <c r="O61" s="247"/>
      <c r="P61" s="242"/>
      <c r="Q61" s="5"/>
    </row>
    <row r="62" spans="1:17" ht="12" customHeight="1">
      <c r="A62" s="242"/>
      <c r="B62" s="155"/>
      <c r="C62" s="242"/>
      <c r="D62" s="242"/>
      <c r="E62" s="244"/>
      <c r="F62" s="244"/>
      <c r="G62" s="247"/>
      <c r="H62" s="242"/>
      <c r="I62" s="242"/>
      <c r="J62" s="155"/>
      <c r="K62" s="242"/>
      <c r="L62" s="242"/>
      <c r="M62" s="244"/>
      <c r="N62" s="244"/>
      <c r="O62" s="247"/>
      <c r="P62" s="242"/>
      <c r="Q62" s="5"/>
    </row>
    <row r="63" spans="1:17" ht="12" customHeight="1">
      <c r="A63" s="135">
        <v>3</v>
      </c>
      <c r="B63" s="256" t="str">
        <f>VLOOKUP(A63,'пр.взвешивания'!B6:E101,2,FALSE)</f>
        <v>ЖУРАВЛЁВА Анна Владимировна</v>
      </c>
      <c r="C63" s="257" t="str">
        <f>VLOOKUP(A63,'пр.взвешивания'!B6:F101,3,FALSE)</f>
        <v>20.03.93 мс</v>
      </c>
      <c r="D63" s="257" t="str">
        <f>'пр.взвешивания'!E10</f>
        <v>УрФО,Тюменская,ВС</v>
      </c>
      <c r="E63" s="251"/>
      <c r="F63" s="251"/>
      <c r="G63" s="135"/>
      <c r="H63" s="135"/>
      <c r="I63" s="135">
        <v>13</v>
      </c>
      <c r="J63" s="256" t="str">
        <f>VLOOKUP(I63,'пр.взвешивания'!B6:M101,2,FALSE)</f>
        <v>ЗЕНЧЕНКО Татьяна Николаевна</v>
      </c>
      <c r="K63" s="257" t="str">
        <f>VLOOKUP(I63,'пр.взвешивания'!B6:N101,3,FALSE)</f>
        <v>26.02.78 змс</v>
      </c>
      <c r="L63" s="257" t="str">
        <f>'пр.взвешивания'!E30</f>
        <v>Приморский,Владивосток,ФКиС</v>
      </c>
      <c r="M63" s="251"/>
      <c r="N63" s="251"/>
      <c r="O63" s="135"/>
      <c r="P63" s="135"/>
      <c r="Q63" s="5"/>
    </row>
    <row r="64" spans="1:17" ht="12" customHeight="1" thickBot="1">
      <c r="A64" s="250"/>
      <c r="B64" s="254"/>
      <c r="C64" s="258"/>
      <c r="D64" s="258"/>
      <c r="E64" s="252"/>
      <c r="F64" s="252"/>
      <c r="G64" s="250"/>
      <c r="H64" s="250"/>
      <c r="I64" s="250"/>
      <c r="J64" s="254"/>
      <c r="K64" s="258"/>
      <c r="L64" s="258"/>
      <c r="M64" s="252"/>
      <c r="N64" s="252"/>
      <c r="O64" s="250"/>
      <c r="P64" s="250"/>
      <c r="Q64" s="5"/>
    </row>
    <row r="65" spans="1:17" ht="12" customHeight="1">
      <c r="A65" s="135">
        <v>1</v>
      </c>
      <c r="B65" s="253" t="str">
        <f>VLOOKUP(A65,'пр.взвешивания'!B6:E95,2,FALSE)</f>
        <v>МАКАРОВА Ирина Сергеевна</v>
      </c>
      <c r="C65" s="255" t="str">
        <f>VLOOKUP(A65,'пр.взвешивания'!B6:F103,3,FALSE)</f>
        <v>17.04.91 кмс</v>
      </c>
      <c r="D65" s="255" t="str">
        <f>'пр.взвешивания'!E6</f>
        <v>УрФО,Челябинская,Аргаяш</v>
      </c>
      <c r="E65" s="135" t="s">
        <v>32</v>
      </c>
      <c r="F65" s="251"/>
      <c r="G65" s="135"/>
      <c r="H65" s="135"/>
      <c r="I65" s="135">
        <v>11</v>
      </c>
      <c r="J65" s="253" t="str">
        <f>VLOOKUP(I65,'пр.взвешивания'!B6:M95,2,FALSE)</f>
        <v>АМАЕВА Алёна Ильгизовна</v>
      </c>
      <c r="K65" s="255" t="str">
        <f>VLOOKUP(I65,'пр.взвешивания'!B6:N103,3,FALSE)</f>
        <v>16.05.90 кмс</v>
      </c>
      <c r="L65" s="255" t="str">
        <f>'пр.взвешивания'!E26</f>
        <v>ПФО,Пермская,Пермь,МО</v>
      </c>
      <c r="M65" s="135" t="s">
        <v>32</v>
      </c>
      <c r="N65" s="251"/>
      <c r="O65" s="135"/>
      <c r="P65" s="135"/>
      <c r="Q65" s="5"/>
    </row>
    <row r="66" spans="1:17" ht="12" customHeight="1" thickBot="1">
      <c r="A66" s="250"/>
      <c r="B66" s="254"/>
      <c r="C66" s="250"/>
      <c r="D66" s="250"/>
      <c r="E66" s="250"/>
      <c r="F66" s="252"/>
      <c r="G66" s="250"/>
      <c r="H66" s="250"/>
      <c r="I66" s="250"/>
      <c r="J66" s="254"/>
      <c r="K66" s="250"/>
      <c r="L66" s="250"/>
      <c r="M66" s="250"/>
      <c r="N66" s="252"/>
      <c r="O66" s="250"/>
      <c r="P66" s="250"/>
      <c r="Q66" s="5"/>
    </row>
    <row r="67" ht="12" customHeight="1">
      <c r="Q67" s="5"/>
    </row>
    <row r="68" ht="12" customHeight="1">
      <c r="Q68" s="5"/>
    </row>
    <row r="69" spans="1:17" ht="19.5" customHeight="1">
      <c r="A69" s="261" t="s">
        <v>34</v>
      </c>
      <c r="B69" s="261"/>
      <c r="C69" s="261"/>
      <c r="D69" s="261"/>
      <c r="E69" s="261"/>
      <c r="F69" s="261"/>
      <c r="G69" s="261"/>
      <c r="H69" s="261"/>
      <c r="I69" s="261" t="s">
        <v>34</v>
      </c>
      <c r="J69" s="261"/>
      <c r="K69" s="261"/>
      <c r="L69" s="261"/>
      <c r="M69" s="261"/>
      <c r="N69" s="261"/>
      <c r="O69" s="261"/>
      <c r="P69" s="261"/>
      <c r="Q69" s="5"/>
    </row>
    <row r="70" spans="1:17" ht="18.75" customHeight="1">
      <c r="A70" s="17" t="s">
        <v>10</v>
      </c>
      <c r="B70" s="4" t="s">
        <v>17</v>
      </c>
      <c r="C70" s="4"/>
      <c r="D70" s="4"/>
      <c r="E70" s="118" t="str">
        <f>HYPERLINK('пр.взвешивания'!E3)</f>
        <v>в.к.  56      кг.</v>
      </c>
      <c r="F70" s="4"/>
      <c r="G70" s="4"/>
      <c r="H70" s="4"/>
      <c r="I70" s="17" t="s">
        <v>12</v>
      </c>
      <c r="J70" s="4" t="s">
        <v>17</v>
      </c>
      <c r="K70" s="4"/>
      <c r="L70" s="4"/>
      <c r="M70" s="118" t="str">
        <f>HYPERLINK('пр.взвешивания'!E3)</f>
        <v>в.к.  56      кг.</v>
      </c>
      <c r="N70" s="4"/>
      <c r="O70" s="4"/>
      <c r="P70" s="4"/>
      <c r="Q70" s="5"/>
    </row>
    <row r="71" spans="1:16" ht="12.75" customHeight="1">
      <c r="A71" s="242" t="s">
        <v>0</v>
      </c>
      <c r="B71" s="242" t="s">
        <v>1</v>
      </c>
      <c r="C71" s="242" t="s">
        <v>2</v>
      </c>
      <c r="D71" s="242" t="s">
        <v>3</v>
      </c>
      <c r="E71" s="242" t="s">
        <v>13</v>
      </c>
      <c r="F71" s="242" t="s">
        <v>14</v>
      </c>
      <c r="G71" s="242" t="s">
        <v>15</v>
      </c>
      <c r="H71" s="242" t="s">
        <v>16</v>
      </c>
      <c r="I71" s="242" t="s">
        <v>0</v>
      </c>
      <c r="J71" s="242" t="s">
        <v>1</v>
      </c>
      <c r="K71" s="242" t="s">
        <v>2</v>
      </c>
      <c r="L71" s="242" t="s">
        <v>3</v>
      </c>
      <c r="M71" s="242" t="s">
        <v>13</v>
      </c>
      <c r="N71" s="242" t="s">
        <v>14</v>
      </c>
      <c r="O71" s="242" t="s">
        <v>15</v>
      </c>
      <c r="P71" s="242" t="s">
        <v>16</v>
      </c>
    </row>
    <row r="72" spans="1:16" ht="12.7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1:16" ht="12.75" customHeight="1">
      <c r="A73" s="283">
        <v>6</v>
      </c>
      <c r="B73" s="155" t="str">
        <f>VLOOKUP(A73,'пр.взвешивания'!B6:E111,2,FALSE)</f>
        <v>АЛИЕВА Диана Владиславовна</v>
      </c>
      <c r="C73" s="257" t="str">
        <f>VLOOKUP(A73,'пр.взвешивания'!B6:F111,3,FALSE)</f>
        <v>02.11.89 мсмк</v>
      </c>
      <c r="D73" s="257" t="str">
        <f>'пр.взвешивания'!E16</f>
        <v>М, Москва,МКС</v>
      </c>
      <c r="E73" s="244"/>
      <c r="F73" s="147"/>
      <c r="G73" s="247"/>
      <c r="H73" s="242"/>
      <c r="I73" s="283">
        <v>16</v>
      </c>
      <c r="J73" s="155" t="str">
        <f>VLOOKUP(I73,'пр.взвешивания'!B6:M111,2,FALSE)</f>
        <v>ХРАМЦОВА Кристина Валерьевна</v>
      </c>
      <c r="K73" s="257" t="str">
        <f>VLOOKUP(I73,'пр.взвешивания'!B6:N111,3,FALSE)</f>
        <v>21.05.92 мс</v>
      </c>
      <c r="L73" s="257" t="str">
        <f>'пр.взвешивания'!E36</f>
        <v>ЦФО,Московская,Дзержинский, МО</v>
      </c>
      <c r="M73" s="244"/>
      <c r="N73" s="147"/>
      <c r="O73" s="247"/>
      <c r="P73" s="242"/>
    </row>
    <row r="74" spans="1:16" ht="12.75" customHeight="1">
      <c r="A74" s="283"/>
      <c r="B74" s="155"/>
      <c r="C74" s="242"/>
      <c r="D74" s="242"/>
      <c r="E74" s="244"/>
      <c r="F74" s="244"/>
      <c r="G74" s="247"/>
      <c r="H74" s="242"/>
      <c r="I74" s="283"/>
      <c r="J74" s="155"/>
      <c r="K74" s="242"/>
      <c r="L74" s="242"/>
      <c r="M74" s="244"/>
      <c r="N74" s="244"/>
      <c r="O74" s="247"/>
      <c r="P74" s="242"/>
    </row>
    <row r="75" spans="1:16" ht="12.75" customHeight="1">
      <c r="A75" s="135">
        <v>7</v>
      </c>
      <c r="B75" s="253" t="str">
        <f>VLOOKUP(A75,'пр.взвешивания'!B6:E113,2,FALSE)</f>
        <v>ЕЛИЗАРОВА Екатерина Геннадьевна</v>
      </c>
      <c r="C75" s="255" t="str">
        <f>VLOOKUP(A75,'пр.взвешивания'!B6:F113,3,FALSE)</f>
        <v>16.02.86 мс</v>
      </c>
      <c r="D75" s="255" t="str">
        <f>'пр.взвешивания'!E18</f>
        <v>ПФО,Татарстан,Казань, ВС</v>
      </c>
      <c r="E75" s="251"/>
      <c r="F75" s="251"/>
      <c r="G75" s="135"/>
      <c r="H75" s="135"/>
      <c r="I75" s="135">
        <v>17</v>
      </c>
      <c r="J75" s="253" t="str">
        <f>VLOOKUP(I75,'пр.взвешивания'!B6:M113,2,FALSE)</f>
        <v>ВАЛОВА Анастасия Владимировна</v>
      </c>
      <c r="K75" s="255" t="str">
        <f>VLOOKUP(I75,'пр.взвешивания'!B6:N113,3,FALSE)</f>
        <v>25.10.90 мс</v>
      </c>
      <c r="L75" s="255" t="str">
        <f>'пр.взвешивания'!E38</f>
        <v>М, Москва, МКС</v>
      </c>
      <c r="M75" s="251"/>
      <c r="N75" s="251"/>
      <c r="O75" s="135"/>
      <c r="P75" s="135"/>
    </row>
    <row r="76" spans="1:16" ht="12.75" customHeight="1" thickBot="1">
      <c r="A76" s="250"/>
      <c r="B76" s="254"/>
      <c r="C76" s="250"/>
      <c r="D76" s="250"/>
      <c r="E76" s="252"/>
      <c r="F76" s="252"/>
      <c r="G76" s="250"/>
      <c r="H76" s="250"/>
      <c r="I76" s="250"/>
      <c r="J76" s="254"/>
      <c r="K76" s="250"/>
      <c r="L76" s="250"/>
      <c r="M76" s="252"/>
      <c r="N76" s="252"/>
      <c r="O76" s="250"/>
      <c r="P76" s="250"/>
    </row>
    <row r="77" spans="1:16" ht="12.75" customHeight="1">
      <c r="A77" s="242">
        <v>10</v>
      </c>
      <c r="B77" s="155" t="str">
        <f>VLOOKUP(A77,'пр.взвешивания'!B10:E115,2,FALSE)</f>
        <v>БЫСТРЕМОВИЧ Ирина Викторовна</v>
      </c>
      <c r="C77" s="257" t="str">
        <f>VLOOKUP(A77,'пр.взвешивания'!B10:F115,3,FALSE)</f>
        <v>20.01.92 мс</v>
      </c>
      <c r="D77" s="257" t="str">
        <f>'пр.взвешивания'!E24</f>
        <v>С.П.,Санкт-Петербург,МО</v>
      </c>
      <c r="E77" s="244"/>
      <c r="F77" s="147"/>
      <c r="G77" s="247"/>
      <c r="H77" s="242"/>
      <c r="I77" s="267">
        <v>19</v>
      </c>
      <c r="J77" s="282" t="str">
        <f>VLOOKUP(I77,'пр.взвешивания'!B6:M115,2,FALSE)</f>
        <v>ЕВГЕНЬЕВА Валентина Эдуардовна</v>
      </c>
      <c r="K77" s="267" t="str">
        <f>VLOOKUP(I77,'пр.взвешивания'!B6:N115,3,FALSE)</f>
        <v>28.28.91 мс</v>
      </c>
      <c r="L77" s="267" t="str">
        <f>'пр.взвешивания'!E42</f>
        <v>ЮФО,Краснодарский,Старовеличковская, ФКС</v>
      </c>
      <c r="M77" s="244"/>
      <c r="N77" s="147"/>
      <c r="O77" s="247"/>
      <c r="P77" s="242"/>
    </row>
    <row r="78" spans="1:16" ht="12.75" customHeight="1">
      <c r="A78" s="242"/>
      <c r="B78" s="155"/>
      <c r="C78" s="242"/>
      <c r="D78" s="242"/>
      <c r="E78" s="244"/>
      <c r="F78" s="244"/>
      <c r="G78" s="247"/>
      <c r="H78" s="242"/>
      <c r="I78" s="242"/>
      <c r="J78" s="155"/>
      <c r="K78" s="242"/>
      <c r="L78" s="242"/>
      <c r="M78" s="244"/>
      <c r="N78" s="244"/>
      <c r="O78" s="247"/>
      <c r="P78" s="242"/>
    </row>
    <row r="79" spans="1:16" ht="12.75" customHeight="1">
      <c r="A79" s="135">
        <v>9</v>
      </c>
      <c r="B79" s="253" t="str">
        <f>VLOOKUP(A79,'пр.взвешивания'!B10:E117,2,FALSE)</f>
        <v>МИТИНА Ольга Александровна</v>
      </c>
      <c r="C79" s="255" t="str">
        <f>VLOOKUP(A79,'пр.взвешивания'!B10:F117,3,FALSE)</f>
        <v>08.07.94 мс</v>
      </c>
      <c r="D79" s="255" t="str">
        <f>'пр.взвешивания'!E22</f>
        <v>Приморский,Владивосток,ФКиС</v>
      </c>
      <c r="E79" s="251"/>
      <c r="F79" s="251"/>
      <c r="G79" s="135"/>
      <c r="H79" s="135"/>
      <c r="I79" s="135">
        <v>18</v>
      </c>
      <c r="J79" s="256" t="str">
        <f>VLOOKUP(I79,'пр.взвешивания'!B6:M117,2,FALSE)</f>
        <v>ЛУКЬЯНЧУК Оксана Юрьевна</v>
      </c>
      <c r="K79" s="257" t="str">
        <f>VLOOKUP(I79,'пр.взвешивания'!B6:N117,3,FALSE)</f>
        <v>14.09.93 мс</v>
      </c>
      <c r="L79" s="257" t="str">
        <f>'пр.взвешивания'!E40</f>
        <v>Приморский,Владивосток,ФКиС</v>
      </c>
      <c r="M79" s="251"/>
      <c r="N79" s="251"/>
      <c r="O79" s="135"/>
      <c r="P79" s="135"/>
    </row>
    <row r="80" spans="1:16" ht="12.75" customHeight="1" thickBot="1">
      <c r="A80" s="250"/>
      <c r="B80" s="254"/>
      <c r="C80" s="250"/>
      <c r="D80" s="250"/>
      <c r="E80" s="252"/>
      <c r="F80" s="252"/>
      <c r="G80" s="250"/>
      <c r="H80" s="250"/>
      <c r="I80" s="250"/>
      <c r="J80" s="254"/>
      <c r="K80" s="258"/>
      <c r="L80" s="258"/>
      <c r="M80" s="281"/>
      <c r="N80" s="281"/>
      <c r="O80" s="136"/>
      <c r="P80" s="136"/>
    </row>
    <row r="81" spans="1:16" ht="12.75" customHeight="1">
      <c r="A81" s="135">
        <v>8</v>
      </c>
      <c r="B81" s="155" t="str">
        <f>VLOOKUP(A81,'пр.взвешивания'!B14:E119,2,FALSE)</f>
        <v>ПЕТРОВА Анжела Маратовна</v>
      </c>
      <c r="C81" s="257" t="str">
        <f>VLOOKUP(A81,'пр.взвешивания'!B14:F119,3,FALSE)</f>
        <v>23.01.94 кмс</v>
      </c>
      <c r="D81" s="257" t="str">
        <f>'пр.взвешивания'!E20</f>
        <v>ПФО,Башкортостан,УФА,МО</v>
      </c>
      <c r="E81" s="135" t="s">
        <v>32</v>
      </c>
      <c r="F81" s="251"/>
      <c r="G81" s="135"/>
      <c r="H81" s="264"/>
      <c r="I81" s="270"/>
      <c r="J81" s="271"/>
      <c r="K81" s="273"/>
      <c r="L81" s="273"/>
      <c r="M81" s="270"/>
      <c r="N81" s="217"/>
      <c r="O81" s="270"/>
      <c r="P81" s="270"/>
    </row>
    <row r="82" spans="1:16" ht="12.75" customHeight="1" thickBot="1">
      <c r="A82" s="250"/>
      <c r="B82" s="155"/>
      <c r="C82" s="242"/>
      <c r="D82" s="242"/>
      <c r="E82" s="250"/>
      <c r="F82" s="252"/>
      <c r="G82" s="250"/>
      <c r="H82" s="250"/>
      <c r="I82" s="270"/>
      <c r="J82" s="272"/>
      <c r="K82" s="274"/>
      <c r="L82" s="274"/>
      <c r="M82" s="270"/>
      <c r="N82" s="217"/>
      <c r="O82" s="270"/>
      <c r="P82" s="270"/>
    </row>
    <row r="83" spans="1:13" ht="20.25" customHeight="1">
      <c r="A83" s="17" t="s">
        <v>10</v>
      </c>
      <c r="B83" s="4" t="s">
        <v>18</v>
      </c>
      <c r="C83" s="7"/>
      <c r="D83" s="7"/>
      <c r="E83" s="118" t="str">
        <f>HYPERLINK('пр.взвешивания'!E3)</f>
        <v>в.к.  56      кг.</v>
      </c>
      <c r="I83" s="17" t="s">
        <v>12</v>
      </c>
      <c r="J83" s="4" t="s">
        <v>18</v>
      </c>
      <c r="M83" s="118" t="str">
        <f>HYPERLINK('пр.взвешивания'!E3)</f>
        <v>в.к.  56      кг.</v>
      </c>
    </row>
    <row r="84" spans="1:16" ht="12.75" customHeight="1">
      <c r="A84" s="283">
        <v>6</v>
      </c>
      <c r="B84" s="155" t="str">
        <f>VLOOKUP(A84,'пр.взвешивания'!B6:E122,2,FALSE)</f>
        <v>АЛИЕВА Диана Владиславовна</v>
      </c>
      <c r="C84" s="257" t="str">
        <f>VLOOKUP(A84,'пр.взвешивания'!B6:F122,3,FALSE)</f>
        <v>02.11.89 мсмк</v>
      </c>
      <c r="D84" s="257" t="str">
        <f>'пр.взвешивания'!E16</f>
        <v>М, Москва,МКС</v>
      </c>
      <c r="E84" s="244"/>
      <c r="F84" s="147"/>
      <c r="G84" s="247"/>
      <c r="H84" s="242"/>
      <c r="I84" s="280">
        <v>16</v>
      </c>
      <c r="J84" s="262" t="str">
        <f>VLOOKUP(I84,'пр.взвешивания'!B6:E54,2,FALSE)</f>
        <v>ХРАМЦОВА Кристина Валерьевна</v>
      </c>
      <c r="K84" s="257" t="str">
        <f>VLOOKUP(I84,'пр.взвешивания'!B6:N122,3,FALSE)</f>
        <v>21.05.92 мс</v>
      </c>
      <c r="L84" s="257" t="str">
        <f>'пр.взвешивания'!E36</f>
        <v>ЦФО,Московская,Дзержинский, МО</v>
      </c>
      <c r="M84" s="244"/>
      <c r="N84" s="147"/>
      <c r="O84" s="247"/>
      <c r="P84" s="242"/>
    </row>
    <row r="85" spans="1:16" ht="12.75" customHeight="1">
      <c r="A85" s="283"/>
      <c r="B85" s="155"/>
      <c r="C85" s="242"/>
      <c r="D85" s="242"/>
      <c r="E85" s="244"/>
      <c r="F85" s="244"/>
      <c r="G85" s="247"/>
      <c r="H85" s="242"/>
      <c r="I85" s="280"/>
      <c r="J85" s="266"/>
      <c r="K85" s="242"/>
      <c r="L85" s="242"/>
      <c r="M85" s="244"/>
      <c r="N85" s="244"/>
      <c r="O85" s="247"/>
      <c r="P85" s="242"/>
    </row>
    <row r="86" spans="1:16" ht="12.75" customHeight="1">
      <c r="A86" s="135">
        <v>8</v>
      </c>
      <c r="B86" s="253" t="str">
        <f>VLOOKUP(A86,'пр.взвешивания'!B6:E124,2,FALSE)</f>
        <v>ПЕТРОВА Анжела Маратовна</v>
      </c>
      <c r="C86" s="255" t="str">
        <f>VLOOKUP(A86,'пр.взвешивания'!B6:F124,3,FALSE)</f>
        <v>23.01.94 кмс</v>
      </c>
      <c r="D86" s="255" t="str">
        <f>'пр.взвешивания'!E20</f>
        <v>ПФО,Башкортостан,УФА,МО</v>
      </c>
      <c r="E86" s="251"/>
      <c r="F86" s="251"/>
      <c r="G86" s="135"/>
      <c r="H86" s="135"/>
      <c r="I86" s="278">
        <v>18</v>
      </c>
      <c r="J86" s="262" t="str">
        <f>VLOOKUP(I86,'пр.взвешивания'!B8:E56,2,FALSE)</f>
        <v>ЛУКЬЯНЧУК Оксана Юрьевна</v>
      </c>
      <c r="K86" s="257" t="str">
        <f>VLOOKUP(I86,'пр.взвешивания'!B8:N124,3,FALSE)</f>
        <v>14.09.93 мс</v>
      </c>
      <c r="L86" s="257" t="str">
        <f>'пр.взвешивания'!E40</f>
        <v>Приморский,Владивосток,ФКиС</v>
      </c>
      <c r="M86" s="251"/>
      <c r="N86" s="251"/>
      <c r="O86" s="135"/>
      <c r="P86" s="135"/>
    </row>
    <row r="87" spans="1:16" ht="12.75" customHeight="1" thickBot="1">
      <c r="A87" s="250"/>
      <c r="B87" s="254"/>
      <c r="C87" s="250"/>
      <c r="D87" s="250"/>
      <c r="E87" s="252"/>
      <c r="F87" s="252"/>
      <c r="G87" s="250"/>
      <c r="H87" s="250"/>
      <c r="I87" s="279"/>
      <c r="J87" s="266"/>
      <c r="K87" s="242"/>
      <c r="L87" s="242"/>
      <c r="M87" s="252"/>
      <c r="N87" s="252"/>
      <c r="O87" s="250"/>
      <c r="P87" s="250"/>
    </row>
    <row r="88" spans="1:16" ht="12.75" customHeight="1">
      <c r="A88" s="242">
        <v>7</v>
      </c>
      <c r="B88" s="155" t="str">
        <f>VLOOKUP(A88,'пр.взвешивания'!B6:E126,2,FALSE)</f>
        <v>ЕЛИЗАРОВА Екатерина Геннадьевна</v>
      </c>
      <c r="C88" s="242" t="str">
        <f>VLOOKUP(A88,'пр.взвешивания'!B6:F126,3,FALSE)</f>
        <v>16.02.86 мс</v>
      </c>
      <c r="D88" s="242" t="str">
        <f>'пр.взвешивания'!E18</f>
        <v>ПФО,Татарстан,Казань, ВС</v>
      </c>
      <c r="E88" s="244"/>
      <c r="F88" s="147"/>
      <c r="G88" s="247"/>
      <c r="H88" s="242"/>
      <c r="I88" s="277">
        <v>17</v>
      </c>
      <c r="J88" s="262" t="str">
        <f>VLOOKUP(I88,'пр.взвешивания'!B10:E58,2,FALSE)</f>
        <v>ВАЛОВА Анастасия Владимировна</v>
      </c>
      <c r="K88" s="257" t="str">
        <f>VLOOKUP(I88,'пр.взвешивания'!B10:N126,3,FALSE)</f>
        <v>25.10.90 мс</v>
      </c>
      <c r="L88" s="257" t="str">
        <f>'пр.взвешивания'!E38</f>
        <v>М, Москва, МКС</v>
      </c>
      <c r="M88" s="244"/>
      <c r="N88" s="147"/>
      <c r="O88" s="247"/>
      <c r="P88" s="242"/>
    </row>
    <row r="89" spans="1:16" ht="12.75" customHeight="1">
      <c r="A89" s="242"/>
      <c r="B89" s="155"/>
      <c r="C89" s="242"/>
      <c r="D89" s="242"/>
      <c r="E89" s="244"/>
      <c r="F89" s="244"/>
      <c r="G89" s="247"/>
      <c r="H89" s="242"/>
      <c r="I89" s="277"/>
      <c r="J89" s="266"/>
      <c r="K89" s="242"/>
      <c r="L89" s="242"/>
      <c r="M89" s="244"/>
      <c r="N89" s="244"/>
      <c r="O89" s="247"/>
      <c r="P89" s="242"/>
    </row>
    <row r="90" spans="1:16" ht="12.75" customHeight="1">
      <c r="A90" s="135">
        <v>9</v>
      </c>
      <c r="B90" s="256" t="str">
        <f>VLOOKUP(A90,'пр.взвешивания'!B6:E128,2,FALSE)</f>
        <v>МИТИНА Ольга Александровна</v>
      </c>
      <c r="C90" s="257" t="str">
        <f>VLOOKUP(A90,'пр.взвешивания'!B6:F128,3,FALSE)</f>
        <v>08.07.94 мс</v>
      </c>
      <c r="D90" s="257" t="str">
        <f>'пр.взвешивания'!E22</f>
        <v>Приморский,Владивосток,ФКиС</v>
      </c>
      <c r="E90" s="251"/>
      <c r="F90" s="251"/>
      <c r="G90" s="135"/>
      <c r="H90" s="135"/>
      <c r="I90" s="135">
        <v>19</v>
      </c>
      <c r="J90" s="262" t="str">
        <f>VLOOKUP(I90,'пр.взвешивания'!B12:E60,2,FALSE)</f>
        <v>ЕВГЕНЬЕВА Валентина Эдуардовна</v>
      </c>
      <c r="K90" s="257" t="str">
        <f>VLOOKUP(I90,'пр.взвешивания'!B12:N128,3,FALSE)</f>
        <v>28.28.91 мс</v>
      </c>
      <c r="L90" s="257" t="str">
        <f>'пр.взвешивания'!E42</f>
        <v>ЮФО,Краснодарский,Старовеличковская, ФКС</v>
      </c>
      <c r="M90" s="251"/>
      <c r="N90" s="251"/>
      <c r="O90" s="135"/>
      <c r="P90" s="135"/>
    </row>
    <row r="91" spans="1:16" ht="12.75" customHeight="1" thickBot="1">
      <c r="A91" s="250"/>
      <c r="B91" s="254"/>
      <c r="C91" s="258"/>
      <c r="D91" s="258"/>
      <c r="E91" s="252"/>
      <c r="F91" s="252"/>
      <c r="G91" s="250"/>
      <c r="H91" s="250"/>
      <c r="I91" s="250"/>
      <c r="J91" s="266"/>
      <c r="K91" s="242"/>
      <c r="L91" s="242"/>
      <c r="M91" s="252"/>
      <c r="N91" s="252"/>
      <c r="O91" s="250"/>
      <c r="P91" s="250"/>
    </row>
    <row r="92" spans="1:16" ht="12.75" customHeight="1">
      <c r="A92" s="135">
        <v>10</v>
      </c>
      <c r="B92" s="253" t="str">
        <f>VLOOKUP(A92,'пр.взвешивания'!B6:E122,2,FALSE)</f>
        <v>БЫСТРЕМОВИЧ Ирина Викторовна</v>
      </c>
      <c r="C92" s="255" t="str">
        <f>VLOOKUP(A92,'пр.взвешивания'!B6:F130,3,FALSE)</f>
        <v>20.01.92 мс</v>
      </c>
      <c r="D92" s="255" t="str">
        <f>'пр.взвешивания'!E24</f>
        <v>С.П.,Санкт-Петербург,МО</v>
      </c>
      <c r="E92" s="135" t="s">
        <v>32</v>
      </c>
      <c r="F92" s="251"/>
      <c r="G92" s="135"/>
      <c r="H92" s="135"/>
      <c r="I92" s="270"/>
      <c r="J92" s="271"/>
      <c r="K92" s="273"/>
      <c r="L92" s="273"/>
      <c r="M92" s="270"/>
      <c r="N92" s="217"/>
      <c r="O92" s="270"/>
      <c r="P92" s="270"/>
    </row>
    <row r="93" spans="1:16" ht="12.75" customHeight="1" thickBot="1">
      <c r="A93" s="250"/>
      <c r="B93" s="254"/>
      <c r="C93" s="250"/>
      <c r="D93" s="250"/>
      <c r="E93" s="250"/>
      <c r="F93" s="252"/>
      <c r="G93" s="250"/>
      <c r="H93" s="250"/>
      <c r="I93" s="270"/>
      <c r="J93" s="272"/>
      <c r="K93" s="274"/>
      <c r="L93" s="274"/>
      <c r="M93" s="270"/>
      <c r="N93" s="217"/>
      <c r="O93" s="270"/>
      <c r="P93" s="270"/>
    </row>
    <row r="94" spans="1:13" ht="18.75" customHeight="1">
      <c r="A94" s="17" t="s">
        <v>10</v>
      </c>
      <c r="B94" s="4" t="s">
        <v>19</v>
      </c>
      <c r="C94" s="7"/>
      <c r="D94" s="7"/>
      <c r="E94" s="118" t="str">
        <f>HYPERLINK('пр.взвешивания'!E3)</f>
        <v>в.к.  56      кг.</v>
      </c>
      <c r="I94" s="17" t="s">
        <v>12</v>
      </c>
      <c r="J94" s="4" t="s">
        <v>19</v>
      </c>
      <c r="M94" s="118" t="str">
        <f>HYPERLINK('пр.взвешивания'!E3)</f>
        <v>в.к.  56      кг.</v>
      </c>
    </row>
    <row r="95" spans="1:16" ht="12.75" customHeight="1">
      <c r="A95" s="283">
        <v>6</v>
      </c>
      <c r="B95" s="155" t="str">
        <f>VLOOKUP(A95,'пр.взвешивания'!B6:E133,2,FALSE)</f>
        <v>АЛИЕВА Диана Владиславовна</v>
      </c>
      <c r="C95" s="257" t="str">
        <f>VLOOKUP(A95,'пр.взвешивания'!B6:F133,3,FALSE)</f>
        <v>02.11.89 мсмк</v>
      </c>
      <c r="D95" s="257" t="str">
        <f>'пр.взвешивания'!E16</f>
        <v>М, Москва,МКС</v>
      </c>
      <c r="E95" s="244"/>
      <c r="F95" s="147"/>
      <c r="G95" s="247"/>
      <c r="H95" s="242"/>
      <c r="I95" s="280">
        <v>16</v>
      </c>
      <c r="J95" s="262" t="str">
        <f>VLOOKUP(I95,'пр.взвешивания'!B6:E65,2,FALSE)</f>
        <v>ХРАМЦОВА Кристина Валерьевна</v>
      </c>
      <c r="K95" s="257" t="str">
        <f>VLOOKUP(I95,'пр.взвешивания'!B6:N133,3,FALSE)</f>
        <v>21.05.92 мс</v>
      </c>
      <c r="L95" s="257" t="str">
        <f>'пр.взвешивания'!E36</f>
        <v>ЦФО,Московская,Дзержинский, МО</v>
      </c>
      <c r="M95" s="244"/>
      <c r="N95" s="147"/>
      <c r="O95" s="247"/>
      <c r="P95" s="242"/>
    </row>
    <row r="96" spans="1:16" ht="12.75" customHeight="1">
      <c r="A96" s="283"/>
      <c r="B96" s="155"/>
      <c r="C96" s="242"/>
      <c r="D96" s="242"/>
      <c r="E96" s="244"/>
      <c r="F96" s="244"/>
      <c r="G96" s="247"/>
      <c r="H96" s="242"/>
      <c r="I96" s="280"/>
      <c r="J96" s="266"/>
      <c r="K96" s="242"/>
      <c r="L96" s="242"/>
      <c r="M96" s="244"/>
      <c r="N96" s="244"/>
      <c r="O96" s="247"/>
      <c r="P96" s="242"/>
    </row>
    <row r="97" spans="1:16" ht="12.75" customHeight="1">
      <c r="A97" s="135">
        <v>9</v>
      </c>
      <c r="B97" s="253" t="str">
        <f>VLOOKUP(A97,'пр.взвешивания'!B6:E135,2,FALSE)</f>
        <v>МИТИНА Ольга Александровна</v>
      </c>
      <c r="C97" s="255" t="str">
        <f>VLOOKUP(A97,'пр.взвешивания'!B6:F135,3,FALSE)</f>
        <v>08.07.94 мс</v>
      </c>
      <c r="D97" s="255" t="str">
        <f>'пр.взвешивания'!E22</f>
        <v>Приморский,Владивосток,ФКиС</v>
      </c>
      <c r="E97" s="251"/>
      <c r="F97" s="251"/>
      <c r="G97" s="135"/>
      <c r="H97" s="135"/>
      <c r="I97" s="278">
        <v>19</v>
      </c>
      <c r="J97" s="262" t="str">
        <f>VLOOKUP(I97,'пр.взвешивания'!B6:E67,2,FALSE)</f>
        <v>ЕВГЕНЬЕВА Валентина Эдуардовна</v>
      </c>
      <c r="K97" s="255" t="str">
        <f>VLOOKUP(I97,'пр.взвешивания'!B6:N135,3,FALSE)</f>
        <v>28.28.91 мс</v>
      </c>
      <c r="L97" s="255" t="str">
        <f>'пр.взвешивания'!E42</f>
        <v>ЮФО,Краснодарский,Старовеличковская, ФКС</v>
      </c>
      <c r="M97" s="251"/>
      <c r="N97" s="251"/>
      <c r="O97" s="135"/>
      <c r="P97" s="135"/>
    </row>
    <row r="98" spans="1:16" ht="12.75" customHeight="1" thickBot="1">
      <c r="A98" s="250"/>
      <c r="B98" s="254"/>
      <c r="C98" s="250"/>
      <c r="D98" s="250"/>
      <c r="E98" s="252"/>
      <c r="F98" s="252"/>
      <c r="G98" s="250"/>
      <c r="H98" s="250"/>
      <c r="I98" s="279"/>
      <c r="J98" s="263"/>
      <c r="K98" s="250"/>
      <c r="L98" s="250"/>
      <c r="M98" s="252"/>
      <c r="N98" s="252"/>
      <c r="O98" s="250"/>
      <c r="P98" s="250"/>
    </row>
    <row r="99" spans="1:16" ht="12.75" customHeight="1">
      <c r="A99" s="242">
        <v>8</v>
      </c>
      <c r="B99" s="155" t="str">
        <f>VLOOKUP(A99,'пр.взвешивания'!B6:E137,2,FALSE)</f>
        <v>ПЕТРОВА Анжела Маратовна</v>
      </c>
      <c r="C99" s="242" t="str">
        <f>VLOOKUP(A99,'пр.взвешивания'!B6:F137,3,FALSE)</f>
        <v>23.01.94 кмс</v>
      </c>
      <c r="D99" s="242" t="str">
        <f>'пр.взвешивания'!E20</f>
        <v>ПФО,Башкортостан,УФА,МО</v>
      </c>
      <c r="E99" s="244"/>
      <c r="F99" s="147"/>
      <c r="G99" s="247"/>
      <c r="H99" s="242"/>
      <c r="I99" s="277">
        <v>18</v>
      </c>
      <c r="J99" s="265" t="str">
        <f>VLOOKUP(I99,'пр.взвешивания'!B6:E69,2,FALSE)</f>
        <v>ЛУКЬЯНЧУК Оксана Юрьевна</v>
      </c>
      <c r="K99" s="267" t="str">
        <f>VLOOKUP(I99,'пр.взвешивания'!B6:N137,3,FALSE)</f>
        <v>14.09.93 мс</v>
      </c>
      <c r="L99" s="267" t="str">
        <f>'пр.взвешивания'!E40</f>
        <v>Приморский,Владивосток,ФКиС</v>
      </c>
      <c r="M99" s="244"/>
      <c r="N99" s="147"/>
      <c r="O99" s="247"/>
      <c r="P99" s="242"/>
    </row>
    <row r="100" spans="1:16" ht="12.75" customHeight="1">
      <c r="A100" s="242"/>
      <c r="B100" s="155"/>
      <c r="C100" s="242"/>
      <c r="D100" s="242"/>
      <c r="E100" s="244"/>
      <c r="F100" s="244"/>
      <c r="G100" s="247"/>
      <c r="H100" s="242"/>
      <c r="I100" s="277"/>
      <c r="J100" s="266"/>
      <c r="K100" s="242"/>
      <c r="L100" s="242"/>
      <c r="M100" s="244"/>
      <c r="N100" s="244"/>
      <c r="O100" s="247"/>
      <c r="P100" s="242"/>
    </row>
    <row r="101" spans="1:16" ht="12.75" customHeight="1">
      <c r="A101" s="135">
        <v>10</v>
      </c>
      <c r="B101" s="256" t="str">
        <f>VLOOKUP(A101,'пр.взвешивания'!B6:E139,2,FALSE)</f>
        <v>БЫСТРЕМОВИЧ Ирина Викторовна</v>
      </c>
      <c r="C101" s="257" t="str">
        <f>VLOOKUP(A101,'пр.взвешивания'!B6:F139,3,FALSE)</f>
        <v>20.01.92 мс</v>
      </c>
      <c r="D101" s="257" t="str">
        <f>'пр.взвешивания'!E24</f>
        <v>С.П.,Санкт-Петербург,МО</v>
      </c>
      <c r="E101" s="251"/>
      <c r="F101" s="251"/>
      <c r="G101" s="135"/>
      <c r="H101" s="135"/>
      <c r="I101" s="135">
        <v>17</v>
      </c>
      <c r="J101" s="262" t="str">
        <f>VLOOKUP(I101,'пр.взвешивания'!B6:E71,2,FALSE)</f>
        <v>ВАЛОВА Анастасия Владимировна</v>
      </c>
      <c r="K101" s="257" t="str">
        <f>VLOOKUP(I101,'пр.взвешивания'!B6:N139,3,FALSE)</f>
        <v>25.10.90 мс</v>
      </c>
      <c r="L101" s="257" t="str">
        <f>'пр.взвешивания'!E38</f>
        <v>М, Москва, МКС</v>
      </c>
      <c r="M101" s="251"/>
      <c r="N101" s="251"/>
      <c r="O101" s="135"/>
      <c r="P101" s="135"/>
    </row>
    <row r="102" spans="1:16" ht="12.75" customHeight="1" thickBot="1">
      <c r="A102" s="250"/>
      <c r="B102" s="254"/>
      <c r="C102" s="258"/>
      <c r="D102" s="258"/>
      <c r="E102" s="252"/>
      <c r="F102" s="252"/>
      <c r="G102" s="250"/>
      <c r="H102" s="250"/>
      <c r="I102" s="250"/>
      <c r="J102" s="263"/>
      <c r="K102" s="258"/>
      <c r="L102" s="258"/>
      <c r="M102" s="252"/>
      <c r="N102" s="252"/>
      <c r="O102" s="250"/>
      <c r="P102" s="250"/>
    </row>
    <row r="103" spans="1:16" ht="12.75" customHeight="1">
      <c r="A103" s="135">
        <v>7</v>
      </c>
      <c r="B103" s="253" t="str">
        <f>VLOOKUP(A103,'пр.взвешивания'!B6:E133,2,FALSE)</f>
        <v>ЕЛИЗАРОВА Екатерина Геннадьевна</v>
      </c>
      <c r="C103" s="255" t="str">
        <f>VLOOKUP(A103,'пр.взвешивания'!B6:F141,3,FALSE)</f>
        <v>16.02.86 мс</v>
      </c>
      <c r="D103" s="255" t="str">
        <f>'пр.взвешивания'!E18</f>
        <v>ПФО,Татарстан,Казань, ВС</v>
      </c>
      <c r="E103" s="135" t="s">
        <v>32</v>
      </c>
      <c r="F103" s="251"/>
      <c r="G103" s="135"/>
      <c r="H103" s="135"/>
      <c r="I103" s="270"/>
      <c r="J103" s="271"/>
      <c r="K103" s="273"/>
      <c r="L103" s="273"/>
      <c r="M103" s="270"/>
      <c r="N103" s="217"/>
      <c r="O103" s="270"/>
      <c r="P103" s="270"/>
    </row>
    <row r="104" spans="1:16" ht="12.75" customHeight="1" thickBot="1">
      <c r="A104" s="250"/>
      <c r="B104" s="254"/>
      <c r="C104" s="250"/>
      <c r="D104" s="250"/>
      <c r="E104" s="250"/>
      <c r="F104" s="252"/>
      <c r="G104" s="250"/>
      <c r="H104" s="250"/>
      <c r="I104" s="270"/>
      <c r="J104" s="272"/>
      <c r="K104" s="274"/>
      <c r="L104" s="274"/>
      <c r="M104" s="270"/>
      <c r="N104" s="217"/>
      <c r="O104" s="270"/>
      <c r="P104" s="270"/>
    </row>
    <row r="105" spans="1:16" ht="18.75" customHeight="1">
      <c r="A105" s="17" t="s">
        <v>10</v>
      </c>
      <c r="B105" s="4" t="s">
        <v>26</v>
      </c>
      <c r="C105" s="7"/>
      <c r="D105" s="7"/>
      <c r="E105" s="118" t="str">
        <f>HYPERLINK('пр.взвешивания'!E3)</f>
        <v>в.к.  56      кг.</v>
      </c>
      <c r="I105" s="2"/>
      <c r="J105" s="77"/>
      <c r="K105" s="2"/>
      <c r="L105" s="2"/>
      <c r="M105" s="2"/>
      <c r="N105" s="2"/>
      <c r="O105" s="2"/>
      <c r="P105" s="2"/>
    </row>
    <row r="106" spans="1:16" ht="12.75" customHeight="1">
      <c r="A106" s="283">
        <v>6</v>
      </c>
      <c r="B106" s="155" t="str">
        <f>VLOOKUP(A106,'пр.взвешивания'!B6:E144,2,FALSE)</f>
        <v>АЛИЕВА Диана Владиславовна</v>
      </c>
      <c r="C106" s="257" t="str">
        <f>VLOOKUP(A106,'пр.взвешивания'!B6:F144,3,FALSE)</f>
        <v>02.11.89 мсмк</v>
      </c>
      <c r="D106" s="257" t="str">
        <f>'пр.взвешивания'!E16</f>
        <v>М, Москва,МКС</v>
      </c>
      <c r="E106" s="244"/>
      <c r="F106" s="147"/>
      <c r="G106" s="247"/>
      <c r="H106" s="242"/>
      <c r="I106" s="276"/>
      <c r="J106" s="271"/>
      <c r="K106" s="273"/>
      <c r="L106" s="273"/>
      <c r="M106" s="217"/>
      <c r="N106" s="275"/>
      <c r="O106" s="224"/>
      <c r="P106" s="270"/>
    </row>
    <row r="107" spans="1:16" ht="12.75" customHeight="1">
      <c r="A107" s="283"/>
      <c r="B107" s="155"/>
      <c r="C107" s="242"/>
      <c r="D107" s="242"/>
      <c r="E107" s="244"/>
      <c r="F107" s="244"/>
      <c r="G107" s="247"/>
      <c r="H107" s="242"/>
      <c r="I107" s="276"/>
      <c r="J107" s="272"/>
      <c r="K107" s="274"/>
      <c r="L107" s="274"/>
      <c r="M107" s="217"/>
      <c r="N107" s="217"/>
      <c r="O107" s="224"/>
      <c r="P107" s="270"/>
    </row>
    <row r="108" spans="1:16" ht="12.75" customHeight="1">
      <c r="A108" s="135">
        <v>10</v>
      </c>
      <c r="B108" s="253" t="str">
        <f>VLOOKUP(A108,'пр.взвешивания'!B6:E146,2,FALSE)</f>
        <v>БЫСТРЕМОВИЧ Ирина Викторовна</v>
      </c>
      <c r="C108" s="255" t="str">
        <f>VLOOKUP(A108,'пр.взвешивания'!B6:F146,3,FALSE)</f>
        <v>20.01.92 мс</v>
      </c>
      <c r="D108" s="255" t="str">
        <f>'пр.взвешивания'!E24</f>
        <v>С.П.,Санкт-Петербург,МО</v>
      </c>
      <c r="E108" s="251"/>
      <c r="F108" s="251"/>
      <c r="G108" s="135"/>
      <c r="H108" s="135"/>
      <c r="I108" s="270"/>
      <c r="J108" s="271"/>
      <c r="K108" s="273"/>
      <c r="L108" s="273"/>
      <c r="M108" s="217"/>
      <c r="N108" s="217"/>
      <c r="O108" s="270"/>
      <c r="P108" s="270"/>
    </row>
    <row r="109" spans="1:16" ht="12.75" customHeight="1" thickBot="1">
      <c r="A109" s="250"/>
      <c r="B109" s="254"/>
      <c r="C109" s="250"/>
      <c r="D109" s="250"/>
      <c r="E109" s="252"/>
      <c r="F109" s="252"/>
      <c r="G109" s="250"/>
      <c r="H109" s="250"/>
      <c r="I109" s="270"/>
      <c r="J109" s="272"/>
      <c r="K109" s="274"/>
      <c r="L109" s="274"/>
      <c r="M109" s="217"/>
      <c r="N109" s="217"/>
      <c r="O109" s="270"/>
      <c r="P109" s="270"/>
    </row>
    <row r="110" spans="1:16" ht="12.75" customHeight="1">
      <c r="A110" s="242">
        <v>8</v>
      </c>
      <c r="B110" s="155" t="str">
        <f>VLOOKUP(A110,'пр.взвешивания'!B6:E148,2,FALSE)</f>
        <v>ПЕТРОВА Анжела Маратовна</v>
      </c>
      <c r="C110" s="242" t="str">
        <f>VLOOKUP(A110,'пр.взвешивания'!B6:F148,3,FALSE)</f>
        <v>23.01.94 кмс</v>
      </c>
      <c r="D110" s="242" t="str">
        <f>'пр.взвешивания'!E20</f>
        <v>ПФО,Башкортостан,УФА,МО</v>
      </c>
      <c r="E110" s="244"/>
      <c r="F110" s="147"/>
      <c r="G110" s="247"/>
      <c r="H110" s="242"/>
      <c r="I110" s="270"/>
      <c r="J110" s="271"/>
      <c r="K110" s="273"/>
      <c r="L110" s="273"/>
      <c r="M110" s="217"/>
      <c r="N110" s="275"/>
      <c r="O110" s="224"/>
      <c r="P110" s="270"/>
    </row>
    <row r="111" spans="1:16" ht="12.75" customHeight="1">
      <c r="A111" s="242"/>
      <c r="B111" s="155"/>
      <c r="C111" s="242"/>
      <c r="D111" s="242"/>
      <c r="E111" s="244"/>
      <c r="F111" s="244"/>
      <c r="G111" s="247"/>
      <c r="H111" s="242"/>
      <c r="I111" s="270"/>
      <c r="J111" s="272"/>
      <c r="K111" s="274"/>
      <c r="L111" s="274"/>
      <c r="M111" s="217"/>
      <c r="N111" s="217"/>
      <c r="O111" s="224"/>
      <c r="P111" s="270"/>
    </row>
    <row r="112" spans="1:16" ht="12.75" customHeight="1">
      <c r="A112" s="135">
        <v>7</v>
      </c>
      <c r="B112" s="256" t="str">
        <f>VLOOKUP(A112,'пр.взвешивания'!B6:E150,2,FALSE)</f>
        <v>ЕЛИЗАРОВА Екатерина Геннадьевна</v>
      </c>
      <c r="C112" s="257" t="str">
        <f>VLOOKUP(A112,'пр.взвешивания'!B6:F150,3,FALSE)</f>
        <v>16.02.86 мс</v>
      </c>
      <c r="D112" s="257" t="str">
        <f>'пр.взвешивания'!E18</f>
        <v>ПФО,Татарстан,Казань, ВС</v>
      </c>
      <c r="E112" s="251"/>
      <c r="F112" s="251"/>
      <c r="G112" s="135"/>
      <c r="H112" s="135"/>
      <c r="I112" s="270"/>
      <c r="J112" s="271"/>
      <c r="K112" s="273"/>
      <c r="L112" s="273"/>
      <c r="M112" s="217"/>
      <c r="N112" s="217"/>
      <c r="O112" s="270"/>
      <c r="P112" s="270"/>
    </row>
    <row r="113" spans="1:16" ht="12.75" customHeight="1" thickBot="1">
      <c r="A113" s="250"/>
      <c r="B113" s="254"/>
      <c r="C113" s="258"/>
      <c r="D113" s="258"/>
      <c r="E113" s="252"/>
      <c r="F113" s="252"/>
      <c r="G113" s="250"/>
      <c r="H113" s="250"/>
      <c r="I113" s="270"/>
      <c r="J113" s="272"/>
      <c r="K113" s="274"/>
      <c r="L113" s="274"/>
      <c r="M113" s="217"/>
      <c r="N113" s="217"/>
      <c r="O113" s="270"/>
      <c r="P113" s="270"/>
    </row>
    <row r="114" spans="1:16" ht="12.75" customHeight="1">
      <c r="A114" s="135">
        <v>9</v>
      </c>
      <c r="B114" s="253" t="str">
        <f>VLOOKUP(A114,'пр.взвешивания'!B6:E144,2,FALSE)</f>
        <v>МИТИНА Ольга Александровна</v>
      </c>
      <c r="C114" s="255" t="str">
        <f>VLOOKUP(A114,'пр.взвешивания'!B6:F152,3,FALSE)</f>
        <v>08.07.94 мс</v>
      </c>
      <c r="D114" s="255" t="str">
        <f>'пр.взвешивания'!E22</f>
        <v>Приморский,Владивосток,ФКиС</v>
      </c>
      <c r="E114" s="135" t="s">
        <v>32</v>
      </c>
      <c r="F114" s="251"/>
      <c r="G114" s="135"/>
      <c r="H114" s="135"/>
      <c r="I114" s="270"/>
      <c r="J114" s="271"/>
      <c r="K114" s="273"/>
      <c r="L114" s="273"/>
      <c r="M114" s="270"/>
      <c r="N114" s="217"/>
      <c r="O114" s="270"/>
      <c r="P114" s="270"/>
    </row>
    <row r="115" spans="1:16" ht="12.75" customHeight="1" thickBot="1">
      <c r="A115" s="250"/>
      <c r="B115" s="254"/>
      <c r="C115" s="250"/>
      <c r="D115" s="250"/>
      <c r="E115" s="250"/>
      <c r="F115" s="252"/>
      <c r="G115" s="250"/>
      <c r="H115" s="250"/>
      <c r="I115" s="270"/>
      <c r="J115" s="272"/>
      <c r="K115" s="274"/>
      <c r="L115" s="274"/>
      <c r="M115" s="270"/>
      <c r="N115" s="217"/>
      <c r="O115" s="270"/>
      <c r="P115" s="270"/>
    </row>
    <row r="116" spans="1:16" ht="19.5" customHeight="1">
      <c r="A116" s="17" t="s">
        <v>10</v>
      </c>
      <c r="B116" s="4" t="s">
        <v>27</v>
      </c>
      <c r="C116" s="7"/>
      <c r="D116" s="7"/>
      <c r="E116" s="118" t="str">
        <f>HYPERLINK('пр.взвешивания'!E3)</f>
        <v>в.к.  56      кг.</v>
      </c>
      <c r="I116" s="2"/>
      <c r="J116" s="77"/>
      <c r="K116" s="2"/>
      <c r="L116" s="2"/>
      <c r="M116" s="2"/>
      <c r="N116" s="2"/>
      <c r="O116" s="2"/>
      <c r="P116" s="2"/>
    </row>
    <row r="117" spans="1:16" ht="12.75" customHeight="1">
      <c r="A117" s="283">
        <v>10</v>
      </c>
      <c r="B117" s="155" t="str">
        <f>VLOOKUP(A117,'пр.взвешивания'!B6:E155,2,FALSE)</f>
        <v>БЫСТРЕМОВИЧ Ирина Викторовна</v>
      </c>
      <c r="C117" s="257" t="str">
        <f>VLOOKUP(A117,'пр.взвешивания'!B6:F155,3,FALSE)</f>
        <v>20.01.92 мс</v>
      </c>
      <c r="D117" s="257" t="str">
        <f>'пр.взвешивания'!E24</f>
        <v>С.П.,Санкт-Петербург,МО</v>
      </c>
      <c r="E117" s="244"/>
      <c r="F117" s="147"/>
      <c r="G117" s="247"/>
      <c r="H117" s="242"/>
      <c r="I117" s="276"/>
      <c r="J117" s="271"/>
      <c r="K117" s="273"/>
      <c r="L117" s="273"/>
      <c r="M117" s="217"/>
      <c r="N117" s="275"/>
      <c r="O117" s="224"/>
      <c r="P117" s="270"/>
    </row>
    <row r="118" spans="1:16" ht="12.75" customHeight="1">
      <c r="A118" s="283"/>
      <c r="B118" s="155"/>
      <c r="C118" s="242"/>
      <c r="D118" s="242"/>
      <c r="E118" s="244"/>
      <c r="F118" s="244"/>
      <c r="G118" s="247"/>
      <c r="H118" s="242"/>
      <c r="I118" s="276"/>
      <c r="J118" s="272"/>
      <c r="K118" s="274"/>
      <c r="L118" s="274"/>
      <c r="M118" s="217"/>
      <c r="N118" s="217"/>
      <c r="O118" s="224"/>
      <c r="P118" s="270"/>
    </row>
    <row r="119" spans="1:16" ht="12.75" customHeight="1">
      <c r="A119" s="135">
        <v>7</v>
      </c>
      <c r="B119" s="253" t="str">
        <f>VLOOKUP(A119,'пр.взвешивания'!B6:E157,2,FALSE)</f>
        <v>ЕЛИЗАРОВА Екатерина Геннадьевна</v>
      </c>
      <c r="C119" s="255" t="str">
        <f>VLOOKUP(A119,'пр.взвешивания'!B6:F157,3,FALSE)</f>
        <v>16.02.86 мс</v>
      </c>
      <c r="D119" s="255" t="str">
        <f>'пр.взвешивания'!E18</f>
        <v>ПФО,Татарстан,Казань, ВС</v>
      </c>
      <c r="E119" s="251"/>
      <c r="F119" s="251"/>
      <c r="G119" s="135"/>
      <c r="H119" s="135"/>
      <c r="I119" s="270"/>
      <c r="J119" s="271"/>
      <c r="K119" s="273"/>
      <c r="L119" s="273"/>
      <c r="M119" s="217"/>
      <c r="N119" s="217"/>
      <c r="O119" s="270"/>
      <c r="P119" s="270"/>
    </row>
    <row r="120" spans="1:16" ht="12.75" customHeight="1" thickBot="1">
      <c r="A120" s="250"/>
      <c r="B120" s="254"/>
      <c r="C120" s="250"/>
      <c r="D120" s="250"/>
      <c r="E120" s="252"/>
      <c r="F120" s="252"/>
      <c r="G120" s="250"/>
      <c r="H120" s="250"/>
      <c r="I120" s="270"/>
      <c r="J120" s="272"/>
      <c r="K120" s="274"/>
      <c r="L120" s="274"/>
      <c r="M120" s="217"/>
      <c r="N120" s="217"/>
      <c r="O120" s="270"/>
      <c r="P120" s="270"/>
    </row>
    <row r="121" spans="1:16" ht="12.75" customHeight="1">
      <c r="A121" s="242">
        <v>9</v>
      </c>
      <c r="B121" s="155" t="str">
        <f>VLOOKUP(A121,'пр.взвешивания'!B6:E159,2,FALSE)</f>
        <v>МИТИНА Ольга Александровна</v>
      </c>
      <c r="C121" s="242" t="str">
        <f>VLOOKUP(A121,'пр.взвешивания'!B6:F159,3,FALSE)</f>
        <v>08.07.94 мс</v>
      </c>
      <c r="D121" s="242" t="str">
        <f>'пр.взвешивания'!E22</f>
        <v>Приморский,Владивосток,ФКиС</v>
      </c>
      <c r="E121" s="244"/>
      <c r="F121" s="147"/>
      <c r="G121" s="247"/>
      <c r="H121" s="242"/>
      <c r="I121" s="270"/>
      <c r="J121" s="271"/>
      <c r="K121" s="273"/>
      <c r="L121" s="273"/>
      <c r="M121" s="217"/>
      <c r="N121" s="275"/>
      <c r="O121" s="224"/>
      <c r="P121" s="270"/>
    </row>
    <row r="122" spans="1:16" ht="12.75" customHeight="1">
      <c r="A122" s="242"/>
      <c r="B122" s="155"/>
      <c r="C122" s="242"/>
      <c r="D122" s="242"/>
      <c r="E122" s="244"/>
      <c r="F122" s="244"/>
      <c r="G122" s="247"/>
      <c r="H122" s="242"/>
      <c r="I122" s="270"/>
      <c r="J122" s="272"/>
      <c r="K122" s="274"/>
      <c r="L122" s="274"/>
      <c r="M122" s="217"/>
      <c r="N122" s="217"/>
      <c r="O122" s="224"/>
      <c r="P122" s="270"/>
    </row>
    <row r="123" spans="1:16" ht="12.75" customHeight="1">
      <c r="A123" s="135">
        <v>8</v>
      </c>
      <c r="B123" s="256" t="str">
        <f>VLOOKUP(A123,'пр.взвешивания'!B6:E161,2,FALSE)</f>
        <v>ПЕТРОВА Анжела Маратовна</v>
      </c>
      <c r="C123" s="257" t="str">
        <f>VLOOKUP(A123,'пр.взвешивания'!B6:F161,3,FALSE)</f>
        <v>23.01.94 кмс</v>
      </c>
      <c r="D123" s="257" t="str">
        <f>'пр.взвешивания'!E20</f>
        <v>ПФО,Башкортостан,УФА,МО</v>
      </c>
      <c r="E123" s="251"/>
      <c r="F123" s="251"/>
      <c r="G123" s="135"/>
      <c r="H123" s="135"/>
      <c r="I123" s="270"/>
      <c r="J123" s="271"/>
      <c r="K123" s="273"/>
      <c r="L123" s="273"/>
      <c r="M123" s="217"/>
      <c r="N123" s="217"/>
      <c r="O123" s="270"/>
      <c r="P123" s="270"/>
    </row>
    <row r="124" spans="1:16" ht="12.75" customHeight="1" thickBot="1">
      <c r="A124" s="250"/>
      <c r="B124" s="254"/>
      <c r="C124" s="258"/>
      <c r="D124" s="258"/>
      <c r="E124" s="252"/>
      <c r="F124" s="252"/>
      <c r="G124" s="250"/>
      <c r="H124" s="250"/>
      <c r="I124" s="270"/>
      <c r="J124" s="272"/>
      <c r="K124" s="274"/>
      <c r="L124" s="274"/>
      <c r="M124" s="217"/>
      <c r="N124" s="217"/>
      <c r="O124" s="270"/>
      <c r="P124" s="270"/>
    </row>
    <row r="125" spans="1:16" ht="12.75" customHeight="1">
      <c r="A125" s="135">
        <v>6</v>
      </c>
      <c r="B125" s="253" t="str">
        <f>VLOOKUP(A125,'пр.взвешивания'!B6:E155,2,FALSE)</f>
        <v>АЛИЕВА Диана Владиславовна</v>
      </c>
      <c r="C125" s="255" t="str">
        <f>VLOOKUP(A125,'пр.взвешивания'!B6:F163,3,FALSE)</f>
        <v>02.11.89 мсмк</v>
      </c>
      <c r="D125" s="255" t="str">
        <f>'пр.взвешивания'!E16</f>
        <v>М, Москва,МКС</v>
      </c>
      <c r="E125" s="135" t="s">
        <v>32</v>
      </c>
      <c r="F125" s="251"/>
      <c r="G125" s="135"/>
      <c r="H125" s="135"/>
      <c r="I125" s="270"/>
      <c r="J125" s="271"/>
      <c r="K125" s="273"/>
      <c r="L125" s="273"/>
      <c r="M125" s="270"/>
      <c r="N125" s="217"/>
      <c r="O125" s="270"/>
      <c r="P125" s="270"/>
    </row>
    <row r="126" spans="1:16" ht="12.75" customHeight="1" thickBot="1">
      <c r="A126" s="250"/>
      <c r="B126" s="254"/>
      <c r="C126" s="250"/>
      <c r="D126" s="250"/>
      <c r="E126" s="250"/>
      <c r="F126" s="252"/>
      <c r="G126" s="250"/>
      <c r="H126" s="250"/>
      <c r="I126" s="270"/>
      <c r="J126" s="272"/>
      <c r="K126" s="274"/>
      <c r="L126" s="274"/>
      <c r="M126" s="270"/>
      <c r="N126" s="217"/>
      <c r="O126" s="270"/>
      <c r="P126" s="270"/>
    </row>
    <row r="127" ht="12.75" customHeight="1"/>
    <row r="128" ht="12.75" customHeight="1"/>
    <row r="129" ht="12.75" customHeight="1"/>
    <row r="130" spans="1:16" ht="24.75" customHeight="1">
      <c r="A130" s="261" t="s">
        <v>34</v>
      </c>
      <c r="B130" s="261"/>
      <c r="C130" s="261"/>
      <c r="D130" s="261"/>
      <c r="E130" s="261"/>
      <c r="F130" s="261"/>
      <c r="G130" s="261"/>
      <c r="H130" s="261"/>
      <c r="I130" s="261" t="s">
        <v>34</v>
      </c>
      <c r="J130" s="261"/>
      <c r="K130" s="261"/>
      <c r="L130" s="261"/>
      <c r="M130" s="261"/>
      <c r="N130" s="261"/>
      <c r="O130" s="261"/>
      <c r="P130" s="261"/>
    </row>
    <row r="131" spans="1:16" ht="26.25" customHeight="1">
      <c r="A131" s="17" t="s">
        <v>7</v>
      </c>
      <c r="B131" s="4" t="s">
        <v>45</v>
      </c>
      <c r="C131" s="4"/>
      <c r="D131" s="4"/>
      <c r="E131" s="118" t="str">
        <f>HYPERLINK('пр.взвешивания'!E3)</f>
        <v>в.к.  56      кг.</v>
      </c>
      <c r="F131" s="4"/>
      <c r="G131" s="4"/>
      <c r="H131" s="4"/>
      <c r="I131" s="17" t="s">
        <v>8</v>
      </c>
      <c r="J131" s="4" t="s">
        <v>26</v>
      </c>
      <c r="K131" s="4"/>
      <c r="L131" s="4"/>
      <c r="M131" s="118" t="str">
        <f>HYPERLINK('пр.взвешивания'!E3)</f>
        <v>в.к.  56      кг.</v>
      </c>
      <c r="N131" s="4"/>
      <c r="O131" s="4"/>
      <c r="P131" s="4"/>
    </row>
    <row r="132" spans="1:16" ht="12.75" customHeight="1">
      <c r="A132" s="242" t="s">
        <v>0</v>
      </c>
      <c r="B132" s="242" t="s">
        <v>1</v>
      </c>
      <c r="C132" s="242" t="s">
        <v>2</v>
      </c>
      <c r="D132" s="242" t="s">
        <v>3</v>
      </c>
      <c r="E132" s="242" t="s">
        <v>13</v>
      </c>
      <c r="F132" s="242" t="s">
        <v>14</v>
      </c>
      <c r="G132" s="242" t="s">
        <v>15</v>
      </c>
      <c r="H132" s="242" t="s">
        <v>16</v>
      </c>
      <c r="I132" s="242" t="s">
        <v>0</v>
      </c>
      <c r="J132" s="242" t="s">
        <v>1</v>
      </c>
      <c r="K132" s="242" t="s">
        <v>2</v>
      </c>
      <c r="L132" s="242" t="s">
        <v>3</v>
      </c>
      <c r="M132" s="242" t="s">
        <v>13</v>
      </c>
      <c r="N132" s="242" t="s">
        <v>14</v>
      </c>
      <c r="O132" s="242" t="s">
        <v>15</v>
      </c>
      <c r="P132" s="242" t="s">
        <v>16</v>
      </c>
    </row>
    <row r="133" spans="1:16" ht="12.75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1:16" ht="12.75" customHeight="1">
      <c r="A134" s="268">
        <v>4</v>
      </c>
      <c r="B134" s="155" t="str">
        <f>VLOOKUP(A134,'пр.взвешивания'!B6:E172,2,FALSE)</f>
        <v>ЗАЙЦЕВА Надежда Сергеевна</v>
      </c>
      <c r="C134" s="257" t="str">
        <f>VLOOKUP(A134,'пр.взвешивания'!B6:F172,3,FALSE)</f>
        <v>01.01.84 мсмк</v>
      </c>
      <c r="D134" s="257" t="str">
        <f>'пр.взвешивания'!E12</f>
        <v>С.П.,Санкт-Петербург,МО</v>
      </c>
      <c r="E134" s="244"/>
      <c r="F134" s="147"/>
      <c r="G134" s="247"/>
      <c r="H134" s="242"/>
      <c r="I134" s="268">
        <v>13</v>
      </c>
      <c r="J134" s="262" t="str">
        <f>VLOOKUP(I134,'пр.взвешивания'!B6:E104,2,FALSE)</f>
        <v>ЗЕНЧЕНКО Татьяна Николаевна</v>
      </c>
      <c r="K134" s="257" t="str">
        <f>VLOOKUP(I134,'пр.взвешивания'!B6:N172,3,FALSE)</f>
        <v>26.02.78 змс</v>
      </c>
      <c r="L134" s="257" t="str">
        <f>VLOOKUP(I134,'пр.взвешивания'!B6:O173,2,FALSE)</f>
        <v>ЗЕНЧЕНКО Татьяна Николаевна</v>
      </c>
      <c r="M134" s="244"/>
      <c r="N134" s="147"/>
      <c r="O134" s="247"/>
      <c r="P134" s="242"/>
    </row>
    <row r="135" spans="1:16" ht="12.75" customHeight="1">
      <c r="A135" s="269"/>
      <c r="B135" s="155"/>
      <c r="C135" s="242"/>
      <c r="D135" s="242"/>
      <c r="E135" s="244"/>
      <c r="F135" s="244"/>
      <c r="G135" s="247"/>
      <c r="H135" s="242"/>
      <c r="I135" s="269"/>
      <c r="J135" s="266"/>
      <c r="K135" s="242"/>
      <c r="L135" s="242"/>
      <c r="M135" s="244"/>
      <c r="N135" s="244"/>
      <c r="O135" s="247"/>
      <c r="P135" s="242"/>
    </row>
    <row r="136" spans="1:16" ht="12.75" customHeight="1">
      <c r="A136" s="135">
        <v>6</v>
      </c>
      <c r="B136" s="253" t="str">
        <f>VLOOKUP(A136,'пр.взвешивания'!B6:E174,2,FALSE)</f>
        <v>АЛИЕВА Диана Владиславовна</v>
      </c>
      <c r="C136" s="255" t="str">
        <f>VLOOKUP(A136,'пр.взвешивания'!B6:F174,3,FALSE)</f>
        <v>02.11.89 мсмк</v>
      </c>
      <c r="D136" s="255" t="str">
        <f>'пр.взвешивания'!E16</f>
        <v>М, Москва,МКС</v>
      </c>
      <c r="E136" s="251"/>
      <c r="F136" s="251"/>
      <c r="G136" s="135"/>
      <c r="H136" s="135"/>
      <c r="I136" s="135">
        <v>17</v>
      </c>
      <c r="J136" s="262" t="str">
        <f>VLOOKUP(I136,'пр.взвешивания'!B6:E106,2,FALSE)</f>
        <v>ВАЛОВА Анастасия Владимировна</v>
      </c>
      <c r="K136" s="255" t="str">
        <f>VLOOKUP(I136,'пр.взвешивания'!B6:N174,3,FALSE)</f>
        <v>25.10.90 мс</v>
      </c>
      <c r="L136" s="255" t="str">
        <f>VLOOKUP(I136,'пр.взвешивания'!B6:O175,2,FALSE)</f>
        <v>ВАЛОВА Анастасия Владимировна</v>
      </c>
      <c r="M136" s="251"/>
      <c r="N136" s="251"/>
      <c r="O136" s="135"/>
      <c r="P136" s="135"/>
    </row>
    <row r="137" spans="1:16" ht="13.5" thickBot="1">
      <c r="A137" s="250"/>
      <c r="B137" s="254"/>
      <c r="C137" s="250"/>
      <c r="D137" s="250"/>
      <c r="E137" s="252"/>
      <c r="F137" s="252"/>
      <c r="G137" s="250"/>
      <c r="H137" s="250"/>
      <c r="I137" s="250"/>
      <c r="J137" s="263"/>
      <c r="K137" s="250"/>
      <c r="L137" s="250"/>
      <c r="M137" s="252"/>
      <c r="N137" s="252"/>
      <c r="O137" s="250"/>
      <c r="P137" s="250"/>
    </row>
    <row r="138" spans="1:16" ht="12.75">
      <c r="A138" s="264">
        <v>9</v>
      </c>
      <c r="B138" s="155" t="str">
        <f>VLOOKUP(A138,'пр.взвешивания'!B6:E176,2,FALSE)</f>
        <v>МИТИНА Ольга Александровна</v>
      </c>
      <c r="C138" s="242" t="str">
        <f>VLOOKUP(A138,'пр.взвешивания'!B6:F176,3,FALSE)</f>
        <v>08.07.94 мс</v>
      </c>
      <c r="D138" s="242" t="str">
        <f>'пр.взвешивания'!E22</f>
        <v>Приморский,Владивосток,ФКиС</v>
      </c>
      <c r="E138" s="244"/>
      <c r="F138" s="147"/>
      <c r="G138" s="247"/>
      <c r="H138" s="242"/>
      <c r="I138" s="264">
        <v>16</v>
      </c>
      <c r="J138" s="265" t="str">
        <f>VLOOKUP(I138,'пр.взвешивания'!B6:E108,2,FALSE)</f>
        <v>ХРАМЦОВА Кристина Валерьевна</v>
      </c>
      <c r="K138" s="267" t="str">
        <f>VLOOKUP(I138,'пр.взвешивания'!B6:N176,3,FALSE)</f>
        <v>21.05.92 мс</v>
      </c>
      <c r="L138" s="267" t="str">
        <f>VLOOKUP(I138,'пр.взвешивания'!B6:O177,2,FALSE)</f>
        <v>ХРАМЦОВА Кристина Валерьевна</v>
      </c>
      <c r="M138" s="244"/>
      <c r="N138" s="147"/>
      <c r="O138" s="247"/>
      <c r="P138" s="242"/>
    </row>
    <row r="139" spans="1:16" ht="12.75">
      <c r="A139" s="136"/>
      <c r="B139" s="155"/>
      <c r="C139" s="242"/>
      <c r="D139" s="242"/>
      <c r="E139" s="244"/>
      <c r="F139" s="244"/>
      <c r="G139" s="247"/>
      <c r="H139" s="242"/>
      <c r="I139" s="136"/>
      <c r="J139" s="266"/>
      <c r="K139" s="242"/>
      <c r="L139" s="242"/>
      <c r="M139" s="244"/>
      <c r="N139" s="244"/>
      <c r="O139" s="247"/>
      <c r="P139" s="242"/>
    </row>
    <row r="140" spans="1:16" ht="12.75">
      <c r="A140" s="135">
        <v>3</v>
      </c>
      <c r="B140" s="256" t="str">
        <f>VLOOKUP(A140,'пр.взвешивания'!B6:E178,2,FALSE)</f>
        <v>ЖУРАВЛЁВА Анна Владимировна</v>
      </c>
      <c r="C140" s="257" t="str">
        <f>VLOOKUP(A140,'пр.взвешивания'!B6:F178,3,FALSE)</f>
        <v>20.03.93 мс</v>
      </c>
      <c r="D140" s="257" t="str">
        <f>'пр.взвешивания'!E10</f>
        <v>УрФО,Тюменская,ВС</v>
      </c>
      <c r="E140" s="251"/>
      <c r="F140" s="251"/>
      <c r="G140" s="135"/>
      <c r="H140" s="135"/>
      <c r="I140" s="135">
        <v>11</v>
      </c>
      <c r="J140" s="262" t="str">
        <f>VLOOKUP(I140,'пр.взвешивания'!B6:E110,2,FALSE)</f>
        <v>АМАЕВА Алёна Ильгизовна</v>
      </c>
      <c r="K140" s="257" t="str">
        <f>VLOOKUP(I140,'пр.взвешивания'!B6:N178,3,FALSE)</f>
        <v>16.05.90 кмс</v>
      </c>
      <c r="L140" s="257" t="str">
        <f>VLOOKUP(I140,'пр.взвешивания'!B6:O179,2,FALSE)</f>
        <v>АМАЕВА Алёна Ильгизовна</v>
      </c>
      <c r="M140" s="251"/>
      <c r="N140" s="251"/>
      <c r="O140" s="135"/>
      <c r="P140" s="135"/>
    </row>
    <row r="141" spans="1:16" ht="13.5" thickBot="1">
      <c r="A141" s="250"/>
      <c r="B141" s="254"/>
      <c r="C141" s="258"/>
      <c r="D141" s="258"/>
      <c r="E141" s="252"/>
      <c r="F141" s="252"/>
      <c r="G141" s="250"/>
      <c r="H141" s="250"/>
      <c r="I141" s="250"/>
      <c r="J141" s="263"/>
      <c r="K141" s="258"/>
      <c r="L141" s="258"/>
      <c r="M141" s="252"/>
      <c r="N141" s="252"/>
      <c r="O141" s="250"/>
      <c r="P141" s="250"/>
    </row>
    <row r="142" spans="1:13" ht="22.5" customHeight="1">
      <c r="A142" s="17" t="s">
        <v>7</v>
      </c>
      <c r="B142" s="4" t="s">
        <v>46</v>
      </c>
      <c r="E142" s="118" t="str">
        <f>HYPERLINK('пр.взвешивания'!E3)</f>
        <v>в.к.  56      кг.</v>
      </c>
      <c r="I142" s="17" t="s">
        <v>8</v>
      </c>
      <c r="J142" s="4" t="s">
        <v>27</v>
      </c>
      <c r="M142" s="118" t="str">
        <f>HYPERLINK('пр.взвешивания'!E3)</f>
        <v>в.к.  56      кг.</v>
      </c>
    </row>
    <row r="143" spans="1:16" ht="12.75">
      <c r="A143" s="268">
        <v>4</v>
      </c>
      <c r="B143" s="155" t="str">
        <f>VLOOKUP(A143,'пр.взвешивания'!B6:E181,2,FALSE)</f>
        <v>ЗАЙЦЕВА Надежда Сергеевна</v>
      </c>
      <c r="C143" s="257" t="str">
        <f>VLOOKUP(A143,'пр.взвешивания'!B6:F181,3,FALSE)</f>
        <v>01.01.84 мсмк</v>
      </c>
      <c r="D143" s="257" t="str">
        <f>'пр.взвешивания'!E12</f>
        <v>С.П.,Санкт-Петербург,МО</v>
      </c>
      <c r="E143" s="244"/>
      <c r="F143" s="147"/>
      <c r="G143" s="247"/>
      <c r="H143" s="242"/>
      <c r="I143" s="268">
        <v>13</v>
      </c>
      <c r="J143" s="262" t="str">
        <f>VLOOKUP(I143,'пр.взвешивания'!B6:E113,2,FALSE)</f>
        <v>ЗЕНЧЕНКО Татьяна Николаевна</v>
      </c>
      <c r="K143" s="257" t="str">
        <f>VLOOKUP(I143,'пр.взвешивания'!B6:N181,3,FALSE)</f>
        <v>26.02.78 змс</v>
      </c>
      <c r="L143" s="257" t="str">
        <f>'пр.взвешивания'!E30</f>
        <v>Приморский,Владивосток,ФКиС</v>
      </c>
      <c r="M143" s="244"/>
      <c r="N143" s="147"/>
      <c r="O143" s="247"/>
      <c r="P143" s="242"/>
    </row>
    <row r="144" spans="1:16" ht="12.75">
      <c r="A144" s="269"/>
      <c r="B144" s="155"/>
      <c r="C144" s="242"/>
      <c r="D144" s="242"/>
      <c r="E144" s="244"/>
      <c r="F144" s="244"/>
      <c r="G144" s="247"/>
      <c r="H144" s="242"/>
      <c r="I144" s="269"/>
      <c r="J144" s="266"/>
      <c r="K144" s="242"/>
      <c r="L144" s="242"/>
      <c r="M144" s="244"/>
      <c r="N144" s="244"/>
      <c r="O144" s="247"/>
      <c r="P144" s="242"/>
    </row>
    <row r="145" spans="1:16" ht="12.75">
      <c r="A145" s="135">
        <v>9</v>
      </c>
      <c r="B145" s="253" t="str">
        <f>VLOOKUP(A145,'пр.взвешивания'!B6:E183,2,FALSE)</f>
        <v>МИТИНА Ольга Александровна</v>
      </c>
      <c r="C145" s="255" t="str">
        <f>VLOOKUP(A145,'пр.взвешивания'!B6:F183,3,FALSE)</f>
        <v>08.07.94 мс</v>
      </c>
      <c r="D145" s="255" t="str">
        <f>'пр.взвешивания'!E22</f>
        <v>Приморский,Владивосток,ФКиС</v>
      </c>
      <c r="E145" s="251"/>
      <c r="F145" s="251"/>
      <c r="G145" s="135"/>
      <c r="H145" s="135"/>
      <c r="I145" s="135">
        <v>16</v>
      </c>
      <c r="J145" s="262" t="str">
        <f>VLOOKUP(I145,'пр.взвешивания'!B6:E115,2,FALSE)</f>
        <v>ХРАМЦОВА Кристина Валерьевна</v>
      </c>
      <c r="K145" s="255" t="str">
        <f>VLOOKUP(I145,'пр.взвешивания'!B6:N183,3,FALSE)</f>
        <v>21.05.92 мс</v>
      </c>
      <c r="L145" s="255" t="str">
        <f>'пр.взвешивания'!E36</f>
        <v>ЦФО,Московская,Дзержинский, МО</v>
      </c>
      <c r="M145" s="251"/>
      <c r="N145" s="251"/>
      <c r="O145" s="135"/>
      <c r="P145" s="135"/>
    </row>
    <row r="146" spans="1:16" ht="13.5" thickBot="1">
      <c r="A146" s="250"/>
      <c r="B146" s="254"/>
      <c r="C146" s="250"/>
      <c r="D146" s="250"/>
      <c r="E146" s="252"/>
      <c r="F146" s="252"/>
      <c r="G146" s="250"/>
      <c r="H146" s="250"/>
      <c r="I146" s="250"/>
      <c r="J146" s="263"/>
      <c r="K146" s="250"/>
      <c r="L146" s="250"/>
      <c r="M146" s="252"/>
      <c r="N146" s="252"/>
      <c r="O146" s="250"/>
      <c r="P146" s="250"/>
    </row>
    <row r="147" spans="1:16" ht="12.75">
      <c r="A147" s="264">
        <v>6</v>
      </c>
      <c r="B147" s="155" t="str">
        <f>VLOOKUP(A147,'пр.взвешивания'!B6:E185,2,FALSE)</f>
        <v>АЛИЕВА Диана Владиславовна</v>
      </c>
      <c r="C147" s="242" t="str">
        <f>VLOOKUP(A147,'пр.взвешивания'!B6:F185,3,FALSE)</f>
        <v>02.11.89 мсмк</v>
      </c>
      <c r="D147" s="242" t="str">
        <f>'пр.взвешивания'!E16</f>
        <v>М, Москва,МКС</v>
      </c>
      <c r="E147" s="244"/>
      <c r="F147" s="147"/>
      <c r="G147" s="247"/>
      <c r="H147" s="242"/>
      <c r="I147" s="264">
        <v>17</v>
      </c>
      <c r="J147" s="265" t="str">
        <f>VLOOKUP(I147,'пр.взвешивания'!B6:E117,2,FALSE)</f>
        <v>ВАЛОВА Анастасия Владимировна</v>
      </c>
      <c r="K147" s="267" t="str">
        <f>VLOOKUP(I147,'пр.взвешивания'!B6:N185,3,FALSE)</f>
        <v>25.10.90 мс</v>
      </c>
      <c r="L147" s="267" t="str">
        <f>'пр.взвешивания'!E38</f>
        <v>М, Москва, МКС</v>
      </c>
      <c r="M147" s="244"/>
      <c r="N147" s="147"/>
      <c r="O147" s="247"/>
      <c r="P147" s="242"/>
    </row>
    <row r="148" spans="1:16" ht="12.75">
      <c r="A148" s="136"/>
      <c r="B148" s="155"/>
      <c r="C148" s="242"/>
      <c r="D148" s="242"/>
      <c r="E148" s="244"/>
      <c r="F148" s="244"/>
      <c r="G148" s="247"/>
      <c r="H148" s="242"/>
      <c r="I148" s="136"/>
      <c r="J148" s="266"/>
      <c r="K148" s="242"/>
      <c r="L148" s="242"/>
      <c r="M148" s="244"/>
      <c r="N148" s="244"/>
      <c r="O148" s="247"/>
      <c r="P148" s="242"/>
    </row>
    <row r="149" spans="1:16" ht="12.75">
      <c r="A149" s="135">
        <v>3</v>
      </c>
      <c r="B149" s="256" t="str">
        <f>VLOOKUP(A149,'пр.взвешивания'!B6:E187,2,FALSE)</f>
        <v>ЖУРАВЛЁВА Анна Владимировна</v>
      </c>
      <c r="C149" s="257" t="str">
        <f>VLOOKUP(A149,'пр.взвешивания'!B6:F187,3,FALSE)</f>
        <v>20.03.93 мс</v>
      </c>
      <c r="D149" s="257" t="str">
        <f>'пр.взвешивания'!E10</f>
        <v>УрФО,Тюменская,ВС</v>
      </c>
      <c r="E149" s="251"/>
      <c r="F149" s="251"/>
      <c r="G149" s="135"/>
      <c r="H149" s="135"/>
      <c r="I149" s="135">
        <v>11</v>
      </c>
      <c r="J149" s="262" t="str">
        <f>VLOOKUP(I149,'пр.взвешивания'!B6:E119,2,FALSE)</f>
        <v>АМАЕВА Алёна Ильгизовна</v>
      </c>
      <c r="K149" s="257" t="str">
        <f>VLOOKUP(I149,'пр.взвешивания'!B6:N187,3,FALSE)</f>
        <v>16.05.90 кмс</v>
      </c>
      <c r="L149" s="257" t="str">
        <f>'пр.взвешивания'!E26</f>
        <v>ПФО,Пермская,Пермь,МО</v>
      </c>
      <c r="M149" s="251"/>
      <c r="N149" s="251"/>
      <c r="O149" s="135"/>
      <c r="P149" s="135"/>
    </row>
    <row r="150" spans="1:16" ht="13.5" thickBot="1">
      <c r="A150" s="250"/>
      <c r="B150" s="254"/>
      <c r="C150" s="258"/>
      <c r="D150" s="258"/>
      <c r="E150" s="252"/>
      <c r="F150" s="252"/>
      <c r="G150" s="250"/>
      <c r="H150" s="250"/>
      <c r="I150" s="250"/>
      <c r="J150" s="263"/>
      <c r="K150" s="258"/>
      <c r="L150" s="258"/>
      <c r="M150" s="252"/>
      <c r="N150" s="252"/>
      <c r="O150" s="250"/>
      <c r="P150" s="250"/>
    </row>
  </sheetData>
  <mergeCells count="990"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M57:M58"/>
    <mergeCell ref="N57:N58"/>
    <mergeCell ref="O57:O58"/>
    <mergeCell ref="I55:I56"/>
    <mergeCell ref="I57:I58"/>
    <mergeCell ref="J57:J58"/>
    <mergeCell ref="K57:K58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O37:O38"/>
    <mergeCell ref="P37:P38"/>
    <mergeCell ref="M39:M40"/>
    <mergeCell ref="N39:N40"/>
    <mergeCell ref="O39:O40"/>
    <mergeCell ref="P39:P40"/>
    <mergeCell ref="K37:K38"/>
    <mergeCell ref="L37:L38"/>
    <mergeCell ref="K39:K40"/>
    <mergeCell ref="L39:L40"/>
    <mergeCell ref="L44:L45"/>
    <mergeCell ref="M37:M38"/>
    <mergeCell ref="N37:N38"/>
    <mergeCell ref="M44:M45"/>
    <mergeCell ref="N44:N45"/>
    <mergeCell ref="I44:I45"/>
    <mergeCell ref="J44:J45"/>
    <mergeCell ref="I42:I43"/>
    <mergeCell ref="K44:K45"/>
    <mergeCell ref="J37:J38"/>
    <mergeCell ref="I39:I40"/>
    <mergeCell ref="I37:I38"/>
    <mergeCell ref="J39:J40"/>
    <mergeCell ref="M35:M36"/>
    <mergeCell ref="N35:N36"/>
    <mergeCell ref="O35:O36"/>
    <mergeCell ref="P35:P36"/>
    <mergeCell ref="I35:I36"/>
    <mergeCell ref="J35:J36"/>
    <mergeCell ref="K35:K36"/>
    <mergeCell ref="L35:L3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P13:P14"/>
    <mergeCell ref="I13:I14"/>
    <mergeCell ref="J13:J14"/>
    <mergeCell ref="K13:K14"/>
    <mergeCell ref="L13:L14"/>
    <mergeCell ref="I16:I17"/>
    <mergeCell ref="M13:M14"/>
    <mergeCell ref="N13:N14"/>
    <mergeCell ref="O13:O14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E81:E82"/>
    <mergeCell ref="F81:F82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E18:E19"/>
    <mergeCell ref="F18:F19"/>
    <mergeCell ref="G18:G19"/>
    <mergeCell ref="A16:A17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E44:E45"/>
    <mergeCell ref="F44:F45"/>
    <mergeCell ref="G44:G45"/>
    <mergeCell ref="A42:A43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7:E58"/>
    <mergeCell ref="F57:F58"/>
    <mergeCell ref="G57:G58"/>
    <mergeCell ref="A55:A56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0"/>
  <sheetViews>
    <sheetView workbookViewId="0" topLeftCell="A1">
      <selection activeCell="A49" sqref="A4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4" customHeight="1">
      <c r="A1" s="289" t="str">
        <f>HYPERLINK('[2]реквизиты'!$A$2)</f>
        <v>Чемпионат России по самбо среди женщин (отбор на чемпионат мира)</v>
      </c>
      <c r="B1" s="290"/>
      <c r="C1" s="290"/>
      <c r="D1" s="290"/>
      <c r="E1" s="290"/>
      <c r="F1" s="290"/>
      <c r="G1" s="290"/>
    </row>
    <row r="2" spans="1:7" ht="18.75" customHeight="1">
      <c r="A2" s="291" t="str">
        <f>HYPERLINK('[2]реквизиты'!$A$3)</f>
        <v>18-23 июня 2013 год  г.Челябинск</v>
      </c>
      <c r="B2" s="292"/>
      <c r="C2" s="292"/>
      <c r="D2" s="292"/>
      <c r="E2" s="292"/>
      <c r="F2" s="292"/>
      <c r="G2" s="292"/>
    </row>
    <row r="3" spans="1:7" ht="24.75" customHeight="1">
      <c r="A3" s="114"/>
      <c r="B3" s="115"/>
      <c r="C3" s="115"/>
      <c r="D3" s="115"/>
      <c r="E3" s="115" t="s">
        <v>116</v>
      </c>
      <c r="F3" s="115"/>
      <c r="G3" s="115"/>
    </row>
    <row r="4" spans="1:7" ht="12.75" customHeight="1">
      <c r="A4" s="242" t="s">
        <v>38</v>
      </c>
      <c r="B4" s="242" t="s">
        <v>0</v>
      </c>
      <c r="C4" s="242" t="s">
        <v>1</v>
      </c>
      <c r="D4" s="242" t="s">
        <v>20</v>
      </c>
      <c r="E4" s="242" t="s">
        <v>21</v>
      </c>
      <c r="F4" s="242" t="s">
        <v>22</v>
      </c>
      <c r="G4" s="242" t="s">
        <v>23</v>
      </c>
    </row>
    <row r="5" spans="1:7" ht="12.75">
      <c r="A5" s="242"/>
      <c r="B5" s="242"/>
      <c r="C5" s="242"/>
      <c r="D5" s="242"/>
      <c r="E5" s="242"/>
      <c r="F5" s="242"/>
      <c r="G5" s="242"/>
    </row>
    <row r="6" spans="1:7" ht="12.75" customHeight="1">
      <c r="A6" s="283">
        <v>1</v>
      </c>
      <c r="B6" s="286">
        <v>1</v>
      </c>
      <c r="C6" s="288" t="s">
        <v>47</v>
      </c>
      <c r="D6" s="242" t="s">
        <v>48</v>
      </c>
      <c r="E6" s="242" t="s">
        <v>49</v>
      </c>
      <c r="F6" s="247"/>
      <c r="G6" s="155" t="s">
        <v>50</v>
      </c>
    </row>
    <row r="7" spans="1:7" ht="12.75">
      <c r="A7" s="283"/>
      <c r="B7" s="287"/>
      <c r="C7" s="288"/>
      <c r="D7" s="242"/>
      <c r="E7" s="242"/>
      <c r="F7" s="247"/>
      <c r="G7" s="155"/>
    </row>
    <row r="8" spans="1:7" ht="12.75" customHeight="1">
      <c r="A8" s="283">
        <v>2</v>
      </c>
      <c r="B8" s="286">
        <v>2</v>
      </c>
      <c r="C8" s="288" t="s">
        <v>51</v>
      </c>
      <c r="D8" s="242" t="s">
        <v>52</v>
      </c>
      <c r="E8" s="242" t="s">
        <v>53</v>
      </c>
      <c r="F8" s="247" t="s">
        <v>54</v>
      </c>
      <c r="G8" s="155" t="s">
        <v>55</v>
      </c>
    </row>
    <row r="9" spans="1:7" ht="12.75">
      <c r="A9" s="283"/>
      <c r="B9" s="287"/>
      <c r="C9" s="288"/>
      <c r="D9" s="242"/>
      <c r="E9" s="242"/>
      <c r="F9" s="247"/>
      <c r="G9" s="155"/>
    </row>
    <row r="10" spans="1:7" ht="12.75" customHeight="1">
      <c r="A10" s="283">
        <v>3</v>
      </c>
      <c r="B10" s="286">
        <v>3</v>
      </c>
      <c r="C10" s="288" t="s">
        <v>56</v>
      </c>
      <c r="D10" s="242" t="s">
        <v>57</v>
      </c>
      <c r="E10" s="285" t="s">
        <v>58</v>
      </c>
      <c r="F10" s="247"/>
      <c r="G10" s="155" t="s">
        <v>59</v>
      </c>
    </row>
    <row r="11" spans="1:7" ht="12.75">
      <c r="A11" s="283"/>
      <c r="B11" s="287"/>
      <c r="C11" s="288"/>
      <c r="D11" s="242"/>
      <c r="E11" s="285"/>
      <c r="F11" s="247"/>
      <c r="G11" s="155"/>
    </row>
    <row r="12" spans="1:7" ht="12.75" customHeight="1">
      <c r="A12" s="283">
        <v>4</v>
      </c>
      <c r="B12" s="286">
        <v>4</v>
      </c>
      <c r="C12" s="288" t="s">
        <v>60</v>
      </c>
      <c r="D12" s="242" t="s">
        <v>61</v>
      </c>
      <c r="E12" s="285" t="s">
        <v>62</v>
      </c>
      <c r="F12" s="247"/>
      <c r="G12" s="155" t="s">
        <v>63</v>
      </c>
    </row>
    <row r="13" spans="1:7" ht="12.75">
      <c r="A13" s="283"/>
      <c r="B13" s="287"/>
      <c r="C13" s="288"/>
      <c r="D13" s="242"/>
      <c r="E13" s="285"/>
      <c r="F13" s="247"/>
      <c r="G13" s="155"/>
    </row>
    <row r="14" spans="1:7" ht="12.75" customHeight="1">
      <c r="A14" s="283">
        <v>5</v>
      </c>
      <c r="B14" s="286">
        <v>5</v>
      </c>
      <c r="C14" s="288" t="s">
        <v>64</v>
      </c>
      <c r="D14" s="242" t="s">
        <v>65</v>
      </c>
      <c r="E14" s="242" t="s">
        <v>66</v>
      </c>
      <c r="F14" s="247"/>
      <c r="G14" s="155" t="s">
        <v>67</v>
      </c>
    </row>
    <row r="15" spans="1:7" ht="12.75">
      <c r="A15" s="283"/>
      <c r="B15" s="287"/>
      <c r="C15" s="288"/>
      <c r="D15" s="242"/>
      <c r="E15" s="242"/>
      <c r="F15" s="247"/>
      <c r="G15" s="155"/>
    </row>
    <row r="16" spans="1:7" ht="12.75" customHeight="1">
      <c r="A16" s="283">
        <v>6</v>
      </c>
      <c r="B16" s="286">
        <v>6</v>
      </c>
      <c r="C16" s="288" t="s">
        <v>68</v>
      </c>
      <c r="D16" s="242" t="s">
        <v>69</v>
      </c>
      <c r="E16" s="242" t="s">
        <v>70</v>
      </c>
      <c r="F16" s="247"/>
      <c r="G16" s="155" t="s">
        <v>71</v>
      </c>
    </row>
    <row r="17" spans="1:7" ht="12.75">
      <c r="A17" s="283"/>
      <c r="B17" s="287"/>
      <c r="C17" s="288"/>
      <c r="D17" s="242"/>
      <c r="E17" s="242"/>
      <c r="F17" s="247"/>
      <c r="G17" s="155"/>
    </row>
    <row r="18" spans="1:7" ht="12.75" customHeight="1">
      <c r="A18" s="283">
        <v>7</v>
      </c>
      <c r="B18" s="286">
        <v>7</v>
      </c>
      <c r="C18" s="288" t="s">
        <v>72</v>
      </c>
      <c r="D18" s="242" t="s">
        <v>73</v>
      </c>
      <c r="E18" s="285" t="s">
        <v>127</v>
      </c>
      <c r="F18" s="247"/>
      <c r="G18" s="155" t="s">
        <v>126</v>
      </c>
    </row>
    <row r="19" spans="1:7" ht="12.75">
      <c r="A19" s="283"/>
      <c r="B19" s="287"/>
      <c r="C19" s="288"/>
      <c r="D19" s="242"/>
      <c r="E19" s="285"/>
      <c r="F19" s="247"/>
      <c r="G19" s="155"/>
    </row>
    <row r="20" spans="1:7" ht="12.75" customHeight="1">
      <c r="A20" s="283">
        <v>8</v>
      </c>
      <c r="B20" s="286">
        <v>8</v>
      </c>
      <c r="C20" s="288" t="s">
        <v>74</v>
      </c>
      <c r="D20" s="242" t="s">
        <v>75</v>
      </c>
      <c r="E20" s="242" t="s">
        <v>76</v>
      </c>
      <c r="F20" s="247"/>
      <c r="G20" s="155" t="s">
        <v>77</v>
      </c>
    </row>
    <row r="21" spans="1:7" ht="12.75">
      <c r="A21" s="283"/>
      <c r="B21" s="287"/>
      <c r="C21" s="288"/>
      <c r="D21" s="242"/>
      <c r="E21" s="242"/>
      <c r="F21" s="247"/>
      <c r="G21" s="155"/>
    </row>
    <row r="22" spans="1:7" ht="12.75" customHeight="1">
      <c r="A22" s="283">
        <v>9</v>
      </c>
      <c r="B22" s="287">
        <v>9</v>
      </c>
      <c r="C22" s="288" t="s">
        <v>78</v>
      </c>
      <c r="D22" s="242" t="s">
        <v>79</v>
      </c>
      <c r="E22" s="242" t="s">
        <v>80</v>
      </c>
      <c r="F22" s="247"/>
      <c r="G22" s="155" t="s">
        <v>81</v>
      </c>
    </row>
    <row r="23" spans="1:7" ht="12.75">
      <c r="A23" s="283"/>
      <c r="B23" s="287"/>
      <c r="C23" s="288"/>
      <c r="D23" s="242"/>
      <c r="E23" s="242"/>
      <c r="F23" s="247"/>
      <c r="G23" s="155"/>
    </row>
    <row r="24" spans="1:7" ht="12.75" customHeight="1">
      <c r="A24" s="283">
        <v>10</v>
      </c>
      <c r="B24" s="286">
        <v>10</v>
      </c>
      <c r="C24" s="288" t="s">
        <v>82</v>
      </c>
      <c r="D24" s="242" t="s">
        <v>83</v>
      </c>
      <c r="E24" s="285" t="s">
        <v>62</v>
      </c>
      <c r="F24" s="247"/>
      <c r="G24" s="155" t="s">
        <v>84</v>
      </c>
    </row>
    <row r="25" spans="1:7" ht="12.75">
      <c r="A25" s="283"/>
      <c r="B25" s="287"/>
      <c r="C25" s="288"/>
      <c r="D25" s="242"/>
      <c r="E25" s="285"/>
      <c r="F25" s="247"/>
      <c r="G25" s="155"/>
    </row>
    <row r="26" spans="1:7" ht="12.75" customHeight="1">
      <c r="A26" s="283">
        <v>11</v>
      </c>
      <c r="B26" s="286">
        <v>11</v>
      </c>
      <c r="C26" s="288" t="s">
        <v>85</v>
      </c>
      <c r="D26" s="242" t="s">
        <v>86</v>
      </c>
      <c r="E26" s="242" t="s">
        <v>87</v>
      </c>
      <c r="F26" s="247"/>
      <c r="G26" s="155" t="s">
        <v>88</v>
      </c>
    </row>
    <row r="27" spans="1:7" ht="12.75">
      <c r="A27" s="283"/>
      <c r="B27" s="287"/>
      <c r="C27" s="288"/>
      <c r="D27" s="242"/>
      <c r="E27" s="242"/>
      <c r="F27" s="247"/>
      <c r="G27" s="155"/>
    </row>
    <row r="28" spans="1:8" ht="12.75" customHeight="1">
      <c r="A28" s="283">
        <v>12</v>
      </c>
      <c r="B28" s="286">
        <v>12</v>
      </c>
      <c r="C28" s="288" t="s">
        <v>89</v>
      </c>
      <c r="D28" s="242" t="s">
        <v>90</v>
      </c>
      <c r="E28" s="285" t="s">
        <v>91</v>
      </c>
      <c r="F28" s="247"/>
      <c r="G28" s="155" t="s">
        <v>92</v>
      </c>
      <c r="H28" s="2"/>
    </row>
    <row r="29" spans="1:8" ht="12.75">
      <c r="A29" s="283"/>
      <c r="B29" s="287"/>
      <c r="C29" s="288"/>
      <c r="D29" s="242"/>
      <c r="E29" s="285"/>
      <c r="F29" s="247"/>
      <c r="G29" s="155"/>
      <c r="H29" s="2"/>
    </row>
    <row r="30" spans="1:8" ht="12.75" customHeight="1">
      <c r="A30" s="283">
        <v>13</v>
      </c>
      <c r="B30" s="287">
        <v>13</v>
      </c>
      <c r="C30" s="288" t="s">
        <v>93</v>
      </c>
      <c r="D30" s="242" t="s">
        <v>94</v>
      </c>
      <c r="E30" s="242" t="s">
        <v>80</v>
      </c>
      <c r="F30" s="247" t="s">
        <v>95</v>
      </c>
      <c r="G30" s="155" t="s">
        <v>81</v>
      </c>
      <c r="H30" s="2"/>
    </row>
    <row r="31" spans="1:8" ht="12.75">
      <c r="A31" s="283"/>
      <c r="B31" s="287"/>
      <c r="C31" s="288"/>
      <c r="D31" s="242"/>
      <c r="E31" s="242"/>
      <c r="F31" s="247"/>
      <c r="G31" s="155"/>
      <c r="H31" s="2"/>
    </row>
    <row r="32" spans="1:8" ht="12.75" customHeight="1">
      <c r="A32" s="283">
        <v>14</v>
      </c>
      <c r="B32" s="287">
        <v>14</v>
      </c>
      <c r="C32" s="288" t="s">
        <v>96</v>
      </c>
      <c r="D32" s="242" t="s">
        <v>97</v>
      </c>
      <c r="E32" s="242" t="s">
        <v>117</v>
      </c>
      <c r="F32" s="247"/>
      <c r="G32" s="155" t="s">
        <v>98</v>
      </c>
      <c r="H32" s="2"/>
    </row>
    <row r="33" spans="1:8" ht="12.75">
      <c r="A33" s="283"/>
      <c r="B33" s="287"/>
      <c r="C33" s="288"/>
      <c r="D33" s="242"/>
      <c r="E33" s="242"/>
      <c r="F33" s="247"/>
      <c r="G33" s="155"/>
      <c r="H33" s="2"/>
    </row>
    <row r="34" spans="1:8" ht="12.75" customHeight="1">
      <c r="A34" s="283">
        <v>15</v>
      </c>
      <c r="B34" s="286">
        <v>15</v>
      </c>
      <c r="C34" s="288" t="s">
        <v>99</v>
      </c>
      <c r="D34" s="242" t="s">
        <v>100</v>
      </c>
      <c r="E34" s="285" t="s">
        <v>62</v>
      </c>
      <c r="F34" s="247"/>
      <c r="G34" s="155" t="s">
        <v>101</v>
      </c>
      <c r="H34" s="2"/>
    </row>
    <row r="35" spans="1:8" ht="12.75">
      <c r="A35" s="283"/>
      <c r="B35" s="287"/>
      <c r="C35" s="288"/>
      <c r="D35" s="242"/>
      <c r="E35" s="285"/>
      <c r="F35" s="247"/>
      <c r="G35" s="155"/>
      <c r="H35" s="2"/>
    </row>
    <row r="36" spans="1:8" ht="12.75" customHeight="1">
      <c r="A36" s="283">
        <v>16</v>
      </c>
      <c r="B36" s="286">
        <v>16</v>
      </c>
      <c r="C36" s="288" t="s">
        <v>102</v>
      </c>
      <c r="D36" s="242" t="s">
        <v>103</v>
      </c>
      <c r="E36" s="285" t="s">
        <v>104</v>
      </c>
      <c r="F36" s="247"/>
      <c r="G36" s="155" t="s">
        <v>105</v>
      </c>
      <c r="H36" s="2"/>
    </row>
    <row r="37" spans="1:8" ht="12.75">
      <c r="A37" s="283"/>
      <c r="B37" s="287"/>
      <c r="C37" s="288"/>
      <c r="D37" s="242"/>
      <c r="E37" s="285"/>
      <c r="F37" s="247"/>
      <c r="G37" s="155"/>
      <c r="H37" s="2"/>
    </row>
    <row r="38" spans="1:8" ht="12.75" customHeight="1">
      <c r="A38" s="283">
        <v>17</v>
      </c>
      <c r="B38" s="286">
        <v>17</v>
      </c>
      <c r="C38" s="288" t="s">
        <v>106</v>
      </c>
      <c r="D38" s="242" t="s">
        <v>107</v>
      </c>
      <c r="E38" s="242" t="s">
        <v>108</v>
      </c>
      <c r="F38" s="247"/>
      <c r="G38" s="155" t="s">
        <v>109</v>
      </c>
      <c r="H38" s="2"/>
    </row>
    <row r="39" spans="1:8" ht="12.75">
      <c r="A39" s="283"/>
      <c r="B39" s="287"/>
      <c r="C39" s="288"/>
      <c r="D39" s="242"/>
      <c r="E39" s="242"/>
      <c r="F39" s="247"/>
      <c r="G39" s="155"/>
      <c r="H39" s="2"/>
    </row>
    <row r="40" spans="1:8" ht="12.75" customHeight="1">
      <c r="A40" s="283">
        <v>18</v>
      </c>
      <c r="B40" s="287">
        <v>18</v>
      </c>
      <c r="C40" s="288" t="s">
        <v>110</v>
      </c>
      <c r="D40" s="242" t="s">
        <v>111</v>
      </c>
      <c r="E40" s="242" t="s">
        <v>80</v>
      </c>
      <c r="F40" s="247"/>
      <c r="G40" s="155" t="s">
        <v>81</v>
      </c>
      <c r="H40" s="2"/>
    </row>
    <row r="41" spans="1:8" ht="12.75">
      <c r="A41" s="283"/>
      <c r="B41" s="287"/>
      <c r="C41" s="288"/>
      <c r="D41" s="242"/>
      <c r="E41" s="242"/>
      <c r="F41" s="247"/>
      <c r="G41" s="155"/>
      <c r="H41" s="2"/>
    </row>
    <row r="42" spans="1:8" ht="12.75" customHeight="1">
      <c r="A42" s="283">
        <v>19</v>
      </c>
      <c r="B42" s="286">
        <v>19</v>
      </c>
      <c r="C42" s="288" t="s">
        <v>112</v>
      </c>
      <c r="D42" s="242" t="s">
        <v>113</v>
      </c>
      <c r="E42" s="285" t="s">
        <v>114</v>
      </c>
      <c r="F42" s="247"/>
      <c r="G42" s="155" t="s">
        <v>115</v>
      </c>
      <c r="H42" s="2"/>
    </row>
    <row r="43" spans="1:8" ht="12.75">
      <c r="A43" s="283"/>
      <c r="B43" s="287"/>
      <c r="C43" s="288"/>
      <c r="D43" s="242"/>
      <c r="E43" s="285"/>
      <c r="F43" s="247"/>
      <c r="G43" s="155"/>
      <c r="H43" s="2"/>
    </row>
    <row r="44" ht="12.75">
      <c r="H44" s="2"/>
    </row>
    <row r="45" spans="1:8" ht="15.75">
      <c r="A45" s="101" t="str">
        <f>HYPERLINK('[2]реквизиты'!$A$6)</f>
        <v>Гл. судья, судья МК</v>
      </c>
      <c r="B45" s="102"/>
      <c r="C45" s="102"/>
      <c r="D45" s="14"/>
      <c r="E45" s="103"/>
      <c r="F45" s="103"/>
      <c r="G45" s="104" t="str">
        <f>HYPERLINK('[2]реквизиты'!$G$6)</f>
        <v>Шоя Ю.А</v>
      </c>
      <c r="H45" s="2"/>
    </row>
    <row r="46" spans="1:8" ht="15.75">
      <c r="A46" s="102"/>
      <c r="B46" s="102"/>
      <c r="C46" s="102"/>
      <c r="D46" s="15"/>
      <c r="E46" s="105"/>
      <c r="F46" s="105"/>
      <c r="G46" s="13" t="str">
        <f>HYPERLINK('[2]реквизиты'!$G$7)</f>
        <v>/Астрахань/</v>
      </c>
      <c r="H46" s="2"/>
    </row>
    <row r="47" spans="1:8" ht="12.75">
      <c r="A47" s="106"/>
      <c r="B47" s="106"/>
      <c r="C47" s="106"/>
      <c r="D47" s="107"/>
      <c r="E47" s="107"/>
      <c r="F47" s="107"/>
      <c r="G47" s="14"/>
      <c r="H47" s="2"/>
    </row>
    <row r="48" spans="1:8" ht="15.75">
      <c r="A48" s="101" t="str">
        <f>'[3]реквизиты'!$A$8</f>
        <v>Гл. секретарь, судья РК</v>
      </c>
      <c r="B48" s="102"/>
      <c r="C48" s="102"/>
      <c r="D48" s="16"/>
      <c r="E48" s="108"/>
      <c r="F48" s="108"/>
      <c r="G48" s="104" t="str">
        <f>HYPERLINK('[2]реквизиты'!$G$8)</f>
        <v>Тимошин А.С.</v>
      </c>
      <c r="H48" s="2"/>
    </row>
    <row r="49" spans="1:8" ht="12.75">
      <c r="A49" s="106"/>
      <c r="B49" s="106"/>
      <c r="C49" s="106"/>
      <c r="D49" s="14"/>
      <c r="E49" s="14"/>
      <c r="F49" s="14"/>
      <c r="G49" s="13" t="str">
        <f>HYPERLINK('[2]реквизиты'!$G$9)</f>
        <v>/Рыбинск/</v>
      </c>
      <c r="H49" s="2"/>
    </row>
    <row r="50" spans="1:8" ht="12.75">
      <c r="A50" s="276"/>
      <c r="B50" s="276"/>
      <c r="C50" s="276"/>
      <c r="D50" s="276"/>
      <c r="E50" s="276"/>
      <c r="F50" s="276"/>
      <c r="G50" s="276"/>
      <c r="H50" s="2"/>
    </row>
    <row r="51" spans="1:8" ht="12.75">
      <c r="A51" s="276"/>
      <c r="B51" s="276"/>
      <c r="C51" s="276"/>
      <c r="D51" s="276"/>
      <c r="E51" s="276"/>
      <c r="F51" s="276"/>
      <c r="G51" s="276"/>
      <c r="H51" s="2"/>
    </row>
    <row r="52" spans="1:8" ht="12.75">
      <c r="A52" s="276"/>
      <c r="B52" s="276"/>
      <c r="C52" s="276"/>
      <c r="D52" s="276"/>
      <c r="E52" s="276"/>
      <c r="F52" s="276"/>
      <c r="G52" s="270"/>
      <c r="H52" s="2"/>
    </row>
    <row r="53" spans="1:8" ht="12.75">
      <c r="A53" s="276"/>
      <c r="B53" s="276"/>
      <c r="C53" s="276"/>
      <c r="D53" s="276"/>
      <c r="E53" s="276"/>
      <c r="F53" s="276"/>
      <c r="G53" s="270"/>
      <c r="H53" s="2"/>
    </row>
    <row r="54" spans="1:8" ht="12.75">
      <c r="A54" s="276"/>
      <c r="B54" s="276"/>
      <c r="C54" s="276"/>
      <c r="D54" s="276"/>
      <c r="E54" s="276"/>
      <c r="F54" s="276"/>
      <c r="G54" s="276"/>
      <c r="H54" s="2"/>
    </row>
    <row r="55" spans="1:8" ht="12.75">
      <c r="A55" s="276"/>
      <c r="B55" s="276"/>
      <c r="C55" s="276"/>
      <c r="D55" s="276"/>
      <c r="E55" s="276"/>
      <c r="F55" s="276"/>
      <c r="G55" s="276"/>
      <c r="H55" s="2"/>
    </row>
    <row r="56" spans="1:8" ht="12.75">
      <c r="A56" s="276"/>
      <c r="B56" s="276"/>
      <c r="C56" s="276"/>
      <c r="D56" s="276"/>
      <c r="E56" s="276"/>
      <c r="F56" s="276"/>
      <c r="G56" s="270"/>
      <c r="H56" s="2"/>
    </row>
    <row r="57" spans="1:8" ht="12.75">
      <c r="A57" s="276"/>
      <c r="B57" s="276"/>
      <c r="C57" s="276"/>
      <c r="D57" s="276"/>
      <c r="E57" s="276"/>
      <c r="F57" s="276"/>
      <c r="G57" s="270"/>
      <c r="H57" s="2"/>
    </row>
    <row r="58" spans="1:8" ht="12.75">
      <c r="A58" s="276"/>
      <c r="B58" s="276"/>
      <c r="C58" s="276"/>
      <c r="D58" s="276"/>
      <c r="E58" s="276"/>
      <c r="F58" s="276"/>
      <c r="G58" s="276"/>
      <c r="H58" s="2"/>
    </row>
    <row r="59" spans="1:8" ht="12.75">
      <c r="A59" s="276"/>
      <c r="B59" s="276"/>
      <c r="C59" s="276"/>
      <c r="D59" s="276"/>
      <c r="E59" s="276"/>
      <c r="F59" s="276"/>
      <c r="G59" s="276"/>
      <c r="H59" s="2"/>
    </row>
    <row r="60" spans="1:8" ht="12.75">
      <c r="A60" s="276"/>
      <c r="B60" s="276"/>
      <c r="C60" s="276"/>
      <c r="D60" s="276"/>
      <c r="E60" s="276"/>
      <c r="F60" s="276"/>
      <c r="G60" s="270"/>
      <c r="H60" s="2"/>
    </row>
    <row r="61" spans="1:8" ht="12.75">
      <c r="A61" s="276"/>
      <c r="B61" s="276"/>
      <c r="C61" s="276"/>
      <c r="D61" s="276"/>
      <c r="E61" s="276"/>
      <c r="F61" s="276"/>
      <c r="G61" s="270"/>
      <c r="H61" s="2"/>
    </row>
    <row r="62" spans="1:8" ht="12.75">
      <c r="A62" s="276"/>
      <c r="B62" s="276"/>
      <c r="C62" s="276"/>
      <c r="D62" s="276"/>
      <c r="E62" s="276"/>
      <c r="F62" s="276"/>
      <c r="G62" s="276"/>
      <c r="H62" s="2"/>
    </row>
    <row r="63" spans="1:8" ht="12.75">
      <c r="A63" s="276"/>
      <c r="B63" s="276"/>
      <c r="C63" s="276"/>
      <c r="D63" s="276"/>
      <c r="E63" s="276"/>
      <c r="F63" s="276"/>
      <c r="G63" s="276"/>
      <c r="H63" s="2"/>
    </row>
    <row r="64" spans="1:8" ht="12.75">
      <c r="A64" s="276"/>
      <c r="B64" s="276"/>
      <c r="C64" s="276"/>
      <c r="D64" s="276"/>
      <c r="E64" s="276"/>
      <c r="F64" s="276"/>
      <c r="G64" s="270"/>
      <c r="H64" s="2"/>
    </row>
    <row r="65" spans="1:8" ht="12.75">
      <c r="A65" s="276"/>
      <c r="B65" s="276"/>
      <c r="C65" s="276"/>
      <c r="D65" s="276"/>
      <c r="E65" s="276"/>
      <c r="F65" s="276"/>
      <c r="G65" s="270"/>
      <c r="H65" s="2"/>
    </row>
    <row r="66" spans="1:8" ht="12.75">
      <c r="A66" s="276"/>
      <c r="B66" s="276"/>
      <c r="C66" s="276"/>
      <c r="D66" s="276"/>
      <c r="E66" s="276"/>
      <c r="F66" s="276"/>
      <c r="G66" s="276"/>
      <c r="H66" s="2"/>
    </row>
    <row r="67" spans="1:8" ht="12.75">
      <c r="A67" s="276"/>
      <c r="B67" s="276"/>
      <c r="C67" s="276"/>
      <c r="D67" s="276"/>
      <c r="E67" s="276"/>
      <c r="F67" s="276"/>
      <c r="G67" s="276"/>
      <c r="H67" s="2"/>
    </row>
    <row r="68" spans="1:8" ht="12.75">
      <c r="A68" s="276"/>
      <c r="B68" s="276"/>
      <c r="C68" s="276"/>
      <c r="D68" s="276"/>
      <c r="E68" s="276"/>
      <c r="F68" s="276"/>
      <c r="G68" s="270"/>
      <c r="H68" s="2"/>
    </row>
    <row r="69" spans="1:8" ht="12.75">
      <c r="A69" s="276"/>
      <c r="B69" s="276"/>
      <c r="C69" s="276"/>
      <c r="D69" s="276"/>
      <c r="E69" s="276"/>
      <c r="F69" s="276"/>
      <c r="G69" s="270"/>
      <c r="H69" s="2"/>
    </row>
    <row r="70" spans="1:8" ht="12.75">
      <c r="A70" s="276"/>
      <c r="B70" s="276"/>
      <c r="C70" s="276"/>
      <c r="D70" s="276"/>
      <c r="E70" s="276"/>
      <c r="F70" s="276"/>
      <c r="G70" s="276"/>
      <c r="H70" s="2"/>
    </row>
    <row r="71" spans="1:8" ht="12.75">
      <c r="A71" s="276"/>
      <c r="B71" s="276"/>
      <c r="C71" s="276"/>
      <c r="D71" s="276"/>
      <c r="E71" s="276"/>
      <c r="F71" s="276"/>
      <c r="G71" s="276"/>
      <c r="H71" s="2"/>
    </row>
    <row r="72" spans="1:8" ht="12.75">
      <c r="A72" s="276"/>
      <c r="B72" s="276"/>
      <c r="C72" s="276"/>
      <c r="D72" s="276"/>
      <c r="E72" s="276"/>
      <c r="F72" s="276"/>
      <c r="G72" s="270"/>
      <c r="H72" s="2"/>
    </row>
    <row r="73" spans="1:8" ht="12.75">
      <c r="A73" s="276"/>
      <c r="B73" s="276"/>
      <c r="C73" s="276"/>
      <c r="D73" s="276"/>
      <c r="E73" s="276"/>
      <c r="F73" s="276"/>
      <c r="G73" s="270"/>
      <c r="H73" s="2"/>
    </row>
    <row r="74" spans="1:8" ht="12.75">
      <c r="A74" s="276"/>
      <c r="B74" s="276"/>
      <c r="C74" s="276"/>
      <c r="D74" s="276"/>
      <c r="E74" s="276"/>
      <c r="F74" s="276"/>
      <c r="G74" s="276"/>
      <c r="H74" s="2"/>
    </row>
    <row r="75" spans="1:8" ht="12.75">
      <c r="A75" s="276"/>
      <c r="B75" s="276"/>
      <c r="C75" s="276"/>
      <c r="D75" s="276"/>
      <c r="E75" s="276"/>
      <c r="F75" s="276"/>
      <c r="G75" s="276"/>
      <c r="H75" s="2"/>
    </row>
    <row r="76" spans="1:8" ht="12.75">
      <c r="A76" s="276"/>
      <c r="B76" s="276"/>
      <c r="C76" s="276"/>
      <c r="D76" s="276"/>
      <c r="E76" s="276"/>
      <c r="F76" s="276"/>
      <c r="G76" s="270"/>
      <c r="H76" s="2"/>
    </row>
    <row r="77" spans="1:8" ht="12.75">
      <c r="A77" s="276"/>
      <c r="B77" s="276"/>
      <c r="C77" s="276"/>
      <c r="D77" s="276"/>
      <c r="E77" s="276"/>
      <c r="F77" s="276"/>
      <c r="G77" s="270"/>
      <c r="H77" s="2"/>
    </row>
    <row r="78" spans="1:8" ht="12.75">
      <c r="A78" s="276"/>
      <c r="B78" s="276"/>
      <c r="C78" s="276"/>
      <c r="D78" s="276"/>
      <c r="E78" s="276"/>
      <c r="F78" s="276"/>
      <c r="G78" s="276"/>
      <c r="H78" s="2"/>
    </row>
    <row r="79" spans="1:8" ht="12.75">
      <c r="A79" s="276"/>
      <c r="B79" s="276"/>
      <c r="C79" s="276"/>
      <c r="D79" s="276"/>
      <c r="E79" s="276"/>
      <c r="F79" s="276"/>
      <c r="G79" s="276"/>
      <c r="H79" s="2"/>
    </row>
    <row r="80" spans="1:8" ht="12.75">
      <c r="A80" s="276"/>
      <c r="B80" s="276"/>
      <c r="C80" s="276"/>
      <c r="D80" s="276"/>
      <c r="E80" s="276"/>
      <c r="F80" s="276"/>
      <c r="G80" s="270"/>
      <c r="H80" s="2"/>
    </row>
    <row r="81" spans="1:8" ht="12.75">
      <c r="A81" s="276"/>
      <c r="B81" s="276"/>
      <c r="C81" s="276"/>
      <c r="D81" s="276"/>
      <c r="E81" s="276"/>
      <c r="F81" s="276"/>
      <c r="G81" s="270"/>
      <c r="H81" s="2"/>
    </row>
    <row r="82" spans="1:8" ht="12.75">
      <c r="A82" s="276"/>
      <c r="B82" s="276"/>
      <c r="C82" s="276"/>
      <c r="D82" s="276"/>
      <c r="E82" s="276"/>
      <c r="F82" s="276"/>
      <c r="G82" s="276"/>
      <c r="H82" s="2"/>
    </row>
    <row r="83" spans="1:8" ht="12.75">
      <c r="A83" s="276"/>
      <c r="B83" s="276"/>
      <c r="C83" s="276"/>
      <c r="D83" s="276"/>
      <c r="E83" s="276"/>
      <c r="F83" s="276"/>
      <c r="G83" s="276"/>
      <c r="H83" s="2"/>
    </row>
    <row r="84" spans="1:8" ht="12.75">
      <c r="A84" s="276"/>
      <c r="B84" s="276"/>
      <c r="C84" s="276"/>
      <c r="D84" s="276"/>
      <c r="E84" s="276"/>
      <c r="F84" s="276"/>
      <c r="G84" s="270"/>
      <c r="H84" s="2"/>
    </row>
    <row r="85" spans="1:8" ht="12.75">
      <c r="A85" s="276"/>
      <c r="B85" s="276"/>
      <c r="C85" s="276"/>
      <c r="D85" s="276"/>
      <c r="E85" s="276"/>
      <c r="F85" s="276"/>
      <c r="G85" s="270"/>
      <c r="H85" s="2"/>
    </row>
    <row r="86" spans="1:8" ht="12.75">
      <c r="A86" s="276"/>
      <c r="B86" s="276"/>
      <c r="C86" s="276"/>
      <c r="D86" s="276"/>
      <c r="E86" s="276"/>
      <c r="F86" s="276"/>
      <c r="G86" s="276"/>
      <c r="H86" s="2"/>
    </row>
    <row r="87" spans="1:8" ht="12.75">
      <c r="A87" s="276"/>
      <c r="B87" s="276"/>
      <c r="C87" s="276"/>
      <c r="D87" s="276"/>
      <c r="E87" s="276"/>
      <c r="F87" s="276"/>
      <c r="G87" s="276"/>
      <c r="H87" s="2"/>
    </row>
    <row r="88" spans="1:8" ht="12.75">
      <c r="A88" s="276"/>
      <c r="B88" s="276"/>
      <c r="C88" s="276"/>
      <c r="D88" s="276"/>
      <c r="E88" s="276"/>
      <c r="F88" s="276"/>
      <c r="G88" s="270"/>
      <c r="H88" s="2"/>
    </row>
    <row r="89" spans="1:8" ht="12.75">
      <c r="A89" s="276"/>
      <c r="B89" s="276"/>
      <c r="C89" s="276"/>
      <c r="D89" s="276"/>
      <c r="E89" s="276"/>
      <c r="F89" s="276"/>
      <c r="G89" s="270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mergeCells count="282">
    <mergeCell ref="E4:E5"/>
    <mergeCell ref="F4:F5"/>
    <mergeCell ref="G4:G5"/>
    <mergeCell ref="A4:A5"/>
    <mergeCell ref="B4:B5"/>
    <mergeCell ref="C4:C5"/>
    <mergeCell ref="D4:D5"/>
    <mergeCell ref="C36:C37"/>
    <mergeCell ref="D36:D37"/>
    <mergeCell ref="A1:G1"/>
    <mergeCell ref="A2:G2"/>
    <mergeCell ref="C28:C29"/>
    <mergeCell ref="D28:D29"/>
    <mergeCell ref="C20:C21"/>
    <mergeCell ref="D20:D21"/>
    <mergeCell ref="C24:C25"/>
    <mergeCell ref="D24:D25"/>
    <mergeCell ref="G8:G9"/>
    <mergeCell ref="A6:A7"/>
    <mergeCell ref="B6:B7"/>
    <mergeCell ref="C6:C7"/>
    <mergeCell ref="D6:D7"/>
    <mergeCell ref="F6:F7"/>
    <mergeCell ref="G6:G7"/>
    <mergeCell ref="C10:C11"/>
    <mergeCell ref="D10:D11"/>
    <mergeCell ref="E6:E7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A10:A11"/>
    <mergeCell ref="B10:B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E16:E17"/>
    <mergeCell ref="F16:F17"/>
    <mergeCell ref="C16:C17"/>
    <mergeCell ref="D16:D17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E24:E25"/>
    <mergeCell ref="F24:F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E32:E33"/>
    <mergeCell ref="F32:F33"/>
    <mergeCell ref="C32:C33"/>
    <mergeCell ref="D32:D33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E40:E41"/>
    <mergeCell ref="F40:F41"/>
    <mergeCell ref="C40:C41"/>
    <mergeCell ref="D40:D41"/>
    <mergeCell ref="A42:A43"/>
    <mergeCell ref="B42:B43"/>
    <mergeCell ref="C42:C43"/>
    <mergeCell ref="D42:D43"/>
    <mergeCell ref="G40:G41"/>
    <mergeCell ref="E42:E43"/>
    <mergeCell ref="F42:F43"/>
    <mergeCell ref="G42:G43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F82:F83"/>
    <mergeCell ref="G82:G83"/>
    <mergeCell ref="G80:G81"/>
    <mergeCell ref="A82:A83"/>
    <mergeCell ref="B82:B83"/>
    <mergeCell ref="E78:E79"/>
    <mergeCell ref="F78:F79"/>
    <mergeCell ref="A78:A79"/>
    <mergeCell ref="B78:B79"/>
    <mergeCell ref="C78:C79"/>
    <mergeCell ref="D78:D79"/>
    <mergeCell ref="F80:F81"/>
    <mergeCell ref="C80:C81"/>
    <mergeCell ref="D80:D81"/>
    <mergeCell ref="A80:A81"/>
    <mergeCell ref="B80:B81"/>
    <mergeCell ref="E80:E81"/>
    <mergeCell ref="E82:E83"/>
    <mergeCell ref="E84:E85"/>
    <mergeCell ref="C82:C83"/>
    <mergeCell ref="D82:D83"/>
    <mergeCell ref="A88:A89"/>
    <mergeCell ref="B88:B89"/>
    <mergeCell ref="C88:C89"/>
    <mergeCell ref="D88:D89"/>
    <mergeCell ref="F84:F85"/>
    <mergeCell ref="G84:G85"/>
    <mergeCell ref="A86:A87"/>
    <mergeCell ref="B86:B87"/>
    <mergeCell ref="A84:A85"/>
    <mergeCell ref="B84:B85"/>
    <mergeCell ref="C84:C85"/>
    <mergeCell ref="D84:D85"/>
    <mergeCell ref="E88:E89"/>
    <mergeCell ref="F88:F89"/>
    <mergeCell ref="G88:G89"/>
    <mergeCell ref="C86:C87"/>
    <mergeCell ref="D86:D87"/>
    <mergeCell ref="E86:E87"/>
    <mergeCell ref="F86:F87"/>
    <mergeCell ref="G86:G8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Слоник</cp:lastModifiedBy>
  <cp:lastPrinted>2013-06-21T09:44:49Z</cp:lastPrinted>
  <dcterms:created xsi:type="dcterms:W3CDTF">1996-10-08T23:32:33Z</dcterms:created>
  <dcterms:modified xsi:type="dcterms:W3CDTF">2013-06-21T14:52:44Z</dcterms:modified>
  <cp:category/>
  <cp:version/>
  <cp:contentType/>
  <cp:contentStatus/>
</cp:coreProperties>
</file>