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2"/>
  </bookViews>
  <sheets>
    <sheet name="НАГРАДНОЙ ЛИСТ" sheetId="6" r:id="rId1"/>
    <sheet name="круги" sheetId="5" r:id="rId2"/>
    <sheet name="пр.хода" sheetId="1" r:id="rId3"/>
    <sheet name="пр.взв" sheetId="2" r:id="rId4"/>
    <sheet name="ит.пр" sheetId="4" r:id="rId5"/>
    <sheet name="пф" sheetId="3" r:id="rId6"/>
  </sheets>
  <externalReferences>
    <externalReference r:id="rId7"/>
    <externalReference r:id="rId8"/>
    <externalReference r:id="rId9"/>
  </externalReferences>
  <calcPr calcId="125725"/>
</workbook>
</file>

<file path=xl/calcChain.xml><?xml version="1.0" encoding="utf-8"?>
<calcChain xmlns="http://schemas.openxmlformats.org/spreadsheetml/2006/main">
  <c r="D80" i="4"/>
  <c r="E80"/>
  <c r="F80"/>
  <c r="G80"/>
  <c r="C80"/>
  <c r="D48"/>
  <c r="E48"/>
  <c r="F48"/>
  <c r="G48"/>
  <c r="C48"/>
  <c r="G34"/>
  <c r="D34"/>
  <c r="E34"/>
  <c r="F34"/>
  <c r="C34"/>
  <c r="B8" i="6"/>
  <c r="H6"/>
  <c r="B13"/>
  <c r="H11"/>
  <c r="B23"/>
  <c r="H21"/>
  <c r="B18"/>
  <c r="H16"/>
  <c r="D4"/>
  <c r="E33" i="3"/>
  <c r="D33"/>
  <c r="C33"/>
  <c r="E31"/>
  <c r="D31"/>
  <c r="C31"/>
  <c r="E18"/>
  <c r="D18"/>
  <c r="C18"/>
  <c r="E8"/>
  <c r="D8"/>
  <c r="C8"/>
  <c r="E6"/>
  <c r="D6"/>
  <c r="C6"/>
  <c r="D15" i="5"/>
  <c r="E15"/>
  <c r="C29"/>
  <c r="D29"/>
  <c r="E29"/>
  <c r="C31"/>
  <c r="D31"/>
  <c r="E31"/>
  <c r="C27"/>
  <c r="D27"/>
  <c r="E27"/>
  <c r="C43"/>
  <c r="C45"/>
  <c r="B91" i="1"/>
  <c r="W91"/>
  <c r="W90"/>
  <c r="N91"/>
  <c r="N90"/>
  <c r="A91" i="4"/>
  <c r="G91"/>
  <c r="G90"/>
  <c r="E91"/>
  <c r="E90"/>
  <c r="D3"/>
  <c r="D2"/>
  <c r="B3" i="1"/>
  <c r="K2"/>
  <c r="G88" i="4"/>
  <c r="F88"/>
  <c r="E88"/>
  <c r="D88"/>
  <c r="C88"/>
  <c r="G86"/>
  <c r="F86"/>
  <c r="E86"/>
  <c r="D86"/>
  <c r="C86"/>
  <c r="AA88" i="1"/>
  <c r="E88"/>
  <c r="D88"/>
  <c r="C88"/>
  <c r="AA86"/>
  <c r="E86"/>
  <c r="D86"/>
  <c r="C86"/>
  <c r="AA84"/>
  <c r="E84"/>
  <c r="D84"/>
  <c r="C84"/>
  <c r="E82"/>
  <c r="D82"/>
  <c r="C82"/>
  <c r="AA80"/>
  <c r="E80"/>
  <c r="D80"/>
  <c r="C80"/>
  <c r="AA78"/>
  <c r="E78"/>
  <c r="D78"/>
  <c r="C78"/>
  <c r="AA76"/>
  <c r="E76"/>
  <c r="D76"/>
  <c r="C76"/>
  <c r="AA74"/>
  <c r="E74"/>
  <c r="D74"/>
  <c r="C74"/>
  <c r="AA72"/>
  <c r="E72"/>
  <c r="D72"/>
  <c r="C72"/>
  <c r="AA70"/>
  <c r="E70"/>
  <c r="D70"/>
  <c r="C70"/>
  <c r="G84" i="4"/>
  <c r="F84"/>
  <c r="E84"/>
  <c r="D84"/>
  <c r="C84"/>
  <c r="G82"/>
  <c r="F82"/>
  <c r="E82"/>
  <c r="D82"/>
  <c r="C82"/>
  <c r="G78"/>
  <c r="F78"/>
  <c r="E78"/>
  <c r="D78"/>
  <c r="C78"/>
  <c r="G76"/>
  <c r="F76"/>
  <c r="E76"/>
  <c r="D76"/>
  <c r="C76"/>
  <c r="G74"/>
  <c r="F74"/>
  <c r="E74"/>
  <c r="D74"/>
  <c r="C74"/>
  <c r="G72"/>
  <c r="F72"/>
  <c r="E72"/>
  <c r="D72"/>
  <c r="C72"/>
  <c r="G70"/>
  <c r="F70"/>
  <c r="E70"/>
  <c r="D70"/>
  <c r="C70"/>
  <c r="G68"/>
  <c r="F68"/>
  <c r="E68"/>
  <c r="D68"/>
  <c r="C68"/>
  <c r="G66"/>
  <c r="F66"/>
  <c r="E66"/>
  <c r="D66"/>
  <c r="C66"/>
  <c r="A28" i="6"/>
  <c r="B21"/>
  <c r="B16"/>
  <c r="B11"/>
  <c r="B6"/>
  <c r="A2"/>
  <c r="A1"/>
  <c r="L25" i="5"/>
  <c r="L23"/>
  <c r="L21"/>
  <c r="L19"/>
  <c r="L17"/>
  <c r="L15"/>
  <c r="L27"/>
  <c r="L13"/>
  <c r="L11"/>
  <c r="L9"/>
  <c r="L7"/>
  <c r="L5"/>
  <c r="N19"/>
  <c r="N17"/>
  <c r="N59"/>
  <c r="N57"/>
  <c r="N55"/>
  <c r="N53"/>
  <c r="N51"/>
  <c r="N49"/>
  <c r="N47"/>
  <c r="N45"/>
  <c r="N43"/>
  <c r="N41"/>
  <c r="N39"/>
  <c r="N37"/>
  <c r="N35"/>
  <c r="N33"/>
  <c r="N31"/>
  <c r="N29"/>
  <c r="N27"/>
  <c r="N25"/>
  <c r="N23"/>
  <c r="N21"/>
  <c r="N15"/>
  <c r="N13"/>
  <c r="N11"/>
  <c r="N9"/>
  <c r="M17"/>
  <c r="M59"/>
  <c r="M57"/>
  <c r="M55"/>
  <c r="M53"/>
  <c r="M51"/>
  <c r="M49"/>
  <c r="M47"/>
  <c r="M45"/>
  <c r="M43"/>
  <c r="M41"/>
  <c r="M39"/>
  <c r="M37"/>
  <c r="M35"/>
  <c r="M33"/>
  <c r="M31"/>
  <c r="M29"/>
  <c r="M27"/>
  <c r="M25"/>
  <c r="M23"/>
  <c r="M21"/>
  <c r="M19"/>
  <c r="M15"/>
  <c r="M13"/>
  <c r="M11"/>
  <c r="M9"/>
  <c r="L55"/>
  <c r="L47"/>
  <c r="L31"/>
  <c r="N7"/>
  <c r="M7"/>
  <c r="N5"/>
  <c r="M5"/>
  <c r="E59"/>
  <c r="E57"/>
  <c r="E55"/>
  <c r="E53"/>
  <c r="E51"/>
  <c r="E49"/>
  <c r="E47"/>
  <c r="E45"/>
  <c r="E43"/>
  <c r="E41"/>
  <c r="E39"/>
  <c r="E37"/>
  <c r="E35"/>
  <c r="E33"/>
  <c r="E25"/>
  <c r="E23"/>
  <c r="E21"/>
  <c r="E19"/>
  <c r="E17"/>
  <c r="E13"/>
  <c r="E11"/>
  <c r="E9"/>
  <c r="D59"/>
  <c r="D57"/>
  <c r="D55"/>
  <c r="D53"/>
  <c r="D51"/>
  <c r="D49"/>
  <c r="D47"/>
  <c r="D45"/>
  <c r="D43"/>
  <c r="D41"/>
  <c r="D39"/>
  <c r="D37"/>
  <c r="D35"/>
  <c r="D33"/>
  <c r="D25"/>
  <c r="D23"/>
  <c r="D21"/>
  <c r="D19"/>
  <c r="D17"/>
  <c r="D13"/>
  <c r="D11"/>
  <c r="D9"/>
  <c r="C57"/>
  <c r="C55"/>
  <c r="C49"/>
  <c r="C47"/>
  <c r="L29"/>
  <c r="L33"/>
  <c r="L35"/>
  <c r="L37"/>
  <c r="L39"/>
  <c r="L41"/>
  <c r="L43"/>
  <c r="L45"/>
  <c r="L49"/>
  <c r="L51"/>
  <c r="L53"/>
  <c r="L57"/>
  <c r="L59"/>
  <c r="C17"/>
  <c r="C19"/>
  <c r="C21"/>
  <c r="C23"/>
  <c r="C25"/>
  <c r="C33"/>
  <c r="C35"/>
  <c r="C37"/>
  <c r="C39"/>
  <c r="C41"/>
  <c r="C51"/>
  <c r="C53"/>
  <c r="C59"/>
  <c r="C13"/>
  <c r="C11"/>
  <c r="C9"/>
  <c r="E7"/>
  <c r="D7"/>
  <c r="C7"/>
  <c r="E5"/>
  <c r="D5"/>
  <c r="C5"/>
  <c r="G64" i="4"/>
  <c r="G62"/>
  <c r="G60"/>
  <c r="G58"/>
  <c r="G56"/>
  <c r="G54"/>
  <c r="G52"/>
  <c r="G50"/>
  <c r="G46"/>
  <c r="G44"/>
  <c r="G42"/>
  <c r="G40"/>
  <c r="G38"/>
  <c r="G36"/>
  <c r="G32"/>
  <c r="G30"/>
  <c r="G28"/>
  <c r="G26"/>
  <c r="G24"/>
  <c r="G22"/>
  <c r="G20"/>
  <c r="G18"/>
  <c r="G16"/>
  <c r="G14"/>
  <c r="G12"/>
  <c r="G10"/>
  <c r="G8"/>
  <c r="G6"/>
  <c r="F6"/>
  <c r="F8"/>
  <c r="F10"/>
  <c r="F12"/>
  <c r="F14"/>
  <c r="F16"/>
  <c r="F18"/>
  <c r="F20"/>
  <c r="F22"/>
  <c r="F24"/>
  <c r="F26"/>
  <c r="F28"/>
  <c r="F30"/>
  <c r="F32"/>
  <c r="F36"/>
  <c r="F38"/>
  <c r="F40"/>
  <c r="F42"/>
  <c r="F44"/>
  <c r="F46"/>
  <c r="F50"/>
  <c r="F52"/>
  <c r="F54"/>
  <c r="F56"/>
  <c r="F58"/>
  <c r="F60"/>
  <c r="F62"/>
  <c r="F64"/>
  <c r="E64"/>
  <c r="E62"/>
  <c r="E60"/>
  <c r="E58"/>
  <c r="E56"/>
  <c r="E54"/>
  <c r="E52"/>
  <c r="E50"/>
  <c r="E46"/>
  <c r="E44"/>
  <c r="E42"/>
  <c r="E40"/>
  <c r="E38"/>
  <c r="E36"/>
  <c r="E32"/>
  <c r="E30"/>
  <c r="E28"/>
  <c r="E26"/>
  <c r="E24"/>
  <c r="E22"/>
  <c r="E20"/>
  <c r="E18"/>
  <c r="E16"/>
  <c r="E14"/>
  <c r="E12"/>
  <c r="E10"/>
  <c r="E8"/>
  <c r="E6"/>
  <c r="D6"/>
  <c r="D8"/>
  <c r="D10"/>
  <c r="D12"/>
  <c r="D14"/>
  <c r="D16"/>
  <c r="D18"/>
  <c r="D20"/>
  <c r="D22"/>
  <c r="D24"/>
  <c r="D26"/>
  <c r="D28"/>
  <c r="D30"/>
  <c r="D32"/>
  <c r="D36"/>
  <c r="D38"/>
  <c r="D40"/>
  <c r="D42"/>
  <c r="D44"/>
  <c r="D46"/>
  <c r="D50"/>
  <c r="D52"/>
  <c r="D54"/>
  <c r="D56"/>
  <c r="D58"/>
  <c r="D60"/>
  <c r="D62"/>
  <c r="D64"/>
  <c r="C64"/>
  <c r="C62"/>
  <c r="C60"/>
  <c r="C58"/>
  <c r="C56"/>
  <c r="C54"/>
  <c r="C52"/>
  <c r="C50"/>
  <c r="C46"/>
  <c r="C44"/>
  <c r="C42"/>
  <c r="C40"/>
  <c r="C38"/>
  <c r="C36"/>
  <c r="C32"/>
  <c r="C30"/>
  <c r="C28"/>
  <c r="C26"/>
  <c r="C24"/>
  <c r="C22"/>
  <c r="C20"/>
  <c r="C18"/>
  <c r="C16"/>
  <c r="C14"/>
  <c r="C12"/>
  <c r="C10"/>
  <c r="C8"/>
  <c r="C6"/>
  <c r="A3" i="2"/>
  <c r="A2"/>
  <c r="A90" i="4"/>
  <c r="G3"/>
  <c r="F28" i="3"/>
  <c r="F15"/>
  <c r="F1"/>
  <c r="E12" i="1"/>
  <c r="E14"/>
  <c r="E16"/>
  <c r="E18"/>
  <c r="E20"/>
  <c r="E22"/>
  <c r="E24"/>
  <c r="E26"/>
  <c r="E28"/>
  <c r="E30"/>
  <c r="E32"/>
  <c r="E34"/>
  <c r="E36"/>
  <c r="E38"/>
  <c r="E40"/>
  <c r="E42"/>
  <c r="E44"/>
  <c r="E46"/>
  <c r="E48"/>
  <c r="E50"/>
  <c r="E52"/>
  <c r="E54"/>
  <c r="E56"/>
  <c r="E58"/>
  <c r="E60"/>
  <c r="E62"/>
  <c r="E64"/>
  <c r="E66"/>
  <c r="E68"/>
  <c r="E10"/>
  <c r="E8"/>
  <c r="E6"/>
  <c r="D20"/>
  <c r="D22"/>
  <c r="D24"/>
  <c r="D26"/>
  <c r="D28"/>
  <c r="D30"/>
  <c r="D32"/>
  <c r="D34"/>
  <c r="D36"/>
  <c r="D38"/>
  <c r="D40"/>
  <c r="D42"/>
  <c r="D44"/>
  <c r="D46"/>
  <c r="D48"/>
  <c r="D50"/>
  <c r="D52"/>
  <c r="D54"/>
  <c r="D56"/>
  <c r="D58"/>
  <c r="D60"/>
  <c r="D62"/>
  <c r="D64"/>
  <c r="D66"/>
  <c r="D68"/>
  <c r="D14"/>
  <c r="D16"/>
  <c r="D18"/>
  <c r="D8"/>
  <c r="D10"/>
  <c r="D12"/>
  <c r="D6"/>
  <c r="C30"/>
  <c r="C32"/>
  <c r="C34"/>
  <c r="C36"/>
  <c r="C38"/>
  <c r="C40"/>
  <c r="C42"/>
  <c r="C44"/>
  <c r="C46"/>
  <c r="C48"/>
  <c r="C50"/>
  <c r="C52"/>
  <c r="C54"/>
  <c r="C56"/>
  <c r="C58"/>
  <c r="C60"/>
  <c r="C62"/>
  <c r="C64"/>
  <c r="C66"/>
  <c r="C68"/>
  <c r="AA68"/>
  <c r="AA66"/>
  <c r="AA64"/>
  <c r="AA62"/>
  <c r="AA60"/>
  <c r="AA58"/>
  <c r="AA56"/>
  <c r="AA54"/>
  <c r="AA52"/>
  <c r="AA50"/>
  <c r="AA48"/>
  <c r="AA46"/>
  <c r="AA44"/>
  <c r="AA42"/>
  <c r="AA40"/>
  <c r="AA38"/>
  <c r="AA36"/>
  <c r="AA34"/>
  <c r="AA32"/>
  <c r="AA30"/>
  <c r="AA28"/>
  <c r="AA26"/>
  <c r="AA24"/>
  <c r="AA22"/>
  <c r="AA20"/>
  <c r="AA18"/>
  <c r="AA16"/>
  <c r="AA14"/>
  <c r="AA12"/>
  <c r="AA10"/>
  <c r="AA8"/>
  <c r="B90"/>
  <c r="X3"/>
  <c r="O2" i="5"/>
  <c r="F2"/>
  <c r="C20" i="1"/>
  <c r="C12"/>
  <c r="C14"/>
  <c r="C16"/>
  <c r="C18"/>
  <c r="C22"/>
  <c r="C24"/>
  <c r="C26"/>
  <c r="C28"/>
  <c r="C10"/>
  <c r="C8"/>
  <c r="C6"/>
  <c r="C20" i="3"/>
  <c r="D20"/>
  <c r="E20"/>
</calcChain>
</file>

<file path=xl/sharedStrings.xml><?xml version="1.0" encoding="utf-8"?>
<sst xmlns="http://schemas.openxmlformats.org/spreadsheetml/2006/main" count="678" uniqueCount="272">
  <si>
    <t>А</t>
  </si>
  <si>
    <t>№ п/п</t>
  </si>
  <si>
    <t>Ф.И.О.</t>
  </si>
  <si>
    <t>Дата рожд., разряд</t>
  </si>
  <si>
    <t>Округ, субъект, город, ведомство</t>
  </si>
  <si>
    <t>№ п/ж</t>
  </si>
  <si>
    <t>Круги</t>
  </si>
  <si>
    <t>Круг выбытия</t>
  </si>
  <si>
    <t>№ карточки</t>
  </si>
  <si>
    <t>Тренер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</si>
  <si>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</si>
  <si>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</si>
  <si>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</si>
  <si>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</si>
  <si>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</si>
  <si>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</si>
  <si>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</si>
  <si>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</si>
  <si>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</si>
  <si>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</si>
  <si>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</si>
  <si>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</si>
  <si>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место</t>
  </si>
  <si>
    <t>СОСТАВ ПАР ПО КРУГАМ</t>
  </si>
  <si>
    <t>Д. р., разряд</t>
  </si>
  <si>
    <t>Вед., регион</t>
  </si>
  <si>
    <t>Оценки</t>
  </si>
  <si>
    <t>Кол-во баллов</t>
  </si>
  <si>
    <t>Рез-т</t>
  </si>
  <si>
    <t>Время</t>
  </si>
  <si>
    <t>ПОЛФИНАЛ</t>
  </si>
  <si>
    <t>ВСТРЕЧА 1</t>
  </si>
  <si>
    <t>Цвет</t>
  </si>
  <si>
    <t>Р.К.</t>
  </si>
  <si>
    <t>Б</t>
  </si>
  <si>
    <t>ВСТРЕЧА 2</t>
  </si>
  <si>
    <t>ФИНАЛ</t>
  </si>
  <si>
    <t>Субъект, город, ведомство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</si>
  <si>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</si>
  <si>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</si>
  <si>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</si>
  <si>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</si>
  <si>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</si>
  <si>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</si>
  <si>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</si>
  <si>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</si>
  <si>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</si>
  <si>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</si>
  <si>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</si>
  <si>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</si>
  <si>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</si>
  <si>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</si>
  <si>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</si>
  <si>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</si>
  <si>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</si>
  <si>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</si>
  <si>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</si>
  <si>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</si>
  <si>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</si>
  <si>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</si>
  <si>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</si>
  <si>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</si>
  <si>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</si>
  <si>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</si>
  <si>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</si>
  <si>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</si>
  <si>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ВСЕРОССИЙСКАЯ ФЕДЕРАЦИЯ САМБО</t>
  </si>
  <si>
    <t xml:space="preserve">ПРОТОКОЛ ХОДА СОРЕВНОВАНИЙ       </t>
  </si>
  <si>
    <t>Субъект</t>
  </si>
  <si>
    <t xml:space="preserve">ПРОТОКОЛ ВЗВЕШИВАНИЯ </t>
  </si>
  <si>
    <t>ИТОГОВЫЙ ПРОТОКОЛ</t>
  </si>
  <si>
    <t>очки</t>
  </si>
  <si>
    <t>НАГРАДНОЙ ЛИСТ</t>
  </si>
  <si>
    <t>I м</t>
  </si>
  <si>
    <t>II м</t>
  </si>
  <si>
    <t>III м</t>
  </si>
  <si>
    <t>Тренер победттеля:</t>
  </si>
  <si>
    <t>Награждение проводят:</t>
  </si>
  <si>
    <t>41</t>
  </si>
  <si>
    <t>42</t>
  </si>
  <si>
    <t>В.к. 72 кг.</t>
  </si>
  <si>
    <t>св</t>
  </si>
  <si>
    <t>ЩЕБЛЕТОВ Александр Александрович</t>
  </si>
  <si>
    <t>08.12.97 1р</t>
  </si>
  <si>
    <t>Санкт-Петербург, МО</t>
  </si>
  <si>
    <t>Гусева С.В.</t>
  </si>
  <si>
    <t>СОКОЛОВ Виталий Валерьевич</t>
  </si>
  <si>
    <t>27.09.97 1р</t>
  </si>
  <si>
    <t>ЦФО,Ярославская,Рыбинск МЩ</t>
  </si>
  <si>
    <t>Хорев ЮА</t>
  </si>
  <si>
    <t xml:space="preserve">КОБАХИЯ Темур Аликович </t>
  </si>
  <si>
    <t>04.08.97 2р</t>
  </si>
  <si>
    <t>ЮФО, Ростов-на-Дону</t>
  </si>
  <si>
    <t>Погосян А Чайкин КГ</t>
  </si>
  <si>
    <t xml:space="preserve">ЛАМПАСОВ Михаил Сергеевич </t>
  </si>
  <si>
    <t>21.05.97 1р</t>
  </si>
  <si>
    <t>Москва</t>
  </si>
  <si>
    <t>Кисилев СН</t>
  </si>
  <si>
    <t xml:space="preserve">ПЕТРОВ Дмитрий Втальевич </t>
  </si>
  <si>
    <t>29.09.97 2р</t>
  </si>
  <si>
    <t>ПФО,Чувашская республика Чебоксары</t>
  </si>
  <si>
    <t>Гусев ОМ Малов СА</t>
  </si>
  <si>
    <t>ЧИСТЯКОВ Владислав Игоревич</t>
  </si>
  <si>
    <t>24.07.97 1р</t>
  </si>
  <si>
    <t>ЦФО, Московская обл., г. Дмитров, МО</t>
  </si>
  <si>
    <t>Бондарь А.Ю., Малышев Н.Н.</t>
  </si>
  <si>
    <t>ЧЕТЫЗ Нурбий Нухович</t>
  </si>
  <si>
    <t>14.04.97 1р</t>
  </si>
  <si>
    <t>ЮФО,Адыгея</t>
  </si>
  <si>
    <t>Джаримок Н</t>
  </si>
  <si>
    <t>СИНЕБРЮХОВ Константин Геннадьевич</t>
  </si>
  <si>
    <t>22.03.97 1р</t>
  </si>
  <si>
    <t>СФО,Томская,МО</t>
  </si>
  <si>
    <t>Соколов МБ</t>
  </si>
  <si>
    <t>САПРЫКИН Владислав Александрович</t>
  </si>
  <si>
    <t>11.01.97 1р</t>
  </si>
  <si>
    <t>ПФО,Оренбургская,Кувандык,МО</t>
  </si>
  <si>
    <t>Баширов РЗ</t>
  </si>
  <si>
    <t xml:space="preserve">ВОРОЖБИТ Никита Витальевич </t>
  </si>
  <si>
    <t>06.12.97 1р</t>
  </si>
  <si>
    <t>УРФО,Свердловская обл Екатеринбург</t>
  </si>
  <si>
    <t>Макуха АН</t>
  </si>
  <si>
    <t>ЛУКИН Дмитрий Владимирович</t>
  </si>
  <si>
    <t>06.12.97 1юн</t>
  </si>
  <si>
    <t>УрФО, Курганская обл., г. Юргамыш</t>
  </si>
  <si>
    <t>Кинель С.В.</t>
  </si>
  <si>
    <t>НОВИКОВ Филипп Александрович</t>
  </si>
  <si>
    <t>09.01.98 1р</t>
  </si>
  <si>
    <t>СФО,Кемеровская,Новокузнецк МО</t>
  </si>
  <si>
    <t>Параскивопуло ИВ</t>
  </si>
  <si>
    <t>ШЕУДЖЕН Аскер Бачмизович</t>
  </si>
  <si>
    <t>27.01.97 1р</t>
  </si>
  <si>
    <t>Гомлешко А</t>
  </si>
  <si>
    <t>БЕКМАНСУРОВ Тимур Эмилевич</t>
  </si>
  <si>
    <t>10.01.98 1р</t>
  </si>
  <si>
    <t>ПФО, Пермь, МО</t>
  </si>
  <si>
    <t>Дураков С.Н.</t>
  </si>
  <si>
    <t xml:space="preserve">СУЛАВКО Георгий Максимович </t>
  </si>
  <si>
    <t>09.03.98 3р</t>
  </si>
  <si>
    <t xml:space="preserve">ЮФО,Краснодарский край Анапа </t>
  </si>
  <si>
    <t>Аскеров РН</t>
  </si>
  <si>
    <t>БОЖА Юрий Михайлович</t>
  </si>
  <si>
    <t>09.06.97 1р</t>
  </si>
  <si>
    <t>ЦФО, Брянская обл., г. Брянск, ЮР</t>
  </si>
  <si>
    <t>Михалин И.В., Шмаков А.М.</t>
  </si>
  <si>
    <t>ГОГИЕВ Тимур Яхьяевич</t>
  </si>
  <si>
    <t>03.10.98 КМС</t>
  </si>
  <si>
    <t>СКФО, республика Ингушетия, г. Назрань, Д</t>
  </si>
  <si>
    <t>Аксагов Д.К.</t>
  </si>
  <si>
    <t>КЛИМЕНКО Максим Владимирович</t>
  </si>
  <si>
    <t>09.11.97 1р</t>
  </si>
  <si>
    <t>УрФО, ХМАО-Югра, МО</t>
  </si>
  <si>
    <t>Пастухов М.А.</t>
  </si>
  <si>
    <t>ДЕМУРЧЯН Арам Ашотович</t>
  </si>
  <si>
    <t>01.07.97 1р</t>
  </si>
  <si>
    <t>ЮФО, Краснодарский край, г. Армавир, Д</t>
  </si>
  <si>
    <t>Погосян В.Г.</t>
  </si>
  <si>
    <t xml:space="preserve">БАКАНОВ Денис Сергеевич </t>
  </si>
  <si>
    <t>10.09.98 3р</t>
  </si>
  <si>
    <t xml:space="preserve">ЛебедевАА Огиенко ДС </t>
  </si>
  <si>
    <t>ШЕВЦОВ Егор Олегович</t>
  </si>
  <si>
    <t>19.03.98 кмс</t>
  </si>
  <si>
    <t>ДФО,Амурская,Благовещенск</t>
  </si>
  <si>
    <t>Курашов ВИ Магдыч МВ</t>
  </si>
  <si>
    <t>АРУСТАМЯН Вячеслав Артурович</t>
  </si>
  <si>
    <t>25.02.97 1р</t>
  </si>
  <si>
    <t>СФО,Новосибирская,Новосибирск МО</t>
  </si>
  <si>
    <t>Менщиков СМ Копенкин АВ</t>
  </si>
  <si>
    <t xml:space="preserve">СОСНОВСКИХ Александр Андреевич </t>
  </si>
  <si>
    <t>27.02.97 1р</t>
  </si>
  <si>
    <t>Алямкин ВГ Павлов ДА Казеев АЕ</t>
  </si>
  <si>
    <t>ОСИПОВ Александр Игоревич</t>
  </si>
  <si>
    <t>11.09.98 1р</t>
  </si>
  <si>
    <t>ЦФО, Московская обл., г. Серпухов, МО</t>
  </si>
  <si>
    <t>Верещагин В.В.</t>
  </si>
  <si>
    <t>АХМЕДОВ Кариб Маликович</t>
  </si>
  <si>
    <t>15.01.97 1р</t>
  </si>
  <si>
    <t>СКФО, республика Дагестан, г. Махачкала, ПР</t>
  </si>
  <si>
    <t>Курбанов Т.И.</t>
  </si>
  <si>
    <t>КОВАЛЬЧУК Денис Андреевич</t>
  </si>
  <si>
    <t>08.12.97 2р</t>
  </si>
  <si>
    <t>ЮФО, Краснодарский край, г. Выселки, МО</t>
  </si>
  <si>
    <t>Волошин, Гарамов</t>
  </si>
  <si>
    <t>ДОНЦОВ Роман Русланович</t>
  </si>
  <si>
    <t>25.04.97 1р</t>
  </si>
  <si>
    <t>УрФО, Тюменская обл., г. Тюмень, ВС</t>
  </si>
  <si>
    <t>Вуколов А.В.</t>
  </si>
  <si>
    <t>ИСАЕВ Александр Анатольевич</t>
  </si>
  <si>
    <t>09.12.97 1р</t>
  </si>
  <si>
    <t>ПФО,Татарстан,Казань МО</t>
  </si>
  <si>
    <t>Бадертденов МИ</t>
  </si>
  <si>
    <t>ХАЗИЕВ Рафаиль Рамазанович</t>
  </si>
  <si>
    <t>24.09.98 1юн</t>
  </si>
  <si>
    <t>ПФО, Самарская обл., г. Отрадный</t>
  </si>
  <si>
    <t>Лозюк В.А.</t>
  </si>
  <si>
    <t xml:space="preserve">МАСЬКО Яков Сергеевич </t>
  </si>
  <si>
    <t>26.03.97 2р</t>
  </si>
  <si>
    <t>ЮФО,Новочеркасск</t>
  </si>
  <si>
    <t>Липчанкий МЮ Григорян ИХ</t>
  </si>
  <si>
    <t>ПОВАР Кирилл Сергеевич</t>
  </si>
  <si>
    <t>30.04.97 1р</t>
  </si>
  <si>
    <t>СФО, Красноярский край, г. Северо-Енисейск</t>
  </si>
  <si>
    <t>Григорьев С.С.</t>
  </si>
  <si>
    <t>ДЕМИДОВ Михаил Александрович</t>
  </si>
  <si>
    <t>01.08.97 1р</t>
  </si>
  <si>
    <t>УрФО, ЯНАО, г. Муравленко, МО</t>
  </si>
  <si>
    <t>Репушко Д.А., Миронов А.О.</t>
  </si>
  <si>
    <t>ДЫШЕКОВ Резуан Хадисович</t>
  </si>
  <si>
    <t>10.11.97 1р</t>
  </si>
  <si>
    <t>Хапай Ар. Пченашев М</t>
  </si>
  <si>
    <t>УДЖУХУ Батырбий Хазретович</t>
  </si>
  <si>
    <t>24.01.98 1р</t>
  </si>
  <si>
    <t>Хот Ю Меретукова Ш</t>
  </si>
  <si>
    <t>ДУДУШКИН Денис Сергеевич</t>
  </si>
  <si>
    <t>23.01.98 2юн</t>
  </si>
  <si>
    <t>УрФО, г. Челябинск, МО</t>
  </si>
  <si>
    <t>Плотников А.С.</t>
  </si>
  <si>
    <t xml:space="preserve">ФОМИЧЕВ Алексей Сергеевич </t>
  </si>
  <si>
    <t>18.04.97 КМС</t>
  </si>
  <si>
    <t>Корниенко МАГромов СС</t>
  </si>
  <si>
    <t>КИРИЛЛОВ Никита Викторович</t>
  </si>
  <si>
    <t>07.06.97 кмс</t>
  </si>
  <si>
    <t>Мордвинов АИ Кондрашова ОА</t>
  </si>
  <si>
    <t>БИРЮКОВ Михаил Александрович</t>
  </si>
  <si>
    <t>17.05.97 1р</t>
  </si>
  <si>
    <t>ПФО,Нижегородская,Н.Новгород,ПР</t>
  </si>
  <si>
    <t>Симанов МВ Гаврилов АЕ</t>
  </si>
  <si>
    <t>НУРДЖАНЯН Михаил Эдуардович</t>
  </si>
  <si>
    <t>26.01.97 2р</t>
  </si>
  <si>
    <t>Бородин В.Г., Елиазян С.К.</t>
  </si>
  <si>
    <t>САВВИН Илья Андреевич</t>
  </si>
  <si>
    <t>02.08.97 1р</t>
  </si>
  <si>
    <t>Булгаков А.В., Власов Д.В.</t>
  </si>
  <si>
    <t>ЗАЛКАР Уулу Самудин</t>
  </si>
  <si>
    <t>03.12.97 1юн</t>
  </si>
  <si>
    <t>ПФО, Самарская обл., г. Самара</t>
  </si>
  <si>
    <t>Родомакин Ю.С., Киргизов В.В.</t>
  </si>
  <si>
    <t>САМСОНОВ Иван Александрович</t>
  </si>
  <si>
    <t>06.02.98 кмс</t>
  </si>
  <si>
    <t>ЦФО,Ярославская,Ростов МО</t>
  </si>
  <si>
    <t>Петров ВА</t>
  </si>
  <si>
    <t>свободен</t>
  </si>
  <si>
    <t>2.20</t>
  </si>
  <si>
    <t>0.15</t>
  </si>
  <si>
    <t>2.12</t>
  </si>
  <si>
    <t>2.05</t>
  </si>
  <si>
    <t>0.47</t>
  </si>
  <si>
    <t>1.55</t>
  </si>
  <si>
    <t>2.07</t>
  </si>
  <si>
    <t>х</t>
  </si>
  <si>
    <t>2.28</t>
  </si>
  <si>
    <t>1.13</t>
  </si>
  <si>
    <t>0.11</t>
  </si>
  <si>
    <t>0.20</t>
  </si>
  <si>
    <t>3.33</t>
  </si>
  <si>
    <t>2,5</t>
  </si>
  <si>
    <t>6,5</t>
  </si>
  <si>
    <t>3.04</t>
  </si>
  <si>
    <t>1.07</t>
  </si>
  <si>
    <t>3.37</t>
  </si>
  <si>
    <t>3.57</t>
  </si>
  <si>
    <t>6 КРУГ Б</t>
  </si>
  <si>
    <t>1.00</t>
  </si>
  <si>
    <t>3.59</t>
  </si>
  <si>
    <t>7 КРУГ А</t>
  </si>
  <si>
    <t>0.27</t>
  </si>
  <si>
    <t>3.47</t>
  </si>
  <si>
    <t>72 кг</t>
  </si>
  <si>
    <t>П/Ф</t>
  </si>
  <si>
    <t>Ф</t>
  </si>
  <si>
    <t>29-36</t>
  </si>
  <si>
    <t>38-41</t>
  </si>
</sst>
</file>

<file path=xl/styles.xml><?xml version="1.0" encoding="utf-8"?>
<styleSheet xmlns="http://schemas.openxmlformats.org/spreadsheetml/2006/main">
  <fonts count="45">
    <font>
      <sz val="10"/>
      <name val="Arial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 Narrow"/>
      <family val="2"/>
      <charset val="204"/>
    </font>
    <font>
      <b/>
      <sz val="10"/>
      <color indexed="10"/>
      <name val="Arial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Narrow"/>
      <family val="2"/>
      <charset val="204"/>
    </font>
    <font>
      <b/>
      <sz val="10"/>
      <color indexed="10"/>
      <name val="Arial Narrow"/>
      <family val="2"/>
      <charset val="204"/>
    </font>
    <font>
      <sz val="8"/>
      <name val="Arial"/>
      <family val="2"/>
      <charset val="204"/>
    </font>
    <font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0"/>
      <color indexed="10"/>
      <name val="Century Gothic"/>
      <family val="2"/>
      <charset val="204"/>
    </font>
    <font>
      <b/>
      <sz val="9"/>
      <name val="Arial Narrow"/>
      <family val="2"/>
      <charset val="204"/>
    </font>
    <font>
      <b/>
      <sz val="12"/>
      <name val="Arial Narrow"/>
      <family val="2"/>
      <charset val="204"/>
    </font>
    <font>
      <b/>
      <sz val="16"/>
      <color indexed="10"/>
      <name val="CyrillicOld"/>
    </font>
    <font>
      <sz val="10"/>
      <color indexed="10"/>
      <name val="Century Gothic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Arial Narrow"/>
      <family val="2"/>
      <charset val="204"/>
    </font>
    <font>
      <b/>
      <sz val="10"/>
      <color indexed="9"/>
      <name val="Arial Narrow"/>
      <family val="2"/>
      <charset val="204"/>
    </font>
    <font>
      <b/>
      <sz val="8"/>
      <name val="Arial Narrow"/>
      <family val="2"/>
      <charset val="204"/>
    </font>
    <font>
      <b/>
      <sz val="8"/>
      <color indexed="9"/>
      <name val="Arial Narrow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sz val="8"/>
      <name val="Calibri"/>
      <family val="2"/>
      <charset val="204"/>
    </font>
    <font>
      <b/>
      <sz val="7"/>
      <name val="Calibri"/>
      <family val="2"/>
      <charset val="204"/>
    </font>
    <font>
      <sz val="7"/>
      <name val="Calibri"/>
      <family val="2"/>
      <charset val="204"/>
    </font>
    <font>
      <b/>
      <u/>
      <sz val="10"/>
      <name val="Arial Narrow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7"/>
      <name val="Arial Narrow"/>
      <family val="2"/>
      <charset val="204"/>
    </font>
    <font>
      <sz val="7"/>
      <name val="Arial Narrow"/>
      <family val="2"/>
      <charset val="204"/>
    </font>
    <font>
      <b/>
      <sz val="7"/>
      <name val="Century Gothic"/>
      <family val="2"/>
      <charset val="204"/>
    </font>
    <font>
      <sz val="8"/>
      <name val="Calibri"/>
      <family val="2"/>
      <charset val="204"/>
      <scheme val="minor"/>
    </font>
    <font>
      <sz val="9"/>
      <name val="Arial Narrow"/>
      <family val="2"/>
      <charset val="204"/>
    </font>
    <font>
      <sz val="8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0" fillId="0" borderId="2" xfId="0" applyBorder="1"/>
    <xf numFmtId="0" fontId="0" fillId="0" borderId="3" xfId="0" applyBorder="1"/>
    <xf numFmtId="0" fontId="7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Border="1"/>
    <xf numFmtId="0" fontId="3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/>
    <xf numFmtId="49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9" fillId="0" borderId="0" xfId="1" applyNumberFormat="1" applyFont="1" applyAlignment="1" applyProtection="1">
      <alignment horizontal="center" vertical="center"/>
    </xf>
    <xf numFmtId="0" fontId="9" fillId="0" borderId="0" xfId="0" applyFont="1" applyBorder="1"/>
    <xf numFmtId="0" fontId="1" fillId="0" borderId="0" xfId="0" applyFont="1" applyBorder="1"/>
    <xf numFmtId="0" fontId="8" fillId="0" borderId="0" xfId="0" applyFont="1"/>
    <xf numFmtId="0" fontId="19" fillId="0" borderId="0" xfId="0" applyFont="1"/>
    <xf numFmtId="0" fontId="3" fillId="0" borderId="0" xfId="0" applyFont="1"/>
    <xf numFmtId="0" fontId="11" fillId="0" borderId="0" xfId="0" applyFont="1"/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0" fillId="0" borderId="0" xfId="1" applyNumberFormat="1" applyFont="1" applyAlignment="1" applyProtection="1">
      <alignment horizontal="center"/>
    </xf>
    <xf numFmtId="0" fontId="23" fillId="0" borderId="0" xfId="1" applyNumberFormat="1" applyFont="1" applyFill="1" applyBorder="1" applyAlignment="1" applyProtection="1">
      <alignment vertical="center" wrapText="1"/>
    </xf>
    <xf numFmtId="0" fontId="5" fillId="0" borderId="0" xfId="1" applyFont="1" applyBorder="1" applyAlignment="1" applyProtection="1">
      <alignment vertical="center" wrapText="1"/>
    </xf>
    <xf numFmtId="0" fontId="10" fillId="0" borderId="6" xfId="1" applyFont="1" applyBorder="1" applyAlignment="1" applyProtection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0" fillId="0" borderId="0" xfId="0" applyFill="1" applyBorder="1"/>
    <xf numFmtId="0" fontId="19" fillId="0" borderId="0" xfId="0" applyFont="1" applyBorder="1"/>
    <xf numFmtId="0" fontId="29" fillId="0" borderId="0" xfId="0" applyFont="1"/>
    <xf numFmtId="0" fontId="28" fillId="0" borderId="0" xfId="0" applyFont="1"/>
    <xf numFmtId="0" fontId="0" fillId="0" borderId="0" xfId="0" applyAlignment="1">
      <alignment horizontal="right"/>
    </xf>
    <xf numFmtId="0" fontId="28" fillId="0" borderId="3" xfId="0" applyFont="1" applyBorder="1"/>
    <xf numFmtId="0" fontId="28" fillId="0" borderId="0" xfId="0" applyFont="1" applyBorder="1"/>
    <xf numFmtId="0" fontId="28" fillId="0" borderId="1" xfId="0" applyFont="1" applyBorder="1"/>
    <xf numFmtId="0" fontId="3" fillId="0" borderId="0" xfId="0" applyFont="1" applyBorder="1"/>
    <xf numFmtId="0" fontId="11" fillId="0" borderId="0" xfId="0" applyFont="1" applyBorder="1"/>
    <xf numFmtId="0" fontId="34" fillId="0" borderId="4" xfId="0" applyFont="1" applyBorder="1" applyAlignment="1">
      <alignment horizontal="center" vertical="center"/>
    </xf>
    <xf numFmtId="49" fontId="35" fillId="0" borderId="5" xfId="0" applyNumberFormat="1" applyFont="1" applyBorder="1" applyAlignment="1">
      <alignment horizontal="center" vertical="center"/>
    </xf>
    <xf numFmtId="0" fontId="37" fillId="0" borderId="0" xfId="1" applyFont="1" applyAlignment="1" applyProtection="1"/>
    <xf numFmtId="0" fontId="37" fillId="0" borderId="0" xfId="0" applyFont="1"/>
    <xf numFmtId="0" fontId="37" fillId="0" borderId="0" xfId="0" applyFont="1" applyBorder="1"/>
    <xf numFmtId="49" fontId="11" fillId="0" borderId="7" xfId="0" applyNumberFormat="1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49" fontId="40" fillId="0" borderId="5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49" fontId="40" fillId="0" borderId="7" xfId="0" applyNumberFormat="1" applyFont="1" applyBorder="1" applyAlignment="1">
      <alignment horizontal="center" vertical="center"/>
    </xf>
    <xf numFmtId="0" fontId="41" fillId="7" borderId="75" xfId="0" applyFont="1" applyFill="1" applyBorder="1" applyAlignment="1">
      <alignment horizontal="center" vertical="center"/>
    </xf>
    <xf numFmtId="0" fontId="15" fillId="7" borderId="75" xfId="0" applyFont="1" applyFill="1" applyBorder="1" applyAlignment="1">
      <alignment horizontal="center" vertical="center"/>
    </xf>
    <xf numFmtId="49" fontId="40" fillId="7" borderId="5" xfId="0" applyNumberFormat="1" applyFont="1" applyFill="1" applyBorder="1" applyAlignment="1">
      <alignment horizontal="center" vertical="center"/>
    </xf>
    <xf numFmtId="49" fontId="11" fillId="7" borderId="5" xfId="0" applyNumberFormat="1" applyFont="1" applyFill="1" applyBorder="1" applyAlignment="1">
      <alignment horizontal="center" vertical="center"/>
    </xf>
    <xf numFmtId="0" fontId="41" fillId="7" borderId="4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34" fillId="7" borderId="4" xfId="0" applyFont="1" applyFill="1" applyBorder="1" applyAlignment="1">
      <alignment horizontal="center" vertical="center"/>
    </xf>
    <xf numFmtId="49" fontId="35" fillId="7" borderId="5" xfId="0" applyNumberFormat="1" applyFont="1" applyFill="1" applyBorder="1" applyAlignment="1">
      <alignment horizontal="center" vertical="center"/>
    </xf>
    <xf numFmtId="49" fontId="35" fillId="7" borderId="7" xfId="0" applyNumberFormat="1" applyFont="1" applyFill="1" applyBorder="1" applyAlignment="1">
      <alignment horizontal="center" vertical="center"/>
    </xf>
    <xf numFmtId="49" fontId="34" fillId="7" borderId="4" xfId="0" applyNumberFormat="1" applyFont="1" applyFill="1" applyBorder="1" applyAlignment="1">
      <alignment horizontal="center" vertical="center"/>
    </xf>
    <xf numFmtId="49" fontId="34" fillId="0" borderId="4" xfId="0" applyNumberFormat="1" applyFont="1" applyBorder="1" applyAlignment="1">
      <alignment horizontal="center" vertical="center"/>
    </xf>
    <xf numFmtId="0" fontId="27" fillId="3" borderId="13" xfId="1" applyFont="1" applyFill="1" applyBorder="1" applyAlignment="1" applyProtection="1">
      <alignment horizontal="center" vertical="center" wrapText="1"/>
    </xf>
    <xf numFmtId="0" fontId="27" fillId="3" borderId="14" xfId="1" applyFont="1" applyFill="1" applyBorder="1" applyAlignment="1" applyProtection="1">
      <alignment horizontal="center" vertical="center" wrapText="1"/>
    </xf>
    <xf numFmtId="0" fontId="27" fillId="3" borderId="15" xfId="1" applyFont="1" applyFill="1" applyBorder="1" applyAlignment="1" applyProtection="1">
      <alignment horizontal="center" vertical="center" wrapText="1"/>
    </xf>
    <xf numFmtId="0" fontId="1" fillId="0" borderId="12" xfId="1" applyFont="1" applyBorder="1" applyAlignment="1" applyProtection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" fillId="4" borderId="13" xfId="1" applyFill="1" applyBorder="1" applyAlignment="1" applyProtection="1">
      <alignment horizontal="center" vertical="center"/>
    </xf>
    <xf numFmtId="0" fontId="30" fillId="4" borderId="14" xfId="1" applyFont="1" applyFill="1" applyBorder="1" applyAlignment="1" applyProtection="1">
      <alignment horizontal="center" vertical="center"/>
    </xf>
    <xf numFmtId="0" fontId="30" fillId="4" borderId="15" xfId="1" applyFont="1" applyFill="1" applyBorder="1" applyAlignment="1" applyProtection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31" fillId="4" borderId="17" xfId="0" applyFont="1" applyFill="1" applyBorder="1" applyAlignment="1">
      <alignment horizontal="center" vertical="center"/>
    </xf>
    <xf numFmtId="0" fontId="31" fillId="4" borderId="11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28" fillId="0" borderId="16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/>
    </xf>
    <xf numFmtId="0" fontId="31" fillId="5" borderId="17" xfId="0" applyFont="1" applyFill="1" applyBorder="1" applyAlignment="1">
      <alignment horizontal="center" vertical="center"/>
    </xf>
    <xf numFmtId="0" fontId="31" fillId="5" borderId="11" xfId="0" applyFont="1" applyFill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29" xfId="0" applyNumberFormat="1" applyFont="1" applyBorder="1" applyAlignment="1">
      <alignment horizontal="center" vertical="center" wrapText="1"/>
    </xf>
    <xf numFmtId="0" fontId="3" fillId="0" borderId="25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1" fillId="0" borderId="21" xfId="1" applyNumberFormat="1" applyFont="1" applyFill="1" applyBorder="1" applyAlignment="1" applyProtection="1">
      <alignment horizontal="left" vertical="center" wrapText="1"/>
    </xf>
    <xf numFmtId="0" fontId="1" fillId="0" borderId="22" xfId="1" applyNumberFormat="1" applyFont="1" applyFill="1" applyBorder="1" applyAlignment="1" applyProtection="1">
      <alignment horizontal="left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20" xfId="0" applyNumberFormat="1" applyFont="1" applyBorder="1" applyAlignment="1">
      <alignment horizontal="center" vertical="center" wrapText="1"/>
    </xf>
    <xf numFmtId="0" fontId="7" fillId="0" borderId="21" xfId="0" applyNumberFormat="1" applyFont="1" applyBorder="1" applyAlignment="1">
      <alignment horizontal="center" vertical="center" wrapText="1"/>
    </xf>
    <xf numFmtId="0" fontId="7" fillId="0" borderId="22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1" fillId="0" borderId="31" xfId="1" applyNumberFormat="1" applyFont="1" applyFill="1" applyBorder="1" applyAlignment="1" applyProtection="1">
      <alignment horizontal="left" vertical="center" wrapText="1"/>
    </xf>
    <xf numFmtId="0" fontId="1" fillId="0" borderId="28" xfId="1" applyNumberFormat="1" applyFont="1" applyFill="1" applyBorder="1" applyAlignment="1" applyProtection="1">
      <alignment horizontal="left" vertical="center" wrapText="1"/>
    </xf>
    <xf numFmtId="0" fontId="7" fillId="0" borderId="27" xfId="0" applyNumberFormat="1" applyFont="1" applyBorder="1" applyAlignment="1">
      <alignment horizontal="center" vertical="center" wrapText="1"/>
    </xf>
    <xf numFmtId="0" fontId="7" fillId="0" borderId="28" xfId="0" applyNumberFormat="1" applyFont="1" applyBorder="1" applyAlignment="1">
      <alignment horizontal="center" vertical="center" wrapText="1"/>
    </xf>
    <xf numFmtId="0" fontId="1" fillId="0" borderId="31" xfId="1" applyNumberFormat="1" applyFont="1" applyFill="1" applyBorder="1" applyAlignment="1" applyProtection="1">
      <alignment horizontal="center" vertical="center" wrapText="1"/>
    </xf>
    <xf numFmtId="0" fontId="1" fillId="0" borderId="28" xfId="1" applyNumberFormat="1" applyFont="1" applyFill="1" applyBorder="1" applyAlignment="1" applyProtection="1">
      <alignment horizontal="center" vertical="center" wrapText="1"/>
    </xf>
    <xf numFmtId="0" fontId="1" fillId="0" borderId="40" xfId="1" applyNumberFormat="1" applyFont="1" applyFill="1" applyBorder="1" applyAlignment="1" applyProtection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/>
    </xf>
    <xf numFmtId="0" fontId="37" fillId="0" borderId="28" xfId="1" applyNumberFormat="1" applyFont="1" applyFill="1" applyBorder="1" applyAlignment="1" applyProtection="1">
      <alignment horizontal="left" vertical="center" wrapText="1"/>
    </xf>
    <xf numFmtId="0" fontId="37" fillId="0" borderId="28" xfId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 vertical="center" wrapText="1"/>
    </xf>
    <xf numFmtId="0" fontId="3" fillId="0" borderId="34" xfId="0" applyNumberFormat="1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 wrapText="1"/>
    </xf>
    <xf numFmtId="0" fontId="3" fillId="0" borderId="36" xfId="0" applyNumberFormat="1" applyFont="1" applyBorder="1" applyAlignment="1">
      <alignment horizontal="center" vertical="center" wrapText="1"/>
    </xf>
    <xf numFmtId="0" fontId="3" fillId="0" borderId="37" xfId="0" applyNumberFormat="1" applyFont="1" applyBorder="1" applyAlignment="1">
      <alignment horizontal="center" vertical="center" wrapText="1"/>
    </xf>
    <xf numFmtId="0" fontId="3" fillId="0" borderId="38" xfId="0" applyNumberFormat="1" applyFont="1" applyBorder="1" applyAlignment="1">
      <alignment horizontal="center" vertical="center" wrapText="1"/>
    </xf>
    <xf numFmtId="0" fontId="3" fillId="0" borderId="39" xfId="0" applyNumberFormat="1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7" borderId="41" xfId="0" applyFont="1" applyFill="1" applyBorder="1" applyAlignment="1">
      <alignment horizontal="center" vertical="center"/>
    </xf>
    <xf numFmtId="0" fontId="14" fillId="7" borderId="4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textRotation="90" wrapText="1"/>
    </xf>
    <xf numFmtId="0" fontId="33" fillId="0" borderId="43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14" fillId="7" borderId="44" xfId="0" applyFont="1" applyFill="1" applyBorder="1" applyAlignment="1">
      <alignment horizontal="center" vertical="center"/>
    </xf>
    <xf numFmtId="0" fontId="33" fillId="7" borderId="43" xfId="0" applyFont="1" applyFill="1" applyBorder="1" applyAlignment="1">
      <alignment horizontal="center" vertical="center"/>
    </xf>
    <xf numFmtId="0" fontId="33" fillId="7" borderId="4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7" borderId="74" xfId="0" applyFont="1" applyFill="1" applyBorder="1" applyAlignment="1">
      <alignment horizontal="center" vertical="center"/>
    </xf>
    <xf numFmtId="0" fontId="17" fillId="7" borderId="47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38" fillId="7" borderId="49" xfId="0" applyFont="1" applyFill="1" applyBorder="1" applyAlignment="1">
      <alignment horizontal="left" vertical="center" wrapText="1"/>
    </xf>
    <xf numFmtId="0" fontId="38" fillId="7" borderId="50" xfId="0" applyFont="1" applyFill="1" applyBorder="1" applyAlignment="1">
      <alignment horizontal="left" vertical="center" wrapText="1"/>
    </xf>
    <xf numFmtId="0" fontId="38" fillId="7" borderId="45" xfId="0" applyFont="1" applyFill="1" applyBorder="1" applyAlignment="1">
      <alignment horizontal="center" vertical="center" wrapText="1"/>
    </xf>
    <xf numFmtId="0" fontId="38" fillId="7" borderId="42" xfId="0" applyFont="1" applyFill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7" fillId="7" borderId="53" xfId="0" applyFont="1" applyFill="1" applyBorder="1" applyAlignment="1">
      <alignment horizontal="center" vertical="center" wrapText="1"/>
    </xf>
    <xf numFmtId="0" fontId="38" fillId="7" borderId="70" xfId="0" applyFont="1" applyFill="1" applyBorder="1" applyAlignment="1">
      <alignment horizontal="left" vertical="center" wrapText="1"/>
    </xf>
    <xf numFmtId="0" fontId="14" fillId="0" borderId="48" xfId="0" applyFont="1" applyBorder="1" applyAlignment="1">
      <alignment horizontal="center" vertical="center" wrapText="1"/>
    </xf>
    <xf numFmtId="0" fontId="38" fillId="0" borderId="49" xfId="0" applyFont="1" applyBorder="1" applyAlignment="1">
      <alignment horizontal="left" vertical="center" wrapText="1"/>
    </xf>
    <xf numFmtId="0" fontId="38" fillId="0" borderId="50" xfId="0" applyFont="1" applyBorder="1" applyAlignment="1">
      <alignment horizontal="left" vertical="center" wrapText="1"/>
    </xf>
    <xf numFmtId="0" fontId="38" fillId="0" borderId="45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7" borderId="74" xfId="0" applyFont="1" applyFill="1" applyBorder="1" applyAlignment="1">
      <alignment horizontal="center" vertical="center" wrapText="1"/>
    </xf>
    <xf numFmtId="0" fontId="38" fillId="0" borderId="46" xfId="0" applyFont="1" applyBorder="1" applyAlignment="1">
      <alignment horizontal="center" vertical="center" wrapText="1"/>
    </xf>
    <xf numFmtId="0" fontId="38" fillId="0" borderId="35" xfId="0" applyFont="1" applyBorder="1" applyAlignment="1">
      <alignment horizontal="left" vertical="center" wrapText="1"/>
    </xf>
    <xf numFmtId="0" fontId="26" fillId="2" borderId="41" xfId="0" applyFont="1" applyFill="1" applyBorder="1" applyAlignment="1">
      <alignment horizontal="center" vertical="center" textRotation="90" wrapText="1"/>
    </xf>
    <xf numFmtId="0" fontId="26" fillId="2" borderId="46" xfId="0" applyFont="1" applyFill="1" applyBorder="1" applyAlignment="1">
      <alignment horizontal="center" vertical="center" textRotation="90" wrapText="1"/>
    </xf>
    <xf numFmtId="0" fontId="17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6" borderId="54" xfId="0" applyFont="1" applyFill="1" applyBorder="1" applyAlignment="1">
      <alignment horizontal="center" vertical="center" wrapText="1"/>
    </xf>
    <xf numFmtId="0" fontId="16" fillId="6" borderId="55" xfId="0" applyFont="1" applyFill="1" applyBorder="1" applyAlignment="1">
      <alignment horizontal="center" vertical="center" wrapText="1"/>
    </xf>
    <xf numFmtId="0" fontId="16" fillId="6" borderId="56" xfId="0" applyFont="1" applyFill="1" applyBorder="1" applyAlignment="1">
      <alignment horizontal="center" vertical="center" wrapText="1"/>
    </xf>
    <xf numFmtId="0" fontId="16" fillId="6" borderId="57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38" fillId="0" borderId="34" xfId="0" applyFont="1" applyBorder="1" applyAlignment="1">
      <alignment horizontal="left" vertical="center" wrapText="1"/>
    </xf>
    <xf numFmtId="0" fontId="38" fillId="0" borderId="59" xfId="0" applyFont="1" applyBorder="1" applyAlignment="1">
      <alignment horizontal="left" vertical="center" wrapText="1"/>
    </xf>
    <xf numFmtId="0" fontId="17" fillId="0" borderId="5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8" fillId="0" borderId="60" xfId="0" applyFont="1" applyBorder="1" applyAlignment="1">
      <alignment horizontal="center" vertical="center" wrapText="1"/>
    </xf>
    <xf numFmtId="0" fontId="38" fillId="0" borderId="6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33" fillId="7" borderId="17" xfId="0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0" xfId="1" applyFont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/>
    </xf>
    <xf numFmtId="0" fontId="33" fillId="7" borderId="51" xfId="0" applyFont="1" applyFill="1" applyBorder="1" applyAlignment="1">
      <alignment horizontal="center" vertical="center"/>
    </xf>
    <xf numFmtId="0" fontId="33" fillId="7" borderId="5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13" xfId="1" applyFont="1" applyBorder="1" applyAlignment="1" applyProtection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0" xfId="1" applyFont="1" applyBorder="1" applyAlignment="1" applyProtection="1">
      <alignment horizontal="center" vertical="center" wrapText="1"/>
    </xf>
    <xf numFmtId="0" fontId="10" fillId="0" borderId="18" xfId="1" applyFont="1" applyBorder="1" applyAlignment="1" applyProtection="1">
      <alignment horizontal="center" vertical="center" wrapText="1"/>
    </xf>
    <xf numFmtId="0" fontId="36" fillId="0" borderId="13" xfId="1" applyNumberFormat="1" applyFont="1" applyFill="1" applyBorder="1" applyAlignment="1" applyProtection="1">
      <alignment horizontal="center" vertical="center" wrapText="1"/>
    </xf>
    <xf numFmtId="0" fontId="23" fillId="0" borderId="14" xfId="1" applyNumberFormat="1" applyFont="1" applyFill="1" applyBorder="1" applyAlignment="1" applyProtection="1">
      <alignment horizontal="center" vertical="center" wrapText="1"/>
    </xf>
    <xf numFmtId="0" fontId="23" fillId="0" borderId="15" xfId="1" applyNumberFormat="1" applyFont="1" applyFill="1" applyBorder="1" applyAlignment="1" applyProtection="1">
      <alignment horizontal="center" vertical="center" wrapText="1"/>
    </xf>
    <xf numFmtId="0" fontId="25" fillId="0" borderId="41" xfId="0" applyFont="1" applyBorder="1" applyAlignment="1">
      <alignment horizontal="center" vertical="center" textRotation="90" wrapText="1"/>
    </xf>
    <xf numFmtId="0" fontId="25" fillId="0" borderId="46" xfId="0" applyFont="1" applyBorder="1" applyAlignment="1">
      <alignment horizontal="center" vertical="center" textRotation="90" wrapText="1"/>
    </xf>
    <xf numFmtId="0" fontId="7" fillId="0" borderId="41" xfId="0" applyFont="1" applyBorder="1" applyAlignment="1">
      <alignment horizontal="center" vertical="center" textRotation="90" wrapText="1"/>
    </xf>
    <xf numFmtId="0" fontId="7" fillId="0" borderId="46" xfId="0" applyFont="1" applyBorder="1" applyAlignment="1">
      <alignment horizontal="center" vertical="center" textRotation="90" wrapText="1"/>
    </xf>
    <xf numFmtId="49" fontId="14" fillId="0" borderId="41" xfId="0" applyNumberFormat="1" applyFont="1" applyBorder="1" applyAlignment="1">
      <alignment horizontal="center" vertical="center"/>
    </xf>
    <xf numFmtId="49" fontId="14" fillId="0" borderId="42" xfId="0" applyNumberFormat="1" applyFont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49" fontId="14" fillId="7" borderId="41" xfId="0" applyNumberFormat="1" applyFont="1" applyFill="1" applyBorder="1" applyAlignment="1">
      <alignment horizontal="center" vertical="center"/>
    </xf>
    <xf numFmtId="49" fontId="14" fillId="7" borderId="42" xfId="0" applyNumberFormat="1" applyFont="1" applyFill="1" applyBorder="1" applyAlignment="1">
      <alignment horizontal="center" vertical="center"/>
    </xf>
    <xf numFmtId="0" fontId="14" fillId="7" borderId="33" xfId="0" applyFont="1" applyFill="1" applyBorder="1" applyAlignment="1">
      <alignment horizontal="center" vertical="center" wrapText="1"/>
    </xf>
    <xf numFmtId="0" fontId="38" fillId="7" borderId="35" xfId="0" applyFont="1" applyFill="1" applyBorder="1" applyAlignment="1">
      <alignment horizontal="left" vertical="center" wrapText="1"/>
    </xf>
    <xf numFmtId="0" fontId="38" fillId="7" borderId="46" xfId="0" applyFont="1" applyFill="1" applyBorder="1" applyAlignment="1">
      <alignment horizontal="center" vertical="center" wrapText="1"/>
    </xf>
    <xf numFmtId="0" fontId="33" fillId="7" borderId="10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7" borderId="46" xfId="0" applyFont="1" applyFill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14" fontId="3" fillId="0" borderId="22" xfId="0" applyNumberFormat="1" applyFont="1" applyBorder="1" applyAlignment="1">
      <alignment horizontal="center" vertical="center" wrapText="1"/>
    </xf>
    <xf numFmtId="0" fontId="7" fillId="0" borderId="17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3" fillId="0" borderId="6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9" fillId="0" borderId="13" xfId="1" applyNumberFormat="1" applyFont="1" applyFill="1" applyBorder="1" applyAlignment="1" applyProtection="1">
      <alignment horizontal="center" vertical="center" wrapText="1"/>
    </xf>
    <xf numFmtId="0" fontId="7" fillId="0" borderId="14" xfId="1" applyNumberFormat="1" applyFont="1" applyFill="1" applyBorder="1" applyAlignment="1" applyProtection="1">
      <alignment horizontal="center" vertical="center" wrapText="1"/>
    </xf>
    <xf numFmtId="0" fontId="7" fillId="0" borderId="15" xfId="1" applyNumberFormat="1" applyFont="1" applyFill="1" applyBorder="1" applyAlignment="1" applyProtection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9" fillId="0" borderId="12" xfId="1" applyFont="1" applyBorder="1" applyAlignment="1" applyProtection="1">
      <alignment horizontal="center" vertical="center" wrapText="1"/>
    </xf>
    <xf numFmtId="0" fontId="10" fillId="0" borderId="12" xfId="1" applyFont="1" applyBorder="1" applyAlignment="1" applyProtection="1">
      <alignment horizontal="center" vertical="center" wrapText="1"/>
    </xf>
    <xf numFmtId="49" fontId="9" fillId="0" borderId="25" xfId="0" applyNumberFormat="1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9" fontId="9" fillId="0" borderId="71" xfId="0" applyNumberFormat="1" applyFont="1" applyBorder="1" applyAlignment="1">
      <alignment horizontal="center" vertical="center" wrapText="1"/>
    </xf>
    <xf numFmtId="49" fontId="9" fillId="0" borderId="30" xfId="0" applyNumberFormat="1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1" fillId="0" borderId="22" xfId="1" applyFont="1" applyFill="1" applyBorder="1" applyAlignment="1" applyProtection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22" xfId="1" applyFont="1" applyBorder="1" applyAlignment="1" applyProtection="1">
      <alignment horizontal="center" vertical="center" wrapText="1"/>
    </xf>
    <xf numFmtId="0" fontId="42" fillId="0" borderId="4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42" fillId="7" borderId="74" xfId="0" applyFont="1" applyFill="1" applyBorder="1" applyAlignment="1">
      <alignment horizontal="center" vertical="center"/>
    </xf>
    <xf numFmtId="0" fontId="42" fillId="7" borderId="42" xfId="0" applyFont="1" applyFill="1" applyBorder="1" applyAlignment="1">
      <alignment horizontal="center" vertical="center"/>
    </xf>
    <xf numFmtId="0" fontId="42" fillId="7" borderId="41" xfId="0" applyFont="1" applyFill="1" applyBorder="1" applyAlignment="1">
      <alignment horizontal="center" vertical="center"/>
    </xf>
    <xf numFmtId="0" fontId="42" fillId="7" borderId="46" xfId="0" applyFont="1" applyFill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 wrapText="1"/>
    </xf>
    <xf numFmtId="0" fontId="43" fillId="0" borderId="38" xfId="0" applyFont="1" applyBorder="1" applyAlignment="1">
      <alignment horizontal="left" vertical="center" wrapText="1"/>
    </xf>
    <xf numFmtId="0" fontId="43" fillId="0" borderId="64" xfId="0" applyFont="1" applyBorder="1" applyAlignment="1">
      <alignment horizontal="left" vertical="center" wrapText="1"/>
    </xf>
    <xf numFmtId="0" fontId="43" fillId="0" borderId="62" xfId="0" applyFont="1" applyBorder="1" applyAlignment="1">
      <alignment horizontal="left" vertical="center" wrapText="1"/>
    </xf>
    <xf numFmtId="0" fontId="43" fillId="0" borderId="68" xfId="0" applyFont="1" applyBorder="1" applyAlignment="1">
      <alignment horizontal="left" vertical="center" wrapText="1"/>
    </xf>
    <xf numFmtId="0" fontId="43" fillId="0" borderId="39" xfId="0" applyFont="1" applyBorder="1" applyAlignment="1">
      <alignment horizontal="left" vertical="center" wrapText="1"/>
    </xf>
    <xf numFmtId="0" fontId="43" fillId="0" borderId="34" xfId="0" applyFont="1" applyBorder="1" applyAlignment="1">
      <alignment horizontal="left" vertical="center" wrapText="1"/>
    </xf>
    <xf numFmtId="0" fontId="43" fillId="0" borderId="70" xfId="0" applyFont="1" applyBorder="1" applyAlignment="1">
      <alignment horizontal="left" vertical="center" wrapText="1"/>
    </xf>
    <xf numFmtId="0" fontId="43" fillId="0" borderId="35" xfId="0" applyFont="1" applyBorder="1" applyAlignment="1">
      <alignment horizontal="left" vertical="center" wrapText="1"/>
    </xf>
    <xf numFmtId="0" fontId="44" fillId="0" borderId="32" xfId="0" applyFont="1" applyBorder="1" applyAlignment="1">
      <alignment horizontal="center" vertical="center" wrapText="1"/>
    </xf>
    <xf numFmtId="0" fontId="44" fillId="0" borderId="63" xfId="0" applyFont="1" applyBorder="1" applyAlignment="1">
      <alignment horizontal="center" vertical="center" wrapText="1"/>
    </xf>
    <xf numFmtId="0" fontId="44" fillId="0" borderId="62" xfId="0" applyFont="1" applyBorder="1" applyAlignment="1">
      <alignment horizontal="center" vertical="center" wrapText="1"/>
    </xf>
    <xf numFmtId="0" fontId="44" fillId="0" borderId="53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</xdr:col>
      <xdr:colOff>295275</xdr:colOff>
      <xdr:row>1</xdr:row>
      <xdr:rowOff>219075</xdr:rowOff>
    </xdr:to>
    <xdr:pic>
      <xdr:nvPicPr>
        <xdr:cNvPr id="2049" name="Picture 8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8100"/>
          <a:ext cx="4286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2</xdr:row>
      <xdr:rowOff>0</xdr:rowOff>
    </xdr:to>
    <xdr:pic>
      <xdr:nvPicPr>
        <xdr:cNvPr id="2050" name="Picture 9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48050" y="27622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133350</xdr:rowOff>
    </xdr:from>
    <xdr:to>
      <xdr:col>1</xdr:col>
      <xdr:colOff>238125</xdr:colOff>
      <xdr:row>2</xdr:row>
      <xdr:rowOff>142875</xdr:rowOff>
    </xdr:to>
    <xdr:pic>
      <xdr:nvPicPr>
        <xdr:cNvPr id="3073" name="Picture 4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33350"/>
          <a:ext cx="5238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0</xdr:col>
      <xdr:colOff>476250</xdr:colOff>
      <xdr:row>1</xdr:row>
      <xdr:rowOff>161925</xdr:rowOff>
    </xdr:to>
    <xdr:pic>
      <xdr:nvPicPr>
        <xdr:cNvPr id="4097" name="Picture 4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4476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77;&#1082;&#1088;&#1077;&#1090;&#1072;&#1088;&#1080;&#1072;&#1090;/&#1057;&#1080;&#1089;&#1090;&#1077;&#1084;&#1099;%20&#1087;&#1088;&#1086;&#1074;&#1077;&#1076;&#1077;&#1085;&#1080;&#1103;%20&#1089;&#1086;&#1088;&#1077;&#1074;&#1085;&#1086;&#1074;&#1072;&#1085;&#1080;&#1081;/&#1054;&#1083;&#1080;&#1084;&#1087;&#1080;&#1081;&#1082;&#1072;%20&#1086;&#1090;%20&#1087;&#1086;&#1083;&#1091;&#1092;&#1080;&#1085;&#1072;&#1083;&#1080;&#1089;&#1090;&#1086;&#1074;/&#1055;&#1088;&#1086;&#1090;&#1086;&#1082;&#1086;&#1083;&#1099;/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77;&#1082;&#1088;&#1077;&#1090;&#1072;&#1088;&#1080;&#1072;&#1090;/&#1057;&#1080;&#1089;&#1090;&#1077;&#1084;&#1099;%20&#1087;&#1088;&#1086;&#1074;&#1077;&#1076;&#1077;&#1085;&#1080;&#1103;%20&#1089;&#1086;&#1088;&#1077;&#1074;&#1085;&#1086;&#1074;&#1072;&#1085;&#1080;&#1081;/&#1054;&#1083;&#1080;&#1084;&#1087;&#1080;&#1081;&#1082;&#1072;%20&#1086;&#1090;%20&#1087;&#1086;&#1083;&#1091;&#1092;&#1080;&#1085;&#1072;&#1083;&#1080;&#1089;&#1090;&#1086;&#1074;/&#1055;&#1088;&#1086;&#1090;&#1086;&#1082;&#1086;&#1083;&#1099;/6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7;&#1088;&#1074;.&#1056;&#1086;&#1089;&#1089;&#1080;&#1080;%2097-98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>
        <row r="2">
          <cell r="A2" t="str">
            <v>Наименование соревнования</v>
          </cell>
        </row>
        <row r="3">
          <cell r="A3" t="str">
            <v>дата и место проведения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тоговый"/>
      <sheetName val="пр.взв."/>
      <sheetName val="наградной лист"/>
      <sheetName val="полуфинал"/>
      <sheetName val="Стартовый Б"/>
      <sheetName val="Стартовый А"/>
      <sheetName val="пр.хода Б"/>
      <sheetName val="пр.хода А"/>
    </sheetNames>
    <sheetDataSet>
      <sheetData sheetId="0" refreshError="1"/>
      <sheetData sheetId="1" refreshError="1">
        <row r="3">
          <cell r="F3" t="str">
            <v>в.к.   кг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>
        <row r="2">
          <cell r="A2" t="str">
            <v>Первенство России по самбо среди юношей 1997-1998 гг.р.</v>
          </cell>
        </row>
        <row r="3">
          <cell r="A3" t="str">
            <v>24-27 июня 2013 год   г.Отрадный</v>
          </cell>
        </row>
        <row r="6">
          <cell r="A6" t="str">
            <v>Гл. судья, судья МК</v>
          </cell>
          <cell r="G6" t="str">
            <v xml:space="preserve">В.И.Зотов </v>
          </cell>
        </row>
        <row r="7">
          <cell r="G7" t="str">
            <v>/Энгельс/</v>
          </cell>
        </row>
        <row r="8">
          <cell r="A8" t="str">
            <v>Гл. секретарь, судья РК</v>
          </cell>
          <cell r="G8" t="str">
            <v>А.С.Тимошин</v>
          </cell>
        </row>
        <row r="9">
          <cell r="G9" t="str">
            <v>/Рыбинск/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13" workbookViewId="0">
      <selection sqref="A1:H36"/>
    </sheetView>
  </sheetViews>
  <sheetFormatPr defaultRowHeight="12.75"/>
  <cols>
    <col min="8" max="8" width="15.7109375" customWidth="1"/>
  </cols>
  <sheetData>
    <row r="1" spans="1:10" ht="27.75" customHeight="1" thickBot="1">
      <c r="A1" s="85" t="str">
        <f>HYPERLINK([1]реквизиты!$A$2)</f>
        <v>Наименование соревнования</v>
      </c>
      <c r="B1" s="86"/>
      <c r="C1" s="86"/>
      <c r="D1" s="86"/>
      <c r="E1" s="86"/>
      <c r="F1" s="86"/>
      <c r="G1" s="86"/>
      <c r="H1" s="87"/>
    </row>
    <row r="2" spans="1:10" ht="17.25" customHeight="1">
      <c r="A2" s="88" t="str">
        <f>HYPERLINK([1]реквизиты!$A$3)</f>
        <v>дата и место проведения</v>
      </c>
      <c r="B2" s="88"/>
      <c r="C2" s="88"/>
      <c r="D2" s="88"/>
      <c r="E2" s="88"/>
      <c r="F2" s="88"/>
      <c r="G2" s="88"/>
      <c r="H2" s="88"/>
    </row>
    <row r="3" spans="1:10" ht="18.75" thickBot="1">
      <c r="A3" s="89" t="s">
        <v>72</v>
      </c>
      <c r="B3" s="89"/>
      <c r="C3" s="89"/>
      <c r="D3" s="89"/>
      <c r="E3" s="89"/>
      <c r="F3" s="89"/>
      <c r="G3" s="89"/>
      <c r="H3" s="89"/>
    </row>
    <row r="4" spans="1:10" ht="18.75" thickBot="1">
      <c r="B4" s="56"/>
      <c r="C4" s="57"/>
      <c r="D4" s="90" t="str">
        <f>HYPERLINK([2]пр.взв.!F3)</f>
        <v>в.к.   кг</v>
      </c>
      <c r="E4" s="91"/>
      <c r="F4" s="92"/>
      <c r="G4" s="57" t="s">
        <v>267</v>
      </c>
      <c r="H4" s="57"/>
    </row>
    <row r="5" spans="1:10" ht="12" customHeight="1" thickBot="1">
      <c r="A5" s="57"/>
      <c r="B5" s="57"/>
      <c r="C5" s="57"/>
      <c r="D5" s="57"/>
      <c r="E5" s="57"/>
      <c r="F5" s="57"/>
      <c r="G5" s="57"/>
      <c r="H5" s="57"/>
    </row>
    <row r="6" spans="1:10" ht="18">
      <c r="A6" s="103" t="s">
        <v>73</v>
      </c>
      <c r="B6" s="96" t="str">
        <f>VLOOKUP(J6,пр.взв!B7:G86,2,FALSE)</f>
        <v>БОЖА Юрий Михайлович</v>
      </c>
      <c r="C6" s="96"/>
      <c r="D6" s="96"/>
      <c r="E6" s="96"/>
      <c r="F6" s="96"/>
      <c r="G6" s="96"/>
      <c r="H6" s="98" t="str">
        <f>VLOOKUP(J6,пр.взв!B7:G86,3,FALSE)</f>
        <v>09.06.97 1р</v>
      </c>
      <c r="I6" s="57"/>
      <c r="J6" s="58">
        <v>16</v>
      </c>
    </row>
    <row r="7" spans="1:10" ht="18">
      <c r="A7" s="104"/>
      <c r="B7" s="97"/>
      <c r="C7" s="97"/>
      <c r="D7" s="97"/>
      <c r="E7" s="97"/>
      <c r="F7" s="97"/>
      <c r="G7" s="97"/>
      <c r="H7" s="99"/>
      <c r="I7" s="57"/>
      <c r="J7" s="58"/>
    </row>
    <row r="8" spans="1:10" ht="18">
      <c r="A8" s="104"/>
      <c r="B8" s="100" t="str">
        <f>VLOOKUP(J6,пр.взв!B7:G86,4,FALSE)</f>
        <v>ЦФО, Брянская обл., г. Брянск, ЮР</v>
      </c>
      <c r="C8" s="100"/>
      <c r="D8" s="100"/>
      <c r="E8" s="100"/>
      <c r="F8" s="100"/>
      <c r="G8" s="100"/>
      <c r="H8" s="99"/>
      <c r="I8" s="57"/>
      <c r="J8" s="58"/>
    </row>
    <row r="9" spans="1:10" ht="18.75" thickBot="1">
      <c r="A9" s="105"/>
      <c r="B9" s="101"/>
      <c r="C9" s="101"/>
      <c r="D9" s="101"/>
      <c r="E9" s="101"/>
      <c r="F9" s="101"/>
      <c r="G9" s="101"/>
      <c r="H9" s="102"/>
      <c r="I9" s="57"/>
      <c r="J9" s="58"/>
    </row>
    <row r="10" spans="1:10" ht="18.75" thickBot="1">
      <c r="A10" s="57"/>
      <c r="B10" s="57"/>
      <c r="C10" s="57"/>
      <c r="D10" s="57"/>
      <c r="E10" s="57"/>
      <c r="F10" s="57"/>
      <c r="G10" s="57"/>
      <c r="H10" s="57"/>
      <c r="I10" s="57"/>
      <c r="J10" s="58"/>
    </row>
    <row r="11" spans="1:10" ht="18" customHeight="1">
      <c r="A11" s="93" t="s">
        <v>74</v>
      </c>
      <c r="B11" s="96" t="str">
        <f>VLOOKUP(J11,пр.взв!B2:G91,2,FALSE)</f>
        <v xml:space="preserve">ФОМИЧЕВ Алексей Сергеевич </v>
      </c>
      <c r="C11" s="96"/>
      <c r="D11" s="96"/>
      <c r="E11" s="96"/>
      <c r="F11" s="96"/>
      <c r="G11" s="96"/>
      <c r="H11" s="98" t="str">
        <f>VLOOKUP(J11,пр.взв!B2:G91,3,FALSE)</f>
        <v>18.04.97 КМС</v>
      </c>
      <c r="I11" s="57"/>
      <c r="J11" s="58">
        <v>36</v>
      </c>
    </row>
    <row r="12" spans="1:10" ht="18" customHeight="1">
      <c r="A12" s="94"/>
      <c r="B12" s="97"/>
      <c r="C12" s="97"/>
      <c r="D12" s="97"/>
      <c r="E12" s="97"/>
      <c r="F12" s="97"/>
      <c r="G12" s="97"/>
      <c r="H12" s="99"/>
      <c r="I12" s="57"/>
      <c r="J12" s="58"/>
    </row>
    <row r="13" spans="1:10" ht="18">
      <c r="A13" s="94"/>
      <c r="B13" s="100" t="str">
        <f>VLOOKUP(J11,пр.взв!B2:G91,4,FALSE)</f>
        <v>Москва</v>
      </c>
      <c r="C13" s="100"/>
      <c r="D13" s="100"/>
      <c r="E13" s="100"/>
      <c r="F13" s="100"/>
      <c r="G13" s="100"/>
      <c r="H13" s="99"/>
      <c r="I13" s="57"/>
      <c r="J13" s="58"/>
    </row>
    <row r="14" spans="1:10" ht="18.75" thickBot="1">
      <c r="A14" s="95"/>
      <c r="B14" s="101"/>
      <c r="C14" s="101"/>
      <c r="D14" s="101"/>
      <c r="E14" s="101"/>
      <c r="F14" s="101"/>
      <c r="G14" s="101"/>
      <c r="H14" s="102"/>
      <c r="I14" s="57"/>
      <c r="J14" s="58"/>
    </row>
    <row r="15" spans="1:10" ht="18.75" thickBot="1">
      <c r="A15" s="57"/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18" customHeight="1">
      <c r="A16" s="109" t="s">
        <v>75</v>
      </c>
      <c r="B16" s="96" t="str">
        <f>VLOOKUP(J16,пр.взв!B1:G96,2,FALSE)</f>
        <v>БИРЮКОВ Михаил Александрович</v>
      </c>
      <c r="C16" s="96"/>
      <c r="D16" s="96"/>
      <c r="E16" s="96"/>
      <c r="F16" s="96"/>
      <c r="G16" s="96"/>
      <c r="H16" s="98" t="str">
        <f>пр.взв!D83</f>
        <v>26.01.97 2р</v>
      </c>
      <c r="I16" s="57"/>
      <c r="J16" s="58">
        <v>38</v>
      </c>
    </row>
    <row r="17" spans="1:10" ht="18" customHeight="1">
      <c r="A17" s="110"/>
      <c r="B17" s="97"/>
      <c r="C17" s="97"/>
      <c r="D17" s="97"/>
      <c r="E17" s="97"/>
      <c r="F17" s="97"/>
      <c r="G17" s="97"/>
      <c r="H17" s="99"/>
      <c r="I17" s="57"/>
      <c r="J17" s="58"/>
    </row>
    <row r="18" spans="1:10" ht="18">
      <c r="A18" s="110"/>
      <c r="B18" s="100" t="str">
        <f>пр.взв!E81</f>
        <v>ПФО,Нижегородская,Н.Новгород,ПР</v>
      </c>
      <c r="C18" s="100"/>
      <c r="D18" s="100"/>
      <c r="E18" s="100"/>
      <c r="F18" s="100"/>
      <c r="G18" s="100"/>
      <c r="H18" s="99"/>
      <c r="I18" s="57"/>
      <c r="J18" s="58"/>
    </row>
    <row r="19" spans="1:10" ht="18.75" thickBot="1">
      <c r="A19" s="111"/>
      <c r="B19" s="101"/>
      <c r="C19" s="101"/>
      <c r="D19" s="101"/>
      <c r="E19" s="101"/>
      <c r="F19" s="101"/>
      <c r="G19" s="101"/>
      <c r="H19" s="102"/>
      <c r="I19" s="57"/>
      <c r="J19" s="58"/>
    </row>
    <row r="20" spans="1:10" ht="18.75" thickBot="1">
      <c r="A20" s="57"/>
      <c r="B20" s="57"/>
      <c r="C20" s="57"/>
      <c r="D20" s="57"/>
      <c r="E20" s="57"/>
      <c r="F20" s="57"/>
      <c r="G20" s="57"/>
      <c r="H20" s="57"/>
      <c r="I20" s="57"/>
      <c r="J20" s="58"/>
    </row>
    <row r="21" spans="1:10" ht="18" customHeight="1">
      <c r="A21" s="109" t="s">
        <v>75</v>
      </c>
      <c r="B21" s="96" t="str">
        <f>VLOOKUP(J21,пр.взв!B2:G101,2,FALSE)</f>
        <v>ЧЕТЫЗ Нурбий Нухович</v>
      </c>
      <c r="C21" s="96"/>
      <c r="D21" s="96"/>
      <c r="E21" s="96"/>
      <c r="F21" s="96"/>
      <c r="G21" s="96"/>
      <c r="H21" s="98" t="str">
        <f>VLOOKUP(J21,пр.взв!B2:G101,3,FALSE)</f>
        <v>14.04.97 1р</v>
      </c>
      <c r="I21" s="57"/>
      <c r="J21" s="58">
        <v>7</v>
      </c>
    </row>
    <row r="22" spans="1:10" ht="18" customHeight="1">
      <c r="A22" s="110"/>
      <c r="B22" s="97"/>
      <c r="C22" s="97"/>
      <c r="D22" s="97"/>
      <c r="E22" s="97"/>
      <c r="F22" s="97"/>
      <c r="G22" s="97"/>
      <c r="H22" s="99"/>
      <c r="I22" s="57"/>
      <c r="J22" s="58"/>
    </row>
    <row r="23" spans="1:10" ht="18">
      <c r="A23" s="110"/>
      <c r="B23" s="100" t="str">
        <f>VLOOKUP(J21,пр.взв!B2:G101,4,FALSE)</f>
        <v>ЮФО,Адыгея</v>
      </c>
      <c r="C23" s="100"/>
      <c r="D23" s="100"/>
      <c r="E23" s="100"/>
      <c r="F23" s="100"/>
      <c r="G23" s="100"/>
      <c r="H23" s="99"/>
      <c r="I23" s="57"/>
    </row>
    <row r="24" spans="1:10" ht="18.75" thickBot="1">
      <c r="A24" s="111"/>
      <c r="B24" s="101"/>
      <c r="C24" s="101"/>
      <c r="D24" s="101"/>
      <c r="E24" s="101"/>
      <c r="F24" s="101"/>
      <c r="G24" s="101"/>
      <c r="H24" s="102"/>
      <c r="I24" s="57"/>
    </row>
    <row r="25" spans="1:10" ht="18">
      <c r="A25" s="57"/>
      <c r="B25" s="57"/>
      <c r="C25" s="57"/>
      <c r="D25" s="57"/>
      <c r="E25" s="57"/>
      <c r="F25" s="57"/>
      <c r="G25" s="57"/>
      <c r="H25" s="57"/>
    </row>
    <row r="26" spans="1:10" ht="18">
      <c r="A26" s="57" t="s">
        <v>76</v>
      </c>
      <c r="B26" s="57"/>
      <c r="C26" s="57"/>
      <c r="D26" s="57"/>
      <c r="E26" s="57"/>
      <c r="F26" s="57"/>
      <c r="G26" s="57"/>
      <c r="H26" s="57"/>
    </row>
    <row r="27" spans="1:10" ht="13.5" thickBot="1"/>
    <row r="28" spans="1:10">
      <c r="A28" s="106" t="str">
        <f>VLOOKUP(J28,пр.взв!B7:G116,6,FALSE)</f>
        <v>Михалин И.В., Шмаков А.М.</v>
      </c>
      <c r="B28" s="107"/>
      <c r="C28" s="107"/>
      <c r="D28" s="107"/>
      <c r="E28" s="107"/>
      <c r="F28" s="107"/>
      <c r="G28" s="107"/>
      <c r="H28" s="98"/>
      <c r="J28">
        <v>16</v>
      </c>
    </row>
    <row r="29" spans="1:10" ht="13.5" thickBot="1">
      <c r="A29" s="108"/>
      <c r="B29" s="101"/>
      <c r="C29" s="101"/>
      <c r="D29" s="101"/>
      <c r="E29" s="101"/>
      <c r="F29" s="101"/>
      <c r="G29" s="101"/>
      <c r="H29" s="102"/>
    </row>
    <row r="32" spans="1:10" ht="18">
      <c r="A32" s="57" t="s">
        <v>77</v>
      </c>
      <c r="B32" s="57"/>
      <c r="C32" s="57"/>
      <c r="D32" s="57"/>
      <c r="E32" s="57"/>
      <c r="F32" s="57"/>
      <c r="G32" s="57"/>
      <c r="H32" s="57"/>
    </row>
    <row r="33" spans="1:8" ht="18">
      <c r="A33" s="57"/>
      <c r="B33" s="57"/>
      <c r="C33" s="57"/>
      <c r="D33" s="57"/>
      <c r="E33" s="57"/>
      <c r="F33" s="57"/>
      <c r="G33" s="57"/>
      <c r="H33" s="57"/>
    </row>
    <row r="34" spans="1:8" ht="18">
      <c r="A34" s="57"/>
      <c r="B34" s="57"/>
      <c r="C34" s="57"/>
      <c r="D34" s="57"/>
      <c r="E34" s="57"/>
      <c r="F34" s="57"/>
      <c r="G34" s="57"/>
      <c r="H34" s="57"/>
    </row>
    <row r="35" spans="1:8" ht="18">
      <c r="A35" s="59"/>
      <c r="B35" s="59"/>
      <c r="C35" s="59"/>
      <c r="D35" s="59"/>
      <c r="E35" s="59"/>
      <c r="F35" s="59"/>
      <c r="G35" s="59"/>
      <c r="H35" s="59"/>
    </row>
    <row r="36" spans="1:8" ht="18">
      <c r="A36" s="60"/>
      <c r="B36" s="60"/>
      <c r="C36" s="60"/>
      <c r="D36" s="60"/>
      <c r="E36" s="60"/>
      <c r="F36" s="60"/>
      <c r="G36" s="60"/>
      <c r="H36" s="60"/>
    </row>
    <row r="37" spans="1:8" ht="18">
      <c r="A37" s="59"/>
      <c r="B37" s="59"/>
      <c r="C37" s="59"/>
      <c r="D37" s="59"/>
      <c r="E37" s="59"/>
      <c r="F37" s="59"/>
      <c r="G37" s="59"/>
      <c r="H37" s="59"/>
    </row>
    <row r="38" spans="1:8" ht="18">
      <c r="A38" s="61"/>
      <c r="B38" s="61"/>
      <c r="C38" s="61"/>
      <c r="D38" s="61"/>
      <c r="E38" s="61"/>
      <c r="F38" s="61"/>
      <c r="G38" s="61"/>
      <c r="H38" s="61"/>
    </row>
    <row r="39" spans="1:8" ht="18">
      <c r="A39" s="59"/>
      <c r="B39" s="59"/>
      <c r="C39" s="59"/>
      <c r="D39" s="59"/>
      <c r="E39" s="59"/>
      <c r="F39" s="59"/>
      <c r="G39" s="59"/>
      <c r="H39" s="59"/>
    </row>
    <row r="40" spans="1:8" ht="18">
      <c r="A40" s="61"/>
      <c r="B40" s="61"/>
      <c r="C40" s="61"/>
      <c r="D40" s="61"/>
      <c r="E40" s="61"/>
      <c r="F40" s="61"/>
      <c r="G40" s="61"/>
      <c r="H40" s="61"/>
    </row>
  </sheetData>
  <mergeCells count="21">
    <mergeCell ref="A16:A19"/>
    <mergeCell ref="B16:G17"/>
    <mergeCell ref="H16:H17"/>
    <mergeCell ref="B18:H19"/>
    <mergeCell ref="A28:H29"/>
    <mergeCell ref="A21:A24"/>
    <mergeCell ref="B21:G22"/>
    <mergeCell ref="H21:H22"/>
    <mergeCell ref="B23:H24"/>
    <mergeCell ref="A1:H1"/>
    <mergeCell ref="A2:H2"/>
    <mergeCell ref="A3:H3"/>
    <mergeCell ref="D4:F4"/>
    <mergeCell ref="A11:A14"/>
    <mergeCell ref="B11:G12"/>
    <mergeCell ref="H11:H12"/>
    <mergeCell ref="B13:H14"/>
    <mergeCell ref="A6:A9"/>
    <mergeCell ref="B6:G7"/>
    <mergeCell ref="H6:H7"/>
    <mergeCell ref="B8:H9"/>
  </mergeCells>
  <phoneticPr fontId="1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61"/>
  <sheetViews>
    <sheetView workbookViewId="0">
      <selection activeCell="K1" sqref="K1:R8"/>
    </sheetView>
  </sheetViews>
  <sheetFormatPr defaultRowHeight="12.75"/>
  <cols>
    <col min="1" max="1" width="3.140625" customWidth="1"/>
    <col min="2" max="2" width="6.42578125" customWidth="1"/>
    <col min="3" max="3" width="19" customWidth="1"/>
    <col min="4" max="4" width="10.5703125" customWidth="1"/>
    <col min="5" max="5" width="12.5703125" customWidth="1"/>
    <col min="6" max="6" width="20.140625" customWidth="1"/>
    <col min="7" max="7" width="11.42578125" customWidth="1"/>
    <col min="10" max="10" width="3.140625" customWidth="1"/>
    <col min="11" max="11" width="7.5703125" customWidth="1"/>
    <col min="12" max="12" width="21.7109375" customWidth="1"/>
    <col min="14" max="14" width="11.28515625" customWidth="1"/>
    <col min="15" max="15" width="24.85546875" customWidth="1"/>
    <col min="17" max="17" width="7.5703125" customWidth="1"/>
    <col min="18" max="18" width="7.42578125" customWidth="1"/>
  </cols>
  <sheetData>
    <row r="1" spans="1:18" ht="23.25" customHeight="1">
      <c r="A1" s="13"/>
      <c r="B1" s="146" t="s">
        <v>23</v>
      </c>
      <c r="C1" s="146"/>
      <c r="D1" s="146"/>
      <c r="E1" s="146"/>
      <c r="F1" s="146"/>
      <c r="G1" s="146"/>
      <c r="H1" s="146"/>
      <c r="I1" s="146"/>
      <c r="K1" s="140" t="s">
        <v>23</v>
      </c>
      <c r="L1" s="140"/>
      <c r="M1" s="140"/>
      <c r="N1" s="140"/>
      <c r="O1" s="140"/>
      <c r="P1" s="140"/>
      <c r="Q1" s="140"/>
      <c r="R1" s="140"/>
    </row>
    <row r="2" spans="1:18" ht="15" customHeight="1" thickBot="1">
      <c r="A2" s="13"/>
      <c r="B2" s="15"/>
      <c r="C2" s="15" t="s">
        <v>261</v>
      </c>
      <c r="D2" s="15"/>
      <c r="E2" s="15"/>
      <c r="F2" s="38" t="str">
        <f>HYPERLINK(пр.взв!D4)</f>
        <v>В.к. 72 кг.</v>
      </c>
      <c r="G2" s="15"/>
      <c r="H2" s="15"/>
      <c r="I2" s="15"/>
      <c r="K2" s="2"/>
      <c r="L2" s="2" t="s">
        <v>264</v>
      </c>
      <c r="M2" s="2"/>
      <c r="N2" s="2"/>
      <c r="O2" s="38" t="str">
        <f>HYPERLINK(пр.взв!D4)</f>
        <v>В.к. 72 кг.</v>
      </c>
      <c r="P2" s="2"/>
      <c r="Q2" s="2"/>
      <c r="R2" s="2"/>
    </row>
    <row r="3" spans="1:18">
      <c r="A3" s="143"/>
      <c r="B3" s="147" t="s">
        <v>5</v>
      </c>
      <c r="C3" s="149" t="s">
        <v>2</v>
      </c>
      <c r="D3" s="151" t="s">
        <v>24</v>
      </c>
      <c r="E3" s="149" t="s">
        <v>25</v>
      </c>
      <c r="F3" s="149" t="s">
        <v>26</v>
      </c>
      <c r="G3" s="151" t="s">
        <v>27</v>
      </c>
      <c r="H3" s="149" t="s">
        <v>28</v>
      </c>
      <c r="I3" s="153" t="s">
        <v>29</v>
      </c>
      <c r="K3" s="141" t="s">
        <v>5</v>
      </c>
      <c r="L3" s="136" t="s">
        <v>2</v>
      </c>
      <c r="M3" s="134" t="s">
        <v>24</v>
      </c>
      <c r="N3" s="136" t="s">
        <v>25</v>
      </c>
      <c r="O3" s="136" t="s">
        <v>26</v>
      </c>
      <c r="P3" s="134" t="s">
        <v>27</v>
      </c>
      <c r="Q3" s="136" t="s">
        <v>28</v>
      </c>
      <c r="R3" s="138" t="s">
        <v>29</v>
      </c>
    </row>
    <row r="4" spans="1:18" ht="13.5" thickBot="1">
      <c r="A4" s="143"/>
      <c r="B4" s="148"/>
      <c r="C4" s="150"/>
      <c r="D4" s="152"/>
      <c r="E4" s="150"/>
      <c r="F4" s="150"/>
      <c r="G4" s="152"/>
      <c r="H4" s="150"/>
      <c r="I4" s="154"/>
      <c r="K4" s="142"/>
      <c r="L4" s="137"/>
      <c r="M4" s="135"/>
      <c r="N4" s="137"/>
      <c r="O4" s="137"/>
      <c r="P4" s="135"/>
      <c r="Q4" s="137"/>
      <c r="R4" s="139"/>
    </row>
    <row r="5" spans="1:18">
      <c r="A5" s="143"/>
      <c r="B5" s="116">
        <v>24</v>
      </c>
      <c r="C5" s="118" t="str">
        <f>VLOOKUP(B5,пр.взв!B7:E85,2,FALSE)</f>
        <v>ОСИПОВ Александр Игоревич</v>
      </c>
      <c r="D5" s="133" t="str">
        <f>VLOOKUP(B5,пр.взв!B7:F85,3,FALSE)</f>
        <v>11.09.98 1р</v>
      </c>
      <c r="E5" s="133" t="str">
        <f>VLOOKUP(B5,пр.взв!B5:G85,4,FALSE)</f>
        <v>ЦФО, Московская обл., г. Серпухов, МО</v>
      </c>
      <c r="F5" s="122"/>
      <c r="G5" s="122"/>
      <c r="H5" s="124"/>
      <c r="I5" s="125"/>
      <c r="K5" s="116">
        <v>7</v>
      </c>
      <c r="L5" s="118" t="str">
        <f>VLOOKUP(K5,пр.взв!B7:E86,2,FALSE)</f>
        <v>ЧЕТЫЗ Нурбий Нухович</v>
      </c>
      <c r="M5" s="118" t="str">
        <f>VLOOKUP(K5,пр.взв!B7:G86,3,FALSE)</f>
        <v>14.04.97 1р</v>
      </c>
      <c r="N5" s="118" t="str">
        <f>VLOOKUP(K5,пр.взв!B7:G86,4,FALSE)</f>
        <v>ЮФО,Адыгея</v>
      </c>
      <c r="O5" s="122"/>
      <c r="P5" s="122"/>
      <c r="Q5" s="124"/>
      <c r="R5" s="125"/>
    </row>
    <row r="6" spans="1:18">
      <c r="A6" s="143"/>
      <c r="B6" s="117"/>
      <c r="C6" s="119"/>
      <c r="D6" s="131"/>
      <c r="E6" s="131"/>
      <c r="F6" s="123"/>
      <c r="G6" s="123"/>
      <c r="H6" s="112"/>
      <c r="I6" s="114"/>
      <c r="K6" s="117"/>
      <c r="L6" s="119"/>
      <c r="M6" s="119"/>
      <c r="N6" s="119"/>
      <c r="O6" s="123"/>
      <c r="P6" s="123"/>
      <c r="Q6" s="112"/>
      <c r="R6" s="114"/>
    </row>
    <row r="7" spans="1:18">
      <c r="A7" s="143"/>
      <c r="B7" s="117">
        <v>38</v>
      </c>
      <c r="C7" s="127" t="str">
        <f>VLOOKUP(B7,пр.взв!B7:G86,2,FALSE)</f>
        <v>БИРЮКОВ Михаил Александрович</v>
      </c>
      <c r="D7" s="131" t="str">
        <f>VLOOKUP(B7,пр.взв!B7:G86,3,FALSE)</f>
        <v>17.05.97 1р</v>
      </c>
      <c r="E7" s="131" t="str">
        <f>VLOOKUP(B7,пр.взв!B7:G86,4,FALSE)</f>
        <v>ПФО,Нижегородская,Н.Новгород,ПР</v>
      </c>
      <c r="F7" s="123"/>
      <c r="G7" s="123"/>
      <c r="H7" s="112"/>
      <c r="I7" s="114"/>
      <c r="K7" s="117">
        <v>16</v>
      </c>
      <c r="L7" s="127" t="str">
        <f>VLOOKUP(K7,пр.взв!B7:E86,2,FALSE)</f>
        <v>БОЖА Юрий Михайлович</v>
      </c>
      <c r="M7" s="127" t="str">
        <f>VLOOKUP(K7,пр.взв!B7:G88,3,FALSE)</f>
        <v>09.06.97 1р</v>
      </c>
      <c r="N7" s="127" t="str">
        <f>VLOOKUP(K7,пр.взв!B7:G88,4,FALSE)</f>
        <v>ЦФО, Брянская обл., г. Брянск, ЮР</v>
      </c>
      <c r="O7" s="123"/>
      <c r="P7" s="123"/>
      <c r="Q7" s="112"/>
      <c r="R7" s="114"/>
    </row>
    <row r="8" spans="1:18" ht="13.5" thickBot="1">
      <c r="A8" s="143"/>
      <c r="B8" s="126"/>
      <c r="C8" s="128"/>
      <c r="D8" s="132"/>
      <c r="E8" s="132"/>
      <c r="F8" s="130"/>
      <c r="G8" s="130"/>
      <c r="H8" s="113"/>
      <c r="I8" s="115"/>
      <c r="K8" s="126"/>
      <c r="L8" s="119"/>
      <c r="M8" s="119"/>
      <c r="N8" s="119"/>
      <c r="O8" s="130"/>
      <c r="P8" s="130"/>
      <c r="Q8" s="113"/>
      <c r="R8" s="115"/>
    </row>
    <row r="9" spans="1:18">
      <c r="A9" s="143"/>
      <c r="B9" s="116">
        <v>36</v>
      </c>
      <c r="C9" s="118" t="str">
        <f>VLOOKUP(B9,пр.взв!B7:E876,2,FALSE)</f>
        <v xml:space="preserve">ФОМИЧЕВ Алексей Сергеевич </v>
      </c>
      <c r="D9" s="133" t="str">
        <f>VLOOKUP(B9,пр.взв!B7:F89,3,FALSE)</f>
        <v>18.04.97 КМС</v>
      </c>
      <c r="E9" s="133" t="str">
        <f>VLOOKUP(B9,пр.взв!B7:G89,4,FALSE)</f>
        <v>Москва</v>
      </c>
      <c r="F9" s="122" t="s">
        <v>241</v>
      </c>
      <c r="G9" s="122"/>
      <c r="H9" s="124"/>
      <c r="I9" s="125"/>
      <c r="K9" s="116">
        <v>16</v>
      </c>
      <c r="L9" s="118" t="str">
        <f>VLOOKUP(K9,пр.взв!B7:E86,2,FALSE)</f>
        <v>БОЖА Юрий Михайлович</v>
      </c>
      <c r="M9" s="118" t="str">
        <f>VLOOKUP(K9,пр.взв!B7:G90,3,FALSE)</f>
        <v>09.06.97 1р</v>
      </c>
      <c r="N9" s="118" t="str">
        <f>VLOOKUP(K9,пр.взв!B7:G90,4,FALSE)</f>
        <v>ЦФО, Брянская обл., г. Брянск, ЮР</v>
      </c>
      <c r="O9" s="122" t="s">
        <v>241</v>
      </c>
      <c r="P9" s="122"/>
      <c r="Q9" s="124"/>
      <c r="R9" s="125"/>
    </row>
    <row r="10" spans="1:18">
      <c r="A10" s="143"/>
      <c r="B10" s="117"/>
      <c r="C10" s="119"/>
      <c r="D10" s="131"/>
      <c r="E10" s="131"/>
      <c r="F10" s="123"/>
      <c r="G10" s="123"/>
      <c r="H10" s="112"/>
      <c r="I10" s="114"/>
      <c r="K10" s="117"/>
      <c r="L10" s="119"/>
      <c r="M10" s="119"/>
      <c r="N10" s="119"/>
      <c r="O10" s="123"/>
      <c r="P10" s="123"/>
      <c r="Q10" s="112"/>
      <c r="R10" s="114"/>
    </row>
    <row r="11" spans="1:18">
      <c r="A11" s="143"/>
      <c r="B11" s="117">
        <v>38</v>
      </c>
      <c r="C11" s="127" t="str">
        <f>VLOOKUP(B11,пр.взв!B7:E86,2,FALSE)</f>
        <v>БИРЮКОВ Михаил Александрович</v>
      </c>
      <c r="D11" s="131" t="str">
        <f>VLOOKUP(B11,пр.взв!B7:G90,3,FALSE)</f>
        <v>17.05.97 1р</v>
      </c>
      <c r="E11" s="131" t="str">
        <f>VLOOKUP(B11,пр.взв!B7:G90,4,FALSE)</f>
        <v>ПФО,Нижегородская,Н.Новгород,ПР</v>
      </c>
      <c r="F11" s="123"/>
      <c r="G11" s="123"/>
      <c r="H11" s="112"/>
      <c r="I11" s="114"/>
      <c r="K11" s="117">
        <v>19</v>
      </c>
      <c r="L11" s="127" t="str">
        <f>VLOOKUP(K11,пр.взв!B7:E86,2,FALSE)</f>
        <v>ДЕМУРЧЯН Арам Ашотович</v>
      </c>
      <c r="M11" s="127" t="str">
        <f>VLOOKUP(K11,пр.взв!B7:G92,3,FALSE)</f>
        <v>01.07.97 1р</v>
      </c>
      <c r="N11" s="127" t="str">
        <f>VLOOKUP(K11,пр.взв!B7:G92,4,FALSE)</f>
        <v>ЮФО, Краснодарский край, г. Армавир, Д</v>
      </c>
      <c r="O11" s="123"/>
      <c r="P11" s="123"/>
      <c r="Q11" s="112"/>
      <c r="R11" s="114"/>
    </row>
    <row r="12" spans="1:18" ht="13.5" thickBot="1">
      <c r="A12" s="143"/>
      <c r="B12" s="126"/>
      <c r="C12" s="128"/>
      <c r="D12" s="132"/>
      <c r="E12" s="132"/>
      <c r="F12" s="130"/>
      <c r="G12" s="130"/>
      <c r="H12" s="113"/>
      <c r="I12" s="115"/>
      <c r="K12" s="126"/>
      <c r="L12" s="119"/>
      <c r="M12" s="119"/>
      <c r="N12" s="119"/>
      <c r="O12" s="130"/>
      <c r="P12" s="130"/>
      <c r="Q12" s="113"/>
      <c r="R12" s="115"/>
    </row>
    <row r="13" spans="1:18">
      <c r="A13" s="143"/>
      <c r="B13" s="116"/>
      <c r="C13" s="118" t="e">
        <f>VLOOKUP(B13,пр.взв!B7:E86,2,FALSE)</f>
        <v>#N/A</v>
      </c>
      <c r="D13" s="133" t="e">
        <f>VLOOKUP(B13,пр.взв!B5:F93,3,FALSE)</f>
        <v>#N/A</v>
      </c>
      <c r="E13" s="133" t="e">
        <f>VLOOKUP(B13,пр.взв!B3:G93,4,FALSE)</f>
        <v>#N/A</v>
      </c>
      <c r="F13" s="122"/>
      <c r="G13" s="122"/>
      <c r="H13" s="124"/>
      <c r="I13" s="125"/>
      <c r="K13" s="116">
        <v>16</v>
      </c>
      <c r="L13" s="118" t="str">
        <f>VLOOKUP(K13,пр.взв!B7:E86,2,FALSE)</f>
        <v>БОЖА Юрий Михайлович</v>
      </c>
      <c r="M13" s="118" t="str">
        <f>VLOOKUP(K13,пр.взв!B5:G94,3,FALSE)</f>
        <v>09.06.97 1р</v>
      </c>
      <c r="N13" s="118" t="str">
        <f>VLOOKUP(K13,пр.взв!B5:G94,4,FALSE)</f>
        <v>ЦФО, Брянская обл., г. Брянск, ЮР</v>
      </c>
      <c r="O13" s="122"/>
      <c r="P13" s="122"/>
      <c r="Q13" s="124"/>
      <c r="R13" s="125"/>
    </row>
    <row r="14" spans="1:18" ht="13.5" thickBot="1">
      <c r="A14" s="143"/>
      <c r="B14" s="117"/>
      <c r="C14" s="119"/>
      <c r="D14" s="131"/>
      <c r="E14" s="131"/>
      <c r="F14" s="123"/>
      <c r="G14" s="123"/>
      <c r="H14" s="112"/>
      <c r="I14" s="114"/>
      <c r="K14" s="117"/>
      <c r="L14" s="119"/>
      <c r="M14" s="119"/>
      <c r="N14" s="119"/>
      <c r="O14" s="123"/>
      <c r="P14" s="123"/>
      <c r="Q14" s="112"/>
      <c r="R14" s="114"/>
    </row>
    <row r="15" spans="1:18" ht="12.75" customHeight="1">
      <c r="A15" s="143"/>
      <c r="B15" s="117"/>
      <c r="C15" s="118"/>
      <c r="D15" s="133" t="e">
        <f>VLOOKUP(B15,пр.взв!B7:F95,3,FALSE)</f>
        <v>#N/A</v>
      </c>
      <c r="E15" s="133" t="e">
        <f>VLOOKUP(B15,пр.взв!B5:G95,4,FALSE)</f>
        <v>#N/A</v>
      </c>
      <c r="F15" s="123"/>
      <c r="G15" s="123"/>
      <c r="H15" s="112"/>
      <c r="I15" s="114"/>
      <c r="K15" s="117">
        <v>20</v>
      </c>
      <c r="L15" s="127" t="str">
        <f>VLOOKUP(K15,пр.взв!B7:E86,2,FALSE)</f>
        <v xml:space="preserve">БАКАНОВ Денис Сергеевич </v>
      </c>
      <c r="M15" s="127" t="str">
        <f>VLOOKUP(K15,пр.взв!B5:G96,3,FALSE)</f>
        <v>10.09.98 3р</v>
      </c>
      <c r="N15" s="127" t="str">
        <f>VLOOKUP(K15,пр.взв!B5:G96,4,FALSE)</f>
        <v>Москва</v>
      </c>
      <c r="O15" s="123"/>
      <c r="P15" s="123"/>
      <c r="Q15" s="112"/>
      <c r="R15" s="114"/>
    </row>
    <row r="16" spans="1:18" ht="13.5" thickBot="1">
      <c r="A16" s="143"/>
      <c r="B16" s="126"/>
      <c r="C16" s="119"/>
      <c r="D16" s="131"/>
      <c r="E16" s="131"/>
      <c r="F16" s="130"/>
      <c r="G16" s="130"/>
      <c r="H16" s="113"/>
      <c r="I16" s="115"/>
      <c r="K16" s="126"/>
      <c r="L16" s="119"/>
      <c r="M16" s="119"/>
      <c r="N16" s="119"/>
      <c r="O16" s="130"/>
      <c r="P16" s="130"/>
      <c r="Q16" s="113"/>
      <c r="R16" s="115"/>
    </row>
    <row r="17" spans="1:18">
      <c r="A17" s="143"/>
      <c r="B17" s="116"/>
      <c r="C17" s="118" t="e">
        <f>VLOOKUP(B17,пр.взв!B7:E86,2,FALSE)</f>
        <v>#N/A</v>
      </c>
      <c r="D17" s="133" t="e">
        <f>VLOOKUP(B17,пр.взв!B7:F97,3,FALSE)</f>
        <v>#N/A</v>
      </c>
      <c r="E17" s="133" t="e">
        <f>VLOOKUP(B17,пр.взв!B7:G97,4,FALSE)</f>
        <v>#N/A</v>
      </c>
      <c r="F17" s="122"/>
      <c r="G17" s="122"/>
      <c r="H17" s="124"/>
      <c r="I17" s="125"/>
      <c r="K17" s="116"/>
      <c r="L17" s="118" t="e">
        <f>VLOOKUP(K17,пр.взв!B7:E86,2,FALSE)</f>
        <v>#N/A</v>
      </c>
      <c r="M17" s="118" t="e">
        <f>VLOOKUP(K17,пр.взв!B7:G98,3,FALSE)</f>
        <v>#N/A</v>
      </c>
      <c r="N17" s="118" t="e">
        <f>VLOOKUP(K17,пр.взв!B7:G98,4,FALSE)</f>
        <v>#N/A</v>
      </c>
      <c r="O17" s="122"/>
      <c r="P17" s="122"/>
      <c r="Q17" s="124"/>
      <c r="R17" s="125"/>
    </row>
    <row r="18" spans="1:18">
      <c r="A18" s="143"/>
      <c r="B18" s="117"/>
      <c r="C18" s="119"/>
      <c r="D18" s="131"/>
      <c r="E18" s="131"/>
      <c r="F18" s="123"/>
      <c r="G18" s="123"/>
      <c r="H18" s="112"/>
      <c r="I18" s="114"/>
      <c r="K18" s="117"/>
      <c r="L18" s="119"/>
      <c r="M18" s="119"/>
      <c r="N18" s="119"/>
      <c r="O18" s="123"/>
      <c r="P18" s="123"/>
      <c r="Q18" s="112"/>
      <c r="R18" s="114"/>
    </row>
    <row r="19" spans="1:18">
      <c r="A19" s="143"/>
      <c r="B19" s="117"/>
      <c r="C19" s="127" t="e">
        <f>VLOOKUP(B19,пр.взв!B7:E86,2,FALSE)</f>
        <v>#N/A</v>
      </c>
      <c r="D19" s="131" t="e">
        <f>VLOOKUP(B19,пр.взв!B7:G98,3,FALSE)</f>
        <v>#N/A</v>
      </c>
      <c r="E19" s="131" t="e">
        <f>VLOOKUP(B19,пр.взв!B7:G98,4,FALSE)</f>
        <v>#N/A</v>
      </c>
      <c r="F19" s="123"/>
      <c r="G19" s="123"/>
      <c r="H19" s="112"/>
      <c r="I19" s="114"/>
      <c r="K19" s="117"/>
      <c r="L19" s="127" t="e">
        <f>VLOOKUP(K19,пр.взв!B7:E86,2,FALSE)</f>
        <v>#N/A</v>
      </c>
      <c r="M19" s="127" t="e">
        <f>VLOOKUP(K19,пр.взв!B7:G100,3,FALSE)</f>
        <v>#N/A</v>
      </c>
      <c r="N19" s="127" t="e">
        <f>VLOOKUP(K19,пр.взв!B7:G100,4,FALSE)</f>
        <v>#N/A</v>
      </c>
      <c r="O19" s="123"/>
      <c r="P19" s="123"/>
      <c r="Q19" s="112"/>
      <c r="R19" s="114"/>
    </row>
    <row r="20" spans="1:18" ht="13.5" thickBot="1">
      <c r="A20" s="143"/>
      <c r="B20" s="126"/>
      <c r="C20" s="128"/>
      <c r="D20" s="132"/>
      <c r="E20" s="132"/>
      <c r="F20" s="130"/>
      <c r="G20" s="130"/>
      <c r="H20" s="113"/>
      <c r="I20" s="115"/>
      <c r="K20" s="126"/>
      <c r="L20" s="119"/>
      <c r="M20" s="119"/>
      <c r="N20" s="119"/>
      <c r="O20" s="130"/>
      <c r="P20" s="130"/>
      <c r="Q20" s="113"/>
      <c r="R20" s="115"/>
    </row>
    <row r="21" spans="1:18">
      <c r="A21" s="143"/>
      <c r="B21" s="116"/>
      <c r="C21" s="118" t="e">
        <f>VLOOKUP(B21,пр.взв!B7:E86,2,FALSE)</f>
        <v>#N/A</v>
      </c>
      <c r="D21" s="133" t="e">
        <f>VLOOKUP(B21,пр.взв!B3:F101,3,FALSE)</f>
        <v>#N/A</v>
      </c>
      <c r="E21" s="133" t="e">
        <f>VLOOKUP(B21,пр.взв!B2:G101,4,FALSE)</f>
        <v>#N/A</v>
      </c>
      <c r="F21" s="122"/>
      <c r="G21" s="122"/>
      <c r="H21" s="124"/>
      <c r="I21" s="125"/>
      <c r="K21" s="116"/>
      <c r="L21" s="118" t="e">
        <f>VLOOKUP(K21,пр.взв!B7:E86,2,FALSE)</f>
        <v>#N/A</v>
      </c>
      <c r="M21" s="118" t="e">
        <f>VLOOKUP(K21,пр.взв!B3:G102,3,FALSE)</f>
        <v>#N/A</v>
      </c>
      <c r="N21" s="118" t="e">
        <f>VLOOKUP(K21,пр.взв!B3:G102,4,FALSE)</f>
        <v>#N/A</v>
      </c>
      <c r="O21" s="122"/>
      <c r="P21" s="122"/>
      <c r="Q21" s="124"/>
      <c r="R21" s="125"/>
    </row>
    <row r="22" spans="1:18">
      <c r="A22" s="143"/>
      <c r="B22" s="117"/>
      <c r="C22" s="119"/>
      <c r="D22" s="131"/>
      <c r="E22" s="131"/>
      <c r="F22" s="123"/>
      <c r="G22" s="123"/>
      <c r="H22" s="112"/>
      <c r="I22" s="114"/>
      <c r="K22" s="117"/>
      <c r="L22" s="119"/>
      <c r="M22" s="119"/>
      <c r="N22" s="119"/>
      <c r="O22" s="123"/>
      <c r="P22" s="123"/>
      <c r="Q22" s="112"/>
      <c r="R22" s="114"/>
    </row>
    <row r="23" spans="1:18">
      <c r="A23" s="143"/>
      <c r="B23" s="117"/>
      <c r="C23" s="127" t="e">
        <f>VLOOKUP(B23,пр.взв!B7:E86,2,FALSE)</f>
        <v>#N/A</v>
      </c>
      <c r="D23" s="131" t="e">
        <f>VLOOKUP(B23,пр.взв!B3:G102,3,FALSE)</f>
        <v>#N/A</v>
      </c>
      <c r="E23" s="131" t="e">
        <f>VLOOKUP(B23,пр.взв!B2:G102,4,FALSE)</f>
        <v>#N/A</v>
      </c>
      <c r="F23" s="123"/>
      <c r="G23" s="123"/>
      <c r="H23" s="112"/>
      <c r="I23" s="114"/>
      <c r="K23" s="117"/>
      <c r="L23" s="127" t="e">
        <f>VLOOKUP(K23,пр.взв!B6:E90,2,FALSE)</f>
        <v>#N/A</v>
      </c>
      <c r="M23" s="127" t="e">
        <f>VLOOKUP(K23,пр.взв!B3:G104,3,FALSE)</f>
        <v>#N/A</v>
      </c>
      <c r="N23" s="127" t="e">
        <f>VLOOKUP(K23,пр.взв!B3:G104,4,FALSE)</f>
        <v>#N/A</v>
      </c>
      <c r="O23" s="123"/>
      <c r="P23" s="123"/>
      <c r="Q23" s="112"/>
      <c r="R23" s="114"/>
    </row>
    <row r="24" spans="1:18" ht="13.5" thickBot="1">
      <c r="A24" s="143"/>
      <c r="B24" s="126"/>
      <c r="C24" s="128"/>
      <c r="D24" s="132"/>
      <c r="E24" s="132"/>
      <c r="F24" s="130"/>
      <c r="G24" s="130"/>
      <c r="H24" s="113"/>
      <c r="I24" s="115"/>
      <c r="K24" s="126"/>
      <c r="L24" s="119"/>
      <c r="M24" s="119"/>
      <c r="N24" s="119"/>
      <c r="O24" s="130"/>
      <c r="P24" s="130"/>
      <c r="Q24" s="113"/>
      <c r="R24" s="115"/>
    </row>
    <row r="25" spans="1:18">
      <c r="A25" s="143"/>
      <c r="B25" s="116"/>
      <c r="C25" s="118" t="e">
        <f>VLOOKUP(B25,пр.взв!B7:E86,2,FALSE)</f>
        <v>#N/A</v>
      </c>
      <c r="D25" s="133" t="e">
        <f>VLOOKUP(B25,пр.взв!B7:F105,3,FALSE)</f>
        <v>#N/A</v>
      </c>
      <c r="E25" s="133" t="e">
        <f>VLOOKUP(B25,пр.взв!B2:G105,4,FALSE)</f>
        <v>#N/A</v>
      </c>
      <c r="F25" s="122"/>
      <c r="G25" s="122"/>
      <c r="H25" s="124"/>
      <c r="I25" s="125"/>
      <c r="K25" s="116"/>
      <c r="L25" s="118" t="e">
        <f>VLOOKUP(K25,пр.взв!B7:E86,2,FALSE)</f>
        <v>#N/A</v>
      </c>
      <c r="M25" s="118" t="e">
        <f>VLOOKUP(K25,пр.взв!B2:G106,3,FALSE)</f>
        <v>#N/A</v>
      </c>
      <c r="N25" s="118" t="e">
        <f>VLOOKUP(K25,пр.взв!B7:G106,4,FALSE)</f>
        <v>#N/A</v>
      </c>
      <c r="O25" s="122"/>
      <c r="P25" s="122"/>
      <c r="Q25" s="124"/>
      <c r="R25" s="125"/>
    </row>
    <row r="26" spans="1:18" ht="13.5" thickBot="1">
      <c r="A26" s="143"/>
      <c r="B26" s="117"/>
      <c r="C26" s="119"/>
      <c r="D26" s="131"/>
      <c r="E26" s="131"/>
      <c r="F26" s="123"/>
      <c r="G26" s="123"/>
      <c r="H26" s="112"/>
      <c r="I26" s="114"/>
      <c r="K26" s="117"/>
      <c r="L26" s="119"/>
      <c r="M26" s="119"/>
      <c r="N26" s="119"/>
      <c r="O26" s="123"/>
      <c r="P26" s="123"/>
      <c r="Q26" s="112"/>
      <c r="R26" s="114"/>
    </row>
    <row r="27" spans="1:18" ht="12.75" customHeight="1">
      <c r="A27" s="143"/>
      <c r="B27" s="117"/>
      <c r="C27" s="118" t="e">
        <f>VLOOKUP(B27,пр.взв!B9:E88,2,FALSE)</f>
        <v>#N/A</v>
      </c>
      <c r="D27" s="133" t="e">
        <f>VLOOKUP(B27,пр.взв!B9:F107,3,FALSE)</f>
        <v>#N/A</v>
      </c>
      <c r="E27" s="133" t="e">
        <f>VLOOKUP(B27,пр.взв!B4:G107,4,FALSE)</f>
        <v>#N/A</v>
      </c>
      <c r="F27" s="123"/>
      <c r="G27" s="123"/>
      <c r="H27" s="112"/>
      <c r="I27" s="114"/>
      <c r="K27" s="117"/>
      <c r="L27" s="127" t="e">
        <f>VLOOKUP(K27,пр.взв!B7:E86,2,FALSE)</f>
        <v>#N/A</v>
      </c>
      <c r="M27" s="127" t="e">
        <f>VLOOKUP(K27,пр.взв!B2:G108,3,FALSE)</f>
        <v>#N/A</v>
      </c>
      <c r="N27" s="127" t="e">
        <f>VLOOKUP(K27,пр.взв!B7:G108,4,FALSE)</f>
        <v>#N/A</v>
      </c>
      <c r="O27" s="123"/>
      <c r="P27" s="123"/>
      <c r="Q27" s="112"/>
      <c r="R27" s="114"/>
    </row>
    <row r="28" spans="1:18" ht="13.5" thickBot="1">
      <c r="A28" s="143"/>
      <c r="B28" s="126"/>
      <c r="C28" s="119"/>
      <c r="D28" s="131"/>
      <c r="E28" s="131"/>
      <c r="F28" s="130"/>
      <c r="G28" s="130"/>
      <c r="H28" s="113"/>
      <c r="I28" s="115"/>
      <c r="K28" s="126"/>
      <c r="L28" s="119"/>
      <c r="M28" s="119"/>
      <c r="N28" s="119"/>
      <c r="O28" s="130"/>
      <c r="P28" s="130"/>
      <c r="Q28" s="113"/>
      <c r="R28" s="115"/>
    </row>
    <row r="29" spans="1:18" ht="12.75" customHeight="1">
      <c r="A29" s="143"/>
      <c r="B29" s="116"/>
      <c r="C29" s="118" t="e">
        <f>VLOOKUP(B29,пр.взв!B11:E90,2,FALSE)</f>
        <v>#N/A</v>
      </c>
      <c r="D29" s="133" t="e">
        <f>VLOOKUP(B29,пр.взв!B11:F109,3,FALSE)</f>
        <v>#N/A</v>
      </c>
      <c r="E29" s="133" t="e">
        <f>VLOOKUP(B29,пр.взв!B6:G109,4,FALSE)</f>
        <v>#N/A</v>
      </c>
      <c r="F29" s="122"/>
      <c r="G29" s="122"/>
      <c r="H29" s="124"/>
      <c r="I29" s="125"/>
      <c r="K29" s="116"/>
      <c r="L29" s="118" t="e">
        <f>VLOOKUP(K29,пр.взв!B7:E86,2,FALSE)</f>
        <v>#N/A</v>
      </c>
      <c r="M29" s="118" t="e">
        <f>VLOOKUP(K29,пр.взв!B3:G110,3,FALSE)</f>
        <v>#N/A</v>
      </c>
      <c r="N29" s="118" t="e">
        <f>VLOOKUP(K29,пр.взв!B3:G110,4,FALSE)</f>
        <v>#N/A</v>
      </c>
      <c r="O29" s="122"/>
      <c r="P29" s="122"/>
      <c r="Q29" s="124"/>
      <c r="R29" s="125"/>
    </row>
    <row r="30" spans="1:18" ht="13.5" thickBot="1">
      <c r="A30" s="143"/>
      <c r="B30" s="117"/>
      <c r="C30" s="119"/>
      <c r="D30" s="131"/>
      <c r="E30" s="131"/>
      <c r="F30" s="123"/>
      <c r="G30" s="123"/>
      <c r="H30" s="112"/>
      <c r="I30" s="114"/>
      <c r="K30" s="117"/>
      <c r="L30" s="119"/>
      <c r="M30" s="119"/>
      <c r="N30" s="119"/>
      <c r="O30" s="123"/>
      <c r="P30" s="123"/>
      <c r="Q30" s="112"/>
      <c r="R30" s="114"/>
    </row>
    <row r="31" spans="1:18" ht="12.75" customHeight="1">
      <c r="A31" s="143"/>
      <c r="B31" s="117"/>
      <c r="C31" s="118" t="e">
        <f>VLOOKUP(B31,пр.взв!B13:E92,2,FALSE)</f>
        <v>#N/A</v>
      </c>
      <c r="D31" s="133" t="e">
        <f>VLOOKUP(B31,пр.взв!B13:F111,3,FALSE)</f>
        <v>#N/A</v>
      </c>
      <c r="E31" s="133" t="e">
        <f>VLOOKUP(B31,пр.взв!B8:G111,4,FALSE)</f>
        <v>#N/A</v>
      </c>
      <c r="F31" s="123"/>
      <c r="G31" s="123"/>
      <c r="H31" s="112"/>
      <c r="I31" s="114"/>
      <c r="K31" s="117"/>
      <c r="L31" s="127" t="e">
        <f>VLOOKUP(K31,пр.взв!B7:E86,2,FALSE)</f>
        <v>#N/A</v>
      </c>
      <c r="M31" s="127" t="e">
        <f>VLOOKUP(K31,пр.взв!B3:G112,3,FALSE)</f>
        <v>#N/A</v>
      </c>
      <c r="N31" s="127" t="e">
        <f>VLOOKUP(K31,пр.взв!B3:G112,4,FALSE)</f>
        <v>#N/A</v>
      </c>
      <c r="O31" s="123"/>
      <c r="P31" s="123"/>
      <c r="Q31" s="112"/>
      <c r="R31" s="114"/>
    </row>
    <row r="32" spans="1:18" ht="13.5" thickBot="1">
      <c r="A32" s="143"/>
      <c r="B32" s="126"/>
      <c r="C32" s="119"/>
      <c r="D32" s="131"/>
      <c r="E32" s="131"/>
      <c r="F32" s="130"/>
      <c r="G32" s="130"/>
      <c r="H32" s="113"/>
      <c r="I32" s="115"/>
      <c r="K32" s="126"/>
      <c r="L32" s="119"/>
      <c r="M32" s="119"/>
      <c r="N32" s="119"/>
      <c r="O32" s="130"/>
      <c r="P32" s="130"/>
      <c r="Q32" s="113"/>
      <c r="R32" s="115"/>
    </row>
    <row r="33" spans="1:18">
      <c r="A33" s="143"/>
      <c r="B33" s="116"/>
      <c r="C33" s="118" t="e">
        <f>VLOOKUP(B33,пр.взв!B7:E86,2,FALSE)</f>
        <v>#N/A</v>
      </c>
      <c r="D33" s="133" t="e">
        <f>VLOOKUP(B33,пр.взв!B5:F113,3,FALSE)</f>
        <v>#N/A</v>
      </c>
      <c r="E33" s="133" t="e">
        <f>VLOOKUP(B33,пр.взв!B3:G113,4,FALSE)</f>
        <v>#N/A</v>
      </c>
      <c r="F33" s="122"/>
      <c r="G33" s="122"/>
      <c r="H33" s="124"/>
      <c r="I33" s="125"/>
      <c r="K33" s="116"/>
      <c r="L33" s="118" t="e">
        <f>VLOOKUP(K33,пр.взв!B7:E86,2,FALSE)</f>
        <v>#N/A</v>
      </c>
      <c r="M33" s="118" t="e">
        <f>VLOOKUP(K33,пр.взв!B3:G114,3,FALSE)</f>
        <v>#N/A</v>
      </c>
      <c r="N33" s="118" t="e">
        <f>VLOOKUP(K33,пр.взв!B3:G114,4,FALSE)</f>
        <v>#N/A</v>
      </c>
      <c r="O33" s="122"/>
      <c r="P33" s="122"/>
      <c r="Q33" s="124"/>
      <c r="R33" s="125"/>
    </row>
    <row r="34" spans="1:18">
      <c r="A34" s="143"/>
      <c r="B34" s="117"/>
      <c r="C34" s="119"/>
      <c r="D34" s="131"/>
      <c r="E34" s="131"/>
      <c r="F34" s="123"/>
      <c r="G34" s="123"/>
      <c r="H34" s="112"/>
      <c r="I34" s="114"/>
      <c r="K34" s="117"/>
      <c r="L34" s="119"/>
      <c r="M34" s="119"/>
      <c r="N34" s="119"/>
      <c r="O34" s="123"/>
      <c r="P34" s="123"/>
      <c r="Q34" s="112"/>
      <c r="R34" s="114"/>
    </row>
    <row r="35" spans="1:18">
      <c r="A35" s="143"/>
      <c r="B35" s="117"/>
      <c r="C35" s="127" t="e">
        <f>VLOOKUP(B35,пр.взв!B7:E86,2,FALSE)</f>
        <v>#N/A</v>
      </c>
      <c r="D35" s="131" t="e">
        <f>VLOOKUP(B35,пр.взв!B5:G114,3,FALSE)</f>
        <v>#N/A</v>
      </c>
      <c r="E35" s="131" t="e">
        <f>VLOOKUP(B35,пр.взв!B3:G114,4,FALSE)</f>
        <v>#N/A</v>
      </c>
      <c r="F35" s="123"/>
      <c r="G35" s="123"/>
      <c r="H35" s="112"/>
      <c r="I35" s="114"/>
      <c r="K35" s="117"/>
      <c r="L35" s="127" t="e">
        <f>VLOOKUP(K35,пр.взв!B7:E86,2,FALSE)</f>
        <v>#N/A</v>
      </c>
      <c r="M35" s="127" t="e">
        <f>VLOOKUP(K35,пр.взв!B3:G116,3,FALSE)</f>
        <v>#N/A</v>
      </c>
      <c r="N35" s="127" t="e">
        <f>VLOOKUP(K35,пр.взв!B3:G116,4,FALSE)</f>
        <v>#N/A</v>
      </c>
      <c r="O35" s="123"/>
      <c r="P35" s="123"/>
      <c r="Q35" s="112"/>
      <c r="R35" s="114"/>
    </row>
    <row r="36" spans="1:18" ht="13.5" thickBot="1">
      <c r="A36" s="143"/>
      <c r="B36" s="126"/>
      <c r="C36" s="128"/>
      <c r="D36" s="132"/>
      <c r="E36" s="132"/>
      <c r="F36" s="130"/>
      <c r="G36" s="130"/>
      <c r="H36" s="113"/>
      <c r="I36" s="115"/>
      <c r="K36" s="126"/>
      <c r="L36" s="119"/>
      <c r="M36" s="119"/>
      <c r="N36" s="119"/>
      <c r="O36" s="130"/>
      <c r="P36" s="130"/>
      <c r="Q36" s="113"/>
      <c r="R36" s="115"/>
    </row>
    <row r="37" spans="1:18">
      <c r="A37" s="143"/>
      <c r="B37" s="116"/>
      <c r="C37" s="118" t="e">
        <f>VLOOKUP(B37,пр.взв!B7:E86,2,FALSE)</f>
        <v>#N/A</v>
      </c>
      <c r="D37" s="133" t="e">
        <f>VLOOKUP(B37,пр.взв!B3:F117,3,FALSE)</f>
        <v>#N/A</v>
      </c>
      <c r="E37" s="133" t="e">
        <f>VLOOKUP(B37,пр.взв!B7:G117,4,FALSE)</f>
        <v>#N/A</v>
      </c>
      <c r="F37" s="122"/>
      <c r="G37" s="122"/>
      <c r="H37" s="124"/>
      <c r="I37" s="125"/>
      <c r="K37" s="116"/>
      <c r="L37" s="118" t="e">
        <f>VLOOKUP(K37,пр.взв!B7:E86,2,FALSE)</f>
        <v>#N/A</v>
      </c>
      <c r="M37" s="118" t="e">
        <f>VLOOKUP(K37,пр.взв!B3:G118,3,FALSE)</f>
        <v>#N/A</v>
      </c>
      <c r="N37" s="118" t="e">
        <f>VLOOKUP(K37,пр.взв!B3:G118,4,FALSE)</f>
        <v>#N/A</v>
      </c>
      <c r="O37" s="122"/>
      <c r="P37" s="122"/>
      <c r="Q37" s="124"/>
      <c r="R37" s="125"/>
    </row>
    <row r="38" spans="1:18">
      <c r="A38" s="143"/>
      <c r="B38" s="117"/>
      <c r="C38" s="119"/>
      <c r="D38" s="131"/>
      <c r="E38" s="131"/>
      <c r="F38" s="123"/>
      <c r="G38" s="123"/>
      <c r="H38" s="112"/>
      <c r="I38" s="114"/>
      <c r="K38" s="117"/>
      <c r="L38" s="119"/>
      <c r="M38" s="119"/>
      <c r="N38" s="119"/>
      <c r="O38" s="123"/>
      <c r="P38" s="123"/>
      <c r="Q38" s="112"/>
      <c r="R38" s="114"/>
    </row>
    <row r="39" spans="1:18">
      <c r="A39" s="143"/>
      <c r="B39" s="117"/>
      <c r="C39" s="127" t="e">
        <f>VLOOKUP(B39,пр.взв!B7:E86,2,FALSE)</f>
        <v>#N/A</v>
      </c>
      <c r="D39" s="131" t="e">
        <f>VLOOKUP(B39,пр.взв!B3:G118,3,FALSE)</f>
        <v>#N/A</v>
      </c>
      <c r="E39" s="131" t="e">
        <f>VLOOKUP(B39,пр.взв!B3:G118,4,FALSE)</f>
        <v>#N/A</v>
      </c>
      <c r="F39" s="123"/>
      <c r="G39" s="123"/>
      <c r="H39" s="112"/>
      <c r="I39" s="114"/>
      <c r="K39" s="117"/>
      <c r="L39" s="127" t="e">
        <f>VLOOKUP(K39,пр.взв!B7:E86,2,FALSE)</f>
        <v>#N/A</v>
      </c>
      <c r="M39" s="127" t="e">
        <f>VLOOKUP(K39,пр.взв!B3:G120,3,FALSE)</f>
        <v>#N/A</v>
      </c>
      <c r="N39" s="127" t="e">
        <f>VLOOKUP(K39,пр.взв!B3:G120,4,FALSE)</f>
        <v>#N/A</v>
      </c>
      <c r="O39" s="123"/>
      <c r="P39" s="123"/>
      <c r="Q39" s="112"/>
      <c r="R39" s="114"/>
    </row>
    <row r="40" spans="1:18" ht="13.5" thickBot="1">
      <c r="A40" s="143"/>
      <c r="B40" s="126"/>
      <c r="C40" s="128"/>
      <c r="D40" s="132"/>
      <c r="E40" s="132"/>
      <c r="F40" s="130"/>
      <c r="G40" s="130"/>
      <c r="H40" s="113"/>
      <c r="I40" s="115"/>
      <c r="K40" s="126"/>
      <c r="L40" s="119"/>
      <c r="M40" s="119"/>
      <c r="N40" s="119"/>
      <c r="O40" s="130"/>
      <c r="P40" s="130"/>
      <c r="Q40" s="113"/>
      <c r="R40" s="115"/>
    </row>
    <row r="41" spans="1:18">
      <c r="A41" s="143"/>
      <c r="B41" s="116"/>
      <c r="C41" s="118" t="e">
        <f>VLOOKUP(B41,пр.взв!B7:E86,2,FALSE)</f>
        <v>#N/A</v>
      </c>
      <c r="D41" s="133" t="e">
        <f>VLOOKUP(B41,пр.взв!B3:F121,3,FALSE)</f>
        <v>#N/A</v>
      </c>
      <c r="E41" s="133" t="e">
        <f>VLOOKUP(B41,пр.взв!B4:G121,4,FALSE)</f>
        <v>#N/A</v>
      </c>
      <c r="F41" s="122"/>
      <c r="G41" s="122"/>
      <c r="H41" s="124"/>
      <c r="I41" s="125"/>
      <c r="K41" s="116"/>
      <c r="L41" s="118" t="e">
        <f>VLOOKUP(K41,пр.взв!B7:E86,2,FALSE)</f>
        <v>#N/A</v>
      </c>
      <c r="M41" s="118" t="e">
        <f>VLOOKUP(K41,пр.взв!B4:G122,3,FALSE)</f>
        <v>#N/A</v>
      </c>
      <c r="N41" s="118" t="e">
        <f>VLOOKUP(K41,пр.взв!B4:G122,4,FALSE)</f>
        <v>#N/A</v>
      </c>
      <c r="O41" s="122"/>
      <c r="P41" s="122"/>
      <c r="Q41" s="124"/>
      <c r="R41" s="125"/>
    </row>
    <row r="42" spans="1:18">
      <c r="A42" s="143"/>
      <c r="B42" s="117"/>
      <c r="C42" s="119"/>
      <c r="D42" s="131"/>
      <c r="E42" s="131"/>
      <c r="F42" s="123"/>
      <c r="G42" s="123"/>
      <c r="H42" s="112"/>
      <c r="I42" s="114"/>
      <c r="K42" s="117"/>
      <c r="L42" s="119"/>
      <c r="M42" s="119"/>
      <c r="N42" s="119"/>
      <c r="O42" s="123"/>
      <c r="P42" s="123"/>
      <c r="Q42" s="112"/>
      <c r="R42" s="114"/>
    </row>
    <row r="43" spans="1:18">
      <c r="A43" s="143"/>
      <c r="B43" s="117"/>
      <c r="C43" s="127" t="e">
        <f>VLOOKUP(B43,пр.взв!B7:E100,2,FALSE)</f>
        <v>#N/A</v>
      </c>
      <c r="D43" s="131" t="e">
        <f>VLOOKUP(B43,пр.взв!B3:G122,3,FALSE)</f>
        <v>#N/A</v>
      </c>
      <c r="E43" s="131" t="e">
        <f>VLOOKUP(B43,пр.взв!B4:G122,4,FALSE)</f>
        <v>#N/A</v>
      </c>
      <c r="F43" s="123"/>
      <c r="G43" s="123"/>
      <c r="H43" s="112"/>
      <c r="I43" s="114"/>
      <c r="K43" s="117"/>
      <c r="L43" s="127" t="e">
        <f>VLOOKUP(K43,пр.взв!B7:F86,2,FALSE)</f>
        <v>#N/A</v>
      </c>
      <c r="M43" s="127" t="e">
        <f>VLOOKUP(K43,пр.взв!B4:G124,3,FALSE)</f>
        <v>#N/A</v>
      </c>
      <c r="N43" s="127" t="e">
        <f>VLOOKUP(K43,пр.взв!B4:G124,4,FALSE)</f>
        <v>#N/A</v>
      </c>
      <c r="O43" s="123"/>
      <c r="P43" s="123"/>
      <c r="Q43" s="112"/>
      <c r="R43" s="114"/>
    </row>
    <row r="44" spans="1:18" ht="13.5" thickBot="1">
      <c r="A44" s="143"/>
      <c r="B44" s="126"/>
      <c r="C44" s="128"/>
      <c r="D44" s="132"/>
      <c r="E44" s="132"/>
      <c r="F44" s="130"/>
      <c r="G44" s="130"/>
      <c r="H44" s="113"/>
      <c r="I44" s="115"/>
      <c r="K44" s="126"/>
      <c r="L44" s="119"/>
      <c r="M44" s="119"/>
      <c r="N44" s="119"/>
      <c r="O44" s="130"/>
      <c r="P44" s="130"/>
      <c r="Q44" s="113"/>
      <c r="R44" s="115"/>
    </row>
    <row r="45" spans="1:18">
      <c r="A45" s="143"/>
      <c r="B45" s="116"/>
      <c r="C45" s="118" t="e">
        <f>VLOOKUP(B45,пр.взв!B7:E90,2,FALSE)</f>
        <v>#N/A</v>
      </c>
      <c r="D45" s="133" t="e">
        <f>VLOOKUP(B45,пр.взв!B7:F125,3,FALSE)</f>
        <v>#N/A</v>
      </c>
      <c r="E45" s="133" t="e">
        <f>VLOOKUP(B45,пр.взв!B4:G125,4,FALSE)</f>
        <v>#N/A</v>
      </c>
      <c r="F45" s="122"/>
      <c r="G45" s="122"/>
      <c r="H45" s="124"/>
      <c r="I45" s="125"/>
      <c r="K45" s="116"/>
      <c r="L45" s="118" t="e">
        <f>VLOOKUP(K45,пр.взв!B7:E86,2,FALSE)</f>
        <v>#N/A</v>
      </c>
      <c r="M45" s="118" t="e">
        <f>VLOOKUP(K45,пр.взв!B4:G126,3,FALSE)</f>
        <v>#N/A</v>
      </c>
      <c r="N45" s="118" t="e">
        <f>VLOOKUP(K45,пр.взв!B4:G126,4,FALSE)</f>
        <v>#N/A</v>
      </c>
      <c r="O45" s="122"/>
      <c r="P45" s="122"/>
      <c r="Q45" s="124"/>
      <c r="R45" s="125"/>
    </row>
    <row r="46" spans="1:18">
      <c r="A46" s="143"/>
      <c r="B46" s="117"/>
      <c r="C46" s="119"/>
      <c r="D46" s="131"/>
      <c r="E46" s="131"/>
      <c r="F46" s="123"/>
      <c r="G46" s="123"/>
      <c r="H46" s="112"/>
      <c r="I46" s="114"/>
      <c r="K46" s="117"/>
      <c r="L46" s="119"/>
      <c r="M46" s="119"/>
      <c r="N46" s="119"/>
      <c r="O46" s="123"/>
      <c r="P46" s="123"/>
      <c r="Q46" s="112"/>
      <c r="R46" s="114"/>
    </row>
    <row r="47" spans="1:18">
      <c r="A47" s="143"/>
      <c r="B47" s="117"/>
      <c r="C47" s="127" t="e">
        <f>VLOOKUP(B47,пр.взв!B7:E86,2,FALSE)</f>
        <v>#N/A</v>
      </c>
      <c r="D47" s="131" t="e">
        <f>VLOOKUP(B47,пр.взв!B7:G126,3,FALSE)</f>
        <v>#N/A</v>
      </c>
      <c r="E47" s="131" t="e">
        <f>VLOOKUP(B47,пр.взв!B4:G126,4,FALSE)</f>
        <v>#N/A</v>
      </c>
      <c r="F47" s="123"/>
      <c r="G47" s="123"/>
      <c r="H47" s="112"/>
      <c r="I47" s="114"/>
      <c r="K47" s="117"/>
      <c r="L47" s="127" t="e">
        <f>VLOOKUP(K47,пр.взв!B7:E86,2,FALSE)</f>
        <v>#N/A</v>
      </c>
      <c r="M47" s="127" t="e">
        <f>VLOOKUP(K47,пр.взв!B4:G128,3,FALSE)</f>
        <v>#N/A</v>
      </c>
      <c r="N47" s="127" t="e">
        <f>VLOOKUP(K47,пр.взв!B4:G128,4,FALSE)</f>
        <v>#N/A</v>
      </c>
      <c r="O47" s="123"/>
      <c r="P47" s="123"/>
      <c r="Q47" s="112"/>
      <c r="R47" s="114"/>
    </row>
    <row r="48" spans="1:18" ht="13.5" thickBot="1">
      <c r="A48" s="143"/>
      <c r="B48" s="126"/>
      <c r="C48" s="144"/>
      <c r="D48" s="145"/>
      <c r="E48" s="145"/>
      <c r="F48" s="130"/>
      <c r="G48" s="130"/>
      <c r="H48" s="113"/>
      <c r="I48" s="115"/>
      <c r="K48" s="126"/>
      <c r="L48" s="119"/>
      <c r="M48" s="119"/>
      <c r="N48" s="119"/>
      <c r="O48" s="130"/>
      <c r="P48" s="130"/>
      <c r="Q48" s="113"/>
      <c r="R48" s="115"/>
    </row>
    <row r="49" spans="1:18">
      <c r="A49" s="143"/>
      <c r="B49" s="116"/>
      <c r="C49" s="118" t="e">
        <f>VLOOKUP(B49,пр.взв!B3:E86,2,FALSE)</f>
        <v>#N/A</v>
      </c>
      <c r="D49" s="133" t="e">
        <f>VLOOKUP(B49,пр.взв!B5:F129,3,FALSE)</f>
        <v>#N/A</v>
      </c>
      <c r="E49" s="133" t="e">
        <f>VLOOKUP(B49,пр.взв!B4:G129,4,FALSE)</f>
        <v>#N/A</v>
      </c>
      <c r="F49" s="122"/>
      <c r="G49" s="122"/>
      <c r="H49" s="124"/>
      <c r="I49" s="125"/>
      <c r="K49" s="116"/>
      <c r="L49" s="118" t="e">
        <f>VLOOKUP(K49,пр.взв!B7:E86,2,FALSE)</f>
        <v>#N/A</v>
      </c>
      <c r="M49" s="118" t="e">
        <f>VLOOKUP(K49,пр.взв!B5:G130,3,FALSE)</f>
        <v>#N/A</v>
      </c>
      <c r="N49" s="118" t="e">
        <f>VLOOKUP(K49,пр.взв!B5:G130,4,FALSE)</f>
        <v>#N/A</v>
      </c>
      <c r="O49" s="122"/>
      <c r="P49" s="122"/>
      <c r="Q49" s="124"/>
      <c r="R49" s="125"/>
    </row>
    <row r="50" spans="1:18">
      <c r="A50" s="143"/>
      <c r="B50" s="117"/>
      <c r="C50" s="119"/>
      <c r="D50" s="131"/>
      <c r="E50" s="131"/>
      <c r="F50" s="123"/>
      <c r="G50" s="123"/>
      <c r="H50" s="112"/>
      <c r="I50" s="114"/>
      <c r="K50" s="117"/>
      <c r="L50" s="119"/>
      <c r="M50" s="119"/>
      <c r="N50" s="119"/>
      <c r="O50" s="123"/>
      <c r="P50" s="123"/>
      <c r="Q50" s="112"/>
      <c r="R50" s="114"/>
    </row>
    <row r="51" spans="1:18">
      <c r="A51" s="143"/>
      <c r="B51" s="117"/>
      <c r="C51" s="127" t="e">
        <f>VLOOKUP(B51,пр.взв!B7:E86,2,FALSE)</f>
        <v>#N/A</v>
      </c>
      <c r="D51" s="131" t="e">
        <f>VLOOKUP(B51,пр.взв!B5:G130,3,FALSE)</f>
        <v>#N/A</v>
      </c>
      <c r="E51" s="131" t="e">
        <f>VLOOKUP(B51,пр.взв!B5:G130,4,FALSE)</f>
        <v>#N/A</v>
      </c>
      <c r="F51" s="123"/>
      <c r="G51" s="123"/>
      <c r="H51" s="112"/>
      <c r="I51" s="114"/>
      <c r="K51" s="117"/>
      <c r="L51" s="127" t="e">
        <f>VLOOKUP(K51,пр.взв!B7:E86,2,FALSE)</f>
        <v>#N/A</v>
      </c>
      <c r="M51" s="127" t="e">
        <f>VLOOKUP(K51,пр.взв!B5:G132,3,FALSE)</f>
        <v>#N/A</v>
      </c>
      <c r="N51" s="127" t="e">
        <f>VLOOKUP(K51,пр.взв!B5:G132,4,FALSE)</f>
        <v>#N/A</v>
      </c>
      <c r="O51" s="123"/>
      <c r="P51" s="123"/>
      <c r="Q51" s="112"/>
      <c r="R51" s="114"/>
    </row>
    <row r="52" spans="1:18" ht="13.5" thickBot="1">
      <c r="A52" s="143"/>
      <c r="B52" s="126"/>
      <c r="C52" s="128"/>
      <c r="D52" s="132"/>
      <c r="E52" s="132"/>
      <c r="F52" s="130"/>
      <c r="G52" s="130"/>
      <c r="H52" s="113"/>
      <c r="I52" s="115"/>
      <c r="K52" s="126"/>
      <c r="L52" s="119"/>
      <c r="M52" s="119"/>
      <c r="N52" s="119"/>
      <c r="O52" s="130"/>
      <c r="P52" s="130"/>
      <c r="Q52" s="113"/>
      <c r="R52" s="115"/>
    </row>
    <row r="53" spans="1:18">
      <c r="A53" s="143"/>
      <c r="B53" s="116"/>
      <c r="C53" s="118" t="e">
        <f>VLOOKUP(B53,пр.взв!B7:E86,2,FALSE)</f>
        <v>#N/A</v>
      </c>
      <c r="D53" s="133" t="e">
        <f>VLOOKUP(B53,пр.взв!B5:F133,3,FALSE)</f>
        <v>#N/A</v>
      </c>
      <c r="E53" s="133" t="e">
        <f>VLOOKUP(B53,пр.взв!B5:G133,4,FALSE)</f>
        <v>#N/A</v>
      </c>
      <c r="F53" s="122"/>
      <c r="G53" s="122"/>
      <c r="H53" s="124"/>
      <c r="I53" s="125"/>
      <c r="K53" s="116"/>
      <c r="L53" s="118" t="e">
        <f>VLOOKUP(K53,пр.взв!B7:E86,2,FALSE)</f>
        <v>#N/A</v>
      </c>
      <c r="M53" s="118" t="e">
        <f>VLOOKUP(K53,пр.взв!B5:G134,3,FALSE)</f>
        <v>#N/A</v>
      </c>
      <c r="N53" s="118" t="e">
        <f>VLOOKUP(K53,пр.взв!B5:G134,4,FALSE)</f>
        <v>#N/A</v>
      </c>
      <c r="O53" s="122"/>
      <c r="P53" s="122"/>
      <c r="Q53" s="124"/>
      <c r="R53" s="125"/>
    </row>
    <row r="54" spans="1:18">
      <c r="A54" s="143"/>
      <c r="B54" s="117"/>
      <c r="C54" s="119"/>
      <c r="D54" s="131"/>
      <c r="E54" s="131"/>
      <c r="F54" s="123"/>
      <c r="G54" s="123"/>
      <c r="H54" s="112"/>
      <c r="I54" s="114"/>
      <c r="K54" s="117"/>
      <c r="L54" s="119"/>
      <c r="M54" s="119"/>
      <c r="N54" s="119"/>
      <c r="O54" s="123"/>
      <c r="P54" s="123"/>
      <c r="Q54" s="112"/>
      <c r="R54" s="114"/>
    </row>
    <row r="55" spans="1:18">
      <c r="A55" s="143"/>
      <c r="B55" s="117"/>
      <c r="C55" s="127" t="e">
        <f>VLOOKUP(B55,пр.взв!B7:E86,2,FALSE)</f>
        <v>#N/A</v>
      </c>
      <c r="D55" s="131" t="e">
        <f>VLOOKUP(B55,пр.взв!B5:G134,3,FALSE)</f>
        <v>#N/A</v>
      </c>
      <c r="E55" s="131" t="e">
        <f>VLOOKUP(B55,пр.взв!B5:G134,4,FALSE)</f>
        <v>#N/A</v>
      </c>
      <c r="F55" s="123"/>
      <c r="G55" s="123"/>
      <c r="H55" s="112"/>
      <c r="I55" s="114"/>
      <c r="K55" s="117"/>
      <c r="L55" s="127" t="e">
        <f>VLOOKUP(K55,пр.взв!B7:E86,2,FALSE)</f>
        <v>#N/A</v>
      </c>
      <c r="M55" s="127" t="e">
        <f>VLOOKUP(K55,пр.взв!B5:G136,3,FALSE)</f>
        <v>#N/A</v>
      </c>
      <c r="N55" s="127" t="e">
        <f>VLOOKUP(K55,пр.взв!B5:G136,4,FALSE)</f>
        <v>#N/A</v>
      </c>
      <c r="O55" s="123"/>
      <c r="P55" s="123"/>
      <c r="Q55" s="112"/>
      <c r="R55" s="114"/>
    </row>
    <row r="56" spans="1:18" ht="13.5" thickBot="1">
      <c r="A56" s="143"/>
      <c r="B56" s="126"/>
      <c r="C56" s="128"/>
      <c r="D56" s="132"/>
      <c r="E56" s="132"/>
      <c r="F56" s="130"/>
      <c r="G56" s="130"/>
      <c r="H56" s="113"/>
      <c r="I56" s="115"/>
      <c r="K56" s="126"/>
      <c r="L56" s="119"/>
      <c r="M56" s="119"/>
      <c r="N56" s="119"/>
      <c r="O56" s="130"/>
      <c r="P56" s="130"/>
      <c r="Q56" s="113"/>
      <c r="R56" s="115"/>
    </row>
    <row r="57" spans="1:18">
      <c r="A57" s="143"/>
      <c r="B57" s="116"/>
      <c r="C57" s="118" t="e">
        <f>VLOOKUP(B57,пр.взв!B7:E86,2,FALSE)</f>
        <v>#N/A</v>
      </c>
      <c r="D57" s="133" t="e">
        <f>VLOOKUP(B57,пр.взв!B5:F137,3,FALSE)</f>
        <v>#N/A</v>
      </c>
      <c r="E57" s="133" t="e">
        <f>VLOOKUP(B57,пр.взв!B5:G137,4,FALSE)</f>
        <v>#N/A</v>
      </c>
      <c r="F57" s="120"/>
      <c r="G57" s="122"/>
      <c r="H57" s="124"/>
      <c r="I57" s="125"/>
      <c r="K57" s="116"/>
      <c r="L57" s="118" t="e">
        <f>VLOOKUP(K57,пр.взв!B7:E86,2,FALSE)</f>
        <v>#N/A</v>
      </c>
      <c r="M57" s="118" t="e">
        <f>VLOOKUP(K57,пр.взв!B5:G138,3,FALSE)</f>
        <v>#N/A</v>
      </c>
      <c r="N57" s="118" t="e">
        <f>VLOOKUP(K57,пр.взв!B5:G138,4,FALSE)</f>
        <v>#N/A</v>
      </c>
      <c r="O57" s="120"/>
      <c r="P57" s="122"/>
      <c r="Q57" s="124"/>
      <c r="R57" s="125"/>
    </row>
    <row r="58" spans="1:18">
      <c r="A58" s="143"/>
      <c r="B58" s="117"/>
      <c r="C58" s="119"/>
      <c r="D58" s="131"/>
      <c r="E58" s="131"/>
      <c r="F58" s="121"/>
      <c r="G58" s="123"/>
      <c r="H58" s="112"/>
      <c r="I58" s="114"/>
      <c r="K58" s="117"/>
      <c r="L58" s="119"/>
      <c r="M58" s="119"/>
      <c r="N58" s="119"/>
      <c r="O58" s="121"/>
      <c r="P58" s="123"/>
      <c r="Q58" s="112"/>
      <c r="R58" s="114"/>
    </row>
    <row r="59" spans="1:18">
      <c r="A59" s="143"/>
      <c r="B59" s="117"/>
      <c r="C59" s="127" t="e">
        <f>VLOOKUP(B59,пр.взв!B7:E86,2,FALSE)</f>
        <v>#N/A</v>
      </c>
      <c r="D59" s="131" t="e">
        <f>VLOOKUP(B59,пр.взв!B5:G138,3,FALSE)</f>
        <v>#N/A</v>
      </c>
      <c r="E59" s="131" t="e">
        <f>VLOOKUP(B59,пр.взв!B5:G138,4,FALSE)</f>
        <v>#N/A</v>
      </c>
      <c r="F59" s="121"/>
      <c r="G59" s="123"/>
      <c r="H59" s="112"/>
      <c r="I59" s="114"/>
      <c r="K59" s="117"/>
      <c r="L59" s="127" t="e">
        <f>VLOOKUP(K59,пр.взв!B7:E86,2,FALSE)</f>
        <v>#N/A</v>
      </c>
      <c r="M59" s="119" t="e">
        <f>VLOOKUP(K59,пр.взв!B5:G140,3,FALSE)</f>
        <v>#N/A</v>
      </c>
      <c r="N59" s="119" t="e">
        <f>VLOOKUP(K59,пр.взв!B5:G140,4,FALSE)</f>
        <v>#N/A</v>
      </c>
      <c r="O59" s="121"/>
      <c r="P59" s="123"/>
      <c r="Q59" s="112"/>
      <c r="R59" s="114"/>
    </row>
    <row r="60" spans="1:18" ht="13.5" thickBot="1">
      <c r="A60" s="143"/>
      <c r="B60" s="126"/>
      <c r="C60" s="128"/>
      <c r="D60" s="132"/>
      <c r="E60" s="132"/>
      <c r="F60" s="129"/>
      <c r="G60" s="130"/>
      <c r="H60" s="113"/>
      <c r="I60" s="115"/>
      <c r="K60" s="126"/>
      <c r="L60" s="128"/>
      <c r="M60" s="128"/>
      <c r="N60" s="128"/>
      <c r="O60" s="129"/>
      <c r="P60" s="130"/>
      <c r="Q60" s="113"/>
      <c r="R60" s="115"/>
    </row>
    <row r="61" spans="1:18" ht="28.5" customHeight="1">
      <c r="A61" s="13"/>
      <c r="B61" s="14"/>
      <c r="C61" s="14"/>
      <c r="D61" s="14"/>
      <c r="E61" s="14"/>
      <c r="F61" s="14"/>
      <c r="G61" s="14"/>
      <c r="H61" s="14"/>
      <c r="I61" s="14"/>
      <c r="K61" s="14"/>
      <c r="L61" s="14"/>
      <c r="M61" s="14"/>
      <c r="N61" s="14"/>
      <c r="O61" s="14"/>
      <c r="P61" s="14"/>
      <c r="Q61" s="14"/>
      <c r="R61" s="14"/>
    </row>
  </sheetData>
  <mergeCells count="495">
    <mergeCell ref="B5:B6"/>
    <mergeCell ref="F7:F8"/>
    <mergeCell ref="G7:G8"/>
    <mergeCell ref="B7:B8"/>
    <mergeCell ref="C7:C8"/>
    <mergeCell ref="D7:D8"/>
    <mergeCell ref="E7:E8"/>
    <mergeCell ref="B1:I1"/>
    <mergeCell ref="B3:B4"/>
    <mergeCell ref="C3:C4"/>
    <mergeCell ref="D3:D4"/>
    <mergeCell ref="E3:E4"/>
    <mergeCell ref="F3:F4"/>
    <mergeCell ref="G3:G4"/>
    <mergeCell ref="H3:H4"/>
    <mergeCell ref="I3:I4"/>
    <mergeCell ref="H7:H8"/>
    <mergeCell ref="F5:F6"/>
    <mergeCell ref="G5:G6"/>
    <mergeCell ref="H5:H6"/>
    <mergeCell ref="I5:I6"/>
    <mergeCell ref="I7:I8"/>
    <mergeCell ref="C5:C6"/>
    <mergeCell ref="D5:D6"/>
    <mergeCell ref="E5:E6"/>
    <mergeCell ref="F9:F10"/>
    <mergeCell ref="G9:G10"/>
    <mergeCell ref="H9:H10"/>
    <mergeCell ref="I9:I10"/>
    <mergeCell ref="B9:B10"/>
    <mergeCell ref="C9:C10"/>
    <mergeCell ref="D9:D10"/>
    <mergeCell ref="E9:E10"/>
    <mergeCell ref="F11:F12"/>
    <mergeCell ref="G11:G12"/>
    <mergeCell ref="H11:H12"/>
    <mergeCell ref="I11:I12"/>
    <mergeCell ref="B11:B12"/>
    <mergeCell ref="C11:C12"/>
    <mergeCell ref="D11:D12"/>
    <mergeCell ref="E11:E12"/>
    <mergeCell ref="I17:I18"/>
    <mergeCell ref="F19:F20"/>
    <mergeCell ref="G19:G20"/>
    <mergeCell ref="H19:H20"/>
    <mergeCell ref="I19:I20"/>
    <mergeCell ref="B13:B14"/>
    <mergeCell ref="C13:C14"/>
    <mergeCell ref="D13:D14"/>
    <mergeCell ref="E13:E14"/>
    <mergeCell ref="B15:B16"/>
    <mergeCell ref="C15:C16"/>
    <mergeCell ref="H13:H14"/>
    <mergeCell ref="I13:I14"/>
    <mergeCell ref="D15:D16"/>
    <mergeCell ref="E15:E16"/>
    <mergeCell ref="F15:F16"/>
    <mergeCell ref="G15:G16"/>
    <mergeCell ref="H15:H16"/>
    <mergeCell ref="I15:I16"/>
    <mergeCell ref="F13:F14"/>
    <mergeCell ref="G13:G14"/>
    <mergeCell ref="B17:B18"/>
    <mergeCell ref="C17:C18"/>
    <mergeCell ref="D17:D18"/>
    <mergeCell ref="E17:E18"/>
    <mergeCell ref="F17:F18"/>
    <mergeCell ref="G17:G18"/>
    <mergeCell ref="H17:H18"/>
    <mergeCell ref="B19:B20"/>
    <mergeCell ref="C19:C20"/>
    <mergeCell ref="D19:D20"/>
    <mergeCell ref="E19:E20"/>
    <mergeCell ref="A23:A24"/>
    <mergeCell ref="I21:I22"/>
    <mergeCell ref="B21:B22"/>
    <mergeCell ref="C21:C22"/>
    <mergeCell ref="D21:D22"/>
    <mergeCell ref="E21:E22"/>
    <mergeCell ref="H21:H22"/>
    <mergeCell ref="F21:F22"/>
    <mergeCell ref="G21:G22"/>
    <mergeCell ref="B23:B24"/>
    <mergeCell ref="C23:C24"/>
    <mergeCell ref="G23:G24"/>
    <mergeCell ref="I23:I24"/>
    <mergeCell ref="E23:E24"/>
    <mergeCell ref="F23:F24"/>
    <mergeCell ref="H27:H28"/>
    <mergeCell ref="H29:H30"/>
    <mergeCell ref="E37:E38"/>
    <mergeCell ref="H23:H24"/>
    <mergeCell ref="H25:H26"/>
    <mergeCell ref="E29:E30"/>
    <mergeCell ref="F29:F30"/>
    <mergeCell ref="G29:G30"/>
    <mergeCell ref="I33:I34"/>
    <mergeCell ref="H37:H38"/>
    <mergeCell ref="I37:I38"/>
    <mergeCell ref="B27:B28"/>
    <mergeCell ref="C27:C28"/>
    <mergeCell ref="D27:D28"/>
    <mergeCell ref="E27:E28"/>
    <mergeCell ref="F35:F36"/>
    <mergeCell ref="D23:D24"/>
    <mergeCell ref="F31:F32"/>
    <mergeCell ref="B31:B32"/>
    <mergeCell ref="C31:C32"/>
    <mergeCell ref="B33:B34"/>
    <mergeCell ref="C33:C34"/>
    <mergeCell ref="D33:D34"/>
    <mergeCell ref="B29:B30"/>
    <mergeCell ref="C29:C30"/>
    <mergeCell ref="E31:E32"/>
    <mergeCell ref="B25:B26"/>
    <mergeCell ref="C25:C26"/>
    <mergeCell ref="D25:D26"/>
    <mergeCell ref="E25:E26"/>
    <mergeCell ref="F25:F26"/>
    <mergeCell ref="G25:G26"/>
    <mergeCell ref="B35:B36"/>
    <mergeCell ref="C35:C36"/>
    <mergeCell ref="D35:D36"/>
    <mergeCell ref="B53:B54"/>
    <mergeCell ref="C53:C54"/>
    <mergeCell ref="D53:D54"/>
    <mergeCell ref="E35:E36"/>
    <mergeCell ref="B39:B40"/>
    <mergeCell ref="H45:H46"/>
    <mergeCell ref="E53:E54"/>
    <mergeCell ref="C39:C40"/>
    <mergeCell ref="G35:G36"/>
    <mergeCell ref="H35:H36"/>
    <mergeCell ref="H43:H44"/>
    <mergeCell ref="G41:G42"/>
    <mergeCell ref="G45:G46"/>
    <mergeCell ref="F37:F38"/>
    <mergeCell ref="G37:G38"/>
    <mergeCell ref="H39:H40"/>
    <mergeCell ref="B55:B56"/>
    <mergeCell ref="C55:C56"/>
    <mergeCell ref="D55:D56"/>
    <mergeCell ref="E55:E56"/>
    <mergeCell ref="E41:E42"/>
    <mergeCell ref="E45:E46"/>
    <mergeCell ref="B45:B46"/>
    <mergeCell ref="C45:C46"/>
    <mergeCell ref="B43:B44"/>
    <mergeCell ref="C43:C44"/>
    <mergeCell ref="B37:B38"/>
    <mergeCell ref="C37:C38"/>
    <mergeCell ref="F55:F56"/>
    <mergeCell ref="G55:G56"/>
    <mergeCell ref="D39:D40"/>
    <mergeCell ref="E39:E40"/>
    <mergeCell ref="F39:F40"/>
    <mergeCell ref="G39:G40"/>
    <mergeCell ref="B59:B60"/>
    <mergeCell ref="D47:D48"/>
    <mergeCell ref="E47:E48"/>
    <mergeCell ref="B49:B50"/>
    <mergeCell ref="C49:C50"/>
    <mergeCell ref="D49:D50"/>
    <mergeCell ref="E49:E50"/>
    <mergeCell ref="F53:F54"/>
    <mergeCell ref="G53:G54"/>
    <mergeCell ref="D37:D38"/>
    <mergeCell ref="F45:F46"/>
    <mergeCell ref="G47:G48"/>
    <mergeCell ref="G43:G44"/>
    <mergeCell ref="F51:F52"/>
    <mergeCell ref="D43:D44"/>
    <mergeCell ref="E43:E44"/>
    <mergeCell ref="A53:A54"/>
    <mergeCell ref="H51:H52"/>
    <mergeCell ref="H41:H42"/>
    <mergeCell ref="B41:B42"/>
    <mergeCell ref="C41:C42"/>
    <mergeCell ref="D41:D42"/>
    <mergeCell ref="D45:D46"/>
    <mergeCell ref="B47:B48"/>
    <mergeCell ref="C47:C48"/>
    <mergeCell ref="H53:H54"/>
    <mergeCell ref="H47:H48"/>
    <mergeCell ref="H49:H50"/>
    <mergeCell ref="F47:F48"/>
    <mergeCell ref="F49:F50"/>
    <mergeCell ref="G49:G50"/>
    <mergeCell ref="G51:G52"/>
    <mergeCell ref="F41:F42"/>
    <mergeCell ref="F43:F44"/>
    <mergeCell ref="A39:A40"/>
    <mergeCell ref="A41:A42"/>
    <mergeCell ref="A43:A44"/>
    <mergeCell ref="A35:A36"/>
    <mergeCell ref="A31:A32"/>
    <mergeCell ref="A33:A34"/>
    <mergeCell ref="A25:A26"/>
    <mergeCell ref="A29:A30"/>
    <mergeCell ref="A27:A28"/>
    <mergeCell ref="A37:A38"/>
    <mergeCell ref="A17:A18"/>
    <mergeCell ref="A19:A20"/>
    <mergeCell ref="A21:A22"/>
    <mergeCell ref="A15:A16"/>
    <mergeCell ref="A3:A4"/>
    <mergeCell ref="A5:A6"/>
    <mergeCell ref="A7:A8"/>
    <mergeCell ref="A9:A10"/>
    <mergeCell ref="A11:A12"/>
    <mergeCell ref="K1:R1"/>
    <mergeCell ref="K3:K4"/>
    <mergeCell ref="L3:L4"/>
    <mergeCell ref="M3:M4"/>
    <mergeCell ref="N3:N4"/>
    <mergeCell ref="O3:O4"/>
    <mergeCell ref="A55:A56"/>
    <mergeCell ref="A57:A58"/>
    <mergeCell ref="A59:A60"/>
    <mergeCell ref="A45:A46"/>
    <mergeCell ref="A47:A48"/>
    <mergeCell ref="A49:A50"/>
    <mergeCell ref="A51:A52"/>
    <mergeCell ref="B57:B58"/>
    <mergeCell ref="B51:B52"/>
    <mergeCell ref="I49:I50"/>
    <mergeCell ref="C59:C60"/>
    <mergeCell ref="G57:G58"/>
    <mergeCell ref="C51:C52"/>
    <mergeCell ref="D51:D52"/>
    <mergeCell ref="E51:E52"/>
    <mergeCell ref="C57:C58"/>
    <mergeCell ref="D59:D60"/>
    <mergeCell ref="A13:A14"/>
    <mergeCell ref="P3:P4"/>
    <mergeCell ref="Q3:Q4"/>
    <mergeCell ref="R3:R4"/>
    <mergeCell ref="G59:G60"/>
    <mergeCell ref="H59:H60"/>
    <mergeCell ref="I57:I58"/>
    <mergeCell ref="H55:H56"/>
    <mergeCell ref="H57:H58"/>
    <mergeCell ref="L7:L8"/>
    <mergeCell ref="M7:M8"/>
    <mergeCell ref="K5:K6"/>
    <mergeCell ref="L5:L6"/>
    <mergeCell ref="M5:M6"/>
    <mergeCell ref="N5:N6"/>
    <mergeCell ref="I59:I60"/>
    <mergeCell ref="I55:I56"/>
    <mergeCell ref="I53:I54"/>
    <mergeCell ref="I51:I52"/>
    <mergeCell ref="I47:I48"/>
    <mergeCell ref="I45:I46"/>
    <mergeCell ref="I29:I30"/>
    <mergeCell ref="G31:G32"/>
    <mergeCell ref="H31:H32"/>
    <mergeCell ref="I31:I32"/>
    <mergeCell ref="E59:E60"/>
    <mergeCell ref="F57:F58"/>
    <mergeCell ref="F59:F60"/>
    <mergeCell ref="D57:D58"/>
    <mergeCell ref="E57:E58"/>
    <mergeCell ref="K7:K8"/>
    <mergeCell ref="K11:K12"/>
    <mergeCell ref="K15:K16"/>
    <mergeCell ref="K19:K20"/>
    <mergeCell ref="K23:K24"/>
    <mergeCell ref="D31:D32"/>
    <mergeCell ref="E33:E34"/>
    <mergeCell ref="I35:I36"/>
    <mergeCell ref="I43:I44"/>
    <mergeCell ref="I39:I40"/>
    <mergeCell ref="I41:I42"/>
    <mergeCell ref="I25:I26"/>
    <mergeCell ref="I27:I28"/>
    <mergeCell ref="F27:F28"/>
    <mergeCell ref="G27:G28"/>
    <mergeCell ref="F33:F34"/>
    <mergeCell ref="G33:G34"/>
    <mergeCell ref="D29:D30"/>
    <mergeCell ref="H33:H34"/>
    <mergeCell ref="N7:N8"/>
    <mergeCell ref="R5:R6"/>
    <mergeCell ref="O7:O8"/>
    <mergeCell ref="P7:P8"/>
    <mergeCell ref="Q7:Q8"/>
    <mergeCell ref="R7:R8"/>
    <mergeCell ref="O5:O6"/>
    <mergeCell ref="P5:P6"/>
    <mergeCell ref="Q5:Q6"/>
    <mergeCell ref="R11:R12"/>
    <mergeCell ref="K9:K10"/>
    <mergeCell ref="L9:L10"/>
    <mergeCell ref="M9:M10"/>
    <mergeCell ref="N9:N10"/>
    <mergeCell ref="O9:O10"/>
    <mergeCell ref="P9:P10"/>
    <mergeCell ref="Q9:Q10"/>
    <mergeCell ref="R9:R10"/>
    <mergeCell ref="L11:L12"/>
    <mergeCell ref="M11:M12"/>
    <mergeCell ref="N11:N12"/>
    <mergeCell ref="O11:O12"/>
    <mergeCell ref="P11:P12"/>
    <mergeCell ref="Q11:Q12"/>
    <mergeCell ref="R15:R16"/>
    <mergeCell ref="K13:K14"/>
    <mergeCell ref="L13:L14"/>
    <mergeCell ref="M13:M14"/>
    <mergeCell ref="N13:N14"/>
    <mergeCell ref="O13:O14"/>
    <mergeCell ref="P13:P14"/>
    <mergeCell ref="Q13:Q14"/>
    <mergeCell ref="R13:R14"/>
    <mergeCell ref="L15:L16"/>
    <mergeCell ref="M15:M16"/>
    <mergeCell ref="N15:N16"/>
    <mergeCell ref="O15:O16"/>
    <mergeCell ref="P15:P16"/>
    <mergeCell ref="Q15:Q16"/>
    <mergeCell ref="R19:R20"/>
    <mergeCell ref="K17:K18"/>
    <mergeCell ref="L17:L18"/>
    <mergeCell ref="M17:M18"/>
    <mergeCell ref="N17:N18"/>
    <mergeCell ref="O17:O18"/>
    <mergeCell ref="P17:P18"/>
    <mergeCell ref="Q17:Q18"/>
    <mergeCell ref="R17:R18"/>
    <mergeCell ref="L19:L20"/>
    <mergeCell ref="M19:M20"/>
    <mergeCell ref="N19:N20"/>
    <mergeCell ref="O19:O20"/>
    <mergeCell ref="P19:P20"/>
    <mergeCell ref="Q19:Q20"/>
    <mergeCell ref="R23:R24"/>
    <mergeCell ref="K21:K22"/>
    <mergeCell ref="L21:L22"/>
    <mergeCell ref="M21:M22"/>
    <mergeCell ref="N21:N22"/>
    <mergeCell ref="O21:O22"/>
    <mergeCell ref="P21:P22"/>
    <mergeCell ref="Q21:Q22"/>
    <mergeCell ref="R21:R22"/>
    <mergeCell ref="L23:L24"/>
    <mergeCell ref="M23:M24"/>
    <mergeCell ref="N23:N24"/>
    <mergeCell ref="O23:O24"/>
    <mergeCell ref="P23:P24"/>
    <mergeCell ref="Q23:Q24"/>
    <mergeCell ref="Q27:Q28"/>
    <mergeCell ref="R27:R28"/>
    <mergeCell ref="K25:K26"/>
    <mergeCell ref="L25:L26"/>
    <mergeCell ref="M25:M26"/>
    <mergeCell ref="N25:N26"/>
    <mergeCell ref="O25:O26"/>
    <mergeCell ref="P25:P26"/>
    <mergeCell ref="Q25:Q26"/>
    <mergeCell ref="R25:R26"/>
    <mergeCell ref="K27:K28"/>
    <mergeCell ref="L27:L28"/>
    <mergeCell ref="M27:M28"/>
    <mergeCell ref="N27:N28"/>
    <mergeCell ref="O27:O28"/>
    <mergeCell ref="P27:P28"/>
    <mergeCell ref="Q31:Q32"/>
    <mergeCell ref="R31:R32"/>
    <mergeCell ref="K29:K30"/>
    <mergeCell ref="L29:L30"/>
    <mergeCell ref="M29:M30"/>
    <mergeCell ref="N29:N30"/>
    <mergeCell ref="O29:O30"/>
    <mergeCell ref="P29:P30"/>
    <mergeCell ref="Q29:Q30"/>
    <mergeCell ref="R29:R30"/>
    <mergeCell ref="K31:K32"/>
    <mergeCell ref="L31:L32"/>
    <mergeCell ref="M31:M32"/>
    <mergeCell ref="N31:N32"/>
    <mergeCell ref="O31:O32"/>
    <mergeCell ref="P31:P32"/>
    <mergeCell ref="Q35:Q36"/>
    <mergeCell ref="R35:R36"/>
    <mergeCell ref="K33:K34"/>
    <mergeCell ref="L33:L34"/>
    <mergeCell ref="M33:M34"/>
    <mergeCell ref="N33:N34"/>
    <mergeCell ref="O33:O34"/>
    <mergeCell ref="P33:P34"/>
    <mergeCell ref="Q33:Q34"/>
    <mergeCell ref="R33:R34"/>
    <mergeCell ref="K35:K36"/>
    <mergeCell ref="L35:L36"/>
    <mergeCell ref="M35:M36"/>
    <mergeCell ref="N35:N36"/>
    <mergeCell ref="O35:O36"/>
    <mergeCell ref="P35:P36"/>
    <mergeCell ref="Q39:Q40"/>
    <mergeCell ref="R39:R40"/>
    <mergeCell ref="K37:K38"/>
    <mergeCell ref="L37:L38"/>
    <mergeCell ref="M37:M38"/>
    <mergeCell ref="N37:N38"/>
    <mergeCell ref="O37:O38"/>
    <mergeCell ref="P37:P38"/>
    <mergeCell ref="Q37:Q38"/>
    <mergeCell ref="R37:R38"/>
    <mergeCell ref="K39:K40"/>
    <mergeCell ref="L39:L40"/>
    <mergeCell ref="M39:M40"/>
    <mergeCell ref="N39:N40"/>
    <mergeCell ref="O39:O40"/>
    <mergeCell ref="P39:P40"/>
    <mergeCell ref="Q43:Q44"/>
    <mergeCell ref="R43:R44"/>
    <mergeCell ref="K41:K42"/>
    <mergeCell ref="L41:L42"/>
    <mergeCell ref="M41:M42"/>
    <mergeCell ref="N41:N42"/>
    <mergeCell ref="O41:O42"/>
    <mergeCell ref="P41:P42"/>
    <mergeCell ref="Q41:Q42"/>
    <mergeCell ref="R41:R42"/>
    <mergeCell ref="K43:K44"/>
    <mergeCell ref="L43:L44"/>
    <mergeCell ref="M43:M44"/>
    <mergeCell ref="N43:N44"/>
    <mergeCell ref="O43:O44"/>
    <mergeCell ref="P43:P44"/>
    <mergeCell ref="Q47:Q48"/>
    <mergeCell ref="R47:R48"/>
    <mergeCell ref="K45:K46"/>
    <mergeCell ref="L45:L46"/>
    <mergeCell ref="M45:M46"/>
    <mergeCell ref="N45:N46"/>
    <mergeCell ref="O45:O46"/>
    <mergeCell ref="P45:P46"/>
    <mergeCell ref="Q45:Q46"/>
    <mergeCell ref="R45:R46"/>
    <mergeCell ref="K47:K48"/>
    <mergeCell ref="L47:L48"/>
    <mergeCell ref="M47:M48"/>
    <mergeCell ref="N47:N48"/>
    <mergeCell ref="O47:O48"/>
    <mergeCell ref="P47:P48"/>
    <mergeCell ref="Q51:Q52"/>
    <mergeCell ref="R51:R52"/>
    <mergeCell ref="K49:K50"/>
    <mergeCell ref="L49:L50"/>
    <mergeCell ref="M49:M50"/>
    <mergeCell ref="N49:N50"/>
    <mergeCell ref="O49:O50"/>
    <mergeCell ref="P49:P50"/>
    <mergeCell ref="Q49:Q50"/>
    <mergeCell ref="R49:R50"/>
    <mergeCell ref="K51:K52"/>
    <mergeCell ref="L51:L52"/>
    <mergeCell ref="M51:M52"/>
    <mergeCell ref="N51:N52"/>
    <mergeCell ref="O51:O52"/>
    <mergeCell ref="P51:P52"/>
    <mergeCell ref="Q55:Q56"/>
    <mergeCell ref="R55:R56"/>
    <mergeCell ref="K53:K54"/>
    <mergeCell ref="L53:L54"/>
    <mergeCell ref="M53:M54"/>
    <mergeCell ref="N53:N54"/>
    <mergeCell ref="O53:O54"/>
    <mergeCell ref="P53:P54"/>
    <mergeCell ref="Q53:Q54"/>
    <mergeCell ref="R53:R54"/>
    <mergeCell ref="K55:K56"/>
    <mergeCell ref="L55:L56"/>
    <mergeCell ref="M55:M56"/>
    <mergeCell ref="N55:N56"/>
    <mergeCell ref="O55:O56"/>
    <mergeCell ref="P55:P56"/>
    <mergeCell ref="Q59:Q60"/>
    <mergeCell ref="R59:R60"/>
    <mergeCell ref="K57:K58"/>
    <mergeCell ref="L57:L58"/>
    <mergeCell ref="M57:M58"/>
    <mergeCell ref="N57:N58"/>
    <mergeCell ref="O57:O58"/>
    <mergeCell ref="P57:P58"/>
    <mergeCell ref="Q57:Q58"/>
    <mergeCell ref="R57:R58"/>
    <mergeCell ref="K59:K60"/>
    <mergeCell ref="L59:L60"/>
    <mergeCell ref="M59:M60"/>
    <mergeCell ref="N59:N60"/>
    <mergeCell ref="O59:O60"/>
    <mergeCell ref="P59:P60"/>
  </mergeCells>
  <phoneticPr fontId="13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2"/>
  </sheetPr>
  <dimension ref="A1:AN223"/>
  <sheetViews>
    <sheetView tabSelected="1" zoomScaleNormal="100" workbookViewId="0">
      <pane xSplit="5" ySplit="5" topLeftCell="F66" activePane="bottomRight" state="frozen"/>
      <selection pane="topRight" activeCell="F1" sqref="F1"/>
      <selection pane="bottomLeft" activeCell="A7" sqref="A7"/>
      <selection pane="bottomRight" sqref="A1:AB91"/>
    </sheetView>
  </sheetViews>
  <sheetFormatPr defaultRowHeight="12.75"/>
  <cols>
    <col min="1" max="1" width="2.5703125" customWidth="1"/>
    <col min="2" max="2" width="4" customWidth="1"/>
    <col min="3" max="3" width="13.7109375" customWidth="1"/>
    <col min="4" max="4" width="8.7109375" customWidth="1"/>
    <col min="5" max="5" width="9.85546875" customWidth="1"/>
    <col min="6" max="25" width="2.5703125" customWidth="1"/>
    <col min="26" max="26" width="3.7109375" customWidth="1"/>
    <col min="27" max="27" width="3.42578125" customWidth="1"/>
    <col min="28" max="28" width="3.85546875" customWidth="1"/>
    <col min="29" max="33" width="3.7109375" customWidth="1"/>
  </cols>
  <sheetData>
    <row r="1" spans="1:34" ht="21" thickBot="1">
      <c r="A1" s="233" t="s">
        <v>66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</row>
    <row r="2" spans="1:34" ht="24.75" customHeight="1" thickBot="1">
      <c r="A2" s="21"/>
      <c r="B2" s="221" t="s">
        <v>67</v>
      </c>
      <c r="C2" s="222"/>
      <c r="D2" s="222"/>
      <c r="E2" s="222"/>
      <c r="F2" s="222"/>
      <c r="G2" s="222"/>
      <c r="H2" s="222"/>
      <c r="I2" s="222"/>
      <c r="J2" s="222"/>
      <c r="K2" s="239" t="str">
        <f>HYPERLINK([3]реквизиты!$A$2)</f>
        <v>Первенство России по самбо среди юношей 1997-1998 гг.р.</v>
      </c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1"/>
    </row>
    <row r="3" spans="1:34" ht="20.25" customHeight="1" thickBot="1">
      <c r="A3" s="22"/>
      <c r="B3" s="237" t="str">
        <f>HYPERLINK([3]реквизиты!$A$3)</f>
        <v>24-27 июня 2013 год   г.Отрадный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8"/>
      <c r="X3" s="234" t="str">
        <f>HYPERLINK(пр.взв!D4)</f>
        <v>В.к. 72 кг.</v>
      </c>
      <c r="Y3" s="235"/>
      <c r="Z3" s="235"/>
      <c r="AA3" s="235"/>
      <c r="AB3" s="236"/>
      <c r="AC3" s="16"/>
      <c r="AD3" s="16"/>
    </row>
    <row r="4" spans="1:34" ht="14.25" customHeight="1" thickBot="1">
      <c r="A4" s="195"/>
      <c r="B4" s="200" t="s">
        <v>5</v>
      </c>
      <c r="C4" s="202" t="s">
        <v>2</v>
      </c>
      <c r="D4" s="223" t="s">
        <v>3</v>
      </c>
      <c r="E4" s="225" t="s">
        <v>68</v>
      </c>
      <c r="F4" s="227" t="s">
        <v>6</v>
      </c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9"/>
      <c r="Z4" s="242" t="s">
        <v>7</v>
      </c>
      <c r="AA4" s="244" t="s">
        <v>71</v>
      </c>
      <c r="AB4" s="191" t="s">
        <v>22</v>
      </c>
      <c r="AC4" s="16"/>
      <c r="AD4" s="16"/>
      <c r="AH4" s="23"/>
    </row>
    <row r="5" spans="1:34" ht="15" customHeight="1" thickBot="1">
      <c r="A5" s="195"/>
      <c r="B5" s="201"/>
      <c r="C5" s="203"/>
      <c r="D5" s="224"/>
      <c r="E5" s="226"/>
      <c r="F5" s="198">
        <v>1</v>
      </c>
      <c r="G5" s="197"/>
      <c r="H5" s="198">
        <v>2</v>
      </c>
      <c r="I5" s="199"/>
      <c r="J5" s="196">
        <v>3</v>
      </c>
      <c r="K5" s="197"/>
      <c r="L5" s="198">
        <v>4</v>
      </c>
      <c r="M5" s="199"/>
      <c r="N5" s="196">
        <v>5</v>
      </c>
      <c r="O5" s="197"/>
      <c r="P5" s="198">
        <v>6</v>
      </c>
      <c r="Q5" s="199"/>
      <c r="R5" s="196">
        <v>7</v>
      </c>
      <c r="S5" s="197"/>
      <c r="T5" s="198" t="s">
        <v>268</v>
      </c>
      <c r="U5" s="199"/>
      <c r="V5" s="198" t="s">
        <v>269</v>
      </c>
      <c r="W5" s="199"/>
      <c r="X5" s="198">
        <v>10</v>
      </c>
      <c r="Y5" s="199"/>
      <c r="Z5" s="243"/>
      <c r="AA5" s="245"/>
      <c r="AB5" s="192"/>
      <c r="AC5" s="34"/>
      <c r="AD5" s="34"/>
      <c r="AE5" s="25"/>
      <c r="AF5" s="25"/>
      <c r="AG5" s="3"/>
    </row>
    <row r="6" spans="1:34" ht="11.1" customHeight="1" thickTop="1">
      <c r="A6" s="193"/>
      <c r="B6" s="204">
        <v>1</v>
      </c>
      <c r="C6" s="206" t="str">
        <f>VLOOKUP(B6,пр.взв!B7:E30,2,FALSE)</f>
        <v>ЩЕБЛЕТОВ Александр Александрович</v>
      </c>
      <c r="D6" s="210" t="str">
        <f>VLOOKUP(B6,пр.взв!B7:F86,3,FALSE)</f>
        <v>08.12.97 1р</v>
      </c>
      <c r="E6" s="210" t="str">
        <f>VLOOKUP(B6,пр.взв!B7:G86,4,FALSE)</f>
        <v>Санкт-Петербург, МО</v>
      </c>
      <c r="F6" s="177">
        <v>2</v>
      </c>
      <c r="G6" s="64">
        <v>2</v>
      </c>
      <c r="H6" s="160">
        <v>3</v>
      </c>
      <c r="I6" s="64">
        <v>1</v>
      </c>
      <c r="J6" s="160">
        <v>4</v>
      </c>
      <c r="K6" s="64">
        <v>1</v>
      </c>
      <c r="L6" s="160">
        <v>5</v>
      </c>
      <c r="M6" s="84" t="s">
        <v>255</v>
      </c>
      <c r="N6" s="160" t="s">
        <v>249</v>
      </c>
      <c r="O6" s="64"/>
      <c r="P6" s="160" t="s">
        <v>249</v>
      </c>
      <c r="Q6" s="64"/>
      <c r="R6" s="160" t="s">
        <v>249</v>
      </c>
      <c r="S6" s="64"/>
      <c r="T6" s="160" t="s">
        <v>249</v>
      </c>
      <c r="U6" s="64"/>
      <c r="V6" s="160" t="s">
        <v>249</v>
      </c>
      <c r="W6" s="64"/>
      <c r="X6" s="160" t="s">
        <v>249</v>
      </c>
      <c r="Y6" s="64"/>
      <c r="Z6" s="214">
        <v>4</v>
      </c>
      <c r="AA6" s="246" t="s">
        <v>256</v>
      </c>
      <c r="AB6" s="310">
        <v>11</v>
      </c>
      <c r="AC6" s="32"/>
      <c r="AD6" s="32"/>
      <c r="AE6" s="32"/>
      <c r="AF6" s="32"/>
      <c r="AG6" s="32"/>
      <c r="AH6" s="32"/>
    </row>
    <row r="7" spans="1:34" ht="11.1" customHeight="1" thickBot="1">
      <c r="A7" s="194"/>
      <c r="B7" s="205"/>
      <c r="C7" s="207"/>
      <c r="D7" s="211"/>
      <c r="E7" s="211"/>
      <c r="F7" s="178"/>
      <c r="G7" s="65"/>
      <c r="H7" s="161"/>
      <c r="I7" s="65"/>
      <c r="J7" s="161"/>
      <c r="K7" s="65"/>
      <c r="L7" s="161"/>
      <c r="M7" s="65"/>
      <c r="N7" s="161"/>
      <c r="O7" s="65"/>
      <c r="P7" s="161"/>
      <c r="Q7" s="65"/>
      <c r="R7" s="161"/>
      <c r="S7" s="65"/>
      <c r="T7" s="161"/>
      <c r="U7" s="65"/>
      <c r="V7" s="161"/>
      <c r="W7" s="65"/>
      <c r="X7" s="161"/>
      <c r="Y7" s="65"/>
      <c r="Z7" s="215"/>
      <c r="AA7" s="247"/>
      <c r="AB7" s="311"/>
      <c r="AC7" s="32"/>
      <c r="AD7" s="32"/>
      <c r="AE7" s="32"/>
      <c r="AF7" s="32"/>
      <c r="AG7" s="32"/>
      <c r="AH7" s="32"/>
    </row>
    <row r="8" spans="1:34" ht="11.1" customHeight="1" thickTop="1">
      <c r="A8" s="193"/>
      <c r="B8" s="179">
        <v>2</v>
      </c>
      <c r="C8" s="184" t="str">
        <f>VLOOKUP(B8,пр.взв!B9:E32,2,FALSE)</f>
        <v>СОКОЛОВ Виталий Валерьевич</v>
      </c>
      <c r="D8" s="212" t="str">
        <f>VLOOKUP(B8,пр.взв!B9:F88,3,FALSE)</f>
        <v>27.09.97 1р</v>
      </c>
      <c r="E8" s="186" t="str">
        <f>VLOOKUP(B8,пр.взв!B9:G88,4,FALSE)</f>
        <v>ЦФО,Ярославская,Рыбинск МЩ</v>
      </c>
      <c r="F8" s="177">
        <v>1</v>
      </c>
      <c r="G8" s="70">
        <v>3</v>
      </c>
      <c r="H8" s="160">
        <v>4</v>
      </c>
      <c r="I8" s="70">
        <v>3</v>
      </c>
      <c r="J8" s="160" t="s">
        <v>249</v>
      </c>
      <c r="K8" s="70"/>
      <c r="L8" s="160" t="s">
        <v>249</v>
      </c>
      <c r="M8" s="70"/>
      <c r="N8" s="160" t="s">
        <v>249</v>
      </c>
      <c r="O8" s="70"/>
      <c r="P8" s="160" t="s">
        <v>249</v>
      </c>
      <c r="Q8" s="70"/>
      <c r="R8" s="160" t="s">
        <v>249</v>
      </c>
      <c r="S8" s="70"/>
      <c r="T8" s="160" t="s">
        <v>249</v>
      </c>
      <c r="U8" s="70"/>
      <c r="V8" s="160" t="s">
        <v>249</v>
      </c>
      <c r="W8" s="70"/>
      <c r="X8" s="160" t="s">
        <v>249</v>
      </c>
      <c r="Y8" s="20"/>
      <c r="Z8" s="214">
        <v>2</v>
      </c>
      <c r="AA8" s="155">
        <f>SUM(G8+I8+K8+M8+O8+Q8+S8+U8+W8+Y8)</f>
        <v>6</v>
      </c>
      <c r="AB8" s="310" t="s">
        <v>270</v>
      </c>
      <c r="AC8" s="32"/>
      <c r="AD8" s="32"/>
      <c r="AE8" s="32"/>
      <c r="AF8" s="32"/>
      <c r="AG8" s="32"/>
      <c r="AH8" s="32"/>
    </row>
    <row r="9" spans="1:34" ht="11.1" customHeight="1" thickBot="1">
      <c r="A9" s="209"/>
      <c r="B9" s="183"/>
      <c r="C9" s="185"/>
      <c r="D9" s="213"/>
      <c r="E9" s="187"/>
      <c r="F9" s="178"/>
      <c r="G9" s="71"/>
      <c r="H9" s="161"/>
      <c r="I9" s="71"/>
      <c r="J9" s="161"/>
      <c r="K9" s="71"/>
      <c r="L9" s="161"/>
      <c r="M9" s="71"/>
      <c r="N9" s="161"/>
      <c r="O9" s="71"/>
      <c r="P9" s="161"/>
      <c r="Q9" s="71"/>
      <c r="R9" s="161"/>
      <c r="S9" s="71"/>
      <c r="T9" s="161"/>
      <c r="U9" s="71"/>
      <c r="V9" s="161"/>
      <c r="W9" s="71"/>
      <c r="X9" s="161"/>
      <c r="Y9" s="19"/>
      <c r="Z9" s="215"/>
      <c r="AA9" s="156"/>
      <c r="AB9" s="311"/>
      <c r="AC9" s="32"/>
      <c r="AD9" s="32"/>
      <c r="AE9" s="32"/>
      <c r="AF9" s="32"/>
      <c r="AG9" s="32"/>
      <c r="AH9" s="32"/>
    </row>
    <row r="10" spans="1:34" ht="11.1" customHeight="1" thickTop="1">
      <c r="A10" s="17"/>
      <c r="B10" s="208">
        <v>3</v>
      </c>
      <c r="C10" s="184" t="str">
        <f>VLOOKUP(B10,пр.взв!B11:E34,2,FALSE)</f>
        <v xml:space="preserve">КОБАХИЯ Темур Аликович </v>
      </c>
      <c r="D10" s="186" t="str">
        <f>VLOOKUP(B10,пр.взв!B11:F90,3,FALSE)</f>
        <v>04.08.97 2р</v>
      </c>
      <c r="E10" s="186" t="str">
        <f>VLOOKUP(B10,пр.взв!B11:G90,4,FALSE)</f>
        <v>ЮФО, Ростов-на-Дону</v>
      </c>
      <c r="F10" s="177">
        <v>4</v>
      </c>
      <c r="G10" s="72">
        <v>3</v>
      </c>
      <c r="H10" s="160">
        <v>1</v>
      </c>
      <c r="I10" s="72">
        <v>3</v>
      </c>
      <c r="J10" s="160" t="s">
        <v>249</v>
      </c>
      <c r="K10" s="72"/>
      <c r="L10" s="160" t="s">
        <v>249</v>
      </c>
      <c r="M10" s="72"/>
      <c r="N10" s="160" t="s">
        <v>249</v>
      </c>
      <c r="O10" s="72"/>
      <c r="P10" s="160" t="s">
        <v>249</v>
      </c>
      <c r="Q10" s="72"/>
      <c r="R10" s="160" t="s">
        <v>249</v>
      </c>
      <c r="S10" s="72"/>
      <c r="T10" s="160" t="s">
        <v>249</v>
      </c>
      <c r="U10" s="72"/>
      <c r="V10" s="160" t="s">
        <v>249</v>
      </c>
      <c r="W10" s="72"/>
      <c r="X10" s="160" t="s">
        <v>249</v>
      </c>
      <c r="Y10" s="18"/>
      <c r="Z10" s="214">
        <v>2</v>
      </c>
      <c r="AA10" s="155">
        <f>SUM(G10+I10+K10+M10+O10+Q10+S10+U10+W10+Y10)</f>
        <v>6</v>
      </c>
      <c r="AB10" s="310" t="s">
        <v>270</v>
      </c>
      <c r="AC10" s="32"/>
      <c r="AD10" s="32"/>
      <c r="AE10" s="32"/>
      <c r="AF10" s="32"/>
      <c r="AG10" s="32"/>
      <c r="AH10" s="32"/>
    </row>
    <row r="11" spans="1:34" ht="11.1" customHeight="1" thickBot="1">
      <c r="A11" s="17"/>
      <c r="B11" s="205"/>
      <c r="C11" s="185"/>
      <c r="D11" s="187"/>
      <c r="E11" s="187"/>
      <c r="F11" s="178"/>
      <c r="G11" s="71"/>
      <c r="H11" s="161"/>
      <c r="I11" s="71"/>
      <c r="J11" s="161"/>
      <c r="K11" s="71"/>
      <c r="L11" s="161"/>
      <c r="M11" s="71"/>
      <c r="N11" s="161"/>
      <c r="O11" s="71"/>
      <c r="P11" s="161"/>
      <c r="Q11" s="71"/>
      <c r="R11" s="161"/>
      <c r="S11" s="71"/>
      <c r="T11" s="161"/>
      <c r="U11" s="71"/>
      <c r="V11" s="161"/>
      <c r="W11" s="71"/>
      <c r="X11" s="161"/>
      <c r="Y11" s="19"/>
      <c r="Z11" s="215"/>
      <c r="AA11" s="156"/>
      <c r="AB11" s="311"/>
      <c r="AC11" s="32"/>
      <c r="AD11" s="32"/>
      <c r="AE11" s="32"/>
      <c r="AF11" s="32"/>
      <c r="AG11" s="32"/>
      <c r="AH11" s="32"/>
    </row>
    <row r="12" spans="1:34" ht="11.1" customHeight="1" thickTop="1">
      <c r="A12" s="17"/>
      <c r="B12" s="179">
        <v>4</v>
      </c>
      <c r="C12" s="184" t="str">
        <f>VLOOKUP(B12,пр.взв!B13:E36,2,FALSE)</f>
        <v xml:space="preserve">ЛАМПАСОВ Михаил Сергеевич </v>
      </c>
      <c r="D12" s="186" t="str">
        <f>VLOOKUP(B12,пр.взв!B13:F92,3,FALSE)</f>
        <v>21.05.97 1р</v>
      </c>
      <c r="E12" s="186" t="str">
        <f>VLOOKUP(B12,пр.взв!B13:G92,4,FALSE)</f>
        <v>Москва</v>
      </c>
      <c r="F12" s="177">
        <v>3</v>
      </c>
      <c r="G12" s="72">
        <v>1</v>
      </c>
      <c r="H12" s="160">
        <v>2</v>
      </c>
      <c r="I12" s="72">
        <v>1</v>
      </c>
      <c r="J12" s="160">
        <v>1</v>
      </c>
      <c r="K12" s="72">
        <v>3</v>
      </c>
      <c r="L12" s="160">
        <v>7</v>
      </c>
      <c r="M12" s="72">
        <v>2</v>
      </c>
      <c r="N12" s="160">
        <v>13</v>
      </c>
      <c r="O12" s="72">
        <v>3</v>
      </c>
      <c r="P12" s="160" t="s">
        <v>249</v>
      </c>
      <c r="Q12" s="72"/>
      <c r="R12" s="160" t="s">
        <v>249</v>
      </c>
      <c r="S12" s="72"/>
      <c r="T12" s="160" t="s">
        <v>249</v>
      </c>
      <c r="U12" s="72"/>
      <c r="V12" s="160" t="s">
        <v>249</v>
      </c>
      <c r="W12" s="72"/>
      <c r="X12" s="160" t="s">
        <v>249</v>
      </c>
      <c r="Y12" s="18"/>
      <c r="Z12" s="214">
        <v>5</v>
      </c>
      <c r="AA12" s="155">
        <f>SUM(G12+I12+K12+M12+O12+Q12+S12+U12+W12+Y12)</f>
        <v>10</v>
      </c>
      <c r="AB12" s="310">
        <v>9</v>
      </c>
      <c r="AC12" s="32"/>
      <c r="AD12" s="32"/>
      <c r="AE12" s="32"/>
      <c r="AF12" s="32"/>
      <c r="AG12" s="32"/>
      <c r="AH12" s="32"/>
    </row>
    <row r="13" spans="1:34" ht="11.1" customHeight="1" thickBot="1">
      <c r="A13" s="17"/>
      <c r="B13" s="183"/>
      <c r="C13" s="185"/>
      <c r="D13" s="187"/>
      <c r="E13" s="187"/>
      <c r="F13" s="178"/>
      <c r="G13" s="71"/>
      <c r="H13" s="161"/>
      <c r="I13" s="71"/>
      <c r="J13" s="161"/>
      <c r="K13" s="71"/>
      <c r="L13" s="161"/>
      <c r="M13" s="71"/>
      <c r="N13" s="161"/>
      <c r="O13" s="71"/>
      <c r="P13" s="161"/>
      <c r="Q13" s="71"/>
      <c r="R13" s="161"/>
      <c r="S13" s="71"/>
      <c r="T13" s="161"/>
      <c r="U13" s="71"/>
      <c r="V13" s="161"/>
      <c r="W13" s="71"/>
      <c r="X13" s="161"/>
      <c r="Y13" s="19"/>
      <c r="Z13" s="215"/>
      <c r="AA13" s="156"/>
      <c r="AB13" s="311"/>
      <c r="AC13" s="32"/>
      <c r="AD13" s="32"/>
      <c r="AE13" s="32"/>
      <c r="AF13" s="32"/>
      <c r="AG13" s="32"/>
      <c r="AH13" s="32"/>
    </row>
    <row r="14" spans="1:34" ht="11.1" customHeight="1" thickTop="1">
      <c r="A14" s="17"/>
      <c r="B14" s="208">
        <v>5</v>
      </c>
      <c r="C14" s="184" t="str">
        <f>VLOOKUP(B14,пр.взв!B15:E38,2,FALSE)</f>
        <v xml:space="preserve">ПЕТРОВ Дмитрий Втальевич </v>
      </c>
      <c r="D14" s="186" t="str">
        <f>VLOOKUP(B14,пр.взв!B15:F94,3,FALSE)</f>
        <v>29.09.97 2р</v>
      </c>
      <c r="E14" s="186" t="str">
        <f>VLOOKUP(B14,пр.взв!B15:G94,4,FALSE)</f>
        <v>ПФО,Чувашская республика Чебоксары</v>
      </c>
      <c r="F14" s="177">
        <v>6</v>
      </c>
      <c r="G14" s="72">
        <v>1</v>
      </c>
      <c r="H14" s="160">
        <v>7</v>
      </c>
      <c r="I14" s="72">
        <v>4</v>
      </c>
      <c r="J14" s="160">
        <v>9</v>
      </c>
      <c r="K14" s="72">
        <v>1</v>
      </c>
      <c r="L14" s="160">
        <v>1</v>
      </c>
      <c r="M14" s="72">
        <v>3</v>
      </c>
      <c r="N14" s="160" t="s">
        <v>249</v>
      </c>
      <c r="O14" s="72"/>
      <c r="P14" s="160" t="s">
        <v>249</v>
      </c>
      <c r="Q14" s="72"/>
      <c r="R14" s="160" t="s">
        <v>249</v>
      </c>
      <c r="S14" s="72"/>
      <c r="T14" s="160" t="s">
        <v>249</v>
      </c>
      <c r="U14" s="72"/>
      <c r="V14" s="160" t="s">
        <v>249</v>
      </c>
      <c r="W14" s="72"/>
      <c r="X14" s="160" t="s">
        <v>249</v>
      </c>
      <c r="Y14" s="18"/>
      <c r="Z14" s="214">
        <v>4</v>
      </c>
      <c r="AA14" s="155">
        <f>SUM(G14+I14+K14+M14+O14+Q14+S14+U14+W14+Y14)</f>
        <v>9</v>
      </c>
      <c r="AB14" s="310">
        <v>17</v>
      </c>
      <c r="AC14" s="32"/>
      <c r="AD14" s="32"/>
      <c r="AE14" s="32"/>
      <c r="AF14" s="32"/>
      <c r="AG14" s="32"/>
      <c r="AH14" s="32"/>
    </row>
    <row r="15" spans="1:34" ht="11.1" customHeight="1" thickBot="1">
      <c r="A15" s="17"/>
      <c r="B15" s="205"/>
      <c r="C15" s="185"/>
      <c r="D15" s="187"/>
      <c r="E15" s="187"/>
      <c r="F15" s="178"/>
      <c r="G15" s="71"/>
      <c r="H15" s="161"/>
      <c r="I15" s="71" t="s">
        <v>248</v>
      </c>
      <c r="J15" s="161"/>
      <c r="K15" s="71"/>
      <c r="L15" s="161"/>
      <c r="M15" s="71"/>
      <c r="N15" s="161"/>
      <c r="O15" s="71"/>
      <c r="P15" s="161"/>
      <c r="Q15" s="71"/>
      <c r="R15" s="161"/>
      <c r="S15" s="71"/>
      <c r="T15" s="161"/>
      <c r="U15" s="71"/>
      <c r="V15" s="161"/>
      <c r="W15" s="71"/>
      <c r="X15" s="161"/>
      <c r="Y15" s="19"/>
      <c r="Z15" s="215"/>
      <c r="AA15" s="156"/>
      <c r="AB15" s="311"/>
      <c r="AC15" s="32"/>
      <c r="AD15" s="32"/>
      <c r="AE15" s="32"/>
      <c r="AF15" s="32"/>
      <c r="AG15" s="32"/>
      <c r="AH15" s="32"/>
    </row>
    <row r="16" spans="1:34" ht="11.1" customHeight="1" thickTop="1">
      <c r="A16" s="17"/>
      <c r="B16" s="179">
        <v>6</v>
      </c>
      <c r="C16" s="184" t="str">
        <f>VLOOKUP(B16,пр.взв!B17:E40,2,FALSE)</f>
        <v>ЧИСТЯКОВ Владислав Игоревич</v>
      </c>
      <c r="D16" s="186" t="str">
        <f>VLOOKUP(B16,пр.взв!B17:F96,3,FALSE)</f>
        <v>24.07.97 1р</v>
      </c>
      <c r="E16" s="186" t="str">
        <f>VLOOKUP(B16,пр.взв!B17:G96,4,FALSE)</f>
        <v>ЦФО, Московская обл., г. Дмитров, МО</v>
      </c>
      <c r="F16" s="177">
        <v>5</v>
      </c>
      <c r="G16" s="72">
        <v>3</v>
      </c>
      <c r="H16" s="160">
        <v>8</v>
      </c>
      <c r="I16" s="72">
        <v>2</v>
      </c>
      <c r="J16" s="160">
        <v>7</v>
      </c>
      <c r="K16" s="72">
        <v>4</v>
      </c>
      <c r="L16" s="160" t="s">
        <v>249</v>
      </c>
      <c r="M16" s="72"/>
      <c r="N16" s="160" t="s">
        <v>249</v>
      </c>
      <c r="O16" s="72"/>
      <c r="P16" s="160" t="s">
        <v>249</v>
      </c>
      <c r="Q16" s="72"/>
      <c r="R16" s="160" t="s">
        <v>249</v>
      </c>
      <c r="S16" s="72"/>
      <c r="T16" s="160" t="s">
        <v>249</v>
      </c>
      <c r="U16" s="72"/>
      <c r="V16" s="160" t="s">
        <v>249</v>
      </c>
      <c r="W16" s="72"/>
      <c r="X16" s="160" t="s">
        <v>249</v>
      </c>
      <c r="Y16" s="18"/>
      <c r="Z16" s="214">
        <v>3</v>
      </c>
      <c r="AA16" s="155">
        <f>SUM(G16+I16+K16+M16+O16+Q16+S16+U16+W16+Y16)</f>
        <v>9</v>
      </c>
      <c r="AB16" s="310">
        <v>26</v>
      </c>
      <c r="AC16" s="32"/>
      <c r="AD16" s="32"/>
      <c r="AE16" s="32"/>
      <c r="AF16" s="32"/>
      <c r="AG16" s="32"/>
      <c r="AH16" s="32"/>
    </row>
    <row r="17" spans="1:34" ht="11.1" customHeight="1" thickBot="1">
      <c r="A17" s="17"/>
      <c r="B17" s="183"/>
      <c r="C17" s="185"/>
      <c r="D17" s="187"/>
      <c r="E17" s="187"/>
      <c r="F17" s="178"/>
      <c r="G17" s="71"/>
      <c r="H17" s="161"/>
      <c r="I17" s="71"/>
      <c r="J17" s="161"/>
      <c r="K17" s="71" t="s">
        <v>257</v>
      </c>
      <c r="L17" s="161"/>
      <c r="M17" s="71"/>
      <c r="N17" s="161"/>
      <c r="O17" s="71"/>
      <c r="P17" s="161"/>
      <c r="Q17" s="71"/>
      <c r="R17" s="161"/>
      <c r="S17" s="71"/>
      <c r="T17" s="161"/>
      <c r="U17" s="71"/>
      <c r="V17" s="161"/>
      <c r="W17" s="71"/>
      <c r="X17" s="161"/>
      <c r="Y17" s="19"/>
      <c r="Z17" s="215"/>
      <c r="AA17" s="156"/>
      <c r="AB17" s="311"/>
      <c r="AC17" s="32"/>
      <c r="AD17" s="32"/>
      <c r="AE17" s="32"/>
      <c r="AF17" s="32"/>
      <c r="AG17" s="32"/>
      <c r="AH17" s="32"/>
    </row>
    <row r="18" spans="1:34" ht="11.1" customHeight="1" thickTop="1">
      <c r="A18" s="17"/>
      <c r="B18" s="179">
        <v>7</v>
      </c>
      <c r="C18" s="184" t="str">
        <f>VLOOKUP(B18,пр.взв!B19:E42,2,FALSE)</f>
        <v>ЧЕТЫЗ Нурбий Нухович</v>
      </c>
      <c r="D18" s="186" t="str">
        <f>VLOOKUP(B18,пр.взв!B19:F98,3,FALSE)</f>
        <v>14.04.97 1р</v>
      </c>
      <c r="E18" s="186" t="str">
        <f>VLOOKUP(B18,пр.взв!B19:G98,4,FALSE)</f>
        <v>ЮФО,Адыгея</v>
      </c>
      <c r="F18" s="177">
        <v>8</v>
      </c>
      <c r="G18" s="72">
        <v>0</v>
      </c>
      <c r="H18" s="160">
        <v>5</v>
      </c>
      <c r="I18" s="72">
        <v>0</v>
      </c>
      <c r="J18" s="160">
        <v>6</v>
      </c>
      <c r="K18" s="72">
        <v>0</v>
      </c>
      <c r="L18" s="160">
        <v>4</v>
      </c>
      <c r="M18" s="72">
        <v>3</v>
      </c>
      <c r="N18" s="160">
        <v>19</v>
      </c>
      <c r="O18" s="72">
        <v>0</v>
      </c>
      <c r="P18" s="160">
        <v>13</v>
      </c>
      <c r="Q18" s="72">
        <v>2</v>
      </c>
      <c r="R18" s="160">
        <v>16</v>
      </c>
      <c r="S18" s="72">
        <v>4</v>
      </c>
      <c r="T18" s="160">
        <v>36</v>
      </c>
      <c r="U18" s="72">
        <v>3</v>
      </c>
      <c r="V18" s="160"/>
      <c r="W18" s="72"/>
      <c r="X18" s="160"/>
      <c r="Y18" s="18"/>
      <c r="Z18" s="214">
        <v>8</v>
      </c>
      <c r="AA18" s="155">
        <f>SUM(G18+I18+K18+M18+O18+Q18+S18+U18+W18+Y18)</f>
        <v>12</v>
      </c>
      <c r="AB18" s="310">
        <v>3</v>
      </c>
      <c r="AC18" s="32"/>
      <c r="AD18" s="32"/>
      <c r="AE18" s="32"/>
      <c r="AF18" s="32"/>
      <c r="AG18" s="32"/>
      <c r="AH18" s="32"/>
    </row>
    <row r="19" spans="1:34" ht="11.1" customHeight="1" thickBot="1">
      <c r="A19" s="17"/>
      <c r="B19" s="183"/>
      <c r="C19" s="185"/>
      <c r="D19" s="187"/>
      <c r="E19" s="187"/>
      <c r="F19" s="178"/>
      <c r="G19" s="71" t="s">
        <v>242</v>
      </c>
      <c r="H19" s="161"/>
      <c r="I19" s="71" t="s">
        <v>248</v>
      </c>
      <c r="J19" s="161"/>
      <c r="K19" s="71" t="s">
        <v>257</v>
      </c>
      <c r="L19" s="161"/>
      <c r="M19" s="71"/>
      <c r="N19" s="161"/>
      <c r="O19" s="71" t="s">
        <v>262</v>
      </c>
      <c r="P19" s="161"/>
      <c r="Q19" s="71"/>
      <c r="R19" s="161"/>
      <c r="S19" s="71" t="s">
        <v>266</v>
      </c>
      <c r="T19" s="161"/>
      <c r="U19" s="71"/>
      <c r="V19" s="161"/>
      <c r="W19" s="71"/>
      <c r="X19" s="161"/>
      <c r="Y19" s="19"/>
      <c r="Z19" s="215"/>
      <c r="AA19" s="156"/>
      <c r="AB19" s="311"/>
      <c r="AC19" s="32"/>
      <c r="AD19" s="32"/>
      <c r="AE19" s="32"/>
      <c r="AF19" s="32"/>
      <c r="AG19" s="32"/>
      <c r="AH19" s="32"/>
    </row>
    <row r="20" spans="1:34" ht="11.1" customHeight="1" thickTop="1">
      <c r="A20" s="17"/>
      <c r="B20" s="179">
        <v>8</v>
      </c>
      <c r="C20" s="184" t="str">
        <f>VLOOKUP(B20,пр.взв!B21:E44,2,FALSE)</f>
        <v>СИНЕБРЮХОВ Константин Геннадьевич</v>
      </c>
      <c r="D20" s="186" t="str">
        <f>VLOOKUP(B20,пр.взв!B21:F100,3,FALSE)</f>
        <v>22.03.97 1р</v>
      </c>
      <c r="E20" s="186" t="str">
        <f>VLOOKUP(B20,пр.взв!B21:G100,4,FALSE)</f>
        <v>СФО,Томская,МО</v>
      </c>
      <c r="F20" s="177">
        <v>7</v>
      </c>
      <c r="G20" s="72">
        <v>4</v>
      </c>
      <c r="H20" s="160">
        <v>6</v>
      </c>
      <c r="I20" s="72">
        <v>3</v>
      </c>
      <c r="J20" s="160" t="s">
        <v>249</v>
      </c>
      <c r="K20" s="72"/>
      <c r="L20" s="160" t="s">
        <v>249</v>
      </c>
      <c r="M20" s="72"/>
      <c r="N20" s="160" t="s">
        <v>249</v>
      </c>
      <c r="O20" s="72"/>
      <c r="P20" s="160" t="s">
        <v>249</v>
      </c>
      <c r="Q20" s="72"/>
      <c r="R20" s="160" t="s">
        <v>249</v>
      </c>
      <c r="S20" s="72"/>
      <c r="T20" s="160" t="s">
        <v>249</v>
      </c>
      <c r="U20" s="72"/>
      <c r="V20" s="160" t="s">
        <v>249</v>
      </c>
      <c r="W20" s="72"/>
      <c r="X20" s="160" t="s">
        <v>249</v>
      </c>
      <c r="Y20" s="18"/>
      <c r="Z20" s="214">
        <v>2</v>
      </c>
      <c r="AA20" s="155">
        <f>SUM(G20+I20+K20+M20+O20+Q20+S20+U20+W20+Y20)</f>
        <v>7</v>
      </c>
      <c r="AB20" s="310" t="s">
        <v>271</v>
      </c>
      <c r="AC20" s="32"/>
      <c r="AD20" s="32"/>
      <c r="AE20" s="32"/>
      <c r="AF20" s="32"/>
      <c r="AG20" s="32"/>
      <c r="AH20" s="32"/>
    </row>
    <row r="21" spans="1:34" ht="11.1" customHeight="1" thickBot="1">
      <c r="A21" s="17"/>
      <c r="B21" s="183"/>
      <c r="C21" s="185"/>
      <c r="D21" s="187"/>
      <c r="E21" s="187"/>
      <c r="F21" s="178"/>
      <c r="G21" s="71" t="s">
        <v>242</v>
      </c>
      <c r="H21" s="161"/>
      <c r="I21" s="71"/>
      <c r="J21" s="161"/>
      <c r="K21" s="71"/>
      <c r="L21" s="161"/>
      <c r="M21" s="71"/>
      <c r="N21" s="161"/>
      <c r="O21" s="71"/>
      <c r="P21" s="161"/>
      <c r="Q21" s="71"/>
      <c r="R21" s="161"/>
      <c r="S21" s="71"/>
      <c r="T21" s="161"/>
      <c r="U21" s="71"/>
      <c r="V21" s="161"/>
      <c r="W21" s="71"/>
      <c r="X21" s="161"/>
      <c r="Y21" s="19"/>
      <c r="Z21" s="215"/>
      <c r="AA21" s="156"/>
      <c r="AB21" s="311"/>
      <c r="AC21" s="32"/>
      <c r="AD21" s="32"/>
      <c r="AE21" s="32"/>
      <c r="AF21" s="32"/>
      <c r="AG21" s="32"/>
      <c r="AH21" s="32"/>
    </row>
    <row r="22" spans="1:34" ht="11.1" customHeight="1" thickTop="1">
      <c r="A22" s="17"/>
      <c r="B22" s="179">
        <v>9</v>
      </c>
      <c r="C22" s="184" t="str">
        <f>VLOOKUP(B22,пр.взв!B23:E46,2,FALSE)</f>
        <v>САПРЫКИН Владислав Александрович</v>
      </c>
      <c r="D22" s="186" t="str">
        <f>VLOOKUP(B22,пр.взв!B23:F102,3,FALSE)</f>
        <v>11.01.97 1р</v>
      </c>
      <c r="E22" s="186" t="str">
        <f>VLOOKUP(B22,пр.взв!B23:G102,4,FALSE)</f>
        <v>ПФО,Оренбургская,Кувандык,МО</v>
      </c>
      <c r="F22" s="177">
        <v>10</v>
      </c>
      <c r="G22" s="72">
        <v>2</v>
      </c>
      <c r="H22" s="160">
        <v>11</v>
      </c>
      <c r="I22" s="72">
        <v>1</v>
      </c>
      <c r="J22" s="160">
        <v>5</v>
      </c>
      <c r="K22" s="72">
        <v>3</v>
      </c>
      <c r="L22" s="160" t="s">
        <v>249</v>
      </c>
      <c r="M22" s="72"/>
      <c r="N22" s="160" t="s">
        <v>249</v>
      </c>
      <c r="O22" s="72"/>
      <c r="P22" s="160" t="s">
        <v>249</v>
      </c>
      <c r="Q22" s="72"/>
      <c r="R22" s="160" t="s">
        <v>249</v>
      </c>
      <c r="S22" s="72"/>
      <c r="T22" s="160" t="s">
        <v>249</v>
      </c>
      <c r="U22" s="72"/>
      <c r="V22" s="160" t="s">
        <v>249</v>
      </c>
      <c r="W22" s="72"/>
      <c r="X22" s="160" t="s">
        <v>249</v>
      </c>
      <c r="Y22" s="18"/>
      <c r="Z22" s="214">
        <v>3</v>
      </c>
      <c r="AA22" s="155">
        <f>SUM(G22+I22+K22+M22+O22+Q22+S22+U22+W22+Y22)</f>
        <v>6</v>
      </c>
      <c r="AB22" s="310">
        <v>18</v>
      </c>
      <c r="AC22" s="32"/>
      <c r="AD22" s="32"/>
      <c r="AE22" s="32"/>
      <c r="AF22" s="32"/>
      <c r="AG22" s="32"/>
      <c r="AH22" s="32"/>
    </row>
    <row r="23" spans="1:34" ht="11.1" customHeight="1" thickBot="1">
      <c r="A23" s="17"/>
      <c r="B23" s="183"/>
      <c r="C23" s="185"/>
      <c r="D23" s="187"/>
      <c r="E23" s="187"/>
      <c r="F23" s="178"/>
      <c r="G23" s="71"/>
      <c r="H23" s="161"/>
      <c r="I23" s="71"/>
      <c r="J23" s="161"/>
      <c r="K23" s="71"/>
      <c r="L23" s="161"/>
      <c r="M23" s="71"/>
      <c r="N23" s="161"/>
      <c r="O23" s="71"/>
      <c r="P23" s="161"/>
      <c r="Q23" s="71"/>
      <c r="R23" s="161"/>
      <c r="S23" s="71"/>
      <c r="T23" s="161"/>
      <c r="U23" s="71"/>
      <c r="V23" s="161"/>
      <c r="W23" s="71"/>
      <c r="X23" s="161"/>
      <c r="Y23" s="19"/>
      <c r="Z23" s="215"/>
      <c r="AA23" s="156"/>
      <c r="AB23" s="311"/>
      <c r="AC23" s="32"/>
      <c r="AD23" s="32"/>
      <c r="AE23" s="32"/>
      <c r="AF23" s="32"/>
      <c r="AG23" s="32"/>
      <c r="AH23" s="32"/>
    </row>
    <row r="24" spans="1:34" ht="11.1" customHeight="1" thickTop="1">
      <c r="A24" s="17"/>
      <c r="B24" s="179">
        <v>10</v>
      </c>
      <c r="C24" s="184" t="str">
        <f>VLOOKUP(B24,пр.взв!B25:E48,2,FALSE)</f>
        <v xml:space="preserve">ВОРОЖБИТ Никита Витальевич </v>
      </c>
      <c r="D24" s="186" t="str">
        <f>VLOOKUP(B24,пр.взв!B25:F104,3,FALSE)</f>
        <v>06.12.97 1р</v>
      </c>
      <c r="E24" s="186" t="str">
        <f>VLOOKUP(B24,пр.взв!B25:G104,4,FALSE)</f>
        <v>УРФО,Свердловская обл Екатеринбург</v>
      </c>
      <c r="F24" s="177">
        <v>9</v>
      </c>
      <c r="G24" s="72">
        <v>3</v>
      </c>
      <c r="H24" s="160">
        <v>12</v>
      </c>
      <c r="I24" s="72">
        <v>3</v>
      </c>
      <c r="J24" s="160" t="s">
        <v>249</v>
      </c>
      <c r="K24" s="72"/>
      <c r="L24" s="160" t="s">
        <v>249</v>
      </c>
      <c r="M24" s="72"/>
      <c r="N24" s="160" t="s">
        <v>249</v>
      </c>
      <c r="O24" s="72"/>
      <c r="P24" s="160" t="s">
        <v>249</v>
      </c>
      <c r="Q24" s="72"/>
      <c r="R24" s="160" t="s">
        <v>249</v>
      </c>
      <c r="S24" s="72"/>
      <c r="T24" s="160" t="s">
        <v>249</v>
      </c>
      <c r="U24" s="72"/>
      <c r="V24" s="160" t="s">
        <v>249</v>
      </c>
      <c r="W24" s="72"/>
      <c r="X24" s="160" t="s">
        <v>249</v>
      </c>
      <c r="Y24" s="18"/>
      <c r="Z24" s="214">
        <v>2</v>
      </c>
      <c r="AA24" s="155">
        <f>SUM(G24+I24+K24+M24+O24+Q24+S24+U24+W24+Y24)</f>
        <v>6</v>
      </c>
      <c r="AB24" s="310" t="s">
        <v>270</v>
      </c>
      <c r="AC24" s="32"/>
      <c r="AD24" s="32"/>
      <c r="AE24" s="32"/>
      <c r="AF24" s="32"/>
      <c r="AG24" s="32"/>
      <c r="AH24" s="32"/>
    </row>
    <row r="25" spans="1:34" ht="11.1" customHeight="1" thickBot="1">
      <c r="A25" s="17"/>
      <c r="B25" s="183"/>
      <c r="C25" s="185"/>
      <c r="D25" s="187"/>
      <c r="E25" s="187"/>
      <c r="F25" s="178"/>
      <c r="G25" s="71"/>
      <c r="H25" s="161"/>
      <c r="I25" s="71"/>
      <c r="J25" s="161"/>
      <c r="K25" s="71"/>
      <c r="L25" s="161"/>
      <c r="M25" s="71"/>
      <c r="N25" s="161"/>
      <c r="O25" s="71"/>
      <c r="P25" s="161"/>
      <c r="Q25" s="71"/>
      <c r="R25" s="161"/>
      <c r="S25" s="71"/>
      <c r="T25" s="161"/>
      <c r="U25" s="71"/>
      <c r="V25" s="161"/>
      <c r="W25" s="71"/>
      <c r="X25" s="161"/>
      <c r="Y25" s="19"/>
      <c r="Z25" s="215"/>
      <c r="AA25" s="156"/>
      <c r="AB25" s="311"/>
      <c r="AC25" s="32"/>
      <c r="AD25" s="32"/>
      <c r="AE25" s="32"/>
      <c r="AF25" s="32"/>
      <c r="AG25" s="32"/>
      <c r="AH25" s="32"/>
    </row>
    <row r="26" spans="1:34" ht="11.1" customHeight="1" thickTop="1">
      <c r="A26" s="17"/>
      <c r="B26" s="179">
        <v>11</v>
      </c>
      <c r="C26" s="184" t="str">
        <f>VLOOKUP(B26,пр.взв!B27:E50,2,FALSE)</f>
        <v>ЛУКИН Дмитрий Владимирович</v>
      </c>
      <c r="D26" s="186" t="str">
        <f>VLOOKUP(B26,пр.взв!B27:F106,3,FALSE)</f>
        <v>06.12.97 1юн</v>
      </c>
      <c r="E26" s="186" t="str">
        <f>VLOOKUP(B26,пр.взв!B27:G106,4,FALSE)</f>
        <v>УрФО, Курганская обл., г. Юргамыш</v>
      </c>
      <c r="F26" s="177">
        <v>12</v>
      </c>
      <c r="G26" s="72">
        <v>3</v>
      </c>
      <c r="H26" s="160">
        <v>9</v>
      </c>
      <c r="I26" s="72">
        <v>3</v>
      </c>
      <c r="J26" s="160" t="s">
        <v>249</v>
      </c>
      <c r="K26" s="72"/>
      <c r="L26" s="160" t="s">
        <v>249</v>
      </c>
      <c r="M26" s="72"/>
      <c r="N26" s="160" t="s">
        <v>249</v>
      </c>
      <c r="O26" s="72"/>
      <c r="P26" s="160" t="s">
        <v>249</v>
      </c>
      <c r="Q26" s="72"/>
      <c r="R26" s="160" t="s">
        <v>249</v>
      </c>
      <c r="S26" s="72"/>
      <c r="T26" s="160" t="s">
        <v>249</v>
      </c>
      <c r="U26" s="72"/>
      <c r="V26" s="160" t="s">
        <v>249</v>
      </c>
      <c r="W26" s="72"/>
      <c r="X26" s="160" t="s">
        <v>249</v>
      </c>
      <c r="Y26" s="18"/>
      <c r="Z26" s="214">
        <v>2</v>
      </c>
      <c r="AA26" s="155">
        <f>SUM(G26+I26+K26+M26+O26+Q26+S26+U26+W26+Y26)</f>
        <v>6</v>
      </c>
      <c r="AB26" s="310" t="s">
        <v>270</v>
      </c>
      <c r="AC26" s="32"/>
      <c r="AD26" s="32"/>
      <c r="AE26" s="32"/>
      <c r="AF26" s="32"/>
      <c r="AG26" s="32"/>
      <c r="AH26" s="32"/>
    </row>
    <row r="27" spans="1:34" ht="11.1" customHeight="1" thickBot="1">
      <c r="A27" s="17"/>
      <c r="B27" s="183"/>
      <c r="C27" s="185"/>
      <c r="D27" s="187"/>
      <c r="E27" s="187"/>
      <c r="F27" s="178"/>
      <c r="G27" s="71"/>
      <c r="H27" s="161"/>
      <c r="I27" s="71"/>
      <c r="J27" s="161"/>
      <c r="K27" s="71"/>
      <c r="L27" s="161"/>
      <c r="M27" s="71"/>
      <c r="N27" s="161"/>
      <c r="O27" s="71"/>
      <c r="P27" s="161"/>
      <c r="Q27" s="71"/>
      <c r="R27" s="161"/>
      <c r="S27" s="71"/>
      <c r="T27" s="161"/>
      <c r="U27" s="71"/>
      <c r="V27" s="161"/>
      <c r="W27" s="71"/>
      <c r="X27" s="161"/>
      <c r="Y27" s="19"/>
      <c r="Z27" s="215"/>
      <c r="AA27" s="156"/>
      <c r="AB27" s="311"/>
      <c r="AC27" s="32"/>
      <c r="AD27" s="32"/>
      <c r="AE27" s="32"/>
      <c r="AF27" s="32"/>
      <c r="AG27" s="32"/>
      <c r="AH27" s="32"/>
    </row>
    <row r="28" spans="1:34" ht="11.1" customHeight="1" thickTop="1">
      <c r="A28" s="17"/>
      <c r="B28" s="179">
        <v>12</v>
      </c>
      <c r="C28" s="184" t="str">
        <f>VLOOKUP(B28,пр.взв!B29:E52,2,FALSE)</f>
        <v>НОВИКОВ Филипп Александрович</v>
      </c>
      <c r="D28" s="186" t="str">
        <f>VLOOKUP(B28,пр.взв!B29:F108,3,FALSE)</f>
        <v>09.01.98 1р</v>
      </c>
      <c r="E28" s="186" t="str">
        <f>VLOOKUP(B28,пр.взв!B29:G108,4,FALSE)</f>
        <v>СФО,Кемеровская,Новокузнецк МО</v>
      </c>
      <c r="F28" s="177">
        <v>11</v>
      </c>
      <c r="G28" s="72">
        <v>1</v>
      </c>
      <c r="H28" s="160">
        <v>10</v>
      </c>
      <c r="I28" s="72">
        <v>1</v>
      </c>
      <c r="J28" s="160">
        <v>13</v>
      </c>
      <c r="K28" s="72">
        <v>2</v>
      </c>
      <c r="L28" s="160">
        <v>16</v>
      </c>
      <c r="M28" s="72">
        <v>3</v>
      </c>
      <c r="N28" s="160" t="s">
        <v>249</v>
      </c>
      <c r="O28" s="72"/>
      <c r="P28" s="160" t="s">
        <v>249</v>
      </c>
      <c r="Q28" s="72"/>
      <c r="R28" s="160" t="s">
        <v>249</v>
      </c>
      <c r="S28" s="72"/>
      <c r="T28" s="160" t="s">
        <v>249</v>
      </c>
      <c r="U28" s="72"/>
      <c r="V28" s="160" t="s">
        <v>249</v>
      </c>
      <c r="W28" s="72"/>
      <c r="X28" s="160" t="s">
        <v>249</v>
      </c>
      <c r="Y28" s="18"/>
      <c r="Z28" s="214">
        <v>4</v>
      </c>
      <c r="AA28" s="155">
        <f>SUM(G28+I28+K28+M28+O28+Q28+S28+U28+W28+Y28)</f>
        <v>7</v>
      </c>
      <c r="AB28" s="310">
        <v>12</v>
      </c>
      <c r="AC28" s="32"/>
      <c r="AD28" s="32"/>
      <c r="AE28" s="32"/>
      <c r="AF28" s="32"/>
      <c r="AG28" s="32"/>
      <c r="AH28" s="32"/>
    </row>
    <row r="29" spans="1:34" ht="11.1" customHeight="1" thickBot="1">
      <c r="A29" s="17"/>
      <c r="B29" s="183"/>
      <c r="C29" s="185"/>
      <c r="D29" s="187"/>
      <c r="E29" s="187"/>
      <c r="F29" s="178"/>
      <c r="G29" s="71"/>
      <c r="H29" s="161"/>
      <c r="I29" s="71"/>
      <c r="J29" s="161"/>
      <c r="K29" s="71"/>
      <c r="L29" s="161"/>
      <c r="M29" s="71"/>
      <c r="N29" s="161"/>
      <c r="O29" s="71"/>
      <c r="P29" s="161"/>
      <c r="Q29" s="71"/>
      <c r="R29" s="161"/>
      <c r="S29" s="71"/>
      <c r="T29" s="161"/>
      <c r="U29" s="71"/>
      <c r="V29" s="161"/>
      <c r="W29" s="71"/>
      <c r="X29" s="161"/>
      <c r="Y29" s="19"/>
      <c r="Z29" s="215"/>
      <c r="AA29" s="156"/>
      <c r="AB29" s="311"/>
      <c r="AC29" s="32"/>
      <c r="AD29" s="32"/>
      <c r="AE29" s="32"/>
      <c r="AF29" s="32"/>
      <c r="AG29" s="32"/>
      <c r="AH29" s="32"/>
    </row>
    <row r="30" spans="1:34" ht="11.1" customHeight="1" thickTop="1">
      <c r="A30" s="1"/>
      <c r="B30" s="179">
        <v>13</v>
      </c>
      <c r="C30" s="184" t="str">
        <f>VLOOKUP(B30,пр.взв!B31:E54,2,FALSE)</f>
        <v>ШЕУДЖЕН Аскер Бачмизович</v>
      </c>
      <c r="D30" s="186" t="str">
        <f>VLOOKUP(B30,пр.взв!B31:F110,3,FALSE)</f>
        <v>27.01.97 1р</v>
      </c>
      <c r="E30" s="186" t="str">
        <f>VLOOKUP(B30,пр.взв!B31:G110,4,FALSE)</f>
        <v>ЮФО,Адыгея</v>
      </c>
      <c r="F30" s="177">
        <v>14</v>
      </c>
      <c r="G30" s="72">
        <v>1</v>
      </c>
      <c r="H30" s="160">
        <v>15</v>
      </c>
      <c r="I30" s="72">
        <v>1</v>
      </c>
      <c r="J30" s="160">
        <v>12</v>
      </c>
      <c r="K30" s="72">
        <v>3</v>
      </c>
      <c r="L30" s="160">
        <v>20</v>
      </c>
      <c r="M30" s="72">
        <v>2</v>
      </c>
      <c r="N30" s="160">
        <v>4</v>
      </c>
      <c r="O30" s="72">
        <v>2</v>
      </c>
      <c r="P30" s="160">
        <v>7</v>
      </c>
      <c r="Q30" s="72">
        <v>3</v>
      </c>
      <c r="R30" s="160" t="s">
        <v>249</v>
      </c>
      <c r="S30" s="72"/>
      <c r="T30" s="160" t="s">
        <v>249</v>
      </c>
      <c r="U30" s="72"/>
      <c r="V30" s="160" t="s">
        <v>249</v>
      </c>
      <c r="W30" s="72"/>
      <c r="X30" s="160" t="s">
        <v>249</v>
      </c>
      <c r="Y30" s="18"/>
      <c r="Z30" s="214">
        <v>6</v>
      </c>
      <c r="AA30" s="155">
        <f>SUM(G30+I30+K30+M30+O30+Q30+S30+U30+W30+Y30)</f>
        <v>12</v>
      </c>
      <c r="AB30" s="310">
        <v>6</v>
      </c>
      <c r="AC30" s="32"/>
      <c r="AD30" s="32"/>
      <c r="AE30" s="32"/>
      <c r="AF30" s="32"/>
      <c r="AG30" s="32"/>
      <c r="AH30" s="32"/>
    </row>
    <row r="31" spans="1:34" ht="11.1" customHeight="1" thickBot="1">
      <c r="A31" s="1"/>
      <c r="B31" s="183"/>
      <c r="C31" s="185"/>
      <c r="D31" s="187"/>
      <c r="E31" s="187"/>
      <c r="F31" s="178"/>
      <c r="G31" s="71"/>
      <c r="H31" s="161"/>
      <c r="I31" s="71"/>
      <c r="J31" s="161"/>
      <c r="K31" s="71"/>
      <c r="L31" s="161"/>
      <c r="M31" s="71"/>
      <c r="N31" s="161"/>
      <c r="O31" s="71"/>
      <c r="P31" s="161"/>
      <c r="Q31" s="71"/>
      <c r="R31" s="161"/>
      <c r="S31" s="71"/>
      <c r="T31" s="161"/>
      <c r="U31" s="71"/>
      <c r="V31" s="161"/>
      <c r="W31" s="71"/>
      <c r="X31" s="161"/>
      <c r="Y31" s="19"/>
      <c r="Z31" s="215"/>
      <c r="AA31" s="156"/>
      <c r="AB31" s="311"/>
      <c r="AC31" s="32"/>
      <c r="AD31" s="32"/>
      <c r="AE31" s="32"/>
      <c r="AF31" s="32"/>
      <c r="AG31" s="32"/>
      <c r="AH31" s="32"/>
    </row>
    <row r="32" spans="1:34" ht="11.1" customHeight="1" thickTop="1">
      <c r="B32" s="179">
        <v>14</v>
      </c>
      <c r="C32" s="184" t="str">
        <f>VLOOKUP(B32,пр.взв!B33:E56,2,FALSE)</f>
        <v>БЕКМАНСУРОВ Тимур Эмилевич</v>
      </c>
      <c r="D32" s="186" t="str">
        <f>VLOOKUP(B32,пр.взв!B33:F112,3,FALSE)</f>
        <v>10.01.98 1р</v>
      </c>
      <c r="E32" s="186" t="str">
        <f>VLOOKUP(B32,пр.взв!B33:G112,4,FALSE)</f>
        <v>ПФО, Пермь, МО</v>
      </c>
      <c r="F32" s="177">
        <v>13</v>
      </c>
      <c r="G32" s="72">
        <v>3</v>
      </c>
      <c r="H32" s="160">
        <v>16</v>
      </c>
      <c r="I32" s="72">
        <v>3</v>
      </c>
      <c r="J32" s="160" t="s">
        <v>249</v>
      </c>
      <c r="K32" s="72"/>
      <c r="L32" s="160" t="s">
        <v>249</v>
      </c>
      <c r="M32" s="72"/>
      <c r="N32" s="160" t="s">
        <v>249</v>
      </c>
      <c r="O32" s="72"/>
      <c r="P32" s="160" t="s">
        <v>249</v>
      </c>
      <c r="Q32" s="72"/>
      <c r="R32" s="160" t="s">
        <v>249</v>
      </c>
      <c r="S32" s="72"/>
      <c r="T32" s="160" t="s">
        <v>249</v>
      </c>
      <c r="U32" s="72"/>
      <c r="V32" s="160" t="s">
        <v>249</v>
      </c>
      <c r="W32" s="72"/>
      <c r="X32" s="160" t="s">
        <v>249</v>
      </c>
      <c r="Y32" s="18"/>
      <c r="Z32" s="214">
        <v>2</v>
      </c>
      <c r="AA32" s="155">
        <f>SUM(G32+I32+K32+M32+O32+Q32+S32+U32+W32+Y32)</f>
        <v>6</v>
      </c>
      <c r="AB32" s="310" t="s">
        <v>270</v>
      </c>
      <c r="AC32" s="32"/>
      <c r="AD32" s="32"/>
      <c r="AE32" s="32"/>
      <c r="AF32" s="32"/>
      <c r="AG32" s="32"/>
      <c r="AH32" s="32"/>
    </row>
    <row r="33" spans="2:34" ht="11.1" customHeight="1" thickBot="1">
      <c r="B33" s="183"/>
      <c r="C33" s="185"/>
      <c r="D33" s="187"/>
      <c r="E33" s="187"/>
      <c r="F33" s="178"/>
      <c r="G33" s="71"/>
      <c r="H33" s="161"/>
      <c r="I33" s="71"/>
      <c r="J33" s="161"/>
      <c r="K33" s="71"/>
      <c r="L33" s="161"/>
      <c r="M33" s="71"/>
      <c r="N33" s="161"/>
      <c r="O33" s="71"/>
      <c r="P33" s="161"/>
      <c r="Q33" s="71"/>
      <c r="R33" s="161"/>
      <c r="S33" s="71"/>
      <c r="T33" s="161"/>
      <c r="U33" s="71"/>
      <c r="V33" s="161"/>
      <c r="W33" s="71"/>
      <c r="X33" s="161"/>
      <c r="Y33" s="19"/>
      <c r="Z33" s="215"/>
      <c r="AA33" s="156"/>
      <c r="AB33" s="311"/>
      <c r="AC33" s="32"/>
      <c r="AD33" s="32"/>
      <c r="AE33" s="32"/>
      <c r="AF33" s="32"/>
      <c r="AG33" s="32"/>
      <c r="AH33" s="32"/>
    </row>
    <row r="34" spans="2:34" ht="11.1" customHeight="1" thickTop="1">
      <c r="B34" s="179">
        <v>15</v>
      </c>
      <c r="C34" s="184" t="str">
        <f>VLOOKUP(B34,пр.взв!B35:E58,2,FALSE)</f>
        <v xml:space="preserve">СУЛАВКО Георгий Максимович </v>
      </c>
      <c r="D34" s="186" t="str">
        <f>VLOOKUP(B34,пр.взв!B35:F114,3,FALSE)</f>
        <v>09.03.98 3р</v>
      </c>
      <c r="E34" s="186" t="str">
        <f>VLOOKUP(B34,пр.взв!B35:G114,4,FALSE)</f>
        <v xml:space="preserve">ЮФО,Краснодарский край Анапа </v>
      </c>
      <c r="F34" s="177">
        <v>16</v>
      </c>
      <c r="G34" s="72">
        <v>4</v>
      </c>
      <c r="H34" s="160">
        <v>13</v>
      </c>
      <c r="I34" s="72">
        <v>3</v>
      </c>
      <c r="J34" s="160" t="s">
        <v>249</v>
      </c>
      <c r="K34" s="72"/>
      <c r="L34" s="160" t="s">
        <v>249</v>
      </c>
      <c r="M34" s="72"/>
      <c r="N34" s="160" t="s">
        <v>249</v>
      </c>
      <c r="O34" s="72"/>
      <c r="P34" s="160" t="s">
        <v>249</v>
      </c>
      <c r="Q34" s="72"/>
      <c r="R34" s="160" t="s">
        <v>249</v>
      </c>
      <c r="S34" s="72"/>
      <c r="T34" s="160" t="s">
        <v>249</v>
      </c>
      <c r="U34" s="72"/>
      <c r="V34" s="160" t="s">
        <v>249</v>
      </c>
      <c r="W34" s="72"/>
      <c r="X34" s="160" t="s">
        <v>249</v>
      </c>
      <c r="Y34" s="18"/>
      <c r="Z34" s="214">
        <v>2</v>
      </c>
      <c r="AA34" s="155">
        <f>SUM(G34+I34+K34+M34+O34+Q34+S34+U34+W34+Y34)</f>
        <v>7</v>
      </c>
      <c r="AB34" s="310" t="s">
        <v>271</v>
      </c>
      <c r="AC34" s="32"/>
      <c r="AD34" s="32"/>
      <c r="AE34" s="32"/>
      <c r="AF34" s="32"/>
      <c r="AG34" s="32"/>
      <c r="AH34" s="32"/>
    </row>
    <row r="35" spans="2:34" ht="11.1" customHeight="1" thickBot="1">
      <c r="B35" s="183"/>
      <c r="C35" s="185"/>
      <c r="D35" s="187"/>
      <c r="E35" s="187"/>
      <c r="F35" s="178"/>
      <c r="G35" s="71" t="s">
        <v>243</v>
      </c>
      <c r="H35" s="161"/>
      <c r="I35" s="71"/>
      <c r="J35" s="161"/>
      <c r="K35" s="71"/>
      <c r="L35" s="161"/>
      <c r="M35" s="71"/>
      <c r="N35" s="161"/>
      <c r="O35" s="71"/>
      <c r="P35" s="161"/>
      <c r="Q35" s="71"/>
      <c r="R35" s="161"/>
      <c r="S35" s="71"/>
      <c r="T35" s="161"/>
      <c r="U35" s="71"/>
      <c r="V35" s="161"/>
      <c r="W35" s="71"/>
      <c r="X35" s="161"/>
      <c r="Y35" s="19"/>
      <c r="Z35" s="215"/>
      <c r="AA35" s="156"/>
      <c r="AB35" s="311"/>
      <c r="AC35" s="32"/>
      <c r="AD35" s="32"/>
      <c r="AE35" s="32"/>
      <c r="AF35" s="32"/>
      <c r="AG35" s="32"/>
      <c r="AH35" s="32"/>
    </row>
    <row r="36" spans="2:34" ht="11.1" customHeight="1" thickTop="1">
      <c r="B36" s="179">
        <v>16</v>
      </c>
      <c r="C36" s="184" t="str">
        <f>VLOOKUP(B36,пр.взв!B37:E60,2,FALSE)</f>
        <v>БОЖА Юрий Михайлович</v>
      </c>
      <c r="D36" s="186" t="str">
        <f>VLOOKUP(B36,пр.взв!B37:F116,3,FALSE)</f>
        <v>09.06.97 1р</v>
      </c>
      <c r="E36" s="186" t="str">
        <f>VLOOKUP(B36,пр.взв!B37:G116,4,FALSE)</f>
        <v>ЦФО, Брянская обл., г. Брянск, ЮР</v>
      </c>
      <c r="F36" s="177">
        <v>15</v>
      </c>
      <c r="G36" s="72">
        <v>0</v>
      </c>
      <c r="H36" s="160">
        <v>14</v>
      </c>
      <c r="I36" s="72">
        <v>1</v>
      </c>
      <c r="J36" s="160">
        <v>18</v>
      </c>
      <c r="K36" s="72">
        <v>0</v>
      </c>
      <c r="L36" s="160">
        <v>12</v>
      </c>
      <c r="M36" s="72">
        <v>1</v>
      </c>
      <c r="N36" s="160">
        <v>20</v>
      </c>
      <c r="O36" s="72">
        <v>0</v>
      </c>
      <c r="P36" s="160" t="s">
        <v>81</v>
      </c>
      <c r="Q36" s="72"/>
      <c r="R36" s="160">
        <v>7</v>
      </c>
      <c r="S36" s="72">
        <v>0</v>
      </c>
      <c r="T36" s="160">
        <v>38</v>
      </c>
      <c r="U36" s="72">
        <v>1</v>
      </c>
      <c r="V36" s="160">
        <v>36</v>
      </c>
      <c r="W36" s="72">
        <v>1</v>
      </c>
      <c r="X36" s="160"/>
      <c r="Y36" s="18"/>
      <c r="Z36" s="214">
        <v>9</v>
      </c>
      <c r="AA36" s="155">
        <f>SUM(G36+I36+K36+M36+O36+Q36+S36+U36+W36+Y36)</f>
        <v>4</v>
      </c>
      <c r="AB36" s="310">
        <v>1</v>
      </c>
      <c r="AC36" s="32"/>
      <c r="AD36" s="32"/>
      <c r="AE36" s="32"/>
      <c r="AF36" s="32"/>
      <c r="AG36" s="32"/>
      <c r="AH36" s="32"/>
    </row>
    <row r="37" spans="2:34" ht="11.1" customHeight="1" thickBot="1">
      <c r="B37" s="183"/>
      <c r="C37" s="185"/>
      <c r="D37" s="187"/>
      <c r="E37" s="187"/>
      <c r="F37" s="178"/>
      <c r="G37" s="71" t="s">
        <v>243</v>
      </c>
      <c r="H37" s="161"/>
      <c r="I37" s="71"/>
      <c r="J37" s="161"/>
      <c r="K37" s="71" t="s">
        <v>258</v>
      </c>
      <c r="L37" s="161"/>
      <c r="M37" s="71"/>
      <c r="N37" s="161"/>
      <c r="O37" s="71" t="s">
        <v>263</v>
      </c>
      <c r="P37" s="161"/>
      <c r="Q37" s="71"/>
      <c r="R37" s="161"/>
      <c r="S37" s="71" t="s">
        <v>266</v>
      </c>
      <c r="T37" s="161"/>
      <c r="U37" s="71"/>
      <c r="V37" s="161"/>
      <c r="W37" s="71"/>
      <c r="X37" s="161"/>
      <c r="Y37" s="19"/>
      <c r="Z37" s="215"/>
      <c r="AA37" s="156"/>
      <c r="AB37" s="311"/>
      <c r="AC37" s="32"/>
      <c r="AD37" s="32"/>
      <c r="AE37" s="32"/>
      <c r="AF37" s="32"/>
      <c r="AG37" s="32"/>
      <c r="AH37" s="32"/>
    </row>
    <row r="38" spans="2:34" ht="11.1" customHeight="1" thickTop="1">
      <c r="B38" s="179">
        <v>17</v>
      </c>
      <c r="C38" s="184" t="str">
        <f>VLOOKUP(B38,пр.взв!B39:E62,2,FALSE)</f>
        <v>ГОГИЕВ Тимур Яхьяевич</v>
      </c>
      <c r="D38" s="186" t="str">
        <f>VLOOKUP(B38,пр.взв!B39:F118,3,FALSE)</f>
        <v>03.10.98 КМС</v>
      </c>
      <c r="E38" s="186" t="str">
        <f>VLOOKUP(B38,пр.взв!B39:G118,4,FALSE)</f>
        <v>СКФО, республика Ингушетия, г. Назрань, Д</v>
      </c>
      <c r="F38" s="177">
        <v>18</v>
      </c>
      <c r="G38" s="72">
        <v>3</v>
      </c>
      <c r="H38" s="160">
        <v>19</v>
      </c>
      <c r="I38" s="72">
        <v>4</v>
      </c>
      <c r="J38" s="160" t="s">
        <v>249</v>
      </c>
      <c r="K38" s="72"/>
      <c r="L38" s="160" t="s">
        <v>249</v>
      </c>
      <c r="M38" s="72"/>
      <c r="N38" s="160" t="s">
        <v>249</v>
      </c>
      <c r="O38" s="72"/>
      <c r="P38" s="160" t="s">
        <v>249</v>
      </c>
      <c r="Q38" s="72"/>
      <c r="R38" s="160" t="s">
        <v>249</v>
      </c>
      <c r="S38" s="72"/>
      <c r="T38" s="160" t="s">
        <v>249</v>
      </c>
      <c r="U38" s="72"/>
      <c r="V38" s="160" t="s">
        <v>249</v>
      </c>
      <c r="W38" s="72"/>
      <c r="X38" s="160" t="s">
        <v>249</v>
      </c>
      <c r="Y38" s="18"/>
      <c r="Z38" s="214">
        <v>2</v>
      </c>
      <c r="AA38" s="155">
        <f>SUM(G38+I38+K38+M38+O38+Q38+S38+U38+W38+Y38)</f>
        <v>7</v>
      </c>
      <c r="AB38" s="310" t="s">
        <v>271</v>
      </c>
      <c r="AC38" s="32"/>
      <c r="AD38" s="32"/>
      <c r="AE38" s="32"/>
      <c r="AF38" s="32"/>
      <c r="AG38" s="32"/>
      <c r="AH38" s="32"/>
    </row>
    <row r="39" spans="2:34" ht="11.1" customHeight="1" thickBot="1">
      <c r="B39" s="183"/>
      <c r="C39" s="185"/>
      <c r="D39" s="187"/>
      <c r="E39" s="187"/>
      <c r="F39" s="178"/>
      <c r="G39" s="71"/>
      <c r="H39" s="161"/>
      <c r="I39" s="71" t="s">
        <v>250</v>
      </c>
      <c r="J39" s="161"/>
      <c r="K39" s="71"/>
      <c r="L39" s="161"/>
      <c r="M39" s="71"/>
      <c r="N39" s="161"/>
      <c r="O39" s="71"/>
      <c r="P39" s="161"/>
      <c r="Q39" s="71"/>
      <c r="R39" s="161"/>
      <c r="S39" s="71"/>
      <c r="T39" s="161"/>
      <c r="U39" s="71"/>
      <c r="V39" s="161"/>
      <c r="W39" s="71"/>
      <c r="X39" s="161"/>
      <c r="Y39" s="19"/>
      <c r="Z39" s="215"/>
      <c r="AA39" s="156"/>
      <c r="AB39" s="311"/>
      <c r="AC39" s="32"/>
      <c r="AD39" s="32"/>
      <c r="AE39" s="32"/>
      <c r="AF39" s="32"/>
      <c r="AG39" s="32"/>
      <c r="AH39" s="32"/>
    </row>
    <row r="40" spans="2:34" ht="11.1" customHeight="1" thickTop="1">
      <c r="B40" s="179">
        <v>18</v>
      </c>
      <c r="C40" s="184" t="str">
        <f>VLOOKUP(B40,пр.взв!B41:E64,2,FALSE)</f>
        <v>КЛИМЕНКО Максим Владимирович</v>
      </c>
      <c r="D40" s="186" t="str">
        <f>VLOOKUP(B40,пр.взв!B41:F120,3,FALSE)</f>
        <v>09.11.97 1р</v>
      </c>
      <c r="E40" s="186" t="str">
        <f>VLOOKUP(B40,пр.взв!B41:G120,4,FALSE)</f>
        <v>УрФО, ХМАО-Югра, МО</v>
      </c>
      <c r="F40" s="177">
        <v>17</v>
      </c>
      <c r="G40" s="72">
        <v>1</v>
      </c>
      <c r="H40" s="160">
        <v>21</v>
      </c>
      <c r="I40" s="72">
        <v>4</v>
      </c>
      <c r="J40" s="160">
        <v>16</v>
      </c>
      <c r="K40" s="72">
        <v>4</v>
      </c>
      <c r="L40" s="160" t="s">
        <v>249</v>
      </c>
      <c r="M40" s="72"/>
      <c r="N40" s="160" t="s">
        <v>249</v>
      </c>
      <c r="O40" s="72"/>
      <c r="P40" s="160" t="s">
        <v>249</v>
      </c>
      <c r="Q40" s="72"/>
      <c r="R40" s="160" t="s">
        <v>249</v>
      </c>
      <c r="S40" s="72"/>
      <c r="T40" s="160" t="s">
        <v>249</v>
      </c>
      <c r="U40" s="72"/>
      <c r="V40" s="160" t="s">
        <v>249</v>
      </c>
      <c r="W40" s="72"/>
      <c r="X40" s="160" t="s">
        <v>249</v>
      </c>
      <c r="Y40" s="18"/>
      <c r="Z40" s="214">
        <v>3</v>
      </c>
      <c r="AA40" s="155">
        <f>SUM(G40+I40+K40+M40+O40+Q40+S40+U40+W40+Y40)</f>
        <v>9</v>
      </c>
      <c r="AB40" s="310">
        <v>25</v>
      </c>
      <c r="AC40" s="32"/>
      <c r="AD40" s="32"/>
      <c r="AE40" s="32"/>
      <c r="AF40" s="32"/>
      <c r="AG40" s="32"/>
      <c r="AH40" s="32"/>
    </row>
    <row r="41" spans="2:34" ht="11.1" customHeight="1" thickBot="1">
      <c r="B41" s="183"/>
      <c r="C41" s="185"/>
      <c r="D41" s="187"/>
      <c r="E41" s="187"/>
      <c r="F41" s="178"/>
      <c r="G41" s="71"/>
      <c r="H41" s="161"/>
      <c r="I41" s="71" t="s">
        <v>251</v>
      </c>
      <c r="J41" s="161"/>
      <c r="K41" s="71" t="s">
        <v>258</v>
      </c>
      <c r="L41" s="161"/>
      <c r="M41" s="71"/>
      <c r="N41" s="161"/>
      <c r="O41" s="71"/>
      <c r="P41" s="161"/>
      <c r="Q41" s="71"/>
      <c r="R41" s="161"/>
      <c r="S41" s="71"/>
      <c r="T41" s="161"/>
      <c r="U41" s="71"/>
      <c r="V41" s="161"/>
      <c r="W41" s="71"/>
      <c r="X41" s="161"/>
      <c r="Y41" s="19"/>
      <c r="Z41" s="215"/>
      <c r="AA41" s="156"/>
      <c r="AB41" s="311"/>
      <c r="AC41" s="32"/>
      <c r="AD41" s="32"/>
      <c r="AE41" s="32"/>
      <c r="AF41" s="32"/>
      <c r="AG41" s="32"/>
      <c r="AH41" s="32"/>
    </row>
    <row r="42" spans="2:34" ht="11.1" customHeight="1" thickTop="1">
      <c r="B42" s="179">
        <v>19</v>
      </c>
      <c r="C42" s="184" t="str">
        <f>VLOOKUP(B42,пр.взв!B43:E66,2,FALSE)</f>
        <v>ДЕМУРЧЯН Арам Ашотович</v>
      </c>
      <c r="D42" s="186" t="str">
        <f>VLOOKUP(B42,пр.взв!B43:F122,3,FALSE)</f>
        <v>01.07.97 1р</v>
      </c>
      <c r="E42" s="186" t="str">
        <f>VLOOKUP(B42,пр.взв!B43:G122,4,FALSE)</f>
        <v>ЮФО, Краснодарский край, г. Армавир, Д</v>
      </c>
      <c r="F42" s="177">
        <v>20</v>
      </c>
      <c r="G42" s="72">
        <v>4</v>
      </c>
      <c r="H42" s="160">
        <v>17</v>
      </c>
      <c r="I42" s="72">
        <v>0</v>
      </c>
      <c r="J42" s="160" t="s">
        <v>81</v>
      </c>
      <c r="K42" s="72"/>
      <c r="L42" s="160">
        <v>21</v>
      </c>
      <c r="M42" s="72">
        <v>2</v>
      </c>
      <c r="N42" s="160">
        <v>7</v>
      </c>
      <c r="O42" s="72">
        <v>4</v>
      </c>
      <c r="P42" s="160" t="s">
        <v>249</v>
      </c>
      <c r="Q42" s="72"/>
      <c r="R42" s="160" t="s">
        <v>249</v>
      </c>
      <c r="S42" s="72"/>
      <c r="T42" s="160" t="s">
        <v>249</v>
      </c>
      <c r="U42" s="72"/>
      <c r="V42" s="160" t="s">
        <v>249</v>
      </c>
      <c r="W42" s="72"/>
      <c r="X42" s="160" t="s">
        <v>249</v>
      </c>
      <c r="Y42" s="18"/>
      <c r="Z42" s="214">
        <v>5</v>
      </c>
      <c r="AA42" s="155">
        <f>SUM(G42+I42+K42+M42+O42+Q42+S42+U42+W42+Y42)</f>
        <v>10</v>
      </c>
      <c r="AB42" s="310">
        <v>10</v>
      </c>
      <c r="AC42" s="32"/>
      <c r="AD42" s="32"/>
      <c r="AE42" s="32"/>
      <c r="AF42" s="32"/>
      <c r="AG42" s="32"/>
      <c r="AH42" s="32"/>
    </row>
    <row r="43" spans="2:34" ht="11.1" customHeight="1" thickBot="1">
      <c r="B43" s="183"/>
      <c r="C43" s="185"/>
      <c r="D43" s="187"/>
      <c r="E43" s="187"/>
      <c r="F43" s="178"/>
      <c r="G43" s="71" t="s">
        <v>244</v>
      </c>
      <c r="H43" s="161"/>
      <c r="I43" s="71" t="s">
        <v>250</v>
      </c>
      <c r="J43" s="161"/>
      <c r="K43" s="71"/>
      <c r="L43" s="161"/>
      <c r="M43" s="71"/>
      <c r="N43" s="161"/>
      <c r="O43" s="71" t="s">
        <v>262</v>
      </c>
      <c r="P43" s="161"/>
      <c r="Q43" s="71"/>
      <c r="R43" s="161"/>
      <c r="S43" s="71"/>
      <c r="T43" s="161"/>
      <c r="U43" s="71"/>
      <c r="V43" s="161"/>
      <c r="W43" s="71"/>
      <c r="X43" s="161"/>
      <c r="Y43" s="19"/>
      <c r="Z43" s="215"/>
      <c r="AA43" s="156"/>
      <c r="AB43" s="311"/>
      <c r="AC43" s="32"/>
      <c r="AD43" s="32"/>
      <c r="AE43" s="32"/>
      <c r="AF43" s="32"/>
      <c r="AG43" s="32"/>
      <c r="AH43" s="32"/>
    </row>
    <row r="44" spans="2:34" ht="11.1" customHeight="1" thickTop="1">
      <c r="B44" s="179">
        <v>20</v>
      </c>
      <c r="C44" s="184" t="str">
        <f>VLOOKUP(B44,пр.взв!B45:E68,2,FALSE)</f>
        <v xml:space="preserve">БАКАНОВ Денис Сергеевич </v>
      </c>
      <c r="D44" s="186" t="str">
        <f>VLOOKUP(B44,пр.взв!B45:F124,3,FALSE)</f>
        <v>10.09.98 3р</v>
      </c>
      <c r="E44" s="186" t="str">
        <f>VLOOKUP(B44,пр.взв!B45:G124,4,FALSE)</f>
        <v>Москва</v>
      </c>
      <c r="F44" s="177">
        <v>19</v>
      </c>
      <c r="G44" s="72">
        <v>0</v>
      </c>
      <c r="H44" s="160" t="s">
        <v>81</v>
      </c>
      <c r="I44" s="72"/>
      <c r="J44" s="160">
        <v>21</v>
      </c>
      <c r="K44" s="72">
        <v>0</v>
      </c>
      <c r="L44" s="160">
        <v>13</v>
      </c>
      <c r="M44" s="72">
        <v>3</v>
      </c>
      <c r="N44" s="160">
        <v>16</v>
      </c>
      <c r="O44" s="72">
        <v>4</v>
      </c>
      <c r="P44" s="160" t="s">
        <v>249</v>
      </c>
      <c r="Q44" s="72"/>
      <c r="R44" s="160" t="s">
        <v>249</v>
      </c>
      <c r="S44" s="72"/>
      <c r="T44" s="160" t="s">
        <v>249</v>
      </c>
      <c r="U44" s="72"/>
      <c r="V44" s="160" t="s">
        <v>249</v>
      </c>
      <c r="W44" s="72"/>
      <c r="X44" s="160" t="s">
        <v>249</v>
      </c>
      <c r="Y44" s="18"/>
      <c r="Z44" s="214">
        <v>5</v>
      </c>
      <c r="AA44" s="155">
        <f>SUM(G44+I44+K44+M44+O44+Q44+S44+U44+W44+Y44)</f>
        <v>7</v>
      </c>
      <c r="AB44" s="310">
        <v>7</v>
      </c>
      <c r="AC44" s="32"/>
      <c r="AD44" s="32"/>
      <c r="AE44" s="32"/>
      <c r="AF44" s="32"/>
      <c r="AG44" s="32"/>
      <c r="AH44" s="32"/>
    </row>
    <row r="45" spans="2:34" ht="11.1" customHeight="1" thickBot="1">
      <c r="B45" s="183"/>
      <c r="C45" s="185"/>
      <c r="D45" s="187"/>
      <c r="E45" s="187"/>
      <c r="F45" s="178"/>
      <c r="G45" s="71" t="s">
        <v>244</v>
      </c>
      <c r="H45" s="161"/>
      <c r="I45" s="71"/>
      <c r="J45" s="161"/>
      <c r="K45" s="71" t="s">
        <v>259</v>
      </c>
      <c r="L45" s="161"/>
      <c r="M45" s="71"/>
      <c r="N45" s="161"/>
      <c r="O45" s="71" t="s">
        <v>263</v>
      </c>
      <c r="P45" s="161"/>
      <c r="Q45" s="71"/>
      <c r="R45" s="161"/>
      <c r="S45" s="71"/>
      <c r="T45" s="161"/>
      <c r="U45" s="71"/>
      <c r="V45" s="161"/>
      <c r="W45" s="71"/>
      <c r="X45" s="161"/>
      <c r="Y45" s="19"/>
      <c r="Z45" s="215"/>
      <c r="AA45" s="156"/>
      <c r="AB45" s="311"/>
      <c r="AC45" s="32"/>
      <c r="AD45" s="32"/>
      <c r="AE45" s="32"/>
      <c r="AF45" s="32"/>
      <c r="AG45" s="32"/>
      <c r="AH45" s="32"/>
    </row>
    <row r="46" spans="2:34" ht="11.1" customHeight="1" thickTop="1">
      <c r="B46" s="179">
        <v>21</v>
      </c>
      <c r="C46" s="184" t="str">
        <f>VLOOKUP(B46,пр.взв!B47:E70,2,FALSE)</f>
        <v>ШЕВЦОВ Егор Олегович</v>
      </c>
      <c r="D46" s="186" t="str">
        <f>VLOOKUP(B46,пр.взв!B47:F126,3,FALSE)</f>
        <v>19.03.98 кмс</v>
      </c>
      <c r="E46" s="186" t="str">
        <f>VLOOKUP(B46,пр.взв!B47:G126,4,FALSE)</f>
        <v>ДФО,Амурская,Благовещенск</v>
      </c>
      <c r="F46" s="177" t="s">
        <v>81</v>
      </c>
      <c r="G46" s="72"/>
      <c r="H46" s="160">
        <v>18</v>
      </c>
      <c r="I46" s="72">
        <v>0</v>
      </c>
      <c r="J46" s="160">
        <v>20</v>
      </c>
      <c r="K46" s="72">
        <v>4</v>
      </c>
      <c r="L46" s="160">
        <v>19</v>
      </c>
      <c r="M46" s="72">
        <v>3</v>
      </c>
      <c r="N46" s="160" t="s">
        <v>249</v>
      </c>
      <c r="O46" s="72"/>
      <c r="P46" s="160" t="s">
        <v>249</v>
      </c>
      <c r="Q46" s="72"/>
      <c r="R46" s="160" t="s">
        <v>249</v>
      </c>
      <c r="S46" s="72"/>
      <c r="T46" s="160" t="s">
        <v>249</v>
      </c>
      <c r="U46" s="72"/>
      <c r="V46" s="160" t="s">
        <v>249</v>
      </c>
      <c r="W46" s="72"/>
      <c r="X46" s="160" t="s">
        <v>249</v>
      </c>
      <c r="Y46" s="18"/>
      <c r="Z46" s="219">
        <v>4</v>
      </c>
      <c r="AA46" s="168">
        <f>SUM(G46+I46+K46+M46+O46+Q46+S46+U46+W46+Y46)</f>
        <v>7</v>
      </c>
      <c r="AB46" s="312">
        <v>14</v>
      </c>
      <c r="AC46" s="32"/>
      <c r="AD46" s="32"/>
      <c r="AE46" s="32"/>
      <c r="AF46" s="32"/>
      <c r="AG46" s="32"/>
      <c r="AH46" s="32"/>
    </row>
    <row r="47" spans="2:34" ht="11.1" customHeight="1" thickBot="1">
      <c r="B47" s="180"/>
      <c r="C47" s="190"/>
      <c r="D47" s="189"/>
      <c r="E47" s="189"/>
      <c r="F47" s="230"/>
      <c r="G47" s="73"/>
      <c r="H47" s="218"/>
      <c r="I47" s="73" t="s">
        <v>251</v>
      </c>
      <c r="J47" s="218"/>
      <c r="K47" s="73" t="s">
        <v>259</v>
      </c>
      <c r="L47" s="218"/>
      <c r="M47" s="73"/>
      <c r="N47" s="218"/>
      <c r="O47" s="73"/>
      <c r="P47" s="218"/>
      <c r="Q47" s="73"/>
      <c r="R47" s="218"/>
      <c r="S47" s="73"/>
      <c r="T47" s="218"/>
      <c r="U47" s="73"/>
      <c r="V47" s="218"/>
      <c r="W47" s="73"/>
      <c r="X47" s="218"/>
      <c r="Y47" s="69"/>
      <c r="Z47" s="220"/>
      <c r="AA47" s="169"/>
      <c r="AB47" s="313"/>
      <c r="AC47" s="32"/>
      <c r="AD47" s="32"/>
      <c r="AE47" s="32"/>
      <c r="AF47" s="32"/>
      <c r="AG47" s="32"/>
      <c r="AH47" s="32"/>
    </row>
    <row r="48" spans="2:34" ht="11.1" customHeight="1">
      <c r="B48" s="181">
        <v>22</v>
      </c>
      <c r="C48" s="182" t="str">
        <f>VLOOKUP(B48,пр.взв!B49:E72,2,FALSE)</f>
        <v>АРУСТАМЯН Вячеслав Артурович</v>
      </c>
      <c r="D48" s="188" t="str">
        <f>VLOOKUP(B48,пр.взв!B49:F128,3,FALSE)</f>
        <v>25.02.97 1р</v>
      </c>
      <c r="E48" s="188" t="str">
        <f>VLOOKUP(B48,пр.взв!B49:G128,4,FALSE)</f>
        <v>СФО,Новосибирская,Новосибирск МО</v>
      </c>
      <c r="F48" s="248">
        <v>23</v>
      </c>
      <c r="G48" s="74">
        <v>1</v>
      </c>
      <c r="H48" s="216">
        <v>24</v>
      </c>
      <c r="I48" s="74">
        <v>3</v>
      </c>
      <c r="J48" s="216">
        <v>25</v>
      </c>
      <c r="K48" s="74">
        <v>0</v>
      </c>
      <c r="L48" s="216">
        <v>30</v>
      </c>
      <c r="M48" s="74">
        <v>3</v>
      </c>
      <c r="N48" s="216" t="s">
        <v>249</v>
      </c>
      <c r="O48" s="74"/>
      <c r="P48" s="216" t="s">
        <v>249</v>
      </c>
      <c r="Q48" s="74"/>
      <c r="R48" s="216" t="s">
        <v>249</v>
      </c>
      <c r="S48" s="74"/>
      <c r="T48" s="216" t="s">
        <v>249</v>
      </c>
      <c r="U48" s="74"/>
      <c r="V48" s="216" t="s">
        <v>249</v>
      </c>
      <c r="W48" s="74"/>
      <c r="X48" s="216" t="s">
        <v>249</v>
      </c>
      <c r="Y48" s="75"/>
      <c r="Z48" s="217">
        <v>4</v>
      </c>
      <c r="AA48" s="170">
        <f>SUM(G48+I48+K48+M48+O48+Q48+S48+U48+W48+Y48)</f>
        <v>7</v>
      </c>
      <c r="AB48" s="314">
        <v>13</v>
      </c>
      <c r="AC48" s="32"/>
      <c r="AD48" s="32"/>
      <c r="AE48" s="32"/>
      <c r="AF48" s="32"/>
      <c r="AG48" s="32"/>
      <c r="AH48" s="32"/>
    </row>
    <row r="49" spans="2:40" ht="11.1" customHeight="1" thickBot="1">
      <c r="B49" s="172"/>
      <c r="C49" s="174"/>
      <c r="D49" s="176"/>
      <c r="E49" s="176"/>
      <c r="F49" s="232"/>
      <c r="G49" s="76"/>
      <c r="H49" s="165"/>
      <c r="I49" s="76"/>
      <c r="J49" s="165"/>
      <c r="K49" s="76" t="s">
        <v>242</v>
      </c>
      <c r="L49" s="165"/>
      <c r="M49" s="76"/>
      <c r="N49" s="165"/>
      <c r="O49" s="76"/>
      <c r="P49" s="165"/>
      <c r="Q49" s="76"/>
      <c r="R49" s="165"/>
      <c r="S49" s="76"/>
      <c r="T49" s="165"/>
      <c r="U49" s="76"/>
      <c r="V49" s="165"/>
      <c r="W49" s="76"/>
      <c r="X49" s="165"/>
      <c r="Y49" s="77"/>
      <c r="Z49" s="163"/>
      <c r="AA49" s="158"/>
      <c r="AB49" s="315"/>
      <c r="AC49" s="32"/>
      <c r="AD49" s="32"/>
      <c r="AE49" s="32"/>
      <c r="AF49" s="32"/>
      <c r="AG49" s="32"/>
      <c r="AH49" s="32"/>
    </row>
    <row r="50" spans="2:40" ht="11.1" customHeight="1" thickTop="1">
      <c r="B50" s="171">
        <v>23</v>
      </c>
      <c r="C50" s="173" t="str">
        <f>VLOOKUP(B50,пр.взв!B51:E74,2,FALSE)</f>
        <v xml:space="preserve">СОСНОВСКИХ Александр Андреевич </v>
      </c>
      <c r="D50" s="175" t="str">
        <f>VLOOKUP(B50,пр.взв!B51:F130,3,FALSE)</f>
        <v>27.02.97 1р</v>
      </c>
      <c r="E50" s="175" t="str">
        <f>VLOOKUP(B50,пр.взв!B51:G130,4,FALSE)</f>
        <v>Москва</v>
      </c>
      <c r="F50" s="231">
        <v>22</v>
      </c>
      <c r="G50" s="78">
        <v>3</v>
      </c>
      <c r="H50" s="164">
        <v>25</v>
      </c>
      <c r="I50" s="78">
        <v>3</v>
      </c>
      <c r="J50" s="164" t="s">
        <v>249</v>
      </c>
      <c r="K50" s="78"/>
      <c r="L50" s="164" t="s">
        <v>249</v>
      </c>
      <c r="M50" s="78"/>
      <c r="N50" s="164" t="s">
        <v>249</v>
      </c>
      <c r="O50" s="78"/>
      <c r="P50" s="164" t="s">
        <v>249</v>
      </c>
      <c r="Q50" s="78"/>
      <c r="R50" s="164" t="s">
        <v>249</v>
      </c>
      <c r="S50" s="78"/>
      <c r="T50" s="164" t="s">
        <v>249</v>
      </c>
      <c r="U50" s="78"/>
      <c r="V50" s="164" t="s">
        <v>249</v>
      </c>
      <c r="W50" s="78"/>
      <c r="X50" s="164" t="s">
        <v>249</v>
      </c>
      <c r="Y50" s="79"/>
      <c r="Z50" s="162">
        <v>2</v>
      </c>
      <c r="AA50" s="157">
        <f>SUM(G50+I50+K50+M50+O50+Q50+S50+U50+W50+Y50)</f>
        <v>6</v>
      </c>
      <c r="AB50" s="316" t="s">
        <v>270</v>
      </c>
      <c r="AC50" s="32"/>
      <c r="AD50" s="32"/>
      <c r="AE50" s="32"/>
      <c r="AF50" s="32"/>
      <c r="AG50" s="32"/>
      <c r="AH50" s="32"/>
    </row>
    <row r="51" spans="2:40" ht="11.1" customHeight="1" thickBot="1">
      <c r="B51" s="172"/>
      <c r="C51" s="174"/>
      <c r="D51" s="176"/>
      <c r="E51" s="176"/>
      <c r="F51" s="232"/>
      <c r="G51" s="76"/>
      <c r="H51" s="165"/>
      <c r="I51" s="76"/>
      <c r="J51" s="165"/>
      <c r="K51" s="76"/>
      <c r="L51" s="165"/>
      <c r="M51" s="76"/>
      <c r="N51" s="165"/>
      <c r="O51" s="76"/>
      <c r="P51" s="165"/>
      <c r="Q51" s="76"/>
      <c r="R51" s="165"/>
      <c r="S51" s="76"/>
      <c r="T51" s="165"/>
      <c r="U51" s="76"/>
      <c r="V51" s="165"/>
      <c r="W51" s="76"/>
      <c r="X51" s="165"/>
      <c r="Y51" s="77"/>
      <c r="Z51" s="163"/>
      <c r="AA51" s="158"/>
      <c r="AB51" s="315"/>
      <c r="AC51" s="32"/>
      <c r="AD51" s="32"/>
      <c r="AE51" s="32"/>
      <c r="AF51" s="32"/>
      <c r="AG51" s="32"/>
      <c r="AH51" s="32"/>
    </row>
    <row r="52" spans="2:40" ht="11.1" customHeight="1" thickTop="1">
      <c r="B52" s="171">
        <v>24</v>
      </c>
      <c r="C52" s="173" t="str">
        <f>VLOOKUP(B52,пр.взв!B53:E76,2,FALSE)</f>
        <v>ОСИПОВ Александр Игоревич</v>
      </c>
      <c r="D52" s="175" t="str">
        <f>VLOOKUP(B52,пр.взв!B53:F132,3,FALSE)</f>
        <v>11.09.98 1р</v>
      </c>
      <c r="E52" s="175" t="str">
        <f>VLOOKUP(B52,пр.взв!B53:G132,4,FALSE)</f>
        <v>ЦФО, Московская обл., г. Серпухов, МО</v>
      </c>
      <c r="F52" s="231">
        <v>25</v>
      </c>
      <c r="G52" s="78">
        <v>1</v>
      </c>
      <c r="H52" s="164">
        <v>22</v>
      </c>
      <c r="I52" s="78">
        <v>1</v>
      </c>
      <c r="J52" s="164">
        <v>27</v>
      </c>
      <c r="K52" s="78">
        <v>1</v>
      </c>
      <c r="L52" s="164">
        <v>35</v>
      </c>
      <c r="M52" s="78">
        <v>1</v>
      </c>
      <c r="N52" s="164">
        <v>30</v>
      </c>
      <c r="O52" s="78">
        <v>1</v>
      </c>
      <c r="P52" s="164">
        <v>38</v>
      </c>
      <c r="Q52" s="78">
        <v>4</v>
      </c>
      <c r="R52" s="164" t="s">
        <v>249</v>
      </c>
      <c r="S52" s="78"/>
      <c r="T52" s="164" t="s">
        <v>249</v>
      </c>
      <c r="U52" s="78"/>
      <c r="V52" s="164" t="s">
        <v>249</v>
      </c>
      <c r="W52" s="78"/>
      <c r="X52" s="164" t="s">
        <v>249</v>
      </c>
      <c r="Y52" s="79"/>
      <c r="Z52" s="162">
        <v>6</v>
      </c>
      <c r="AA52" s="157">
        <f>SUM(G52+I52+K52+M52+O52+Q52+S52+U52+W52+Y52)</f>
        <v>9</v>
      </c>
      <c r="AB52" s="316">
        <v>5</v>
      </c>
      <c r="AC52" s="32"/>
      <c r="AD52" s="32"/>
      <c r="AE52" s="32"/>
      <c r="AF52" s="32"/>
      <c r="AG52" s="32"/>
      <c r="AH52" s="32"/>
    </row>
    <row r="53" spans="2:40" ht="11.1" customHeight="1" thickBot="1">
      <c r="B53" s="172"/>
      <c r="C53" s="174"/>
      <c r="D53" s="176"/>
      <c r="E53" s="176"/>
      <c r="F53" s="232"/>
      <c r="G53" s="76"/>
      <c r="H53" s="165"/>
      <c r="I53" s="76"/>
      <c r="J53" s="165"/>
      <c r="K53" s="76"/>
      <c r="L53" s="165"/>
      <c r="M53" s="76"/>
      <c r="N53" s="165"/>
      <c r="O53" s="76"/>
      <c r="P53" s="165"/>
      <c r="Q53" s="76" t="s">
        <v>265</v>
      </c>
      <c r="R53" s="165"/>
      <c r="S53" s="76"/>
      <c r="T53" s="165"/>
      <c r="U53" s="76"/>
      <c r="V53" s="165"/>
      <c r="W53" s="76"/>
      <c r="X53" s="165"/>
      <c r="Y53" s="77"/>
      <c r="Z53" s="163"/>
      <c r="AA53" s="158"/>
      <c r="AB53" s="315"/>
      <c r="AC53" s="32"/>
      <c r="AD53" s="32"/>
      <c r="AE53" s="32"/>
      <c r="AF53" s="32"/>
      <c r="AG53" s="32"/>
      <c r="AH53" s="32"/>
    </row>
    <row r="54" spans="2:40" ht="11.1" customHeight="1" thickTop="1">
      <c r="B54" s="171">
        <v>25</v>
      </c>
      <c r="C54" s="173" t="str">
        <f>VLOOKUP(B54,пр.взв!B55:E78,2,FALSE)</f>
        <v>АХМЕДОВ Кариб Маликович</v>
      </c>
      <c r="D54" s="175" t="str">
        <f>VLOOKUP(B54,пр.взв!B55:F134,3,FALSE)</f>
        <v>15.01.97 1р</v>
      </c>
      <c r="E54" s="175" t="str">
        <f>VLOOKUP(B54,пр.взв!B55:G134,4,FALSE)</f>
        <v>СКФО, республика Дагестан, г. Махачкала, ПР</v>
      </c>
      <c r="F54" s="231">
        <v>24</v>
      </c>
      <c r="G54" s="78">
        <v>3</v>
      </c>
      <c r="H54" s="164">
        <v>23</v>
      </c>
      <c r="I54" s="78">
        <v>2</v>
      </c>
      <c r="J54" s="164">
        <v>22</v>
      </c>
      <c r="K54" s="78">
        <v>4</v>
      </c>
      <c r="L54" s="164" t="s">
        <v>249</v>
      </c>
      <c r="M54" s="78"/>
      <c r="N54" s="164" t="s">
        <v>249</v>
      </c>
      <c r="O54" s="78"/>
      <c r="P54" s="164" t="s">
        <v>249</v>
      </c>
      <c r="Q54" s="78"/>
      <c r="R54" s="164" t="s">
        <v>249</v>
      </c>
      <c r="S54" s="78"/>
      <c r="T54" s="164" t="s">
        <v>249</v>
      </c>
      <c r="U54" s="78"/>
      <c r="V54" s="164" t="s">
        <v>249</v>
      </c>
      <c r="W54" s="78"/>
      <c r="X54" s="164" t="s">
        <v>249</v>
      </c>
      <c r="Y54" s="79"/>
      <c r="Z54" s="162">
        <v>3</v>
      </c>
      <c r="AA54" s="157">
        <f>SUM(G54+I54+K54+M54+O54+Q54+S54+U54+W54+Y54)</f>
        <v>9</v>
      </c>
      <c r="AB54" s="316">
        <v>27</v>
      </c>
      <c r="AC54" s="32"/>
      <c r="AD54" s="32"/>
      <c r="AE54" s="32"/>
      <c r="AF54" s="32"/>
      <c r="AG54" s="32"/>
      <c r="AH54" s="32"/>
    </row>
    <row r="55" spans="2:40" ht="11.1" customHeight="1" thickBot="1">
      <c r="B55" s="172"/>
      <c r="C55" s="174"/>
      <c r="D55" s="176"/>
      <c r="E55" s="176"/>
      <c r="F55" s="232"/>
      <c r="G55" s="76"/>
      <c r="H55" s="165"/>
      <c r="I55" s="76"/>
      <c r="J55" s="165"/>
      <c r="K55" s="76" t="s">
        <v>242</v>
      </c>
      <c r="L55" s="165"/>
      <c r="M55" s="76"/>
      <c r="N55" s="165"/>
      <c r="O55" s="76"/>
      <c r="P55" s="165"/>
      <c r="Q55" s="76"/>
      <c r="R55" s="165"/>
      <c r="S55" s="76"/>
      <c r="T55" s="165"/>
      <c r="U55" s="76"/>
      <c r="V55" s="165"/>
      <c r="W55" s="76"/>
      <c r="X55" s="165"/>
      <c r="Y55" s="77"/>
      <c r="Z55" s="163"/>
      <c r="AA55" s="158"/>
      <c r="AB55" s="315"/>
      <c r="AC55" s="32"/>
      <c r="AD55" s="32"/>
      <c r="AE55" s="32"/>
      <c r="AF55" s="32"/>
      <c r="AG55" s="32"/>
      <c r="AH55" s="32"/>
    </row>
    <row r="56" spans="2:40" ht="11.1" customHeight="1" thickTop="1">
      <c r="B56" s="171">
        <v>26</v>
      </c>
      <c r="C56" s="173" t="str">
        <f>VLOOKUP(B56,пр.взв!B57:E80,2,FALSE)</f>
        <v>КОВАЛЬЧУК Денис Андреевич</v>
      </c>
      <c r="D56" s="175" t="str">
        <f>VLOOKUP(B56,пр.взв!B57:F136,3,FALSE)</f>
        <v>08.12.97 2р</v>
      </c>
      <c r="E56" s="175" t="str">
        <f>VLOOKUP(B56,пр.взв!B57:G136,4,FALSE)</f>
        <v>ЮФО, Краснодарский край, г. Выселки, МО</v>
      </c>
      <c r="F56" s="231">
        <v>27</v>
      </c>
      <c r="G56" s="78">
        <v>2</v>
      </c>
      <c r="H56" s="164">
        <v>28</v>
      </c>
      <c r="I56" s="78">
        <v>2</v>
      </c>
      <c r="J56" s="164" t="s">
        <v>249</v>
      </c>
      <c r="K56" s="78"/>
      <c r="L56" s="164" t="s">
        <v>249</v>
      </c>
      <c r="M56" s="78"/>
      <c r="N56" s="164" t="s">
        <v>249</v>
      </c>
      <c r="O56" s="78"/>
      <c r="P56" s="164" t="s">
        <v>249</v>
      </c>
      <c r="Q56" s="78"/>
      <c r="R56" s="164" t="s">
        <v>249</v>
      </c>
      <c r="S56" s="78"/>
      <c r="T56" s="164" t="s">
        <v>249</v>
      </c>
      <c r="U56" s="78"/>
      <c r="V56" s="164" t="s">
        <v>249</v>
      </c>
      <c r="W56" s="78"/>
      <c r="X56" s="164" t="s">
        <v>249</v>
      </c>
      <c r="Y56" s="79"/>
      <c r="Z56" s="162">
        <v>2</v>
      </c>
      <c r="AA56" s="157">
        <f>SUM(G56+I56+K56+M56+O56+Q56+S56+U56+W56+Y56)</f>
        <v>4</v>
      </c>
      <c r="AB56" s="316">
        <v>28</v>
      </c>
      <c r="AC56" s="32"/>
      <c r="AD56" s="32"/>
      <c r="AE56" s="32"/>
      <c r="AF56" s="32"/>
      <c r="AG56" s="32"/>
      <c r="AH56" s="32"/>
    </row>
    <row r="57" spans="2:40" ht="11.1" customHeight="1" thickBot="1">
      <c r="B57" s="172"/>
      <c r="C57" s="174"/>
      <c r="D57" s="176"/>
      <c r="E57" s="176"/>
      <c r="F57" s="232"/>
      <c r="G57" s="76"/>
      <c r="H57" s="165"/>
      <c r="I57" s="76"/>
      <c r="J57" s="165"/>
      <c r="K57" s="76"/>
      <c r="L57" s="165"/>
      <c r="M57" s="76"/>
      <c r="N57" s="165"/>
      <c r="O57" s="76"/>
      <c r="P57" s="165"/>
      <c r="Q57" s="76"/>
      <c r="R57" s="165"/>
      <c r="S57" s="76"/>
      <c r="T57" s="165"/>
      <c r="U57" s="76"/>
      <c r="V57" s="165"/>
      <c r="W57" s="76"/>
      <c r="X57" s="165"/>
      <c r="Y57" s="77"/>
      <c r="Z57" s="163"/>
      <c r="AA57" s="158"/>
      <c r="AB57" s="315"/>
      <c r="AC57" s="32"/>
      <c r="AD57" s="32"/>
      <c r="AE57" s="32"/>
      <c r="AF57" s="32"/>
      <c r="AG57" s="32"/>
      <c r="AH57" s="32"/>
    </row>
    <row r="58" spans="2:40" ht="11.1" customHeight="1" thickTop="1">
      <c r="B58" s="171">
        <v>27</v>
      </c>
      <c r="C58" s="173" t="str">
        <f>VLOOKUP(B58,пр.взв!B59:E82,2,FALSE)</f>
        <v>ДОНЦОВ Роман Русланович</v>
      </c>
      <c r="D58" s="175" t="str">
        <f>VLOOKUP(B58,пр.взв!B59:F138,3,FALSE)</f>
        <v>25.04.97 1р</v>
      </c>
      <c r="E58" s="175" t="str">
        <f>VLOOKUP(B58,пр.взв!B59:G138,4,FALSE)</f>
        <v>УрФО, Тюменская обл., г. Тюмень, ВС</v>
      </c>
      <c r="F58" s="231">
        <v>26</v>
      </c>
      <c r="G58" s="78">
        <v>3</v>
      </c>
      <c r="H58" s="164">
        <v>29</v>
      </c>
      <c r="I58" s="78">
        <v>0</v>
      </c>
      <c r="J58" s="164">
        <v>24</v>
      </c>
      <c r="K58" s="78">
        <v>3</v>
      </c>
      <c r="L58" s="164" t="s">
        <v>249</v>
      </c>
      <c r="M58" s="78"/>
      <c r="N58" s="164" t="s">
        <v>249</v>
      </c>
      <c r="O58" s="78"/>
      <c r="P58" s="164" t="s">
        <v>249</v>
      </c>
      <c r="Q58" s="78"/>
      <c r="R58" s="164" t="s">
        <v>249</v>
      </c>
      <c r="S58" s="78"/>
      <c r="T58" s="164" t="s">
        <v>249</v>
      </c>
      <c r="U58" s="78"/>
      <c r="V58" s="164" t="s">
        <v>249</v>
      </c>
      <c r="W58" s="78"/>
      <c r="X58" s="164" t="s">
        <v>249</v>
      </c>
      <c r="Y58" s="79"/>
      <c r="Z58" s="162">
        <v>3</v>
      </c>
      <c r="AA58" s="157">
        <f>SUM(G58+I58+K58+M58+O58+Q58+S58+U58+W58+Y58)</f>
        <v>6</v>
      </c>
      <c r="AB58" s="316">
        <v>19</v>
      </c>
      <c r="AC58" s="32"/>
      <c r="AD58" s="32"/>
      <c r="AE58" s="32"/>
      <c r="AF58" s="32"/>
      <c r="AG58" s="32"/>
      <c r="AH58" s="32"/>
    </row>
    <row r="59" spans="2:40" ht="11.1" customHeight="1" thickBot="1">
      <c r="B59" s="172"/>
      <c r="C59" s="174"/>
      <c r="D59" s="176"/>
      <c r="E59" s="176"/>
      <c r="F59" s="232"/>
      <c r="G59" s="76"/>
      <c r="H59" s="165"/>
      <c r="I59" s="76" t="s">
        <v>252</v>
      </c>
      <c r="J59" s="165"/>
      <c r="K59" s="76"/>
      <c r="L59" s="165"/>
      <c r="M59" s="76"/>
      <c r="N59" s="165"/>
      <c r="O59" s="76"/>
      <c r="P59" s="165"/>
      <c r="Q59" s="76"/>
      <c r="R59" s="165"/>
      <c r="S59" s="76"/>
      <c r="T59" s="165"/>
      <c r="U59" s="76"/>
      <c r="V59" s="165"/>
      <c r="W59" s="76"/>
      <c r="X59" s="165"/>
      <c r="Y59" s="77"/>
      <c r="Z59" s="163"/>
      <c r="AA59" s="158"/>
      <c r="AB59" s="315"/>
      <c r="AC59" s="32"/>
      <c r="AD59" s="32"/>
      <c r="AE59" s="32"/>
      <c r="AF59" s="32"/>
      <c r="AG59" s="32"/>
      <c r="AH59" s="32"/>
    </row>
    <row r="60" spans="2:40" ht="11.1" customHeight="1" thickTop="1">
      <c r="B60" s="171">
        <v>28</v>
      </c>
      <c r="C60" s="173" t="str">
        <f>VLOOKUP(B60,пр.взв!B61:E84,2,FALSE)</f>
        <v>ИСАЕВ Александр Анатольевич</v>
      </c>
      <c r="D60" s="175" t="str">
        <f>VLOOKUP(B60,пр.взв!B61:F140,3,FALSE)</f>
        <v>09.12.97 1р</v>
      </c>
      <c r="E60" s="175" t="str">
        <f>VLOOKUP(B60,пр.взв!B61:G140,4,FALSE)</f>
        <v>ПФО,Татарстан,Казань МО</v>
      </c>
      <c r="F60" s="231">
        <v>29</v>
      </c>
      <c r="G60" s="78">
        <v>0</v>
      </c>
      <c r="H60" s="164">
        <v>26</v>
      </c>
      <c r="I60" s="78">
        <v>3</v>
      </c>
      <c r="J60" s="164">
        <v>30</v>
      </c>
      <c r="K60" s="78">
        <v>3</v>
      </c>
      <c r="L60" s="164" t="s">
        <v>249</v>
      </c>
      <c r="M60" s="78"/>
      <c r="N60" s="164" t="s">
        <v>249</v>
      </c>
      <c r="O60" s="78"/>
      <c r="P60" s="164" t="s">
        <v>249</v>
      </c>
      <c r="Q60" s="78"/>
      <c r="R60" s="164" t="s">
        <v>249</v>
      </c>
      <c r="S60" s="78"/>
      <c r="T60" s="164" t="s">
        <v>249</v>
      </c>
      <c r="U60" s="78"/>
      <c r="V60" s="164" t="s">
        <v>249</v>
      </c>
      <c r="W60" s="78"/>
      <c r="X60" s="164" t="s">
        <v>249</v>
      </c>
      <c r="Y60" s="79"/>
      <c r="Z60" s="162">
        <v>3</v>
      </c>
      <c r="AA60" s="157">
        <f>SUM(G60+I60+K60+M60+O60+Q60+S60+U60+W60+Y60)</f>
        <v>6</v>
      </c>
      <c r="AB60" s="316">
        <v>21</v>
      </c>
      <c r="AC60" s="32"/>
      <c r="AD60" s="32"/>
      <c r="AE60" s="32"/>
      <c r="AF60" s="32"/>
      <c r="AG60" s="32"/>
      <c r="AH60" s="53"/>
      <c r="AI60" s="54"/>
      <c r="AJ60" s="54"/>
      <c r="AK60" s="54"/>
      <c r="AL60" s="54"/>
      <c r="AM60" s="54"/>
      <c r="AN60" s="54"/>
    </row>
    <row r="61" spans="2:40" ht="11.1" customHeight="1" thickBot="1">
      <c r="B61" s="172"/>
      <c r="C61" s="174"/>
      <c r="D61" s="176"/>
      <c r="E61" s="176"/>
      <c r="F61" s="232"/>
      <c r="G61" s="76" t="s">
        <v>245</v>
      </c>
      <c r="H61" s="165"/>
      <c r="I61" s="76"/>
      <c r="J61" s="165"/>
      <c r="K61" s="76"/>
      <c r="L61" s="165"/>
      <c r="M61" s="76"/>
      <c r="N61" s="165"/>
      <c r="O61" s="76"/>
      <c r="P61" s="165"/>
      <c r="Q61" s="76"/>
      <c r="R61" s="165"/>
      <c r="S61" s="76"/>
      <c r="T61" s="165"/>
      <c r="U61" s="76"/>
      <c r="V61" s="165"/>
      <c r="W61" s="76"/>
      <c r="X61" s="165"/>
      <c r="Y61" s="77"/>
      <c r="Z61" s="163"/>
      <c r="AA61" s="158"/>
      <c r="AB61" s="315"/>
      <c r="AC61" s="32"/>
      <c r="AD61" s="32"/>
      <c r="AE61" s="32"/>
      <c r="AF61" s="32"/>
      <c r="AG61" s="32"/>
      <c r="AH61" s="166"/>
      <c r="AI61" s="166"/>
      <c r="AJ61" s="167"/>
      <c r="AK61" s="167"/>
      <c r="AL61" s="159"/>
      <c r="AM61" s="159"/>
      <c r="AN61" s="54"/>
    </row>
    <row r="62" spans="2:40" ht="11.1" customHeight="1" thickTop="1">
      <c r="B62" s="171">
        <v>29</v>
      </c>
      <c r="C62" s="173" t="str">
        <f>VLOOKUP(B62,пр.взв!B63:E86,2,FALSE)</f>
        <v>ХАЗИЕВ Рафаиль Рамазанович</v>
      </c>
      <c r="D62" s="175" t="str">
        <f>VLOOKUP(B62,пр.взв!B63:F142,3,FALSE)</f>
        <v>24.09.98 1юн</v>
      </c>
      <c r="E62" s="175" t="str">
        <f>VLOOKUP(B62,пр.взв!B63:G142,4,FALSE)</f>
        <v>ПФО, Самарская обл., г. Отрадный</v>
      </c>
      <c r="F62" s="231">
        <v>28</v>
      </c>
      <c r="G62" s="78">
        <v>4</v>
      </c>
      <c r="H62" s="164">
        <v>27</v>
      </c>
      <c r="I62" s="78">
        <v>4</v>
      </c>
      <c r="J62" s="164" t="s">
        <v>249</v>
      </c>
      <c r="K62" s="78"/>
      <c r="L62" s="164" t="s">
        <v>249</v>
      </c>
      <c r="M62" s="78"/>
      <c r="N62" s="164" t="s">
        <v>249</v>
      </c>
      <c r="O62" s="78"/>
      <c r="P62" s="164" t="s">
        <v>249</v>
      </c>
      <c r="Q62" s="78"/>
      <c r="R62" s="164" t="s">
        <v>249</v>
      </c>
      <c r="S62" s="78"/>
      <c r="T62" s="164" t="s">
        <v>249</v>
      </c>
      <c r="U62" s="78"/>
      <c r="V62" s="164" t="s">
        <v>249</v>
      </c>
      <c r="W62" s="78"/>
      <c r="X62" s="164" t="s">
        <v>249</v>
      </c>
      <c r="Y62" s="79"/>
      <c r="Z62" s="162">
        <v>2</v>
      </c>
      <c r="AA62" s="157">
        <f>SUM(G62+I62+K62+M62+O62+Q62+S62+U62+W62+Y62)</f>
        <v>8</v>
      </c>
      <c r="AB62" s="316">
        <v>42</v>
      </c>
      <c r="AC62" s="32"/>
      <c r="AD62" s="32"/>
      <c r="AE62" s="32"/>
      <c r="AF62" s="32"/>
      <c r="AG62" s="32"/>
      <c r="AH62" s="166"/>
      <c r="AI62" s="166"/>
      <c r="AJ62" s="167"/>
      <c r="AK62" s="167"/>
      <c r="AL62" s="159"/>
      <c r="AM62" s="159"/>
      <c r="AN62" s="54"/>
    </row>
    <row r="63" spans="2:40" ht="11.1" customHeight="1" thickBot="1">
      <c r="B63" s="172"/>
      <c r="C63" s="174"/>
      <c r="D63" s="176"/>
      <c r="E63" s="176"/>
      <c r="F63" s="232"/>
      <c r="G63" s="76" t="s">
        <v>245</v>
      </c>
      <c r="H63" s="165"/>
      <c r="I63" s="76" t="s">
        <v>252</v>
      </c>
      <c r="J63" s="165"/>
      <c r="K63" s="76"/>
      <c r="L63" s="165"/>
      <c r="M63" s="76"/>
      <c r="N63" s="165"/>
      <c r="O63" s="76"/>
      <c r="P63" s="165"/>
      <c r="Q63" s="76"/>
      <c r="R63" s="165"/>
      <c r="S63" s="76"/>
      <c r="T63" s="165"/>
      <c r="U63" s="76"/>
      <c r="V63" s="165"/>
      <c r="W63" s="76"/>
      <c r="X63" s="165"/>
      <c r="Y63" s="77"/>
      <c r="Z63" s="163"/>
      <c r="AA63" s="158"/>
      <c r="AB63" s="315"/>
      <c r="AC63" s="32"/>
      <c r="AD63" s="32"/>
      <c r="AE63" s="32"/>
      <c r="AF63" s="32"/>
      <c r="AG63" s="32"/>
      <c r="AH63" s="53"/>
      <c r="AI63" s="54"/>
      <c r="AJ63" s="54"/>
      <c r="AK63" s="54"/>
      <c r="AL63" s="54"/>
      <c r="AM63" s="54"/>
      <c r="AN63" s="54"/>
    </row>
    <row r="64" spans="2:40" ht="11.1" customHeight="1" thickTop="1">
      <c r="B64" s="171">
        <v>30</v>
      </c>
      <c r="C64" s="173" t="str">
        <f>VLOOKUP(B64,пр.взв!B65:E88,2,FALSE)</f>
        <v xml:space="preserve">МАСЬКО Яков Сергеевич </v>
      </c>
      <c r="D64" s="175" t="str">
        <f>VLOOKUP(B64,пр.взв!B65:F144,3,FALSE)</f>
        <v>26.03.97 2р</v>
      </c>
      <c r="E64" s="175" t="str">
        <f>VLOOKUP(B64,пр.взв!B65:G144,4,FALSE)</f>
        <v>ЮФО,Новочеркасск</v>
      </c>
      <c r="F64" s="231">
        <v>31</v>
      </c>
      <c r="G64" s="80">
        <v>1</v>
      </c>
      <c r="H64" s="164">
        <v>32</v>
      </c>
      <c r="I64" s="80">
        <v>1</v>
      </c>
      <c r="J64" s="164">
        <v>28</v>
      </c>
      <c r="K64" s="80">
        <v>2</v>
      </c>
      <c r="L64" s="164">
        <v>22</v>
      </c>
      <c r="M64" s="80">
        <v>2</v>
      </c>
      <c r="N64" s="164">
        <v>24</v>
      </c>
      <c r="O64" s="80">
        <v>3</v>
      </c>
      <c r="P64" s="164" t="s">
        <v>249</v>
      </c>
      <c r="Q64" s="80"/>
      <c r="R64" s="164" t="s">
        <v>249</v>
      </c>
      <c r="S64" s="80"/>
      <c r="T64" s="164" t="s">
        <v>249</v>
      </c>
      <c r="U64" s="80"/>
      <c r="V64" s="164" t="s">
        <v>249</v>
      </c>
      <c r="W64" s="80"/>
      <c r="X64" s="164" t="s">
        <v>249</v>
      </c>
      <c r="Y64" s="80"/>
      <c r="Z64" s="162">
        <v>5</v>
      </c>
      <c r="AA64" s="157">
        <f>SUM(G64+I64+K64+M64+O64+Q64+S64+U64+W64+Y64)</f>
        <v>9</v>
      </c>
      <c r="AB64" s="316">
        <v>8</v>
      </c>
      <c r="AC64" s="32"/>
      <c r="AD64" s="32"/>
      <c r="AE64" s="32"/>
      <c r="AF64" s="32"/>
      <c r="AG64" s="32"/>
      <c r="AH64" s="32"/>
    </row>
    <row r="65" spans="2:34" ht="11.1" customHeight="1" thickBot="1">
      <c r="B65" s="172"/>
      <c r="C65" s="174"/>
      <c r="D65" s="176"/>
      <c r="E65" s="176"/>
      <c r="F65" s="232"/>
      <c r="G65" s="81"/>
      <c r="H65" s="165"/>
      <c r="I65" s="81"/>
      <c r="J65" s="165"/>
      <c r="K65" s="81"/>
      <c r="L65" s="165"/>
      <c r="M65" s="81"/>
      <c r="N65" s="165"/>
      <c r="O65" s="81"/>
      <c r="P65" s="165"/>
      <c r="Q65" s="81"/>
      <c r="R65" s="165"/>
      <c r="S65" s="81"/>
      <c r="T65" s="165"/>
      <c r="U65" s="81"/>
      <c r="V65" s="165"/>
      <c r="W65" s="81"/>
      <c r="X65" s="165"/>
      <c r="Y65" s="81"/>
      <c r="Z65" s="163"/>
      <c r="AA65" s="158"/>
      <c r="AB65" s="315"/>
      <c r="AC65" s="32"/>
      <c r="AD65" s="32"/>
      <c r="AE65" s="32"/>
      <c r="AF65" s="32"/>
      <c r="AG65" s="32"/>
      <c r="AH65" s="32"/>
    </row>
    <row r="66" spans="2:34" ht="11.1" customHeight="1" thickTop="1">
      <c r="B66" s="171">
        <v>31</v>
      </c>
      <c r="C66" s="173" t="str">
        <f>VLOOKUP(B66,пр.взв!B67:E90,2,FALSE)</f>
        <v>ПОВАР Кирилл Сергеевич</v>
      </c>
      <c r="D66" s="175" t="str">
        <f>VLOOKUP(B66,пр.взв!B67:F146,3,FALSE)</f>
        <v>30.04.97 1р</v>
      </c>
      <c r="E66" s="175" t="str">
        <f>VLOOKUP(B66,пр.взв!B67:G146,4,FALSE)</f>
        <v>СФО, Красноярский край, г. Северо-Енисейск</v>
      </c>
      <c r="F66" s="231">
        <v>30</v>
      </c>
      <c r="G66" s="80">
        <v>3</v>
      </c>
      <c r="H66" s="164">
        <v>33</v>
      </c>
      <c r="I66" s="80">
        <v>3</v>
      </c>
      <c r="J66" s="164" t="s">
        <v>249</v>
      </c>
      <c r="K66" s="80"/>
      <c r="L66" s="164" t="s">
        <v>249</v>
      </c>
      <c r="M66" s="80"/>
      <c r="N66" s="164" t="s">
        <v>249</v>
      </c>
      <c r="O66" s="80"/>
      <c r="P66" s="164" t="s">
        <v>249</v>
      </c>
      <c r="Q66" s="80"/>
      <c r="R66" s="164" t="s">
        <v>249</v>
      </c>
      <c r="S66" s="80"/>
      <c r="T66" s="164" t="s">
        <v>249</v>
      </c>
      <c r="U66" s="80"/>
      <c r="V66" s="164" t="s">
        <v>249</v>
      </c>
      <c r="W66" s="80"/>
      <c r="X66" s="164" t="s">
        <v>249</v>
      </c>
      <c r="Y66" s="80"/>
      <c r="Z66" s="162">
        <v>2</v>
      </c>
      <c r="AA66" s="157">
        <f>SUM(G66+I66+K66+M66+O66+Q66+S66+U66+W66+Y66)</f>
        <v>6</v>
      </c>
      <c r="AB66" s="316" t="s">
        <v>270</v>
      </c>
      <c r="AC66" s="32"/>
      <c r="AD66" s="32"/>
      <c r="AE66" s="32"/>
      <c r="AF66" s="32"/>
      <c r="AG66" s="32"/>
      <c r="AH66" s="32"/>
    </row>
    <row r="67" spans="2:34" ht="11.1" customHeight="1" thickBot="1">
      <c r="B67" s="172"/>
      <c r="C67" s="174"/>
      <c r="D67" s="176"/>
      <c r="E67" s="176"/>
      <c r="F67" s="232"/>
      <c r="G67" s="81"/>
      <c r="H67" s="165"/>
      <c r="I67" s="81"/>
      <c r="J67" s="165"/>
      <c r="K67" s="81"/>
      <c r="L67" s="165"/>
      <c r="M67" s="81"/>
      <c r="N67" s="165"/>
      <c r="O67" s="81"/>
      <c r="P67" s="165"/>
      <c r="Q67" s="81"/>
      <c r="R67" s="165"/>
      <c r="S67" s="81"/>
      <c r="T67" s="165"/>
      <c r="U67" s="81"/>
      <c r="V67" s="165"/>
      <c r="W67" s="81"/>
      <c r="X67" s="165"/>
      <c r="Y67" s="81"/>
      <c r="Z67" s="163"/>
      <c r="AA67" s="158"/>
      <c r="AB67" s="315"/>
      <c r="AC67" s="32"/>
      <c r="AD67" s="32"/>
      <c r="AE67" s="32"/>
      <c r="AF67" s="32"/>
      <c r="AG67" s="32"/>
      <c r="AH67" s="32"/>
    </row>
    <row r="68" spans="2:34" ht="11.1" customHeight="1" thickTop="1">
      <c r="B68" s="171">
        <v>32</v>
      </c>
      <c r="C68" s="173" t="str">
        <f>VLOOKUP(B68,пр.взв!B69:E92,2,FALSE)</f>
        <v>ДЕМИДОВ Михаил Александрович</v>
      </c>
      <c r="D68" s="175" t="str">
        <f>VLOOKUP(B68,пр.взв!B69:F148,3,FALSE)</f>
        <v>01.08.97 1р</v>
      </c>
      <c r="E68" s="175" t="str">
        <f>VLOOKUP(B68,пр.взв!B69:G148,4,FALSE)</f>
        <v>УрФО, ЯНАО, г. Муравленко, МО</v>
      </c>
      <c r="F68" s="231">
        <v>33</v>
      </c>
      <c r="G68" s="80">
        <v>0</v>
      </c>
      <c r="H68" s="164">
        <v>30</v>
      </c>
      <c r="I68" s="80">
        <v>3</v>
      </c>
      <c r="J68" s="164">
        <v>35</v>
      </c>
      <c r="K68" s="80">
        <v>3</v>
      </c>
      <c r="L68" s="164" t="s">
        <v>249</v>
      </c>
      <c r="M68" s="80"/>
      <c r="N68" s="164" t="s">
        <v>249</v>
      </c>
      <c r="O68" s="80"/>
      <c r="P68" s="164" t="s">
        <v>249</v>
      </c>
      <c r="Q68" s="80"/>
      <c r="R68" s="164" t="s">
        <v>249</v>
      </c>
      <c r="S68" s="80"/>
      <c r="T68" s="164" t="s">
        <v>249</v>
      </c>
      <c r="U68" s="80"/>
      <c r="V68" s="164" t="s">
        <v>249</v>
      </c>
      <c r="W68" s="80"/>
      <c r="X68" s="164" t="s">
        <v>249</v>
      </c>
      <c r="Y68" s="80"/>
      <c r="Z68" s="162">
        <v>3</v>
      </c>
      <c r="AA68" s="157">
        <f>SUM(G68+I68+K68+M68+O68+Q68+S68+U68+W68+Y68)</f>
        <v>6</v>
      </c>
      <c r="AB68" s="316">
        <v>20</v>
      </c>
      <c r="AC68" s="32"/>
      <c r="AD68" s="32"/>
      <c r="AE68" s="32"/>
      <c r="AF68" s="32"/>
      <c r="AG68" s="32"/>
      <c r="AH68" s="32"/>
    </row>
    <row r="69" spans="2:34" ht="11.1" customHeight="1" thickBot="1">
      <c r="B69" s="172"/>
      <c r="C69" s="174"/>
      <c r="D69" s="176"/>
      <c r="E69" s="176"/>
      <c r="F69" s="232"/>
      <c r="G69" s="81" t="s">
        <v>246</v>
      </c>
      <c r="H69" s="165"/>
      <c r="I69" s="81"/>
      <c r="J69" s="165"/>
      <c r="K69" s="81"/>
      <c r="L69" s="165"/>
      <c r="M69" s="81"/>
      <c r="N69" s="165"/>
      <c r="O69" s="81"/>
      <c r="P69" s="165"/>
      <c r="Q69" s="81"/>
      <c r="R69" s="165"/>
      <c r="S69" s="81"/>
      <c r="T69" s="165"/>
      <c r="U69" s="81"/>
      <c r="V69" s="165"/>
      <c r="W69" s="81"/>
      <c r="X69" s="165"/>
      <c r="Y69" s="81"/>
      <c r="Z69" s="163"/>
      <c r="AA69" s="158"/>
      <c r="AB69" s="315"/>
      <c r="AC69" s="32"/>
      <c r="AD69" s="32"/>
      <c r="AE69" s="32"/>
      <c r="AF69" s="32"/>
      <c r="AG69" s="32"/>
      <c r="AH69" s="32"/>
    </row>
    <row r="70" spans="2:34" ht="11.1" customHeight="1" thickTop="1">
      <c r="B70" s="171">
        <v>33</v>
      </c>
      <c r="C70" s="173" t="str">
        <f>VLOOKUP(B70,пр.взв!B71:E94,2,FALSE)</f>
        <v>ДЫШЕКОВ Резуан Хадисович</v>
      </c>
      <c r="D70" s="175" t="str">
        <f>VLOOKUP(B70,пр.взв!B71:F150,3,FALSE)</f>
        <v>10.11.97 1р</v>
      </c>
      <c r="E70" s="175" t="str">
        <f>VLOOKUP(B70,пр.взв!B71:G150,4,FALSE)</f>
        <v>ЮФО,Адыгея</v>
      </c>
      <c r="F70" s="231">
        <v>32</v>
      </c>
      <c r="G70" s="80">
        <v>4</v>
      </c>
      <c r="H70" s="164">
        <v>31</v>
      </c>
      <c r="I70" s="80">
        <v>1</v>
      </c>
      <c r="J70" s="164">
        <v>36</v>
      </c>
      <c r="K70" s="80">
        <v>3</v>
      </c>
      <c r="L70" s="164" t="s">
        <v>249</v>
      </c>
      <c r="M70" s="80"/>
      <c r="N70" s="164" t="s">
        <v>249</v>
      </c>
      <c r="O70" s="80"/>
      <c r="P70" s="164" t="s">
        <v>249</v>
      </c>
      <c r="Q70" s="80"/>
      <c r="R70" s="164" t="s">
        <v>249</v>
      </c>
      <c r="S70" s="80"/>
      <c r="T70" s="164" t="s">
        <v>249</v>
      </c>
      <c r="U70" s="80"/>
      <c r="V70" s="164" t="s">
        <v>249</v>
      </c>
      <c r="W70" s="80"/>
      <c r="X70" s="164" t="s">
        <v>249</v>
      </c>
      <c r="Y70" s="80"/>
      <c r="Z70" s="162">
        <v>3</v>
      </c>
      <c r="AA70" s="157">
        <f>SUM(G70+I70+K70+M70+O70+Q70+S70+U70+W70+Y70)</f>
        <v>8</v>
      </c>
      <c r="AB70" s="316">
        <v>24</v>
      </c>
      <c r="AC70" s="32"/>
      <c r="AD70" s="32"/>
      <c r="AE70" s="32"/>
      <c r="AF70" s="32"/>
      <c r="AG70" s="32"/>
      <c r="AH70" s="32"/>
    </row>
    <row r="71" spans="2:34" ht="11.1" customHeight="1" thickBot="1">
      <c r="B71" s="172"/>
      <c r="C71" s="174"/>
      <c r="D71" s="176"/>
      <c r="E71" s="176"/>
      <c r="F71" s="232"/>
      <c r="G71" s="81" t="s">
        <v>246</v>
      </c>
      <c r="H71" s="165"/>
      <c r="I71" s="81"/>
      <c r="J71" s="165"/>
      <c r="K71" s="81"/>
      <c r="L71" s="165"/>
      <c r="M71" s="81"/>
      <c r="N71" s="165"/>
      <c r="O71" s="81"/>
      <c r="P71" s="165"/>
      <c r="Q71" s="81"/>
      <c r="R71" s="165"/>
      <c r="S71" s="81"/>
      <c r="T71" s="165"/>
      <c r="U71" s="81"/>
      <c r="V71" s="165"/>
      <c r="W71" s="81"/>
      <c r="X71" s="165"/>
      <c r="Y71" s="81"/>
      <c r="Z71" s="163"/>
      <c r="AA71" s="158"/>
      <c r="AB71" s="315"/>
      <c r="AC71" s="32"/>
      <c r="AD71" s="32"/>
      <c r="AE71" s="32"/>
      <c r="AF71" s="32"/>
      <c r="AG71" s="32"/>
      <c r="AH71" s="32"/>
    </row>
    <row r="72" spans="2:34" ht="11.1" customHeight="1" thickTop="1">
      <c r="B72" s="171">
        <v>34</v>
      </c>
      <c r="C72" s="173" t="str">
        <f>VLOOKUP(B72,пр.взв!B73:E96,2,FALSE)</f>
        <v>УДЖУХУ Батырбий Хазретович</v>
      </c>
      <c r="D72" s="175" t="str">
        <f>VLOOKUP(B72,пр.взв!B73:F152,3,FALSE)</f>
        <v>24.01.98 1р</v>
      </c>
      <c r="E72" s="175" t="str">
        <f>VLOOKUP(B72,пр.взв!B73:G152,4,FALSE)</f>
        <v>ЮФО,Адыгея</v>
      </c>
      <c r="F72" s="231">
        <v>35</v>
      </c>
      <c r="G72" s="80">
        <v>3</v>
      </c>
      <c r="H72" s="164">
        <v>36</v>
      </c>
      <c r="I72" s="80">
        <v>4</v>
      </c>
      <c r="J72" s="164" t="s">
        <v>249</v>
      </c>
      <c r="K72" s="80"/>
      <c r="L72" s="164" t="s">
        <v>249</v>
      </c>
      <c r="M72" s="80"/>
      <c r="N72" s="164" t="s">
        <v>249</v>
      </c>
      <c r="O72" s="80"/>
      <c r="P72" s="164" t="s">
        <v>249</v>
      </c>
      <c r="Q72" s="80"/>
      <c r="R72" s="164" t="s">
        <v>249</v>
      </c>
      <c r="S72" s="80"/>
      <c r="T72" s="164" t="s">
        <v>249</v>
      </c>
      <c r="U72" s="80"/>
      <c r="V72" s="164" t="s">
        <v>249</v>
      </c>
      <c r="W72" s="80"/>
      <c r="X72" s="164" t="s">
        <v>249</v>
      </c>
      <c r="Y72" s="80"/>
      <c r="Z72" s="162">
        <v>2</v>
      </c>
      <c r="AA72" s="157">
        <f>SUM(G72+I72+K72+M72+O72+Q72+S72+U72+W72+Y72)</f>
        <v>7</v>
      </c>
      <c r="AB72" s="316" t="s">
        <v>271</v>
      </c>
      <c r="AC72" s="32"/>
      <c r="AD72" s="32"/>
      <c r="AE72" s="32"/>
      <c r="AF72" s="32"/>
      <c r="AG72" s="32"/>
      <c r="AH72" s="32"/>
    </row>
    <row r="73" spans="2:34" ht="11.1" customHeight="1" thickBot="1">
      <c r="B73" s="172"/>
      <c r="C73" s="174"/>
      <c r="D73" s="176"/>
      <c r="E73" s="176"/>
      <c r="F73" s="232"/>
      <c r="G73" s="81"/>
      <c r="H73" s="165"/>
      <c r="I73" s="81" t="s">
        <v>253</v>
      </c>
      <c r="J73" s="165"/>
      <c r="K73" s="81"/>
      <c r="L73" s="165"/>
      <c r="M73" s="81"/>
      <c r="N73" s="165"/>
      <c r="O73" s="81"/>
      <c r="P73" s="165"/>
      <c r="Q73" s="81"/>
      <c r="R73" s="165"/>
      <c r="S73" s="81"/>
      <c r="T73" s="165"/>
      <c r="U73" s="81"/>
      <c r="V73" s="165"/>
      <c r="W73" s="81"/>
      <c r="X73" s="165"/>
      <c r="Y73" s="81"/>
      <c r="Z73" s="163"/>
      <c r="AA73" s="158"/>
      <c r="AB73" s="315"/>
      <c r="AC73" s="32"/>
      <c r="AD73" s="32"/>
      <c r="AE73" s="32"/>
      <c r="AF73" s="32"/>
      <c r="AG73" s="32"/>
      <c r="AH73" s="32"/>
    </row>
    <row r="74" spans="2:34" ht="11.1" customHeight="1" thickTop="1">
      <c r="B74" s="171">
        <v>35</v>
      </c>
      <c r="C74" s="173" t="str">
        <f>VLOOKUP(B74,пр.взв!B75:E98,2,FALSE)</f>
        <v>ДУДУШКИН Денис Сергеевич</v>
      </c>
      <c r="D74" s="175" t="str">
        <f>VLOOKUP(B74,пр.взв!B75:F154,3,FALSE)</f>
        <v>23.01.98 2юн</v>
      </c>
      <c r="E74" s="175" t="str">
        <f>VLOOKUP(B74,пр.взв!B75:G154,4,FALSE)</f>
        <v>УрФО, г. Челябинск, МО</v>
      </c>
      <c r="F74" s="231">
        <v>34</v>
      </c>
      <c r="G74" s="80">
        <v>1</v>
      </c>
      <c r="H74" s="164">
        <v>37</v>
      </c>
      <c r="I74" s="80">
        <v>3</v>
      </c>
      <c r="J74" s="164">
        <v>32</v>
      </c>
      <c r="K74" s="80">
        <v>1</v>
      </c>
      <c r="L74" s="164">
        <v>24</v>
      </c>
      <c r="M74" s="80">
        <v>3</v>
      </c>
      <c r="N74" s="164" t="s">
        <v>249</v>
      </c>
      <c r="O74" s="80"/>
      <c r="P74" s="164" t="s">
        <v>249</v>
      </c>
      <c r="Q74" s="80"/>
      <c r="R74" s="164" t="s">
        <v>249</v>
      </c>
      <c r="S74" s="80"/>
      <c r="T74" s="164" t="s">
        <v>249</v>
      </c>
      <c r="U74" s="80"/>
      <c r="V74" s="164" t="s">
        <v>249</v>
      </c>
      <c r="W74" s="80"/>
      <c r="X74" s="164" t="s">
        <v>249</v>
      </c>
      <c r="Y74" s="80"/>
      <c r="Z74" s="162">
        <v>4</v>
      </c>
      <c r="AA74" s="157">
        <f>SUM(G74+I74+K74+M74+O74+Q74+S74+U74+W74+Y74)</f>
        <v>8</v>
      </c>
      <c r="AB74" s="316">
        <v>16</v>
      </c>
      <c r="AC74" s="32"/>
      <c r="AD74" s="32"/>
      <c r="AE74" s="32"/>
      <c r="AF74" s="32"/>
      <c r="AG74" s="32"/>
      <c r="AH74" s="32"/>
    </row>
    <row r="75" spans="2:34" ht="11.1" customHeight="1" thickBot="1">
      <c r="B75" s="172"/>
      <c r="C75" s="174"/>
      <c r="D75" s="176"/>
      <c r="E75" s="176"/>
      <c r="F75" s="232"/>
      <c r="G75" s="81"/>
      <c r="H75" s="165"/>
      <c r="I75" s="81"/>
      <c r="J75" s="165"/>
      <c r="K75" s="81"/>
      <c r="L75" s="165"/>
      <c r="M75" s="81"/>
      <c r="N75" s="165"/>
      <c r="O75" s="81"/>
      <c r="P75" s="165"/>
      <c r="Q75" s="81"/>
      <c r="R75" s="165"/>
      <c r="S75" s="81"/>
      <c r="T75" s="165"/>
      <c r="U75" s="81"/>
      <c r="V75" s="165"/>
      <c r="W75" s="81"/>
      <c r="X75" s="165"/>
      <c r="Y75" s="81"/>
      <c r="Z75" s="163"/>
      <c r="AA75" s="158"/>
      <c r="AB75" s="315"/>
      <c r="AC75" s="32"/>
      <c r="AD75" s="32"/>
      <c r="AE75" s="32"/>
      <c r="AF75" s="32"/>
      <c r="AG75" s="32"/>
      <c r="AH75" s="32"/>
    </row>
    <row r="76" spans="2:34" ht="11.1" customHeight="1" thickTop="1">
      <c r="B76" s="171">
        <v>36</v>
      </c>
      <c r="C76" s="173" t="str">
        <f>VLOOKUP(B76,пр.взв!B77:E100,2,FALSE)</f>
        <v xml:space="preserve">ФОМИЧЕВ Алексей Сергеевич </v>
      </c>
      <c r="D76" s="175" t="str">
        <f>VLOOKUP(B76,пр.взв!B77:F156,3,FALSE)</f>
        <v>18.04.97 КМС</v>
      </c>
      <c r="E76" s="175" t="str">
        <f>VLOOKUP(B76,пр.взв!B77:G156,4,FALSE)</f>
        <v>Москва</v>
      </c>
      <c r="F76" s="231">
        <v>37</v>
      </c>
      <c r="G76" s="80">
        <v>1</v>
      </c>
      <c r="H76" s="164">
        <v>34</v>
      </c>
      <c r="I76" s="80">
        <v>0</v>
      </c>
      <c r="J76" s="164">
        <v>33</v>
      </c>
      <c r="K76" s="80">
        <v>1</v>
      </c>
      <c r="L76" s="164">
        <v>42</v>
      </c>
      <c r="M76" s="80">
        <v>1</v>
      </c>
      <c r="N76" s="164">
        <v>38</v>
      </c>
      <c r="O76" s="80">
        <v>1</v>
      </c>
      <c r="P76" s="164" t="s">
        <v>81</v>
      </c>
      <c r="Q76" s="80"/>
      <c r="R76" s="164">
        <v>7</v>
      </c>
      <c r="S76" s="80">
        <v>2</v>
      </c>
      <c r="T76" s="164">
        <v>16</v>
      </c>
      <c r="U76" s="80">
        <v>3</v>
      </c>
      <c r="V76" s="164"/>
      <c r="W76" s="80"/>
      <c r="X76" s="164"/>
      <c r="Y76" s="80"/>
      <c r="Z76" s="162">
        <v>8</v>
      </c>
      <c r="AA76" s="157">
        <f>SUM(G76+I76+K76+M76+O76+Q76+S76+U76+W76+Y76)</f>
        <v>9</v>
      </c>
      <c r="AB76" s="316">
        <v>2</v>
      </c>
      <c r="AC76" s="32"/>
      <c r="AD76" s="32"/>
      <c r="AE76" s="32"/>
      <c r="AF76" s="32"/>
      <c r="AG76" s="32"/>
      <c r="AH76" s="32"/>
    </row>
    <row r="77" spans="2:34" ht="11.1" customHeight="1" thickBot="1">
      <c r="B77" s="172"/>
      <c r="C77" s="174"/>
      <c r="D77" s="176"/>
      <c r="E77" s="176"/>
      <c r="F77" s="232"/>
      <c r="G77" s="81"/>
      <c r="H77" s="165"/>
      <c r="I77" s="81" t="s">
        <v>253</v>
      </c>
      <c r="J77" s="165"/>
      <c r="K77" s="81"/>
      <c r="L77" s="165"/>
      <c r="M77" s="81"/>
      <c r="N77" s="165"/>
      <c r="O77" s="81"/>
      <c r="P77" s="165"/>
      <c r="Q77" s="81"/>
      <c r="R77" s="165"/>
      <c r="S77" s="81"/>
      <c r="T77" s="165"/>
      <c r="U77" s="81"/>
      <c r="V77" s="165"/>
      <c r="W77" s="81"/>
      <c r="X77" s="165"/>
      <c r="Y77" s="81"/>
      <c r="Z77" s="163"/>
      <c r="AA77" s="158"/>
      <c r="AB77" s="315"/>
      <c r="AC77" s="32"/>
      <c r="AD77" s="32"/>
      <c r="AE77" s="32"/>
      <c r="AF77" s="32"/>
      <c r="AG77" s="32"/>
      <c r="AH77" s="32"/>
    </row>
    <row r="78" spans="2:34" ht="11.1" customHeight="1" thickTop="1">
      <c r="B78" s="171">
        <v>37</v>
      </c>
      <c r="C78" s="173" t="str">
        <f>VLOOKUP(B78,пр.взв!B79:E102,2,FALSE)</f>
        <v>КИРИЛЛОВ Никита Викторович</v>
      </c>
      <c r="D78" s="175" t="str">
        <f>VLOOKUP(B78,пр.взв!B79:F158,3,FALSE)</f>
        <v>07.06.97 кмс</v>
      </c>
      <c r="E78" s="175" t="str">
        <f>VLOOKUP(B78,пр.взв!B79:G158,4,FALSE)</f>
        <v>СФО,Новосибирская,Новосибирск МО</v>
      </c>
      <c r="F78" s="231">
        <v>36</v>
      </c>
      <c r="G78" s="80">
        <v>3</v>
      </c>
      <c r="H78" s="164">
        <v>35</v>
      </c>
      <c r="I78" s="80">
        <v>1</v>
      </c>
      <c r="J78" s="164">
        <v>38</v>
      </c>
      <c r="K78" s="80">
        <v>4</v>
      </c>
      <c r="L78" s="164" t="s">
        <v>249</v>
      </c>
      <c r="M78" s="80"/>
      <c r="N78" s="164" t="s">
        <v>249</v>
      </c>
      <c r="O78" s="80"/>
      <c r="P78" s="164" t="s">
        <v>249</v>
      </c>
      <c r="Q78" s="80"/>
      <c r="R78" s="164" t="s">
        <v>249</v>
      </c>
      <c r="S78" s="80"/>
      <c r="T78" s="164" t="s">
        <v>249</v>
      </c>
      <c r="U78" s="80"/>
      <c r="V78" s="164" t="s">
        <v>249</v>
      </c>
      <c r="W78" s="80"/>
      <c r="X78" s="164" t="s">
        <v>249</v>
      </c>
      <c r="Y78" s="80"/>
      <c r="Z78" s="162">
        <v>3</v>
      </c>
      <c r="AA78" s="157">
        <f>SUM(G78+I78+K78+M78+O78+Q78+S78+U78+W78+Y78)</f>
        <v>8</v>
      </c>
      <c r="AB78" s="316">
        <v>23</v>
      </c>
      <c r="AC78" s="32"/>
      <c r="AD78" s="32"/>
      <c r="AE78" s="32"/>
      <c r="AF78" s="32"/>
      <c r="AG78" s="32"/>
      <c r="AH78" s="32"/>
    </row>
    <row r="79" spans="2:34" ht="11.1" customHeight="1" thickBot="1">
      <c r="B79" s="172"/>
      <c r="C79" s="174"/>
      <c r="D79" s="176"/>
      <c r="E79" s="176"/>
      <c r="F79" s="232"/>
      <c r="G79" s="81"/>
      <c r="H79" s="165"/>
      <c r="I79" s="81"/>
      <c r="J79" s="165"/>
      <c r="K79" s="81" t="s">
        <v>260</v>
      </c>
      <c r="L79" s="165"/>
      <c r="M79" s="81"/>
      <c r="N79" s="165"/>
      <c r="O79" s="81"/>
      <c r="P79" s="165"/>
      <c r="Q79" s="81"/>
      <c r="R79" s="165"/>
      <c r="S79" s="81"/>
      <c r="T79" s="165"/>
      <c r="U79" s="81"/>
      <c r="V79" s="165"/>
      <c r="W79" s="81"/>
      <c r="X79" s="165"/>
      <c r="Y79" s="81"/>
      <c r="Z79" s="163"/>
      <c r="AA79" s="158"/>
      <c r="AB79" s="315"/>
      <c r="AC79" s="32"/>
      <c r="AD79" s="32"/>
      <c r="AE79" s="32"/>
      <c r="AF79" s="32"/>
      <c r="AG79" s="32"/>
      <c r="AH79" s="32"/>
    </row>
    <row r="80" spans="2:34" ht="11.1" customHeight="1" thickTop="1">
      <c r="B80" s="171">
        <v>38</v>
      </c>
      <c r="C80" s="173" t="str">
        <f>VLOOKUP(B80,пр.взв!B81:E104,2,FALSE)</f>
        <v>БИРЮКОВ Михаил Александрович</v>
      </c>
      <c r="D80" s="175" t="str">
        <f>VLOOKUP(B80,пр.взв!B81:F160,3,FALSE)</f>
        <v>17.05.97 1р</v>
      </c>
      <c r="E80" s="175" t="str">
        <f>VLOOKUP(B80,пр.взв!B81:G160,4,FALSE)</f>
        <v>ПФО,Нижегородская,Н.Новгород,ПР</v>
      </c>
      <c r="F80" s="231">
        <v>39</v>
      </c>
      <c r="G80" s="80">
        <v>0</v>
      </c>
      <c r="H80" s="164">
        <v>40</v>
      </c>
      <c r="I80" s="80">
        <v>0</v>
      </c>
      <c r="J80" s="164">
        <v>37</v>
      </c>
      <c r="K80" s="80">
        <v>0</v>
      </c>
      <c r="L80" s="164" t="s">
        <v>81</v>
      </c>
      <c r="M80" s="80"/>
      <c r="N80" s="164">
        <v>36</v>
      </c>
      <c r="O80" s="80">
        <v>3</v>
      </c>
      <c r="P80" s="164">
        <v>24</v>
      </c>
      <c r="Q80" s="80">
        <v>0</v>
      </c>
      <c r="R80" s="164">
        <v>16</v>
      </c>
      <c r="S80" s="80">
        <v>3</v>
      </c>
      <c r="T80" s="164"/>
      <c r="U80" s="80"/>
      <c r="V80" s="164"/>
      <c r="W80" s="80"/>
      <c r="X80" s="164"/>
      <c r="Y80" s="80"/>
      <c r="Z80" s="162">
        <v>7</v>
      </c>
      <c r="AA80" s="157">
        <f>SUM(G80+I80+K80+M80+O80+Q80+S80+U80+W80+Y80)</f>
        <v>6</v>
      </c>
      <c r="AB80" s="316">
        <v>3</v>
      </c>
      <c r="AC80" s="32"/>
      <c r="AD80" s="32"/>
      <c r="AE80" s="32"/>
      <c r="AF80" s="32"/>
      <c r="AG80" s="32"/>
      <c r="AH80" s="32"/>
    </row>
    <row r="81" spans="2:34" ht="11.1" customHeight="1" thickBot="1">
      <c r="B81" s="172"/>
      <c r="C81" s="174"/>
      <c r="D81" s="176"/>
      <c r="E81" s="176"/>
      <c r="F81" s="232"/>
      <c r="G81" s="81" t="s">
        <v>247</v>
      </c>
      <c r="H81" s="165"/>
      <c r="I81" s="81" t="s">
        <v>254</v>
      </c>
      <c r="J81" s="165"/>
      <c r="K81" s="81" t="s">
        <v>260</v>
      </c>
      <c r="L81" s="165"/>
      <c r="M81" s="81"/>
      <c r="N81" s="165"/>
      <c r="O81" s="81"/>
      <c r="P81" s="165"/>
      <c r="Q81" s="81" t="s">
        <v>265</v>
      </c>
      <c r="R81" s="165"/>
      <c r="S81" s="81"/>
      <c r="T81" s="165"/>
      <c r="U81" s="81"/>
      <c r="V81" s="165"/>
      <c r="W81" s="81"/>
      <c r="X81" s="165"/>
      <c r="Y81" s="81"/>
      <c r="Z81" s="163"/>
      <c r="AA81" s="158"/>
      <c r="AB81" s="315"/>
      <c r="AC81" s="32"/>
      <c r="AD81" s="32"/>
      <c r="AE81" s="32"/>
      <c r="AF81" s="32"/>
      <c r="AG81" s="32"/>
      <c r="AH81" s="32"/>
    </row>
    <row r="82" spans="2:34" ht="11.1" customHeight="1" thickTop="1">
      <c r="B82" s="171">
        <v>39</v>
      </c>
      <c r="C82" s="173" t="str">
        <f>VLOOKUP(B82,пр.взв!B83:E106,2,FALSE)</f>
        <v>НУРДЖАНЯН Михаил Эдуардович</v>
      </c>
      <c r="D82" s="175" t="str">
        <f>VLOOKUP(B82,пр.взв!B83:F162,3,FALSE)</f>
        <v>26.01.97 2р</v>
      </c>
      <c r="E82" s="175" t="str">
        <f>VLOOKUP(B82,пр.взв!B83:G162,4,FALSE)</f>
        <v>ЮФО, Краснодарский край, г. Армавир, Д</v>
      </c>
      <c r="F82" s="231">
        <v>38</v>
      </c>
      <c r="G82" s="80">
        <v>4</v>
      </c>
      <c r="H82" s="164">
        <v>42</v>
      </c>
      <c r="I82" s="83" t="s">
        <v>255</v>
      </c>
      <c r="J82" s="164" t="s">
        <v>249</v>
      </c>
      <c r="K82" s="80"/>
      <c r="L82" s="164" t="s">
        <v>249</v>
      </c>
      <c r="M82" s="80"/>
      <c r="N82" s="164" t="s">
        <v>249</v>
      </c>
      <c r="O82" s="80"/>
      <c r="P82" s="164" t="s">
        <v>249</v>
      </c>
      <c r="Q82" s="80"/>
      <c r="R82" s="164" t="s">
        <v>249</v>
      </c>
      <c r="S82" s="80"/>
      <c r="T82" s="164" t="s">
        <v>249</v>
      </c>
      <c r="U82" s="80"/>
      <c r="V82" s="164" t="s">
        <v>249</v>
      </c>
      <c r="W82" s="80"/>
      <c r="X82" s="164" t="s">
        <v>249</v>
      </c>
      <c r="Y82" s="80"/>
      <c r="Z82" s="162">
        <v>2</v>
      </c>
      <c r="AA82" s="249" t="s">
        <v>256</v>
      </c>
      <c r="AB82" s="316">
        <v>37</v>
      </c>
      <c r="AC82" s="32"/>
      <c r="AD82" s="32"/>
      <c r="AE82" s="32"/>
      <c r="AF82" s="32"/>
      <c r="AG82" s="32"/>
      <c r="AH82" s="32"/>
    </row>
    <row r="83" spans="2:34" ht="11.1" customHeight="1" thickBot="1">
      <c r="B83" s="172"/>
      <c r="C83" s="174"/>
      <c r="D83" s="176"/>
      <c r="E83" s="176"/>
      <c r="F83" s="232"/>
      <c r="G83" s="81" t="s">
        <v>247</v>
      </c>
      <c r="H83" s="165"/>
      <c r="I83" s="81"/>
      <c r="J83" s="165"/>
      <c r="K83" s="81"/>
      <c r="L83" s="165"/>
      <c r="M83" s="81"/>
      <c r="N83" s="165"/>
      <c r="O83" s="81"/>
      <c r="P83" s="165"/>
      <c r="Q83" s="81"/>
      <c r="R83" s="165"/>
      <c r="S83" s="81"/>
      <c r="T83" s="165"/>
      <c r="U83" s="81"/>
      <c r="V83" s="165"/>
      <c r="W83" s="81"/>
      <c r="X83" s="165"/>
      <c r="Y83" s="81"/>
      <c r="Z83" s="163"/>
      <c r="AA83" s="250"/>
      <c r="AB83" s="315"/>
      <c r="AC83" s="32"/>
      <c r="AD83" s="32"/>
      <c r="AE83" s="32"/>
      <c r="AF83" s="32"/>
      <c r="AG83" s="32"/>
      <c r="AH83" s="32"/>
    </row>
    <row r="84" spans="2:34" ht="11.1" customHeight="1" thickTop="1">
      <c r="B84" s="171">
        <v>40</v>
      </c>
      <c r="C84" s="173" t="str">
        <f>VLOOKUP(B84,пр.взв!B85:E108,2,FALSE)</f>
        <v>САВВИН Илья Андреевич</v>
      </c>
      <c r="D84" s="175" t="str">
        <f>VLOOKUP(B84,пр.взв!B85:F164,3,FALSE)</f>
        <v>02.08.97 1р</v>
      </c>
      <c r="E84" s="175" t="str">
        <f>VLOOKUP(B84,пр.взв!B85:G164,4,FALSE)</f>
        <v>Санкт-Петербург, МО</v>
      </c>
      <c r="F84" s="231">
        <v>41</v>
      </c>
      <c r="G84" s="80">
        <v>2</v>
      </c>
      <c r="H84" s="164">
        <v>38</v>
      </c>
      <c r="I84" s="80">
        <v>4</v>
      </c>
      <c r="J84" s="164" t="s">
        <v>249</v>
      </c>
      <c r="K84" s="80"/>
      <c r="L84" s="164" t="s">
        <v>249</v>
      </c>
      <c r="M84" s="80"/>
      <c r="N84" s="164" t="s">
        <v>249</v>
      </c>
      <c r="O84" s="80"/>
      <c r="P84" s="164" t="s">
        <v>249</v>
      </c>
      <c r="Q84" s="80"/>
      <c r="R84" s="164" t="s">
        <v>249</v>
      </c>
      <c r="S84" s="80"/>
      <c r="T84" s="164" t="s">
        <v>249</v>
      </c>
      <c r="U84" s="80"/>
      <c r="V84" s="164" t="s">
        <v>249</v>
      </c>
      <c r="W84" s="80"/>
      <c r="X84" s="164" t="s">
        <v>249</v>
      </c>
      <c r="Y84" s="80"/>
      <c r="Z84" s="162">
        <v>2</v>
      </c>
      <c r="AA84" s="157">
        <f>SUM(G84+I84+K84+M84+O84+Q84+S84+U84+W84+Y84)</f>
        <v>6</v>
      </c>
      <c r="AB84" s="316" t="s">
        <v>270</v>
      </c>
      <c r="AC84" s="32"/>
      <c r="AD84" s="32"/>
      <c r="AE84" s="32"/>
      <c r="AF84" s="32"/>
      <c r="AG84" s="32"/>
      <c r="AH84" s="32"/>
    </row>
    <row r="85" spans="2:34" ht="11.1" customHeight="1" thickBot="1">
      <c r="B85" s="172"/>
      <c r="C85" s="174"/>
      <c r="D85" s="176"/>
      <c r="E85" s="176"/>
      <c r="F85" s="232"/>
      <c r="G85" s="81"/>
      <c r="H85" s="165"/>
      <c r="I85" s="81" t="s">
        <v>254</v>
      </c>
      <c r="J85" s="165"/>
      <c r="K85" s="81"/>
      <c r="L85" s="165"/>
      <c r="M85" s="81"/>
      <c r="N85" s="165"/>
      <c r="O85" s="81"/>
      <c r="P85" s="165"/>
      <c r="Q85" s="81"/>
      <c r="R85" s="165"/>
      <c r="S85" s="81"/>
      <c r="T85" s="165"/>
      <c r="U85" s="81"/>
      <c r="V85" s="165"/>
      <c r="W85" s="81"/>
      <c r="X85" s="165"/>
      <c r="Y85" s="81"/>
      <c r="Z85" s="163"/>
      <c r="AA85" s="158"/>
      <c r="AB85" s="315"/>
      <c r="AC85" s="32"/>
      <c r="AD85" s="32"/>
      <c r="AE85" s="32"/>
      <c r="AF85" s="32"/>
      <c r="AG85" s="32"/>
      <c r="AH85" s="32"/>
    </row>
    <row r="86" spans="2:34" ht="11.1" customHeight="1" thickTop="1">
      <c r="B86" s="171">
        <v>41</v>
      </c>
      <c r="C86" s="173" t="str">
        <f>VLOOKUP(B86,пр.взв!B87:E110,2,FALSE)</f>
        <v>ЗАЛКАР Уулу Самудин</v>
      </c>
      <c r="D86" s="175" t="str">
        <f>VLOOKUP(B86,пр.взв!B87:F166,3,FALSE)</f>
        <v>03.12.97 1юн</v>
      </c>
      <c r="E86" s="175" t="str">
        <f>VLOOKUP(B86,пр.взв!B87:G166,4,FALSE)</f>
        <v>ПФО, Самарская обл., г. Самара</v>
      </c>
      <c r="F86" s="231">
        <v>40</v>
      </c>
      <c r="G86" s="80">
        <v>3</v>
      </c>
      <c r="H86" s="164" t="s">
        <v>81</v>
      </c>
      <c r="I86" s="80"/>
      <c r="J86" s="164">
        <v>42</v>
      </c>
      <c r="K86" s="80">
        <v>3</v>
      </c>
      <c r="L86" s="164" t="s">
        <v>249</v>
      </c>
      <c r="M86" s="80"/>
      <c r="N86" s="164" t="s">
        <v>249</v>
      </c>
      <c r="O86" s="80"/>
      <c r="P86" s="164" t="s">
        <v>249</v>
      </c>
      <c r="Q86" s="80"/>
      <c r="R86" s="164" t="s">
        <v>249</v>
      </c>
      <c r="S86" s="80"/>
      <c r="T86" s="164" t="s">
        <v>249</v>
      </c>
      <c r="U86" s="80"/>
      <c r="V86" s="164" t="s">
        <v>249</v>
      </c>
      <c r="W86" s="80"/>
      <c r="X86" s="164" t="s">
        <v>249</v>
      </c>
      <c r="Y86" s="80"/>
      <c r="Z86" s="162">
        <v>3</v>
      </c>
      <c r="AA86" s="157">
        <f>SUM(G86+I86+K86+M86+O86+Q86+S86+U86+W86+Y86)</f>
        <v>6</v>
      </c>
      <c r="AB86" s="316">
        <v>22</v>
      </c>
      <c r="AC86" s="32"/>
      <c r="AD86" s="32"/>
      <c r="AE86" s="32"/>
      <c r="AF86" s="32"/>
      <c r="AG86" s="32"/>
      <c r="AH86" s="32"/>
    </row>
    <row r="87" spans="2:34" ht="11.1" customHeight="1" thickBot="1">
      <c r="B87" s="172"/>
      <c r="C87" s="174"/>
      <c r="D87" s="176"/>
      <c r="E87" s="176"/>
      <c r="F87" s="232"/>
      <c r="G87" s="81"/>
      <c r="H87" s="165"/>
      <c r="I87" s="81"/>
      <c r="J87" s="165"/>
      <c r="K87" s="81"/>
      <c r="L87" s="165"/>
      <c r="M87" s="81"/>
      <c r="N87" s="165"/>
      <c r="O87" s="81"/>
      <c r="P87" s="165"/>
      <c r="Q87" s="81"/>
      <c r="R87" s="165"/>
      <c r="S87" s="81"/>
      <c r="T87" s="165"/>
      <c r="U87" s="81"/>
      <c r="V87" s="165"/>
      <c r="W87" s="81"/>
      <c r="X87" s="165"/>
      <c r="Y87" s="81"/>
      <c r="Z87" s="163"/>
      <c r="AA87" s="158"/>
      <c r="AB87" s="315"/>
      <c r="AC87" s="32"/>
      <c r="AD87" s="32"/>
      <c r="AE87" s="32"/>
      <c r="AF87" s="32"/>
      <c r="AG87" s="32"/>
      <c r="AH87" s="32"/>
    </row>
    <row r="88" spans="2:34" ht="11.1" customHeight="1" thickTop="1">
      <c r="B88" s="171">
        <v>42</v>
      </c>
      <c r="C88" s="173" t="str">
        <f>VLOOKUP(B88,пр.взв!B89:E112,2,FALSE)</f>
        <v>САМСОНОВ Иван Александрович</v>
      </c>
      <c r="D88" s="175" t="str">
        <f>VLOOKUP(B88,пр.взв!B89:F168,3,FALSE)</f>
        <v>06.02.98 кмс</v>
      </c>
      <c r="E88" s="175" t="str">
        <f>VLOOKUP(B88,пр.взв!B89:G168,4,FALSE)</f>
        <v>ЦФО,Ярославская,Ростов МО</v>
      </c>
      <c r="F88" s="231" t="s">
        <v>81</v>
      </c>
      <c r="G88" s="80"/>
      <c r="H88" s="164">
        <v>39</v>
      </c>
      <c r="I88" s="80">
        <v>3</v>
      </c>
      <c r="J88" s="164">
        <v>41</v>
      </c>
      <c r="K88" s="80">
        <v>1</v>
      </c>
      <c r="L88" s="164">
        <v>36</v>
      </c>
      <c r="M88" s="80">
        <v>3</v>
      </c>
      <c r="N88" s="164" t="s">
        <v>249</v>
      </c>
      <c r="O88" s="80"/>
      <c r="P88" s="164" t="s">
        <v>249</v>
      </c>
      <c r="Q88" s="80"/>
      <c r="R88" s="164" t="s">
        <v>249</v>
      </c>
      <c r="S88" s="80"/>
      <c r="T88" s="164" t="s">
        <v>249</v>
      </c>
      <c r="U88" s="80"/>
      <c r="V88" s="164" t="s">
        <v>249</v>
      </c>
      <c r="W88" s="80"/>
      <c r="X88" s="164" t="s">
        <v>249</v>
      </c>
      <c r="Y88" s="80"/>
      <c r="Z88" s="162">
        <v>4</v>
      </c>
      <c r="AA88" s="157">
        <f>SUM(G88+I88+K88+M88+O88+Q88+S88+U88+W88+Y88)</f>
        <v>7</v>
      </c>
      <c r="AB88" s="316">
        <v>15</v>
      </c>
      <c r="AC88" s="32"/>
      <c r="AD88" s="32"/>
      <c r="AE88" s="32"/>
      <c r="AF88" s="32"/>
      <c r="AG88" s="32"/>
      <c r="AH88" s="32"/>
    </row>
    <row r="89" spans="2:34" ht="11.1" customHeight="1" thickBot="1">
      <c r="B89" s="251"/>
      <c r="C89" s="252"/>
      <c r="D89" s="253"/>
      <c r="E89" s="253"/>
      <c r="F89" s="254"/>
      <c r="G89" s="82"/>
      <c r="H89" s="255"/>
      <c r="I89" s="82"/>
      <c r="J89" s="255"/>
      <c r="K89" s="82"/>
      <c r="L89" s="255"/>
      <c r="M89" s="82"/>
      <c r="N89" s="255"/>
      <c r="O89" s="82"/>
      <c r="P89" s="255"/>
      <c r="Q89" s="82"/>
      <c r="R89" s="255"/>
      <c r="S89" s="82"/>
      <c r="T89" s="255"/>
      <c r="U89" s="82"/>
      <c r="V89" s="255"/>
      <c r="W89" s="82"/>
      <c r="X89" s="255"/>
      <c r="Y89" s="82"/>
      <c r="Z89" s="256"/>
      <c r="AA89" s="257"/>
      <c r="AB89" s="317"/>
      <c r="AC89" s="32"/>
      <c r="AD89" s="32"/>
      <c r="AE89" s="32"/>
      <c r="AF89" s="32"/>
      <c r="AG89" s="32"/>
      <c r="AH89" s="32"/>
    </row>
    <row r="90" spans="2:34" ht="16.5" customHeight="1">
      <c r="B90" s="66" t="str">
        <f>HYPERLINK([3]реквизиты!$A$6)</f>
        <v>Гл. судья, судья МК</v>
      </c>
      <c r="C90" s="42"/>
      <c r="D90" s="42"/>
      <c r="E90" s="43"/>
      <c r="F90" s="44"/>
      <c r="G90" s="67"/>
      <c r="H90" s="67"/>
      <c r="I90" s="67"/>
      <c r="J90" s="67"/>
      <c r="K90" s="67"/>
      <c r="L90" s="67"/>
      <c r="M90" s="67"/>
      <c r="N90" s="66" t="str">
        <f>HYPERLINK([3]реквизиты!$G$6)</f>
        <v xml:space="preserve">В.И.Зотов </v>
      </c>
      <c r="O90" s="43"/>
      <c r="P90" s="43"/>
      <c r="Q90" s="43"/>
      <c r="R90" s="46"/>
      <c r="S90" s="45"/>
      <c r="T90" s="46"/>
      <c r="U90" s="45"/>
      <c r="V90" s="46"/>
      <c r="W90" s="66" t="str">
        <f>HYPERLINK([3]реквизиты!$G$7)</f>
        <v>/Энгельс/</v>
      </c>
      <c r="X90" s="46"/>
      <c r="Y90" s="45"/>
      <c r="Z90" s="32"/>
      <c r="AA90" s="32"/>
      <c r="AB90" s="32"/>
      <c r="AC90" s="32"/>
      <c r="AD90" s="32"/>
      <c r="AE90" s="32"/>
      <c r="AF90" s="32"/>
      <c r="AG90" s="32"/>
      <c r="AH90" s="32"/>
    </row>
    <row r="91" spans="2:34" ht="15" customHeight="1">
      <c r="B91" s="66" t="str">
        <f>HYPERLINK([3]реквизиты!$A$8)</f>
        <v>Гл. секретарь, судья РК</v>
      </c>
      <c r="C91" s="42"/>
      <c r="D91" s="55"/>
      <c r="E91" s="62"/>
      <c r="F91" s="63"/>
      <c r="G91" s="68"/>
      <c r="H91" s="68"/>
      <c r="I91" s="68"/>
      <c r="J91" s="68"/>
      <c r="K91" s="68"/>
      <c r="L91" s="68"/>
      <c r="M91" s="68"/>
      <c r="N91" s="66" t="str">
        <f>HYPERLINK([3]реквизиты!$G$8)</f>
        <v>А.С.Тимошин</v>
      </c>
      <c r="O91" s="43"/>
      <c r="P91" s="43"/>
      <c r="Q91" s="43"/>
      <c r="R91" s="46"/>
      <c r="S91" s="45"/>
      <c r="T91" s="46"/>
      <c r="U91" s="45"/>
      <c r="V91" s="46"/>
      <c r="W91" s="66" t="str">
        <f>HYPERLINK([3]реквизиты!$G$9)</f>
        <v>/Рыбинск/</v>
      </c>
      <c r="X91" s="46"/>
      <c r="Y91" s="45"/>
      <c r="Z91" s="32"/>
      <c r="AA91" s="32"/>
      <c r="AB91" s="32"/>
      <c r="AC91" s="32"/>
      <c r="AD91" s="32"/>
      <c r="AE91" s="32"/>
      <c r="AF91" s="32"/>
      <c r="AG91" s="32"/>
      <c r="AH91" s="32"/>
    </row>
    <row r="92" spans="2:34" ht="11.1" customHeight="1">
      <c r="B92" s="9"/>
      <c r="C92" s="9"/>
      <c r="D92" s="39"/>
      <c r="E92" s="4"/>
      <c r="F92" s="40"/>
      <c r="G92" s="21"/>
      <c r="K92" s="24"/>
      <c r="L92" s="31"/>
      <c r="M92" s="24"/>
      <c r="N92" s="31"/>
      <c r="O92" s="24"/>
      <c r="P92" s="31"/>
      <c r="Q92" s="24"/>
      <c r="R92" s="31"/>
      <c r="S92" s="24"/>
      <c r="T92" s="31"/>
      <c r="U92" s="24"/>
      <c r="V92" s="31"/>
      <c r="W92" s="24"/>
      <c r="X92" s="31"/>
      <c r="Y92" s="24"/>
      <c r="Z92" s="32"/>
      <c r="AA92" s="32"/>
      <c r="AB92" s="32"/>
      <c r="AC92" s="32"/>
      <c r="AD92" s="32"/>
      <c r="AE92" s="32"/>
      <c r="AF92" s="32"/>
      <c r="AG92" s="32"/>
      <c r="AH92" s="32"/>
    </row>
    <row r="93" spans="2:34" ht="11.1" customHeight="1">
      <c r="N93" s="31"/>
      <c r="O93" s="28"/>
      <c r="P93" s="31"/>
      <c r="Q93" s="28"/>
      <c r="R93" s="31"/>
      <c r="S93" s="28"/>
      <c r="T93" s="31"/>
      <c r="U93" s="28"/>
      <c r="V93" s="31"/>
      <c r="W93" s="28"/>
      <c r="X93" s="31"/>
      <c r="Y93" s="28"/>
      <c r="Z93" s="32"/>
      <c r="AA93" s="32"/>
      <c r="AB93" s="32"/>
      <c r="AC93" s="32"/>
      <c r="AD93" s="32"/>
      <c r="AE93" s="32"/>
      <c r="AF93" s="32"/>
      <c r="AG93" s="32"/>
      <c r="AH93" s="32"/>
    </row>
    <row r="94" spans="2:34" ht="11.1" customHeight="1">
      <c r="B94" s="41"/>
      <c r="C94" s="41"/>
      <c r="D94" s="41"/>
      <c r="E94" s="21"/>
      <c r="F94" s="21"/>
      <c r="H94" s="21"/>
      <c r="K94" s="24"/>
      <c r="L94" s="31"/>
      <c r="M94" s="24"/>
      <c r="N94" s="31"/>
      <c r="O94" s="24"/>
      <c r="P94" s="31"/>
      <c r="Q94" s="24"/>
      <c r="R94" s="31"/>
      <c r="S94" s="24"/>
      <c r="T94" s="31"/>
      <c r="U94" s="24"/>
      <c r="V94" s="31"/>
      <c r="W94" s="24"/>
      <c r="X94" s="31"/>
      <c r="Y94" s="24"/>
      <c r="Z94" s="32"/>
      <c r="AA94" s="32"/>
      <c r="AB94" s="32"/>
      <c r="AC94" s="32"/>
      <c r="AD94" s="32"/>
      <c r="AE94" s="32"/>
      <c r="AF94" s="32"/>
      <c r="AG94" s="32"/>
      <c r="AH94" s="32"/>
    </row>
    <row r="95" spans="2:34" ht="11.1" customHeight="1">
      <c r="B95" s="30"/>
      <c r="C95" s="29"/>
      <c r="D95" s="29"/>
      <c r="E95" s="29"/>
      <c r="F95" s="31"/>
      <c r="G95" s="28"/>
      <c r="H95" s="31"/>
      <c r="I95" s="28"/>
      <c r="J95" s="31"/>
      <c r="K95" s="28"/>
      <c r="L95" s="31"/>
      <c r="M95" s="28"/>
      <c r="N95" s="31"/>
      <c r="O95" s="28"/>
      <c r="P95" s="31"/>
      <c r="Q95" s="28"/>
      <c r="R95" s="31"/>
      <c r="S95" s="28"/>
      <c r="T95" s="31"/>
      <c r="U95" s="28"/>
      <c r="V95" s="31"/>
      <c r="W95" s="28"/>
      <c r="X95" s="31"/>
      <c r="Y95" s="28"/>
      <c r="Z95" s="32"/>
      <c r="AA95" s="32"/>
      <c r="AB95" s="32"/>
      <c r="AC95" s="32"/>
      <c r="AD95" s="32"/>
      <c r="AE95" s="32"/>
      <c r="AF95" s="32"/>
      <c r="AG95" s="32"/>
      <c r="AH95" s="32"/>
    </row>
    <row r="96" spans="2:34" ht="11.1" customHeight="1">
      <c r="B96" s="33"/>
      <c r="C96" s="29"/>
      <c r="D96" s="29"/>
      <c r="E96" s="29"/>
      <c r="F96" s="31"/>
      <c r="G96" s="24"/>
      <c r="H96" s="31"/>
      <c r="I96" s="24"/>
      <c r="J96" s="31"/>
      <c r="K96" s="24"/>
      <c r="L96" s="31"/>
      <c r="M96" s="24"/>
      <c r="N96" s="31"/>
      <c r="O96" s="24"/>
      <c r="P96" s="31"/>
      <c r="Q96" s="24"/>
      <c r="R96" s="31"/>
      <c r="S96" s="24"/>
      <c r="T96" s="31"/>
      <c r="U96" s="24"/>
      <c r="V96" s="31"/>
      <c r="W96" s="24"/>
      <c r="X96" s="31"/>
      <c r="Y96" s="24"/>
      <c r="Z96" s="32"/>
      <c r="AA96" s="32"/>
      <c r="AB96" s="32"/>
      <c r="AC96" s="32"/>
      <c r="AD96" s="32"/>
      <c r="AE96" s="32"/>
      <c r="AF96" s="32"/>
      <c r="AG96" s="32"/>
      <c r="AH96" s="32"/>
    </row>
    <row r="97" spans="2:34" ht="11.1" customHeight="1">
      <c r="B97" s="30"/>
      <c r="C97" s="29"/>
      <c r="D97" s="29"/>
      <c r="E97" s="29"/>
      <c r="F97" s="31"/>
      <c r="G97" s="28"/>
      <c r="H97" s="31"/>
      <c r="I97" s="28"/>
      <c r="J97" s="31"/>
      <c r="K97" s="28"/>
      <c r="L97" s="31"/>
      <c r="M97" s="28"/>
      <c r="N97" s="31"/>
      <c r="O97" s="28"/>
      <c r="P97" s="31"/>
      <c r="Q97" s="28"/>
      <c r="R97" s="31"/>
      <c r="S97" s="28"/>
      <c r="T97" s="31"/>
      <c r="U97" s="28"/>
      <c r="V97" s="31"/>
      <c r="W97" s="28"/>
      <c r="X97" s="31"/>
      <c r="Y97" s="28"/>
      <c r="Z97" s="32"/>
      <c r="AA97" s="32"/>
      <c r="AB97" s="32"/>
      <c r="AC97" s="32"/>
      <c r="AD97" s="32"/>
      <c r="AE97" s="32"/>
      <c r="AF97" s="32"/>
      <c r="AG97" s="32"/>
      <c r="AH97" s="32"/>
    </row>
    <row r="98" spans="2:34" ht="11.1" customHeight="1">
      <c r="B98" s="33"/>
      <c r="C98" s="29"/>
      <c r="D98" s="29"/>
      <c r="E98" s="29"/>
      <c r="F98" s="31"/>
      <c r="G98" s="24"/>
      <c r="H98" s="31"/>
      <c r="I98" s="24"/>
      <c r="J98" s="31"/>
      <c r="K98" s="24"/>
      <c r="L98" s="31"/>
      <c r="M98" s="24"/>
      <c r="N98" s="31"/>
      <c r="O98" s="24"/>
      <c r="P98" s="31"/>
      <c r="Q98" s="24"/>
      <c r="R98" s="31"/>
      <c r="S98" s="24"/>
      <c r="T98" s="31"/>
      <c r="U98" s="24"/>
      <c r="V98" s="31"/>
      <c r="W98" s="24"/>
      <c r="X98" s="31"/>
      <c r="Y98" s="24"/>
      <c r="Z98" s="32"/>
      <c r="AA98" s="32"/>
      <c r="AB98" s="32"/>
      <c r="AC98" s="32"/>
      <c r="AD98" s="32"/>
      <c r="AE98" s="32"/>
      <c r="AF98" s="32"/>
      <c r="AG98" s="32"/>
      <c r="AH98" s="32"/>
    </row>
    <row r="99" spans="2:34" ht="11.1" customHeight="1">
      <c r="B99" s="30"/>
      <c r="C99" s="29"/>
      <c r="D99" s="29"/>
      <c r="E99" s="29"/>
      <c r="F99" s="31"/>
      <c r="G99" s="28"/>
      <c r="H99" s="31"/>
      <c r="I99" s="28"/>
      <c r="J99" s="31"/>
      <c r="K99" s="28"/>
      <c r="L99" s="31"/>
      <c r="M99" s="28"/>
      <c r="N99" s="31"/>
      <c r="O99" s="28"/>
      <c r="P99" s="31"/>
      <c r="Q99" s="28"/>
      <c r="R99" s="31"/>
      <c r="S99" s="28"/>
      <c r="T99" s="31"/>
      <c r="U99" s="28"/>
      <c r="V99" s="31"/>
      <c r="W99" s="28"/>
      <c r="X99" s="31"/>
      <c r="Y99" s="28"/>
      <c r="Z99" s="32"/>
      <c r="AA99" s="32"/>
      <c r="AB99" s="32"/>
      <c r="AC99" s="32"/>
      <c r="AD99" s="32"/>
      <c r="AE99" s="32"/>
      <c r="AF99" s="32"/>
      <c r="AG99" s="32"/>
      <c r="AH99" s="32"/>
    </row>
    <row r="100" spans="2:34" ht="11.1" customHeight="1">
      <c r="B100" s="33"/>
      <c r="C100" s="29"/>
      <c r="D100" s="29"/>
      <c r="E100" s="29"/>
      <c r="F100" s="31"/>
      <c r="G100" s="24"/>
      <c r="H100" s="31"/>
      <c r="I100" s="24"/>
      <c r="J100" s="31"/>
      <c r="K100" s="24"/>
      <c r="L100" s="31"/>
      <c r="M100" s="24"/>
      <c r="N100" s="31"/>
      <c r="O100" s="24"/>
      <c r="P100" s="31"/>
      <c r="Q100" s="24"/>
      <c r="R100" s="31"/>
      <c r="S100" s="24"/>
      <c r="T100" s="31"/>
      <c r="U100" s="24"/>
      <c r="V100" s="31"/>
      <c r="W100" s="24"/>
      <c r="X100" s="31"/>
      <c r="Y100" s="24"/>
      <c r="Z100" s="32"/>
      <c r="AA100" s="32"/>
      <c r="AB100" s="32"/>
      <c r="AC100" s="32"/>
      <c r="AD100" s="32"/>
      <c r="AE100" s="32"/>
      <c r="AF100" s="32"/>
      <c r="AG100" s="32"/>
      <c r="AH100" s="32"/>
    </row>
    <row r="101" spans="2:34" ht="11.1" customHeight="1">
      <c r="B101" s="30"/>
      <c r="C101" s="29"/>
      <c r="D101" s="29"/>
      <c r="E101" s="29"/>
      <c r="F101" s="31"/>
      <c r="G101" s="28"/>
      <c r="H101" s="31"/>
      <c r="I101" s="28"/>
      <c r="J101" s="31"/>
      <c r="K101" s="28"/>
      <c r="L101" s="31"/>
      <c r="M101" s="28"/>
      <c r="N101" s="31"/>
      <c r="O101" s="28"/>
      <c r="P101" s="31"/>
      <c r="Q101" s="28"/>
      <c r="R101" s="31"/>
      <c r="S101" s="28"/>
      <c r="T101" s="31"/>
      <c r="U101" s="28"/>
      <c r="V101" s="31"/>
      <c r="W101" s="28"/>
      <c r="X101" s="31"/>
      <c r="Y101" s="28"/>
      <c r="Z101" s="32"/>
      <c r="AA101" s="32"/>
      <c r="AB101" s="32"/>
      <c r="AC101" s="32"/>
      <c r="AD101" s="32"/>
      <c r="AE101" s="32"/>
      <c r="AF101" s="32"/>
      <c r="AG101" s="32"/>
      <c r="AH101" s="32"/>
    </row>
    <row r="102" spans="2:34" ht="11.1" customHeight="1">
      <c r="B102" s="33"/>
      <c r="C102" s="29"/>
      <c r="D102" s="29"/>
      <c r="E102" s="29"/>
      <c r="F102" s="31"/>
      <c r="G102" s="24"/>
      <c r="H102" s="31"/>
      <c r="I102" s="24"/>
      <c r="J102" s="31"/>
      <c r="K102" s="24"/>
      <c r="L102" s="31"/>
      <c r="M102" s="24"/>
      <c r="N102" s="31"/>
      <c r="O102" s="24"/>
      <c r="P102" s="31"/>
      <c r="Q102" s="24"/>
      <c r="R102" s="31"/>
      <c r="S102" s="24"/>
      <c r="T102" s="31"/>
      <c r="U102" s="24"/>
      <c r="V102" s="31"/>
      <c r="W102" s="24"/>
      <c r="X102" s="31"/>
      <c r="Y102" s="24"/>
      <c r="Z102" s="32"/>
      <c r="AA102" s="32"/>
      <c r="AB102" s="32"/>
      <c r="AC102" s="32"/>
      <c r="AD102" s="32"/>
      <c r="AE102" s="32"/>
      <c r="AF102" s="32"/>
      <c r="AG102" s="32"/>
      <c r="AH102" s="32"/>
    </row>
    <row r="103" spans="2:34" ht="11.1" customHeight="1">
      <c r="B103" s="30"/>
      <c r="C103" s="29"/>
      <c r="D103" s="29"/>
      <c r="E103" s="29"/>
      <c r="F103" s="31"/>
      <c r="G103" s="28"/>
      <c r="H103" s="31"/>
      <c r="I103" s="28"/>
      <c r="J103" s="31"/>
      <c r="K103" s="28"/>
      <c r="L103" s="31"/>
      <c r="M103" s="28"/>
      <c r="N103" s="31"/>
      <c r="O103" s="28"/>
      <c r="P103" s="31"/>
      <c r="Q103" s="28"/>
      <c r="R103" s="31"/>
      <c r="S103" s="28"/>
      <c r="T103" s="31"/>
      <c r="U103" s="28"/>
      <c r="V103" s="31"/>
      <c r="W103" s="28"/>
      <c r="X103" s="31"/>
      <c r="Y103" s="28"/>
      <c r="Z103" s="32"/>
      <c r="AA103" s="32"/>
      <c r="AB103" s="32"/>
      <c r="AC103" s="32"/>
      <c r="AD103" s="32"/>
      <c r="AE103" s="32"/>
      <c r="AF103" s="32"/>
      <c r="AG103" s="32"/>
      <c r="AH103" s="32"/>
    </row>
    <row r="104" spans="2:34" ht="11.1" customHeight="1">
      <c r="B104" s="33"/>
      <c r="C104" s="29"/>
      <c r="D104" s="29"/>
      <c r="E104" s="29"/>
      <c r="F104" s="31"/>
      <c r="G104" s="24"/>
      <c r="H104" s="31"/>
      <c r="I104" s="24"/>
      <c r="J104" s="31"/>
      <c r="K104" s="24"/>
      <c r="L104" s="31"/>
      <c r="M104" s="24"/>
      <c r="N104" s="31"/>
      <c r="O104" s="24"/>
      <c r="P104" s="31"/>
      <c r="Q104" s="24"/>
      <c r="R104" s="31"/>
      <c r="S104" s="24"/>
      <c r="T104" s="31"/>
      <c r="U104" s="24"/>
      <c r="V104" s="31"/>
      <c r="W104" s="24"/>
      <c r="X104" s="31"/>
      <c r="Y104" s="24"/>
      <c r="Z104" s="32"/>
      <c r="AA104" s="32"/>
      <c r="AB104" s="32"/>
      <c r="AC104" s="32"/>
      <c r="AD104" s="32"/>
      <c r="AE104" s="32"/>
      <c r="AF104" s="32"/>
      <c r="AG104" s="32"/>
      <c r="AH104" s="32"/>
    </row>
    <row r="105" spans="2:34" ht="11.1" customHeight="1">
      <c r="B105" s="30"/>
      <c r="C105" s="29"/>
      <c r="D105" s="29"/>
      <c r="E105" s="29"/>
      <c r="F105" s="31"/>
      <c r="G105" s="28"/>
      <c r="H105" s="31"/>
      <c r="I105" s="28"/>
      <c r="J105" s="31"/>
      <c r="K105" s="28"/>
      <c r="L105" s="31"/>
      <c r="M105" s="28"/>
      <c r="N105" s="31"/>
      <c r="O105" s="28"/>
      <c r="P105" s="31"/>
      <c r="Q105" s="28"/>
      <c r="R105" s="31"/>
      <c r="S105" s="28"/>
      <c r="T105" s="31"/>
      <c r="U105" s="28"/>
      <c r="V105" s="31"/>
      <c r="W105" s="28"/>
      <c r="X105" s="31"/>
      <c r="Y105" s="28"/>
      <c r="Z105" s="32"/>
      <c r="AA105" s="32"/>
      <c r="AB105" s="32"/>
      <c r="AC105" s="32"/>
      <c r="AD105" s="32"/>
      <c r="AE105" s="32"/>
      <c r="AF105" s="32"/>
      <c r="AG105" s="32"/>
      <c r="AH105" s="32"/>
    </row>
    <row r="106" spans="2:34" ht="11.1" customHeight="1">
      <c r="B106" s="33"/>
      <c r="C106" s="29"/>
      <c r="D106" s="29"/>
      <c r="E106" s="29"/>
      <c r="F106" s="31"/>
      <c r="G106" s="24"/>
      <c r="H106" s="31"/>
      <c r="I106" s="24"/>
      <c r="J106" s="31"/>
      <c r="K106" s="24"/>
      <c r="L106" s="31"/>
      <c r="M106" s="24"/>
      <c r="N106" s="31"/>
      <c r="O106" s="24"/>
      <c r="P106" s="31"/>
      <c r="Q106" s="24"/>
      <c r="R106" s="31"/>
      <c r="S106" s="24"/>
      <c r="T106" s="31"/>
      <c r="U106" s="24"/>
      <c r="V106" s="31"/>
      <c r="W106" s="24"/>
      <c r="X106" s="31"/>
      <c r="Y106" s="24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2:34" ht="11.1" customHeight="1">
      <c r="B107" s="30"/>
      <c r="C107" s="29"/>
      <c r="D107" s="29"/>
      <c r="E107" s="29"/>
      <c r="F107" s="31"/>
      <c r="G107" s="28"/>
      <c r="H107" s="31"/>
      <c r="I107" s="28"/>
      <c r="J107" s="31"/>
      <c r="K107" s="28"/>
      <c r="L107" s="31"/>
      <c r="M107" s="28"/>
      <c r="N107" s="31"/>
      <c r="O107" s="28"/>
      <c r="P107" s="31"/>
      <c r="Q107" s="28"/>
      <c r="R107" s="31"/>
      <c r="S107" s="28"/>
      <c r="T107" s="31"/>
      <c r="U107" s="28"/>
      <c r="V107" s="31"/>
      <c r="W107" s="28"/>
      <c r="X107" s="31"/>
      <c r="Y107" s="28"/>
      <c r="Z107" s="32"/>
      <c r="AA107" s="32"/>
      <c r="AB107" s="32"/>
      <c r="AC107" s="32"/>
      <c r="AD107" s="32"/>
      <c r="AE107" s="32"/>
      <c r="AF107" s="32"/>
      <c r="AG107" s="32"/>
      <c r="AH107" s="32"/>
    </row>
    <row r="108" spans="2:34" ht="11.1" customHeight="1">
      <c r="B108" s="33"/>
      <c r="C108" s="29"/>
      <c r="D108" s="29"/>
      <c r="E108" s="29"/>
      <c r="F108" s="31"/>
      <c r="G108" s="24"/>
      <c r="H108" s="31"/>
      <c r="I108" s="24"/>
      <c r="J108" s="31"/>
      <c r="K108" s="24"/>
      <c r="L108" s="31"/>
      <c r="M108" s="24"/>
      <c r="N108" s="31"/>
      <c r="O108" s="24"/>
      <c r="P108" s="31"/>
      <c r="Q108" s="24"/>
      <c r="R108" s="31"/>
      <c r="S108" s="24"/>
      <c r="T108" s="31"/>
      <c r="U108" s="24"/>
      <c r="V108" s="31"/>
      <c r="W108" s="24"/>
      <c r="X108" s="31"/>
      <c r="Y108" s="24"/>
      <c r="Z108" s="32"/>
      <c r="AA108" s="32"/>
      <c r="AB108" s="32"/>
      <c r="AC108" s="32"/>
      <c r="AD108" s="32"/>
      <c r="AE108" s="32"/>
      <c r="AF108" s="32"/>
      <c r="AG108" s="32"/>
      <c r="AH108" s="32"/>
    </row>
    <row r="109" spans="2:34" ht="11.1" customHeight="1">
      <c r="B109" s="30"/>
      <c r="C109" s="29"/>
      <c r="D109" s="29"/>
      <c r="E109" s="29"/>
      <c r="F109" s="31"/>
      <c r="G109" s="28"/>
      <c r="H109" s="31"/>
      <c r="I109" s="28"/>
      <c r="J109" s="31"/>
      <c r="K109" s="28"/>
      <c r="L109" s="31"/>
      <c r="M109" s="28"/>
      <c r="N109" s="31"/>
      <c r="O109" s="28"/>
      <c r="P109" s="31"/>
      <c r="Q109" s="28"/>
      <c r="R109" s="31"/>
      <c r="S109" s="28"/>
      <c r="T109" s="31"/>
      <c r="U109" s="28"/>
      <c r="V109" s="31"/>
      <c r="W109" s="28"/>
      <c r="X109" s="31"/>
      <c r="Y109" s="28"/>
      <c r="Z109" s="32"/>
      <c r="AA109" s="32"/>
      <c r="AB109" s="32"/>
      <c r="AC109" s="32"/>
      <c r="AD109" s="32"/>
      <c r="AE109" s="32"/>
      <c r="AF109" s="32"/>
      <c r="AG109" s="32"/>
      <c r="AH109" s="32"/>
    </row>
    <row r="110" spans="2:34" ht="11.1" customHeight="1">
      <c r="B110" s="33"/>
      <c r="C110" s="29"/>
      <c r="D110" s="29"/>
      <c r="E110" s="29"/>
      <c r="F110" s="31"/>
      <c r="G110" s="24"/>
      <c r="H110" s="31"/>
      <c r="I110" s="24"/>
      <c r="J110" s="31"/>
      <c r="K110" s="24"/>
      <c r="L110" s="31"/>
      <c r="M110" s="24"/>
      <c r="N110" s="31"/>
      <c r="O110" s="24"/>
      <c r="P110" s="31"/>
      <c r="Q110" s="24"/>
      <c r="R110" s="31"/>
      <c r="S110" s="24"/>
      <c r="T110" s="31"/>
      <c r="U110" s="24"/>
      <c r="V110" s="31"/>
      <c r="W110" s="24"/>
      <c r="X110" s="31"/>
      <c r="Y110" s="24"/>
      <c r="Z110" s="32"/>
      <c r="AA110" s="32"/>
      <c r="AB110" s="32"/>
      <c r="AC110" s="32"/>
      <c r="AD110" s="32"/>
      <c r="AE110" s="32"/>
      <c r="AF110" s="32"/>
      <c r="AG110" s="32"/>
      <c r="AH110" s="32"/>
    </row>
    <row r="111" spans="2:34" ht="11.1" customHeight="1">
      <c r="B111" s="30"/>
      <c r="C111" s="29"/>
      <c r="D111" s="29"/>
      <c r="E111" s="29"/>
      <c r="F111" s="31"/>
      <c r="G111" s="28"/>
      <c r="H111" s="31"/>
      <c r="I111" s="28"/>
      <c r="J111" s="31"/>
      <c r="K111" s="28"/>
      <c r="L111" s="31"/>
      <c r="M111" s="28"/>
      <c r="N111" s="31"/>
      <c r="O111" s="28"/>
      <c r="P111" s="31"/>
      <c r="Q111" s="28"/>
      <c r="R111" s="31"/>
      <c r="S111" s="28"/>
      <c r="T111" s="31"/>
      <c r="U111" s="28"/>
      <c r="V111" s="31"/>
      <c r="W111" s="28"/>
      <c r="X111" s="31"/>
      <c r="Y111" s="28"/>
      <c r="Z111" s="32"/>
      <c r="AA111" s="32"/>
      <c r="AB111" s="32"/>
      <c r="AC111" s="32"/>
      <c r="AD111" s="32"/>
      <c r="AE111" s="32"/>
      <c r="AF111" s="32"/>
      <c r="AG111" s="32"/>
      <c r="AH111" s="32"/>
    </row>
    <row r="112" spans="2:34" ht="11.1" customHeight="1">
      <c r="B112" s="33"/>
      <c r="C112" s="29"/>
      <c r="D112" s="29"/>
      <c r="E112" s="29"/>
      <c r="F112" s="31"/>
      <c r="G112" s="24"/>
      <c r="H112" s="31"/>
      <c r="I112" s="24"/>
      <c r="J112" s="31"/>
      <c r="K112" s="24"/>
      <c r="L112" s="31"/>
      <c r="M112" s="24"/>
      <c r="N112" s="31"/>
      <c r="O112" s="24"/>
      <c r="P112" s="31"/>
      <c r="Q112" s="24"/>
      <c r="R112" s="31"/>
      <c r="S112" s="24"/>
      <c r="T112" s="31"/>
      <c r="U112" s="24"/>
      <c r="V112" s="31"/>
      <c r="W112" s="24"/>
      <c r="X112" s="31"/>
      <c r="Y112" s="24"/>
      <c r="Z112" s="32"/>
      <c r="AA112" s="32"/>
      <c r="AB112" s="32"/>
      <c r="AC112" s="32"/>
      <c r="AD112" s="32"/>
      <c r="AE112" s="32"/>
      <c r="AF112" s="32"/>
      <c r="AG112" s="32"/>
      <c r="AH112" s="32"/>
    </row>
    <row r="113" spans="2:34" ht="11.1" customHeight="1">
      <c r="B113" s="30"/>
      <c r="C113" s="29"/>
      <c r="D113" s="29"/>
      <c r="E113" s="29"/>
      <c r="F113" s="31"/>
      <c r="G113" s="28"/>
      <c r="H113" s="31"/>
      <c r="I113" s="28"/>
      <c r="J113" s="31"/>
      <c r="K113" s="28"/>
      <c r="L113" s="31"/>
      <c r="M113" s="28"/>
      <c r="N113" s="31"/>
      <c r="O113" s="28"/>
      <c r="P113" s="31"/>
      <c r="Q113" s="28"/>
      <c r="R113" s="31"/>
      <c r="S113" s="28"/>
      <c r="T113" s="31"/>
      <c r="U113" s="28"/>
      <c r="V113" s="31"/>
      <c r="W113" s="28"/>
      <c r="X113" s="31"/>
      <c r="Y113" s="28"/>
      <c r="Z113" s="32"/>
      <c r="AA113" s="32"/>
      <c r="AB113" s="32"/>
      <c r="AC113" s="32"/>
      <c r="AD113" s="32"/>
      <c r="AE113" s="32"/>
      <c r="AF113" s="32"/>
      <c r="AG113" s="32"/>
      <c r="AH113" s="32"/>
    </row>
    <row r="114" spans="2:34" ht="11.1" customHeight="1">
      <c r="B114" s="33"/>
      <c r="C114" s="29"/>
      <c r="D114" s="29"/>
      <c r="E114" s="29"/>
      <c r="F114" s="31"/>
      <c r="G114" s="24"/>
      <c r="H114" s="31"/>
      <c r="I114" s="24"/>
      <c r="J114" s="31"/>
      <c r="K114" s="24"/>
      <c r="L114" s="31"/>
      <c r="M114" s="24"/>
      <c r="N114" s="31"/>
      <c r="O114" s="24"/>
      <c r="P114" s="31"/>
      <c r="Q114" s="24"/>
      <c r="R114" s="31"/>
      <c r="S114" s="24"/>
      <c r="T114" s="31"/>
      <c r="U114" s="24"/>
      <c r="V114" s="31"/>
      <c r="W114" s="24"/>
      <c r="X114" s="31"/>
      <c r="Y114" s="24"/>
      <c r="Z114" s="32"/>
      <c r="AA114" s="32"/>
      <c r="AB114" s="32"/>
      <c r="AC114" s="32"/>
      <c r="AD114" s="32"/>
      <c r="AE114" s="32"/>
      <c r="AF114" s="32"/>
      <c r="AG114" s="32"/>
      <c r="AH114" s="32"/>
    </row>
    <row r="115" spans="2:34" ht="11.1" customHeight="1">
      <c r="B115" s="30"/>
      <c r="C115" s="29"/>
      <c r="D115" s="29"/>
      <c r="E115" s="29"/>
      <c r="F115" s="31"/>
      <c r="G115" s="28"/>
      <c r="H115" s="31"/>
      <c r="I115" s="28"/>
      <c r="J115" s="31"/>
      <c r="K115" s="28"/>
      <c r="L115" s="31"/>
      <c r="M115" s="28"/>
      <c r="N115" s="31"/>
      <c r="O115" s="28"/>
      <c r="P115" s="31"/>
      <c r="Q115" s="28"/>
      <c r="R115" s="31"/>
      <c r="S115" s="28"/>
      <c r="T115" s="31"/>
      <c r="U115" s="28"/>
      <c r="V115" s="31"/>
      <c r="W115" s="28"/>
      <c r="X115" s="31"/>
      <c r="Y115" s="28"/>
      <c r="Z115" s="32"/>
      <c r="AA115" s="32"/>
      <c r="AB115" s="32"/>
      <c r="AC115" s="32"/>
      <c r="AD115" s="32"/>
      <c r="AE115" s="32"/>
      <c r="AF115" s="32"/>
      <c r="AG115" s="32"/>
      <c r="AH115" s="32"/>
    </row>
    <row r="116" spans="2:34" ht="11.1" customHeight="1">
      <c r="B116" s="33"/>
      <c r="C116" s="29"/>
      <c r="D116" s="29"/>
      <c r="E116" s="29"/>
      <c r="F116" s="31"/>
      <c r="G116" s="24"/>
      <c r="H116" s="31"/>
      <c r="I116" s="24"/>
      <c r="J116" s="31"/>
      <c r="K116" s="24"/>
      <c r="L116" s="31"/>
      <c r="M116" s="24"/>
      <c r="N116" s="31"/>
      <c r="O116" s="24"/>
      <c r="P116" s="31"/>
      <c r="Q116" s="24"/>
      <c r="R116" s="31"/>
      <c r="S116" s="24"/>
      <c r="T116" s="31"/>
      <c r="U116" s="24"/>
      <c r="V116" s="31"/>
      <c r="W116" s="24"/>
      <c r="X116" s="31"/>
      <c r="Y116" s="24"/>
      <c r="Z116" s="32"/>
      <c r="AA116" s="32"/>
      <c r="AB116" s="32"/>
    </row>
    <row r="117" spans="2:34" ht="11.1" customHeight="1">
      <c r="B117" s="30"/>
      <c r="C117" s="29"/>
      <c r="D117" s="29"/>
      <c r="E117" s="29"/>
      <c r="F117" s="31"/>
      <c r="G117" s="28"/>
      <c r="H117" s="31"/>
      <c r="I117" s="28"/>
      <c r="J117" s="31"/>
      <c r="K117" s="28"/>
      <c r="L117" s="31"/>
      <c r="M117" s="28"/>
      <c r="N117" s="31"/>
      <c r="O117" s="28"/>
      <c r="P117" s="31"/>
      <c r="Q117" s="28"/>
      <c r="R117" s="31"/>
      <c r="S117" s="28"/>
      <c r="T117" s="31"/>
      <c r="U117" s="28"/>
      <c r="V117" s="31"/>
      <c r="W117" s="28"/>
      <c r="X117" s="31"/>
      <c r="Y117" s="28"/>
      <c r="Z117" s="32"/>
      <c r="AA117" s="32"/>
      <c r="AB117" s="32"/>
    </row>
    <row r="118" spans="2:34" ht="11.1" customHeight="1">
      <c r="B118" s="33"/>
      <c r="C118" s="29"/>
      <c r="D118" s="29"/>
      <c r="E118" s="29"/>
      <c r="F118" s="31"/>
      <c r="G118" s="24"/>
      <c r="H118" s="31"/>
      <c r="I118" s="24"/>
      <c r="J118" s="31"/>
      <c r="K118" s="24"/>
      <c r="L118" s="31"/>
      <c r="M118" s="24"/>
      <c r="N118" s="31"/>
      <c r="O118" s="24"/>
      <c r="P118" s="31"/>
      <c r="Q118" s="24"/>
      <c r="R118" s="31"/>
      <c r="S118" s="24"/>
      <c r="T118" s="31"/>
      <c r="U118" s="24"/>
      <c r="V118" s="31"/>
      <c r="W118" s="24"/>
      <c r="X118" s="31"/>
      <c r="Y118" s="24"/>
      <c r="Z118" s="32"/>
      <c r="AA118" s="32"/>
      <c r="AB118" s="32"/>
    </row>
    <row r="119" spans="2:34" ht="11.1" customHeight="1">
      <c r="B119" s="30"/>
      <c r="C119" s="29"/>
      <c r="D119" s="29"/>
      <c r="E119" s="29"/>
      <c r="F119" s="31"/>
      <c r="G119" s="28"/>
      <c r="H119" s="31"/>
      <c r="I119" s="28"/>
      <c r="J119" s="31"/>
      <c r="K119" s="28"/>
      <c r="L119" s="31"/>
      <c r="M119" s="28"/>
      <c r="N119" s="31"/>
      <c r="O119" s="28"/>
      <c r="P119" s="31"/>
      <c r="Q119" s="28"/>
      <c r="R119" s="31"/>
      <c r="S119" s="28"/>
      <c r="T119" s="31"/>
      <c r="U119" s="28"/>
      <c r="V119" s="31"/>
      <c r="W119" s="28"/>
      <c r="X119" s="31"/>
      <c r="Y119" s="28"/>
      <c r="Z119" s="32"/>
      <c r="AA119" s="32"/>
      <c r="AB119" s="32"/>
    </row>
    <row r="120" spans="2:34" ht="11.1" customHeight="1">
      <c r="B120" s="33"/>
      <c r="C120" s="29"/>
      <c r="D120" s="29"/>
      <c r="E120" s="29"/>
      <c r="F120" s="31"/>
      <c r="G120" s="24"/>
      <c r="H120" s="31"/>
      <c r="I120" s="24"/>
      <c r="J120" s="31"/>
      <c r="K120" s="24"/>
      <c r="L120" s="31"/>
      <c r="M120" s="24"/>
      <c r="N120" s="31"/>
      <c r="O120" s="24"/>
      <c r="P120" s="31"/>
      <c r="Q120" s="24"/>
      <c r="R120" s="31"/>
      <c r="S120" s="24"/>
      <c r="T120" s="31"/>
      <c r="U120" s="24"/>
      <c r="V120" s="31"/>
      <c r="W120" s="24"/>
      <c r="X120" s="31"/>
      <c r="Y120" s="24"/>
      <c r="Z120" s="32"/>
      <c r="AA120" s="32"/>
      <c r="AB120" s="32"/>
    </row>
    <row r="121" spans="2:34" ht="11.1" customHeight="1">
      <c r="B121" s="30"/>
      <c r="C121" s="29"/>
      <c r="D121" s="29"/>
      <c r="E121" s="29"/>
      <c r="F121" s="31"/>
      <c r="G121" s="28"/>
      <c r="H121" s="31"/>
      <c r="I121" s="28"/>
      <c r="J121" s="31"/>
      <c r="K121" s="28"/>
      <c r="L121" s="31"/>
      <c r="M121" s="28"/>
      <c r="N121" s="31"/>
      <c r="O121" s="28"/>
      <c r="P121" s="31"/>
      <c r="Q121" s="28"/>
      <c r="R121" s="31"/>
      <c r="S121" s="28"/>
      <c r="T121" s="31"/>
      <c r="U121" s="28"/>
      <c r="V121" s="31"/>
      <c r="W121" s="28"/>
      <c r="X121" s="31"/>
      <c r="Y121" s="28"/>
      <c r="Z121" s="32"/>
      <c r="AA121" s="32"/>
      <c r="AB121" s="32"/>
    </row>
    <row r="122" spans="2:34" ht="11.1" customHeight="1">
      <c r="B122" s="33"/>
      <c r="C122" s="29"/>
      <c r="D122" s="29"/>
      <c r="E122" s="29"/>
      <c r="F122" s="31"/>
      <c r="G122" s="24"/>
      <c r="H122" s="31"/>
      <c r="I122" s="24"/>
      <c r="J122" s="31"/>
      <c r="K122" s="24"/>
      <c r="L122" s="31"/>
      <c r="M122" s="24"/>
      <c r="N122" s="31"/>
      <c r="O122" s="24"/>
      <c r="P122" s="31"/>
      <c r="Q122" s="24"/>
      <c r="R122" s="31"/>
      <c r="S122" s="24"/>
      <c r="T122" s="31"/>
      <c r="U122" s="24"/>
      <c r="V122" s="31"/>
      <c r="W122" s="24"/>
      <c r="X122" s="31"/>
      <c r="Y122" s="24"/>
      <c r="Z122" s="32"/>
      <c r="AA122" s="32"/>
      <c r="AB122" s="32"/>
    </row>
    <row r="123" spans="2:34" ht="11.1" customHeight="1">
      <c r="B123" s="30"/>
      <c r="C123" s="29"/>
      <c r="D123" s="29"/>
      <c r="E123" s="29"/>
      <c r="F123" s="31"/>
      <c r="G123" s="28"/>
      <c r="H123" s="31"/>
      <c r="I123" s="28"/>
      <c r="J123" s="31"/>
      <c r="K123" s="28"/>
      <c r="L123" s="31"/>
      <c r="M123" s="28"/>
      <c r="N123" s="31"/>
      <c r="O123" s="28"/>
      <c r="P123" s="31"/>
      <c r="Q123" s="28"/>
      <c r="R123" s="31"/>
      <c r="S123" s="28"/>
      <c r="T123" s="31"/>
      <c r="U123" s="28"/>
      <c r="V123" s="31"/>
      <c r="W123" s="28"/>
      <c r="X123" s="31"/>
      <c r="Y123" s="28"/>
      <c r="Z123" s="32"/>
      <c r="AA123" s="32"/>
      <c r="AB123" s="32"/>
    </row>
    <row r="124" spans="2:34" ht="11.1" customHeight="1">
      <c r="B124" s="33"/>
      <c r="C124" s="29"/>
      <c r="D124" s="29"/>
      <c r="E124" s="29"/>
      <c r="F124" s="31"/>
      <c r="G124" s="24"/>
      <c r="H124" s="31"/>
      <c r="I124" s="24"/>
      <c r="J124" s="31"/>
      <c r="K124" s="24"/>
      <c r="L124" s="31"/>
      <c r="M124" s="24"/>
      <c r="N124" s="31"/>
      <c r="O124" s="24"/>
      <c r="P124" s="31"/>
      <c r="Q124" s="24"/>
      <c r="R124" s="31"/>
      <c r="S124" s="24"/>
      <c r="T124" s="31"/>
      <c r="U124" s="24"/>
      <c r="V124" s="31"/>
      <c r="W124" s="24"/>
      <c r="X124" s="31"/>
      <c r="Y124" s="24"/>
      <c r="Z124" s="32"/>
      <c r="AA124" s="32"/>
      <c r="AB124" s="32"/>
    </row>
    <row r="125" spans="2:34" ht="11.1" customHeight="1">
      <c r="B125" s="30"/>
      <c r="C125" s="29"/>
      <c r="D125" s="29"/>
      <c r="E125" s="29"/>
      <c r="F125" s="31"/>
      <c r="G125" s="28"/>
      <c r="H125" s="31"/>
      <c r="I125" s="28"/>
      <c r="J125" s="31"/>
      <c r="K125" s="28"/>
      <c r="L125" s="31"/>
      <c r="M125" s="28"/>
      <c r="N125" s="31"/>
      <c r="O125" s="28"/>
      <c r="P125" s="31"/>
      <c r="Q125" s="28"/>
      <c r="R125" s="31"/>
      <c r="S125" s="28"/>
      <c r="T125" s="31"/>
      <c r="U125" s="28"/>
      <c r="V125" s="31"/>
      <c r="W125" s="28"/>
      <c r="X125" s="31"/>
      <c r="Y125" s="28"/>
      <c r="Z125" s="32"/>
      <c r="AA125" s="32"/>
      <c r="AB125" s="32"/>
    </row>
    <row r="126" spans="2:34" ht="11.1" customHeight="1">
      <c r="B126" s="33"/>
      <c r="C126" s="29"/>
      <c r="D126" s="29"/>
      <c r="E126" s="29"/>
      <c r="F126" s="31"/>
      <c r="G126" s="24"/>
      <c r="H126" s="31"/>
      <c r="I126" s="24"/>
      <c r="J126" s="31"/>
      <c r="K126" s="24"/>
      <c r="L126" s="31"/>
      <c r="M126" s="24"/>
      <c r="N126" s="31"/>
      <c r="O126" s="24"/>
      <c r="P126" s="31"/>
      <c r="Q126" s="24"/>
      <c r="R126" s="31"/>
      <c r="S126" s="24"/>
      <c r="T126" s="31"/>
      <c r="U126" s="24"/>
      <c r="V126" s="31"/>
      <c r="W126" s="24"/>
      <c r="X126" s="31"/>
      <c r="Y126" s="24"/>
      <c r="Z126" s="32"/>
      <c r="AA126" s="32"/>
      <c r="AB126" s="32"/>
    </row>
    <row r="127" spans="2:34" ht="11.1" customHeight="1">
      <c r="B127" s="30"/>
      <c r="C127" s="29"/>
      <c r="D127" s="29"/>
      <c r="E127" s="29"/>
      <c r="F127" s="31"/>
      <c r="G127" s="28"/>
      <c r="H127" s="31"/>
      <c r="I127" s="28"/>
      <c r="J127" s="31"/>
      <c r="K127" s="28"/>
      <c r="L127" s="31"/>
      <c r="M127" s="28"/>
      <c r="N127" s="31"/>
      <c r="O127" s="28"/>
      <c r="P127" s="31"/>
      <c r="Q127" s="28"/>
      <c r="R127" s="31"/>
      <c r="S127" s="28"/>
      <c r="T127" s="31"/>
      <c r="U127" s="28"/>
      <c r="V127" s="31"/>
      <c r="W127" s="28"/>
      <c r="X127" s="31"/>
      <c r="Y127" s="28"/>
      <c r="Z127" s="32"/>
      <c r="AA127" s="32"/>
      <c r="AB127" s="32"/>
    </row>
    <row r="128" spans="2:34" ht="11.1" customHeight="1">
      <c r="B128" s="33"/>
      <c r="C128" s="29"/>
      <c r="D128" s="29"/>
      <c r="E128" s="29"/>
      <c r="F128" s="31"/>
      <c r="G128" s="24"/>
      <c r="H128" s="31"/>
      <c r="I128" s="24"/>
      <c r="J128" s="31"/>
      <c r="K128" s="24"/>
      <c r="L128" s="31"/>
      <c r="M128" s="24"/>
      <c r="N128" s="31"/>
      <c r="O128" s="24"/>
      <c r="P128" s="31"/>
      <c r="Q128" s="24"/>
      <c r="R128" s="31"/>
      <c r="S128" s="24"/>
      <c r="T128" s="31"/>
      <c r="U128" s="24"/>
      <c r="V128" s="31"/>
      <c r="W128" s="24"/>
      <c r="X128" s="31"/>
      <c r="Y128" s="24"/>
      <c r="Z128" s="32"/>
      <c r="AA128" s="32"/>
      <c r="AB128" s="32"/>
    </row>
    <row r="129" spans="2:28" ht="11.1" customHeight="1">
      <c r="B129" s="30"/>
      <c r="C129" s="29"/>
      <c r="D129" s="29"/>
      <c r="E129" s="29"/>
      <c r="F129" s="31"/>
      <c r="G129" s="28"/>
      <c r="H129" s="31"/>
      <c r="I129" s="28"/>
      <c r="J129" s="31"/>
      <c r="K129" s="28"/>
      <c r="L129" s="31"/>
      <c r="M129" s="28"/>
      <c r="N129" s="31"/>
      <c r="O129" s="28"/>
      <c r="P129" s="31"/>
      <c r="Q129" s="28"/>
      <c r="R129" s="31"/>
      <c r="S129" s="28"/>
      <c r="T129" s="31"/>
      <c r="U129" s="28"/>
      <c r="V129" s="31"/>
      <c r="W129" s="28"/>
      <c r="X129" s="31"/>
      <c r="Y129" s="28"/>
      <c r="Z129" s="32"/>
      <c r="AA129" s="32"/>
      <c r="AB129" s="32"/>
    </row>
    <row r="130" spans="2:28" ht="11.1" customHeight="1">
      <c r="B130" s="33"/>
      <c r="C130" s="29"/>
      <c r="D130" s="29"/>
      <c r="E130" s="29"/>
      <c r="F130" s="31"/>
      <c r="G130" s="24"/>
      <c r="H130" s="31"/>
      <c r="I130" s="24"/>
      <c r="J130" s="31"/>
      <c r="K130" s="24"/>
      <c r="L130" s="31"/>
      <c r="M130" s="24"/>
      <c r="N130" s="31"/>
      <c r="O130" s="24"/>
      <c r="P130" s="31"/>
      <c r="Q130" s="24"/>
      <c r="R130" s="31"/>
      <c r="S130" s="24"/>
      <c r="T130" s="31"/>
      <c r="U130" s="24"/>
      <c r="V130" s="31"/>
      <c r="W130" s="24"/>
      <c r="X130" s="31"/>
      <c r="Y130" s="24"/>
      <c r="Z130" s="32"/>
      <c r="AA130" s="32"/>
      <c r="AB130" s="32"/>
    </row>
    <row r="131" spans="2:28" ht="11.1" customHeight="1">
      <c r="B131" s="30"/>
      <c r="C131" s="29"/>
      <c r="D131" s="29"/>
      <c r="E131" s="29"/>
      <c r="F131" s="31"/>
      <c r="G131" s="28"/>
      <c r="H131" s="31"/>
      <c r="I131" s="28"/>
      <c r="J131" s="31"/>
      <c r="K131" s="28"/>
      <c r="L131" s="31"/>
      <c r="M131" s="28"/>
      <c r="N131" s="31"/>
      <c r="O131" s="28"/>
      <c r="P131" s="31"/>
      <c r="Q131" s="28"/>
      <c r="R131" s="31"/>
      <c r="S131" s="28"/>
      <c r="T131" s="31"/>
      <c r="U131" s="28"/>
      <c r="V131" s="31"/>
      <c r="W131" s="28"/>
      <c r="X131" s="31"/>
      <c r="Y131" s="28"/>
      <c r="Z131" s="32"/>
      <c r="AA131" s="32"/>
      <c r="AB131" s="32"/>
    </row>
    <row r="132" spans="2:28" ht="11.1" customHeight="1">
      <c r="B132" s="33"/>
      <c r="C132" s="29"/>
      <c r="D132" s="29"/>
      <c r="E132" s="29"/>
      <c r="F132" s="31"/>
      <c r="G132" s="24"/>
      <c r="H132" s="31"/>
      <c r="I132" s="24"/>
      <c r="J132" s="31"/>
      <c r="K132" s="24"/>
      <c r="L132" s="31"/>
      <c r="M132" s="24"/>
      <c r="N132" s="31"/>
      <c r="O132" s="24"/>
      <c r="P132" s="31"/>
      <c r="Q132" s="24"/>
      <c r="R132" s="31"/>
      <c r="S132" s="24"/>
      <c r="T132" s="31"/>
      <c r="U132" s="24"/>
      <c r="V132" s="31"/>
      <c r="W132" s="24"/>
      <c r="X132" s="31"/>
      <c r="Y132" s="24"/>
      <c r="Z132" s="32"/>
      <c r="AA132" s="32"/>
      <c r="AB132" s="32"/>
    </row>
    <row r="133" spans="2:28" ht="11.1" customHeight="1">
      <c r="B133" s="30"/>
      <c r="C133" s="29"/>
      <c r="D133" s="29"/>
      <c r="E133" s="29"/>
      <c r="F133" s="31"/>
      <c r="G133" s="28"/>
      <c r="H133" s="31"/>
      <c r="I133" s="28"/>
      <c r="J133" s="31"/>
      <c r="K133" s="28"/>
      <c r="L133" s="31"/>
      <c r="M133" s="28"/>
      <c r="N133" s="31"/>
      <c r="O133" s="28"/>
      <c r="P133" s="31"/>
      <c r="Q133" s="28"/>
      <c r="R133" s="31"/>
      <c r="S133" s="28"/>
      <c r="T133" s="31"/>
      <c r="U133" s="28"/>
      <c r="V133" s="31"/>
      <c r="W133" s="28"/>
      <c r="X133" s="31"/>
      <c r="Y133" s="28"/>
      <c r="Z133" s="32"/>
      <c r="AA133" s="32"/>
      <c r="AB133" s="32"/>
    </row>
    <row r="134" spans="2:28" ht="11.1" customHeight="1">
      <c r="B134" s="33"/>
      <c r="C134" s="29"/>
      <c r="D134" s="29"/>
      <c r="E134" s="29"/>
      <c r="F134" s="31"/>
      <c r="G134" s="24"/>
      <c r="H134" s="31"/>
      <c r="I134" s="24"/>
      <c r="J134" s="31"/>
      <c r="K134" s="24"/>
      <c r="L134" s="31"/>
      <c r="M134" s="24"/>
      <c r="N134" s="31"/>
      <c r="O134" s="24"/>
      <c r="P134" s="31"/>
      <c r="Q134" s="24"/>
      <c r="R134" s="31"/>
      <c r="S134" s="24"/>
      <c r="T134" s="31"/>
      <c r="U134" s="24"/>
      <c r="V134" s="31"/>
      <c r="W134" s="24"/>
      <c r="X134" s="31"/>
      <c r="Y134" s="24"/>
      <c r="Z134" s="32"/>
      <c r="AA134" s="32"/>
      <c r="AB134" s="32"/>
    </row>
    <row r="135" spans="2:28" ht="11.1" customHeight="1">
      <c r="B135" s="30"/>
      <c r="C135" s="29"/>
      <c r="D135" s="29"/>
      <c r="E135" s="29"/>
      <c r="F135" s="31"/>
      <c r="G135" s="28"/>
      <c r="H135" s="31"/>
      <c r="I135" s="28"/>
      <c r="J135" s="31"/>
      <c r="K135" s="28"/>
      <c r="L135" s="31"/>
      <c r="M135" s="28"/>
      <c r="N135" s="31"/>
      <c r="O135" s="28"/>
      <c r="P135" s="31"/>
      <c r="Q135" s="28"/>
      <c r="R135" s="31"/>
      <c r="S135" s="28"/>
      <c r="T135" s="31"/>
      <c r="U135" s="28"/>
      <c r="V135" s="31"/>
      <c r="W135" s="28"/>
      <c r="X135" s="31"/>
      <c r="Y135" s="28"/>
      <c r="Z135" s="32"/>
      <c r="AA135" s="32"/>
      <c r="AB135" s="32"/>
    </row>
    <row r="136" spans="2:28" ht="11.1" customHeight="1">
      <c r="B136" s="33"/>
      <c r="C136" s="29"/>
      <c r="D136" s="29"/>
      <c r="E136" s="29"/>
      <c r="F136" s="31"/>
      <c r="G136" s="24"/>
      <c r="H136" s="31"/>
      <c r="I136" s="24"/>
      <c r="J136" s="31"/>
      <c r="K136" s="24"/>
      <c r="L136" s="31"/>
      <c r="M136" s="24"/>
      <c r="N136" s="31"/>
      <c r="O136" s="24"/>
      <c r="P136" s="31"/>
      <c r="Q136" s="24"/>
      <c r="R136" s="31"/>
      <c r="S136" s="24"/>
      <c r="T136" s="31"/>
      <c r="U136" s="24"/>
      <c r="V136" s="31"/>
      <c r="W136" s="24"/>
      <c r="X136" s="31"/>
      <c r="Y136" s="24"/>
      <c r="Z136" s="32"/>
      <c r="AA136" s="32"/>
      <c r="AB136" s="32"/>
    </row>
    <row r="137" spans="2:28" ht="11.1" customHeight="1">
      <c r="B137" s="30"/>
      <c r="C137" s="29"/>
      <c r="D137" s="29"/>
      <c r="E137" s="29"/>
      <c r="F137" s="31"/>
      <c r="G137" s="28"/>
      <c r="H137" s="31"/>
      <c r="I137" s="28"/>
      <c r="J137" s="31"/>
      <c r="K137" s="28"/>
      <c r="L137" s="31"/>
      <c r="M137" s="28"/>
      <c r="N137" s="31"/>
      <c r="O137" s="28"/>
      <c r="P137" s="31"/>
      <c r="Q137" s="28"/>
      <c r="R137" s="31"/>
      <c r="S137" s="28"/>
      <c r="T137" s="31"/>
      <c r="U137" s="28"/>
      <c r="V137" s="31"/>
      <c r="W137" s="28"/>
      <c r="X137" s="31"/>
      <c r="Y137" s="28"/>
      <c r="Z137" s="32"/>
      <c r="AA137" s="32"/>
      <c r="AB137" s="32"/>
    </row>
    <row r="138" spans="2:28" ht="11.1" customHeight="1">
      <c r="B138" s="33"/>
      <c r="C138" s="29"/>
      <c r="D138" s="29"/>
      <c r="E138" s="29"/>
      <c r="F138" s="31"/>
      <c r="G138" s="24"/>
      <c r="H138" s="31"/>
      <c r="I138" s="24"/>
      <c r="J138" s="31"/>
      <c r="K138" s="24"/>
      <c r="L138" s="31"/>
      <c r="M138" s="24"/>
      <c r="N138" s="31"/>
      <c r="O138" s="24"/>
      <c r="P138" s="31"/>
      <c r="Q138" s="24"/>
      <c r="R138" s="31"/>
      <c r="S138" s="24"/>
      <c r="T138" s="31"/>
      <c r="U138" s="24"/>
      <c r="V138" s="31"/>
      <c r="W138" s="24"/>
      <c r="X138" s="31"/>
      <c r="Y138" s="24"/>
      <c r="Z138" s="32"/>
      <c r="AA138" s="32"/>
      <c r="AB138" s="32"/>
    </row>
    <row r="139" spans="2:28" ht="11.1" customHeight="1">
      <c r="B139" s="30"/>
      <c r="C139" s="29"/>
      <c r="D139" s="29"/>
      <c r="E139" s="29"/>
      <c r="F139" s="31"/>
      <c r="G139" s="28"/>
      <c r="H139" s="31"/>
      <c r="I139" s="28"/>
      <c r="J139" s="31"/>
      <c r="K139" s="28"/>
      <c r="L139" s="31"/>
      <c r="M139" s="28"/>
      <c r="N139" s="31"/>
      <c r="O139" s="28"/>
      <c r="P139" s="31"/>
      <c r="Q139" s="28"/>
      <c r="R139" s="31"/>
      <c r="S139" s="28"/>
      <c r="T139" s="31"/>
      <c r="U139" s="28"/>
      <c r="V139" s="31"/>
      <c r="W139" s="28"/>
      <c r="X139" s="31"/>
      <c r="Y139" s="28"/>
      <c r="Z139" s="32"/>
      <c r="AA139" s="32"/>
      <c r="AB139" s="32"/>
    </row>
    <row r="140" spans="2:28" ht="11.1" customHeight="1">
      <c r="B140" s="33"/>
      <c r="C140" s="29"/>
      <c r="D140" s="29"/>
      <c r="E140" s="29"/>
      <c r="F140" s="31"/>
      <c r="G140" s="24"/>
      <c r="H140" s="31"/>
      <c r="I140" s="24"/>
      <c r="J140" s="31"/>
      <c r="K140" s="24"/>
      <c r="L140" s="31"/>
      <c r="M140" s="24"/>
      <c r="N140" s="31"/>
      <c r="O140" s="24"/>
      <c r="P140" s="31"/>
      <c r="Q140" s="24"/>
      <c r="R140" s="31"/>
      <c r="S140" s="24"/>
      <c r="T140" s="31"/>
      <c r="U140" s="24"/>
      <c r="V140" s="31"/>
      <c r="W140" s="24"/>
      <c r="X140" s="31"/>
      <c r="Y140" s="24"/>
      <c r="Z140" s="32"/>
      <c r="AA140" s="32"/>
      <c r="AB140" s="32"/>
    </row>
    <row r="141" spans="2:28" ht="11.1" customHeight="1">
      <c r="B141" s="30"/>
      <c r="C141" s="29"/>
      <c r="D141" s="29"/>
      <c r="E141" s="29"/>
      <c r="F141" s="31"/>
      <c r="G141" s="28"/>
      <c r="H141" s="31"/>
      <c r="I141" s="28"/>
      <c r="J141" s="31"/>
      <c r="K141" s="28"/>
      <c r="L141" s="31"/>
      <c r="M141" s="28"/>
      <c r="N141" s="31"/>
      <c r="O141" s="28"/>
      <c r="P141" s="31"/>
      <c r="Q141" s="28"/>
      <c r="R141" s="31"/>
      <c r="S141" s="28"/>
      <c r="T141" s="31"/>
      <c r="U141" s="28"/>
      <c r="V141" s="31"/>
      <c r="W141" s="28"/>
      <c r="X141" s="31"/>
      <c r="Y141" s="28"/>
      <c r="Z141" s="32"/>
      <c r="AA141" s="32"/>
      <c r="AB141" s="32"/>
    </row>
    <row r="142" spans="2:28" ht="11.1" customHeight="1">
      <c r="B142" s="33"/>
      <c r="C142" s="29"/>
      <c r="D142" s="29"/>
      <c r="E142" s="29"/>
      <c r="F142" s="31"/>
      <c r="G142" s="24"/>
      <c r="H142" s="31"/>
      <c r="I142" s="24"/>
      <c r="J142" s="31"/>
      <c r="K142" s="24"/>
      <c r="L142" s="31"/>
      <c r="M142" s="24"/>
      <c r="N142" s="31"/>
      <c r="O142" s="24"/>
      <c r="P142" s="31"/>
      <c r="Q142" s="24"/>
      <c r="R142" s="31"/>
      <c r="S142" s="24"/>
      <c r="T142" s="31"/>
      <c r="U142" s="24"/>
      <c r="V142" s="31"/>
      <c r="W142" s="24"/>
      <c r="X142" s="31"/>
      <c r="Y142" s="24"/>
      <c r="Z142" s="32"/>
      <c r="AA142" s="32"/>
      <c r="AB142" s="32"/>
    </row>
    <row r="143" spans="2:28" ht="11.1" customHeight="1">
      <c r="B143" s="30"/>
      <c r="C143" s="29"/>
      <c r="D143" s="29"/>
      <c r="E143" s="29"/>
      <c r="F143" s="31"/>
      <c r="G143" s="28"/>
      <c r="H143" s="31"/>
      <c r="I143" s="28"/>
      <c r="J143" s="31"/>
      <c r="K143" s="28"/>
      <c r="L143" s="31"/>
      <c r="M143" s="28"/>
      <c r="N143" s="31"/>
      <c r="O143" s="28"/>
      <c r="P143" s="31"/>
      <c r="Q143" s="28"/>
      <c r="R143" s="31"/>
      <c r="S143" s="28"/>
      <c r="T143" s="31"/>
      <c r="U143" s="28"/>
      <c r="V143" s="31"/>
      <c r="W143" s="28"/>
      <c r="X143" s="31"/>
      <c r="Y143" s="28"/>
      <c r="Z143" s="32"/>
      <c r="AA143" s="32"/>
      <c r="AB143" s="32"/>
    </row>
    <row r="144" spans="2:28" ht="11.1" customHeight="1">
      <c r="B144" s="33"/>
      <c r="C144" s="29"/>
      <c r="D144" s="29"/>
      <c r="E144" s="29"/>
      <c r="F144" s="31"/>
      <c r="G144" s="24"/>
      <c r="H144" s="31"/>
      <c r="I144" s="24"/>
      <c r="J144" s="31"/>
      <c r="K144" s="24"/>
      <c r="L144" s="31"/>
      <c r="M144" s="24"/>
      <c r="N144" s="31"/>
      <c r="O144" s="24"/>
      <c r="P144" s="31"/>
      <c r="Q144" s="24"/>
      <c r="R144" s="31"/>
      <c r="S144" s="24"/>
      <c r="T144" s="31"/>
      <c r="U144" s="24"/>
      <c r="V144" s="31"/>
      <c r="W144" s="24"/>
      <c r="X144" s="31"/>
      <c r="Y144" s="24"/>
      <c r="Z144" s="32"/>
      <c r="AA144" s="32"/>
      <c r="AB144" s="32"/>
    </row>
    <row r="145" spans="2:28" ht="11.1" customHeight="1">
      <c r="B145" s="30"/>
      <c r="C145" s="29"/>
      <c r="D145" s="29"/>
      <c r="E145" s="29"/>
      <c r="F145" s="31"/>
      <c r="G145" s="28"/>
      <c r="H145" s="31"/>
      <c r="I145" s="28"/>
      <c r="J145" s="31"/>
      <c r="K145" s="28"/>
      <c r="L145" s="31"/>
      <c r="M145" s="28"/>
      <c r="N145" s="31"/>
      <c r="O145" s="28"/>
      <c r="P145" s="31"/>
      <c r="Q145" s="28"/>
      <c r="R145" s="31"/>
      <c r="S145" s="28"/>
      <c r="T145" s="31"/>
      <c r="U145" s="28"/>
      <c r="V145" s="31"/>
      <c r="W145" s="28"/>
      <c r="X145" s="31"/>
      <c r="Y145" s="28"/>
      <c r="Z145" s="32"/>
      <c r="AA145" s="32"/>
      <c r="AB145" s="32"/>
    </row>
    <row r="146" spans="2:28" ht="11.1" customHeight="1">
      <c r="B146" s="33"/>
      <c r="C146" s="29"/>
      <c r="D146" s="29"/>
      <c r="E146" s="29"/>
      <c r="F146" s="31"/>
      <c r="G146" s="24"/>
      <c r="H146" s="31"/>
      <c r="I146" s="24"/>
      <c r="J146" s="31"/>
      <c r="K146" s="24"/>
      <c r="L146" s="31"/>
      <c r="M146" s="24"/>
      <c r="N146" s="31"/>
      <c r="O146" s="24"/>
      <c r="P146" s="31"/>
      <c r="Q146" s="24"/>
      <c r="R146" s="31"/>
      <c r="S146" s="24"/>
      <c r="T146" s="31"/>
      <c r="U146" s="24"/>
      <c r="V146" s="31"/>
      <c r="W146" s="24"/>
      <c r="X146" s="31"/>
      <c r="Y146" s="24"/>
      <c r="Z146" s="32"/>
      <c r="AA146" s="32"/>
      <c r="AB146" s="32"/>
    </row>
    <row r="147" spans="2:28" ht="11.1" customHeight="1">
      <c r="B147" s="30"/>
      <c r="C147" s="29"/>
      <c r="D147" s="29"/>
      <c r="E147" s="29"/>
      <c r="F147" s="31"/>
      <c r="G147" s="28"/>
      <c r="H147" s="31"/>
      <c r="I147" s="28"/>
      <c r="J147" s="31"/>
      <c r="K147" s="28"/>
      <c r="L147" s="31"/>
      <c r="M147" s="28"/>
      <c r="N147" s="31"/>
      <c r="O147" s="28"/>
      <c r="P147" s="31"/>
      <c r="Q147" s="28"/>
      <c r="R147" s="31"/>
      <c r="S147" s="28"/>
      <c r="T147" s="31"/>
      <c r="U147" s="28"/>
      <c r="V147" s="31"/>
      <c r="W147" s="28"/>
      <c r="X147" s="31"/>
      <c r="Y147" s="28"/>
      <c r="Z147" s="32"/>
      <c r="AA147" s="32"/>
      <c r="AB147" s="32"/>
    </row>
    <row r="148" spans="2:28" ht="11.1" customHeight="1">
      <c r="B148" s="33"/>
      <c r="C148" s="29"/>
      <c r="D148" s="29"/>
      <c r="E148" s="29"/>
      <c r="F148" s="31"/>
      <c r="G148" s="24"/>
      <c r="H148" s="31"/>
      <c r="I148" s="24"/>
      <c r="J148" s="31"/>
      <c r="K148" s="24"/>
      <c r="L148" s="31"/>
      <c r="M148" s="24"/>
      <c r="N148" s="31"/>
      <c r="O148" s="24"/>
      <c r="P148" s="31"/>
      <c r="Q148" s="24"/>
      <c r="R148" s="31"/>
      <c r="S148" s="24"/>
      <c r="T148" s="31"/>
      <c r="U148" s="24"/>
      <c r="V148" s="31"/>
      <c r="W148" s="24"/>
      <c r="X148" s="31"/>
      <c r="Y148" s="24"/>
      <c r="Z148" s="32"/>
      <c r="AA148" s="32"/>
      <c r="AB148" s="32"/>
    </row>
    <row r="149" spans="2:28" ht="11.1" customHeight="1">
      <c r="B149" s="30"/>
      <c r="C149" s="29"/>
      <c r="D149" s="29"/>
      <c r="E149" s="29"/>
      <c r="F149" s="31"/>
      <c r="G149" s="28"/>
      <c r="H149" s="31"/>
      <c r="I149" s="28"/>
      <c r="J149" s="31"/>
      <c r="K149" s="28"/>
      <c r="L149" s="31"/>
      <c r="M149" s="28"/>
      <c r="N149" s="31"/>
      <c r="O149" s="28"/>
      <c r="P149" s="31"/>
      <c r="Q149" s="28"/>
      <c r="R149" s="31"/>
      <c r="S149" s="28"/>
      <c r="T149" s="31"/>
      <c r="U149" s="28"/>
      <c r="V149" s="31"/>
      <c r="W149" s="28"/>
      <c r="X149" s="31"/>
      <c r="Y149" s="28"/>
      <c r="Z149" s="32"/>
      <c r="AA149" s="32"/>
      <c r="AB149" s="32"/>
    </row>
    <row r="150" spans="2:28" ht="11.1" customHeight="1">
      <c r="B150" s="33"/>
      <c r="C150" s="29"/>
      <c r="D150" s="29"/>
      <c r="E150" s="29"/>
      <c r="F150" s="31"/>
      <c r="G150" s="24"/>
      <c r="H150" s="31"/>
      <c r="I150" s="24"/>
      <c r="J150" s="31"/>
      <c r="K150" s="24"/>
      <c r="L150" s="31"/>
      <c r="M150" s="24"/>
      <c r="N150" s="31"/>
      <c r="O150" s="24"/>
      <c r="P150" s="31"/>
      <c r="Q150" s="24"/>
      <c r="R150" s="31"/>
      <c r="S150" s="24"/>
      <c r="T150" s="31"/>
      <c r="U150" s="24"/>
      <c r="V150" s="31"/>
      <c r="W150" s="24"/>
      <c r="X150" s="31"/>
      <c r="Y150" s="24"/>
      <c r="Z150" s="32"/>
      <c r="AA150" s="32"/>
      <c r="AB150" s="32"/>
    </row>
    <row r="151" spans="2:28" ht="11.1" customHeight="1">
      <c r="B151" s="30"/>
      <c r="C151" s="29"/>
      <c r="D151" s="29"/>
      <c r="E151" s="29"/>
      <c r="F151" s="31"/>
      <c r="G151" s="28"/>
      <c r="H151" s="31"/>
      <c r="I151" s="28"/>
      <c r="J151" s="31"/>
      <c r="K151" s="28"/>
      <c r="L151" s="31"/>
      <c r="M151" s="28"/>
      <c r="N151" s="31"/>
      <c r="O151" s="28"/>
      <c r="P151" s="31"/>
      <c r="Q151" s="28"/>
      <c r="R151" s="31"/>
      <c r="S151" s="28"/>
      <c r="T151" s="31"/>
      <c r="U151" s="28"/>
      <c r="V151" s="31"/>
      <c r="W151" s="28"/>
      <c r="X151" s="31"/>
      <c r="Y151" s="28"/>
      <c r="Z151" s="32"/>
      <c r="AA151" s="32"/>
      <c r="AB151" s="32"/>
    </row>
    <row r="152" spans="2:28" ht="11.1" customHeight="1">
      <c r="B152" s="33"/>
      <c r="C152" s="29"/>
      <c r="D152" s="29"/>
      <c r="E152" s="29"/>
      <c r="F152" s="31"/>
      <c r="G152" s="24"/>
      <c r="H152" s="31"/>
      <c r="I152" s="24"/>
      <c r="J152" s="31"/>
      <c r="K152" s="24"/>
      <c r="L152" s="31"/>
      <c r="M152" s="24"/>
      <c r="N152" s="31"/>
      <c r="O152" s="24"/>
      <c r="P152" s="31"/>
      <c r="Q152" s="24"/>
      <c r="R152" s="31"/>
      <c r="S152" s="24"/>
      <c r="T152" s="31"/>
      <c r="U152" s="24"/>
      <c r="V152" s="31"/>
      <c r="W152" s="24"/>
      <c r="X152" s="31"/>
      <c r="Y152" s="24"/>
      <c r="Z152" s="32"/>
      <c r="AA152" s="32"/>
      <c r="AB152" s="32"/>
    </row>
    <row r="153" spans="2:28" ht="11.1" customHeight="1">
      <c r="B153" s="30"/>
      <c r="C153" s="29"/>
      <c r="D153" s="29"/>
      <c r="E153" s="29"/>
      <c r="F153" s="31"/>
      <c r="G153" s="28"/>
      <c r="H153" s="31"/>
      <c r="I153" s="28"/>
      <c r="J153" s="31"/>
      <c r="K153" s="28"/>
      <c r="L153" s="31"/>
      <c r="M153" s="28"/>
      <c r="N153" s="31"/>
      <c r="O153" s="28"/>
      <c r="P153" s="31"/>
      <c r="Q153" s="28"/>
      <c r="R153" s="31"/>
      <c r="S153" s="28"/>
      <c r="T153" s="31"/>
      <c r="U153" s="28"/>
      <c r="V153" s="31"/>
      <c r="W153" s="28"/>
      <c r="X153" s="31"/>
      <c r="Y153" s="28"/>
      <c r="Z153" s="32"/>
      <c r="AA153" s="32"/>
      <c r="AB153" s="32"/>
    </row>
    <row r="154" spans="2:28" ht="11.1" customHeight="1">
      <c r="B154" s="33"/>
      <c r="C154" s="29"/>
      <c r="D154" s="29"/>
      <c r="E154" s="29"/>
      <c r="F154" s="31"/>
      <c r="G154" s="24"/>
      <c r="H154" s="31"/>
      <c r="I154" s="24"/>
      <c r="J154" s="31"/>
      <c r="K154" s="24"/>
      <c r="L154" s="31"/>
      <c r="M154" s="24"/>
      <c r="N154" s="31"/>
      <c r="O154" s="24"/>
      <c r="P154" s="31"/>
      <c r="Q154" s="24"/>
      <c r="R154" s="31"/>
      <c r="S154" s="24"/>
      <c r="T154" s="31"/>
      <c r="U154" s="24"/>
      <c r="V154" s="31"/>
      <c r="W154" s="24"/>
      <c r="X154" s="31"/>
      <c r="Y154" s="24"/>
      <c r="Z154" s="32"/>
      <c r="AA154" s="32"/>
      <c r="AB154" s="32"/>
    </row>
    <row r="155" spans="2:28" ht="11.1" customHeight="1">
      <c r="B155" s="30"/>
      <c r="C155" s="29"/>
      <c r="D155" s="29"/>
      <c r="E155" s="29"/>
      <c r="F155" s="31"/>
      <c r="G155" s="28"/>
      <c r="H155" s="31"/>
      <c r="I155" s="28"/>
      <c r="J155" s="31"/>
      <c r="K155" s="28"/>
      <c r="L155" s="31"/>
      <c r="M155" s="28"/>
      <c r="N155" s="31"/>
      <c r="O155" s="28"/>
      <c r="P155" s="31"/>
      <c r="Q155" s="28"/>
      <c r="R155" s="31"/>
      <c r="S155" s="28"/>
      <c r="T155" s="31"/>
      <c r="U155" s="28"/>
      <c r="V155" s="31"/>
      <c r="W155" s="28"/>
      <c r="X155" s="31"/>
      <c r="Y155" s="28"/>
      <c r="Z155" s="32"/>
      <c r="AA155" s="32"/>
      <c r="AB155" s="32"/>
    </row>
    <row r="156" spans="2:28" ht="11.1" customHeight="1">
      <c r="B156" s="33"/>
      <c r="C156" s="29"/>
      <c r="D156" s="29"/>
      <c r="E156" s="29"/>
      <c r="F156" s="31"/>
      <c r="G156" s="24"/>
      <c r="H156" s="31"/>
      <c r="I156" s="24"/>
      <c r="J156" s="31"/>
      <c r="K156" s="24"/>
      <c r="L156" s="31"/>
      <c r="M156" s="24"/>
      <c r="N156" s="31"/>
      <c r="O156" s="24"/>
      <c r="P156" s="31"/>
      <c r="Q156" s="24"/>
      <c r="R156" s="31"/>
      <c r="S156" s="24"/>
      <c r="T156" s="31"/>
      <c r="U156" s="24"/>
      <c r="V156" s="31"/>
      <c r="W156" s="24"/>
      <c r="X156" s="31"/>
      <c r="Y156" s="24"/>
      <c r="Z156" s="32"/>
      <c r="AA156" s="32"/>
      <c r="AB156" s="32"/>
    </row>
    <row r="157" spans="2:28" ht="11.1" customHeight="1">
      <c r="B157" s="30"/>
      <c r="C157" s="29"/>
      <c r="D157" s="29"/>
      <c r="E157" s="29"/>
      <c r="F157" s="31"/>
      <c r="G157" s="28"/>
      <c r="H157" s="31"/>
      <c r="I157" s="28"/>
      <c r="J157" s="31"/>
      <c r="K157" s="28"/>
      <c r="L157" s="31"/>
      <c r="M157" s="28"/>
      <c r="N157" s="31"/>
      <c r="O157" s="28"/>
      <c r="P157" s="31"/>
      <c r="Q157" s="28"/>
      <c r="R157" s="31"/>
      <c r="S157" s="28"/>
      <c r="T157" s="31"/>
      <c r="U157" s="28"/>
      <c r="V157" s="31"/>
      <c r="W157" s="28"/>
      <c r="X157" s="31"/>
      <c r="Y157" s="28"/>
      <c r="Z157" s="32"/>
      <c r="AA157" s="32"/>
      <c r="AB157" s="32"/>
    </row>
    <row r="158" spans="2:28" ht="11.1" customHeight="1">
      <c r="B158" s="33"/>
      <c r="C158" s="29"/>
      <c r="D158" s="29"/>
      <c r="E158" s="29"/>
      <c r="F158" s="31"/>
      <c r="G158" s="24"/>
      <c r="H158" s="31"/>
      <c r="I158" s="24"/>
      <c r="J158" s="31"/>
      <c r="K158" s="24"/>
      <c r="L158" s="31"/>
      <c r="M158" s="24"/>
      <c r="N158" s="31"/>
      <c r="O158" s="24"/>
      <c r="P158" s="31"/>
      <c r="Q158" s="24"/>
      <c r="R158" s="31"/>
      <c r="S158" s="24"/>
      <c r="T158" s="31"/>
      <c r="U158" s="24"/>
      <c r="V158" s="31"/>
      <c r="W158" s="24"/>
      <c r="X158" s="31"/>
      <c r="Y158" s="24"/>
      <c r="Z158" s="32"/>
      <c r="AA158" s="32"/>
      <c r="AB158" s="32"/>
    </row>
    <row r="159" spans="2:28" ht="11.1" customHeight="1">
      <c r="B159" s="30"/>
      <c r="C159" s="29"/>
      <c r="D159" s="29"/>
      <c r="E159" s="29"/>
      <c r="F159" s="31"/>
      <c r="G159" s="28"/>
      <c r="H159" s="31"/>
      <c r="I159" s="28"/>
      <c r="J159" s="31"/>
      <c r="K159" s="28"/>
      <c r="L159" s="31"/>
      <c r="M159" s="28"/>
      <c r="N159" s="31"/>
      <c r="O159" s="28"/>
      <c r="P159" s="31"/>
      <c r="Q159" s="28"/>
      <c r="R159" s="31"/>
      <c r="S159" s="28"/>
      <c r="T159" s="31"/>
      <c r="U159" s="28"/>
      <c r="V159" s="31"/>
      <c r="W159" s="28"/>
      <c r="X159" s="31"/>
      <c r="Y159" s="28"/>
      <c r="Z159" s="32"/>
      <c r="AA159" s="32"/>
      <c r="AB159" s="32"/>
    </row>
    <row r="160" spans="2:28" ht="11.1" customHeight="1">
      <c r="B160" s="33"/>
      <c r="C160" s="29"/>
      <c r="D160" s="29"/>
      <c r="E160" s="29"/>
      <c r="F160" s="31"/>
      <c r="G160" s="24"/>
      <c r="H160" s="31"/>
      <c r="I160" s="24"/>
      <c r="J160" s="31"/>
      <c r="K160" s="24"/>
      <c r="L160" s="31"/>
      <c r="M160" s="24"/>
      <c r="N160" s="31"/>
      <c r="O160" s="24"/>
      <c r="P160" s="31"/>
      <c r="Q160" s="24"/>
      <c r="R160" s="31"/>
      <c r="S160" s="24"/>
      <c r="T160" s="31"/>
      <c r="U160" s="24"/>
      <c r="V160" s="31"/>
      <c r="W160" s="24"/>
      <c r="X160" s="31"/>
      <c r="Y160" s="24"/>
      <c r="Z160" s="32"/>
      <c r="AA160" s="32"/>
      <c r="AB160" s="32"/>
    </row>
    <row r="161" spans="2:28" ht="11.1" customHeight="1">
      <c r="B161" s="30"/>
      <c r="C161" s="29"/>
      <c r="D161" s="29"/>
      <c r="E161" s="29"/>
      <c r="F161" s="31"/>
      <c r="G161" s="28"/>
      <c r="H161" s="31"/>
      <c r="I161" s="28"/>
      <c r="J161" s="31"/>
      <c r="K161" s="28"/>
      <c r="L161" s="31"/>
      <c r="M161" s="28"/>
      <c r="N161" s="31"/>
      <c r="O161" s="28"/>
      <c r="P161" s="31"/>
      <c r="Q161" s="28"/>
      <c r="R161" s="31"/>
      <c r="S161" s="28"/>
      <c r="T161" s="31"/>
      <c r="U161" s="28"/>
      <c r="V161" s="31"/>
      <c r="W161" s="28"/>
      <c r="X161" s="31"/>
      <c r="Y161" s="28"/>
      <c r="Z161" s="32"/>
      <c r="AA161" s="32"/>
      <c r="AB161" s="32"/>
    </row>
    <row r="162" spans="2:28" ht="11.1" customHeight="1">
      <c r="B162" s="33"/>
      <c r="C162" s="29"/>
      <c r="D162" s="29"/>
      <c r="E162" s="29"/>
      <c r="F162" s="31"/>
      <c r="G162" s="24"/>
      <c r="H162" s="31"/>
      <c r="I162" s="24"/>
      <c r="J162" s="31"/>
      <c r="K162" s="24"/>
      <c r="L162" s="31"/>
      <c r="M162" s="24"/>
      <c r="N162" s="31"/>
      <c r="O162" s="24"/>
      <c r="P162" s="31"/>
      <c r="Q162" s="24"/>
      <c r="R162" s="31"/>
      <c r="S162" s="24"/>
      <c r="T162" s="31"/>
      <c r="U162" s="24"/>
      <c r="V162" s="31"/>
      <c r="W162" s="24"/>
      <c r="X162" s="31"/>
      <c r="Y162" s="24"/>
      <c r="Z162" s="32"/>
      <c r="AA162" s="32"/>
      <c r="AB162" s="32"/>
    </row>
    <row r="163" spans="2:28" ht="11.1" customHeight="1">
      <c r="B163" s="30"/>
      <c r="C163" s="29"/>
      <c r="D163" s="29"/>
      <c r="E163" s="29"/>
      <c r="F163" s="31"/>
      <c r="G163" s="28"/>
      <c r="H163" s="31"/>
      <c r="I163" s="28"/>
      <c r="J163" s="31"/>
      <c r="K163" s="28"/>
      <c r="L163" s="31"/>
      <c r="M163" s="28"/>
      <c r="N163" s="31"/>
      <c r="O163" s="28"/>
      <c r="P163" s="31"/>
      <c r="Q163" s="28"/>
      <c r="R163" s="31"/>
      <c r="S163" s="28"/>
      <c r="T163" s="31"/>
      <c r="U163" s="28"/>
      <c r="V163" s="31"/>
      <c r="W163" s="28"/>
      <c r="X163" s="31"/>
      <c r="Y163" s="28"/>
      <c r="Z163" s="32"/>
      <c r="AA163" s="32"/>
      <c r="AB163" s="32"/>
    </row>
    <row r="164" spans="2:28" ht="11.1" customHeight="1">
      <c r="B164" s="33"/>
      <c r="C164" s="29"/>
      <c r="D164" s="29"/>
      <c r="E164" s="29"/>
      <c r="F164" s="31"/>
      <c r="G164" s="24"/>
      <c r="H164" s="31"/>
      <c r="I164" s="24"/>
      <c r="J164" s="31"/>
      <c r="K164" s="24"/>
      <c r="L164" s="31"/>
      <c r="M164" s="24"/>
      <c r="N164" s="31"/>
      <c r="O164" s="24"/>
      <c r="P164" s="31"/>
      <c r="Q164" s="24"/>
      <c r="R164" s="31"/>
      <c r="S164" s="24"/>
      <c r="T164" s="31"/>
      <c r="U164" s="24"/>
      <c r="V164" s="31"/>
      <c r="W164" s="24"/>
      <c r="X164" s="31"/>
      <c r="Y164" s="24"/>
      <c r="Z164" s="32"/>
      <c r="AA164" s="32"/>
      <c r="AB164" s="32"/>
    </row>
    <row r="165" spans="2:28" ht="11.1" customHeight="1">
      <c r="B165" s="30"/>
      <c r="C165" s="29"/>
      <c r="D165" s="29"/>
      <c r="E165" s="29"/>
      <c r="F165" s="31"/>
      <c r="G165" s="28"/>
      <c r="H165" s="31"/>
      <c r="I165" s="28"/>
      <c r="J165" s="31"/>
      <c r="K165" s="28"/>
      <c r="L165" s="31"/>
      <c r="M165" s="28"/>
      <c r="N165" s="31"/>
      <c r="O165" s="28"/>
      <c r="P165" s="31"/>
      <c r="Q165" s="28"/>
      <c r="R165" s="31"/>
      <c r="S165" s="28"/>
      <c r="T165" s="31"/>
      <c r="U165" s="28"/>
      <c r="V165" s="31"/>
      <c r="W165" s="28"/>
      <c r="X165" s="31"/>
      <c r="Y165" s="28"/>
      <c r="Z165" s="32"/>
      <c r="AA165" s="32"/>
      <c r="AB165" s="32"/>
    </row>
    <row r="166" spans="2:28" ht="11.1" customHeight="1">
      <c r="B166" s="33"/>
      <c r="C166" s="29"/>
      <c r="D166" s="29"/>
      <c r="E166" s="29"/>
      <c r="F166" s="31"/>
      <c r="G166" s="24"/>
      <c r="H166" s="31"/>
      <c r="I166" s="24"/>
      <c r="J166" s="31"/>
      <c r="K166" s="24"/>
      <c r="L166" s="31"/>
      <c r="M166" s="24"/>
      <c r="N166" s="31"/>
      <c r="O166" s="24"/>
      <c r="P166" s="31"/>
      <c r="Q166" s="24"/>
      <c r="R166" s="31"/>
      <c r="S166" s="24"/>
      <c r="T166" s="31"/>
      <c r="U166" s="24"/>
      <c r="V166" s="31"/>
      <c r="W166" s="24"/>
      <c r="X166" s="31"/>
      <c r="Y166" s="24"/>
      <c r="Z166" s="32"/>
      <c r="AA166" s="32"/>
      <c r="AB166" s="32"/>
    </row>
    <row r="167" spans="2:28" ht="11.1" customHeight="1">
      <c r="B167" s="30"/>
      <c r="C167" s="29"/>
      <c r="D167" s="29"/>
      <c r="E167" s="29"/>
      <c r="F167" s="31"/>
      <c r="G167" s="28"/>
      <c r="H167" s="31"/>
      <c r="I167" s="28"/>
      <c r="J167" s="31"/>
      <c r="K167" s="28"/>
      <c r="L167" s="31"/>
      <c r="M167" s="28"/>
      <c r="N167" s="31"/>
      <c r="O167" s="28"/>
      <c r="P167" s="31"/>
      <c r="Q167" s="28"/>
      <c r="R167" s="31"/>
      <c r="S167" s="28"/>
      <c r="T167" s="31"/>
      <c r="U167" s="28"/>
      <c r="V167" s="31"/>
      <c r="W167" s="28"/>
      <c r="X167" s="31"/>
      <c r="Y167" s="28"/>
      <c r="Z167" s="32"/>
      <c r="AA167" s="32"/>
      <c r="AB167" s="32"/>
    </row>
    <row r="168" spans="2:28" ht="11.1" customHeight="1">
      <c r="B168" s="33"/>
      <c r="C168" s="29"/>
      <c r="D168" s="29"/>
      <c r="E168" s="29"/>
      <c r="F168" s="31"/>
      <c r="G168" s="24"/>
      <c r="H168" s="31"/>
      <c r="I168" s="24"/>
      <c r="J168" s="31"/>
      <c r="K168" s="24"/>
      <c r="L168" s="31"/>
      <c r="M168" s="24"/>
      <c r="N168" s="31"/>
      <c r="O168" s="24"/>
      <c r="P168" s="31"/>
      <c r="Q168" s="24"/>
      <c r="R168" s="31"/>
      <c r="S168" s="24"/>
      <c r="T168" s="31"/>
      <c r="U168" s="24"/>
      <c r="V168" s="31"/>
      <c r="W168" s="24"/>
      <c r="X168" s="31"/>
      <c r="Y168" s="24"/>
      <c r="Z168" s="32"/>
      <c r="AA168" s="32"/>
      <c r="AB168" s="32"/>
    </row>
    <row r="169" spans="2:28" ht="11.1" customHeight="1">
      <c r="B169" s="30"/>
      <c r="C169" s="29"/>
      <c r="D169" s="29"/>
      <c r="E169" s="29"/>
      <c r="F169" s="31"/>
      <c r="G169" s="28"/>
      <c r="H169" s="31"/>
      <c r="I169" s="28"/>
      <c r="J169" s="31"/>
      <c r="K169" s="28"/>
      <c r="L169" s="31"/>
      <c r="M169" s="28"/>
      <c r="N169" s="31"/>
      <c r="O169" s="28"/>
      <c r="P169" s="31"/>
      <c r="Q169" s="28"/>
      <c r="R169" s="31"/>
      <c r="S169" s="28"/>
      <c r="T169" s="31"/>
      <c r="U169" s="28"/>
      <c r="V169" s="31"/>
      <c r="W169" s="28"/>
      <c r="X169" s="31"/>
      <c r="Y169" s="28"/>
      <c r="Z169" s="32"/>
      <c r="AA169" s="32"/>
      <c r="AB169" s="32"/>
    </row>
    <row r="170" spans="2:28" ht="11.1" customHeight="1">
      <c r="B170" s="33"/>
      <c r="C170" s="29"/>
      <c r="D170" s="29"/>
      <c r="E170" s="29"/>
      <c r="F170" s="31"/>
      <c r="G170" s="24"/>
      <c r="H170" s="31"/>
      <c r="I170" s="24"/>
      <c r="J170" s="31"/>
      <c r="K170" s="24"/>
      <c r="L170" s="31"/>
      <c r="M170" s="24"/>
      <c r="N170" s="31"/>
      <c r="O170" s="24"/>
      <c r="P170" s="31"/>
      <c r="Q170" s="24"/>
      <c r="R170" s="31"/>
      <c r="S170" s="24"/>
      <c r="T170" s="31"/>
      <c r="U170" s="24"/>
      <c r="V170" s="31"/>
      <c r="W170" s="24"/>
      <c r="X170" s="31"/>
      <c r="Y170" s="24"/>
      <c r="Z170" s="32"/>
      <c r="AA170" s="32"/>
      <c r="AB170" s="32"/>
    </row>
    <row r="171" spans="2:28" ht="11.1" customHeight="1">
      <c r="B171" s="30"/>
      <c r="C171" s="29"/>
      <c r="D171" s="29"/>
      <c r="E171" s="29"/>
      <c r="F171" s="31"/>
      <c r="G171" s="28"/>
      <c r="H171" s="31"/>
      <c r="I171" s="28"/>
      <c r="J171" s="31"/>
      <c r="K171" s="28"/>
      <c r="L171" s="31"/>
      <c r="M171" s="28"/>
      <c r="N171" s="31"/>
      <c r="O171" s="28"/>
      <c r="P171" s="31"/>
      <c r="Q171" s="28"/>
      <c r="R171" s="31"/>
      <c r="S171" s="28"/>
      <c r="T171" s="31"/>
      <c r="U171" s="28"/>
      <c r="V171" s="31"/>
      <c r="W171" s="28"/>
      <c r="X171" s="31"/>
      <c r="Y171" s="28"/>
      <c r="Z171" s="32"/>
      <c r="AA171" s="32"/>
      <c r="AB171" s="32"/>
    </row>
    <row r="172" spans="2:28" ht="11.1" customHeight="1">
      <c r="B172" s="33"/>
      <c r="C172" s="29"/>
      <c r="D172" s="29"/>
      <c r="E172" s="29"/>
      <c r="F172" s="31"/>
      <c r="G172" s="24"/>
      <c r="H172" s="31"/>
      <c r="I172" s="24"/>
      <c r="J172" s="31"/>
      <c r="K172" s="24"/>
      <c r="L172" s="31"/>
      <c r="M172" s="24"/>
      <c r="N172" s="31"/>
      <c r="O172" s="24"/>
      <c r="P172" s="31"/>
      <c r="Q172" s="24"/>
      <c r="R172" s="31"/>
      <c r="S172" s="24"/>
      <c r="T172" s="31"/>
      <c r="U172" s="24"/>
      <c r="V172" s="31"/>
      <c r="W172" s="24"/>
      <c r="X172" s="31"/>
      <c r="Y172" s="24"/>
      <c r="Z172" s="32"/>
      <c r="AA172" s="32"/>
      <c r="AB172" s="32"/>
    </row>
    <row r="173" spans="2:28" ht="11.1" customHeight="1">
      <c r="B173" s="30"/>
      <c r="C173" s="29"/>
      <c r="D173" s="29"/>
      <c r="E173" s="29"/>
      <c r="F173" s="31"/>
      <c r="G173" s="28"/>
      <c r="H173" s="31"/>
      <c r="I173" s="28"/>
      <c r="J173" s="31"/>
      <c r="K173" s="28"/>
      <c r="L173" s="31"/>
      <c r="M173" s="28"/>
      <c r="N173" s="31"/>
      <c r="O173" s="28"/>
      <c r="P173" s="31"/>
      <c r="Q173" s="28"/>
      <c r="R173" s="31"/>
      <c r="S173" s="28"/>
      <c r="T173" s="31"/>
      <c r="U173" s="28"/>
      <c r="V173" s="31"/>
      <c r="W173" s="28"/>
      <c r="X173" s="31"/>
      <c r="Y173" s="28"/>
      <c r="Z173" s="32"/>
      <c r="AA173" s="32"/>
      <c r="AB173" s="32"/>
    </row>
    <row r="174" spans="2:28" ht="11.1" customHeight="1">
      <c r="B174" s="33"/>
      <c r="C174" s="29"/>
      <c r="D174" s="29"/>
      <c r="E174" s="29"/>
      <c r="F174" s="31"/>
      <c r="G174" s="24"/>
      <c r="H174" s="31"/>
      <c r="I174" s="24"/>
      <c r="J174" s="31"/>
      <c r="K174" s="24"/>
      <c r="L174" s="31"/>
      <c r="M174" s="24"/>
      <c r="N174" s="31"/>
      <c r="O174" s="24"/>
      <c r="P174" s="31"/>
      <c r="Q174" s="24"/>
      <c r="R174" s="31"/>
      <c r="S174" s="24"/>
      <c r="T174" s="31"/>
      <c r="U174" s="24"/>
      <c r="V174" s="31"/>
      <c r="W174" s="24"/>
      <c r="X174" s="31"/>
      <c r="Y174" s="24"/>
      <c r="Z174" s="32"/>
      <c r="AA174" s="32"/>
      <c r="AB174" s="32"/>
    </row>
    <row r="175" spans="2:28" ht="11.1" customHeight="1">
      <c r="B175" s="30"/>
      <c r="C175" s="29"/>
      <c r="D175" s="29"/>
      <c r="E175" s="29"/>
      <c r="F175" s="31"/>
      <c r="G175" s="28"/>
      <c r="H175" s="31"/>
      <c r="I175" s="28"/>
      <c r="J175" s="31"/>
      <c r="K175" s="28"/>
      <c r="L175" s="31"/>
      <c r="M175" s="28"/>
      <c r="N175" s="31"/>
      <c r="O175" s="28"/>
      <c r="P175" s="31"/>
      <c r="Q175" s="28"/>
      <c r="R175" s="31"/>
      <c r="S175" s="28"/>
      <c r="T175" s="31"/>
      <c r="U175" s="28"/>
      <c r="V175" s="31"/>
      <c r="W175" s="28"/>
      <c r="X175" s="31"/>
      <c r="Y175" s="28"/>
      <c r="Z175" s="32"/>
      <c r="AA175" s="32"/>
      <c r="AB175" s="32"/>
    </row>
    <row r="176" spans="2:28" ht="11.1" customHeight="1">
      <c r="B176" s="33"/>
      <c r="C176" s="29"/>
      <c r="D176" s="29"/>
      <c r="E176" s="29"/>
      <c r="F176" s="31"/>
      <c r="G176" s="24"/>
      <c r="H176" s="31"/>
      <c r="I176" s="24"/>
      <c r="J176" s="31"/>
      <c r="K176" s="24"/>
      <c r="L176" s="31"/>
      <c r="M176" s="24"/>
      <c r="N176" s="31"/>
      <c r="O176" s="24"/>
      <c r="P176" s="31"/>
      <c r="Q176" s="24"/>
      <c r="R176" s="31"/>
      <c r="S176" s="24"/>
      <c r="T176" s="31"/>
      <c r="U176" s="24"/>
      <c r="V176" s="31"/>
      <c r="W176" s="24"/>
      <c r="X176" s="31"/>
      <c r="Y176" s="24"/>
      <c r="Z176" s="32"/>
      <c r="AA176" s="32"/>
      <c r="AB176" s="32"/>
    </row>
    <row r="177" spans="2:31" ht="11.1" customHeight="1">
      <c r="B177" s="30"/>
      <c r="C177" s="29"/>
      <c r="D177" s="29"/>
      <c r="E177" s="29"/>
      <c r="F177" s="31"/>
      <c r="G177" s="28"/>
      <c r="H177" s="31"/>
      <c r="I177" s="28"/>
      <c r="J177" s="31"/>
      <c r="K177" s="28"/>
      <c r="L177" s="31"/>
      <c r="M177" s="28"/>
      <c r="N177" s="31"/>
      <c r="O177" s="28"/>
      <c r="P177" s="31"/>
      <c r="Q177" s="28"/>
      <c r="R177" s="31"/>
      <c r="S177" s="28"/>
      <c r="T177" s="31"/>
      <c r="U177" s="28"/>
      <c r="V177" s="31"/>
      <c r="W177" s="28"/>
      <c r="X177" s="31"/>
      <c r="Y177" s="28"/>
      <c r="Z177" s="32"/>
      <c r="AA177" s="32"/>
      <c r="AB177" s="32"/>
      <c r="AC177" s="4"/>
      <c r="AD177" s="4"/>
      <c r="AE177" s="4"/>
    </row>
    <row r="178" spans="2:31" ht="15.75">
      <c r="B178" s="33"/>
      <c r="C178" s="29"/>
      <c r="D178" s="29"/>
      <c r="E178" s="29"/>
      <c r="F178" s="31"/>
      <c r="G178" s="24"/>
      <c r="H178" s="31"/>
      <c r="I178" s="24"/>
      <c r="J178" s="31"/>
      <c r="K178" s="24"/>
      <c r="L178" s="31"/>
      <c r="M178" s="24"/>
      <c r="N178" s="31"/>
      <c r="O178" s="24"/>
      <c r="P178" s="31"/>
      <c r="Q178" s="24"/>
      <c r="R178" s="31"/>
      <c r="S178" s="24"/>
      <c r="T178" s="31"/>
      <c r="U178" s="24"/>
      <c r="V178" s="31"/>
      <c r="W178" s="24"/>
      <c r="X178" s="31"/>
      <c r="Y178" s="24"/>
      <c r="Z178" s="32"/>
      <c r="AA178" s="32"/>
      <c r="AB178" s="32"/>
      <c r="AC178" s="4"/>
      <c r="AD178" s="4"/>
      <c r="AE178" s="4"/>
    </row>
    <row r="179" spans="2:31" ht="15">
      <c r="B179" s="30"/>
      <c r="C179" s="29"/>
      <c r="D179" s="29"/>
      <c r="E179" s="29"/>
      <c r="F179" s="31"/>
      <c r="G179" s="28"/>
      <c r="H179" s="31"/>
      <c r="I179" s="28"/>
      <c r="J179" s="31"/>
      <c r="K179" s="28"/>
      <c r="L179" s="31"/>
      <c r="M179" s="28"/>
      <c r="N179" s="31"/>
      <c r="O179" s="28"/>
      <c r="P179" s="31"/>
      <c r="Q179" s="28"/>
      <c r="R179" s="31"/>
      <c r="S179" s="28"/>
      <c r="T179" s="31"/>
      <c r="U179" s="28"/>
      <c r="V179" s="31"/>
      <c r="W179" s="28"/>
      <c r="X179" s="31"/>
      <c r="Y179" s="28"/>
      <c r="Z179" s="32"/>
      <c r="AA179" s="32"/>
      <c r="AB179" s="32"/>
      <c r="AC179" s="4"/>
      <c r="AD179" s="4"/>
      <c r="AE179" s="4"/>
    </row>
    <row r="180" spans="2:31" ht="15.75">
      <c r="B180" s="33"/>
      <c r="C180" s="29"/>
      <c r="D180" s="29"/>
      <c r="E180" s="29"/>
      <c r="F180" s="31"/>
      <c r="G180" s="24"/>
      <c r="H180" s="31"/>
      <c r="I180" s="24"/>
      <c r="J180" s="31"/>
      <c r="K180" s="24"/>
      <c r="L180" s="31"/>
      <c r="M180" s="24"/>
      <c r="N180" s="31"/>
      <c r="O180" s="24"/>
      <c r="P180" s="31"/>
      <c r="Q180" s="24"/>
      <c r="R180" s="31"/>
      <c r="S180" s="24"/>
      <c r="T180" s="31"/>
      <c r="U180" s="24"/>
      <c r="V180" s="31"/>
      <c r="W180" s="24"/>
      <c r="X180" s="31"/>
      <c r="Y180" s="24"/>
      <c r="Z180" s="32"/>
      <c r="AA180" s="32"/>
      <c r="AB180" s="32"/>
      <c r="AC180" s="4"/>
      <c r="AD180" s="4"/>
      <c r="AE180" s="4"/>
    </row>
    <row r="181" spans="2:31" ht="15">
      <c r="B181" s="30"/>
      <c r="C181" s="29"/>
      <c r="D181" s="29"/>
      <c r="E181" s="29"/>
      <c r="F181" s="31"/>
      <c r="G181" s="28"/>
      <c r="H181" s="31"/>
      <c r="I181" s="28"/>
      <c r="J181" s="31"/>
      <c r="K181" s="28"/>
      <c r="L181" s="31"/>
      <c r="M181" s="28"/>
      <c r="N181" s="31"/>
      <c r="O181" s="28"/>
      <c r="P181" s="31"/>
      <c r="Q181" s="28"/>
      <c r="R181" s="31"/>
      <c r="S181" s="28"/>
      <c r="T181" s="31"/>
      <c r="U181" s="28"/>
      <c r="V181" s="31"/>
      <c r="W181" s="28"/>
      <c r="X181" s="31"/>
      <c r="Y181" s="28"/>
      <c r="Z181" s="32"/>
      <c r="AA181" s="32"/>
      <c r="AB181" s="32"/>
      <c r="AC181" s="4"/>
      <c r="AD181" s="4"/>
      <c r="AE181" s="4"/>
    </row>
    <row r="182" spans="2:31" ht="15.75">
      <c r="B182" s="33"/>
      <c r="C182" s="29"/>
      <c r="D182" s="29"/>
      <c r="E182" s="29"/>
      <c r="F182" s="31"/>
      <c r="G182" s="24"/>
      <c r="H182" s="31"/>
      <c r="I182" s="24"/>
      <c r="J182" s="31"/>
      <c r="K182" s="24"/>
      <c r="L182" s="31"/>
      <c r="M182" s="24"/>
      <c r="N182" s="31"/>
      <c r="O182" s="24"/>
      <c r="P182" s="31"/>
      <c r="Q182" s="24"/>
      <c r="R182" s="31"/>
      <c r="S182" s="24"/>
      <c r="T182" s="31"/>
      <c r="U182" s="24"/>
      <c r="V182" s="31"/>
      <c r="W182" s="24"/>
      <c r="X182" s="31"/>
      <c r="Y182" s="24"/>
      <c r="Z182" s="32"/>
      <c r="AA182" s="32"/>
      <c r="AB182" s="32"/>
      <c r="AC182" s="4"/>
      <c r="AD182" s="4"/>
      <c r="AE182" s="4"/>
    </row>
    <row r="183" spans="2:31" ht="15">
      <c r="B183" s="30"/>
      <c r="C183" s="29"/>
      <c r="D183" s="29"/>
      <c r="E183" s="29"/>
      <c r="F183" s="31"/>
      <c r="G183" s="28"/>
      <c r="H183" s="31"/>
      <c r="I183" s="28"/>
      <c r="J183" s="31"/>
      <c r="K183" s="28"/>
      <c r="L183" s="31"/>
      <c r="M183" s="28"/>
      <c r="N183" s="31"/>
      <c r="O183" s="28"/>
      <c r="P183" s="31"/>
      <c r="Q183" s="28"/>
      <c r="R183" s="31"/>
      <c r="S183" s="28"/>
      <c r="T183" s="31"/>
      <c r="U183" s="28"/>
      <c r="V183" s="31"/>
      <c r="W183" s="28"/>
      <c r="X183" s="31"/>
      <c r="Y183" s="28"/>
      <c r="Z183" s="32"/>
      <c r="AA183" s="32"/>
      <c r="AB183" s="32"/>
      <c r="AC183" s="4"/>
      <c r="AD183" s="4"/>
      <c r="AE183" s="4"/>
    </row>
    <row r="184" spans="2:31" ht="15.75">
      <c r="B184" s="33"/>
      <c r="C184" s="29"/>
      <c r="D184" s="29"/>
      <c r="E184" s="29"/>
      <c r="F184" s="31"/>
      <c r="G184" s="24"/>
      <c r="H184" s="31"/>
      <c r="I184" s="24"/>
      <c r="J184" s="31"/>
      <c r="K184" s="24"/>
      <c r="L184" s="31"/>
      <c r="M184" s="24"/>
      <c r="N184" s="31"/>
      <c r="O184" s="24"/>
      <c r="P184" s="31"/>
      <c r="Q184" s="24"/>
      <c r="R184" s="31"/>
      <c r="S184" s="24"/>
      <c r="T184" s="31"/>
      <c r="U184" s="24"/>
      <c r="V184" s="31"/>
      <c r="W184" s="24"/>
      <c r="X184" s="31"/>
      <c r="Y184" s="24"/>
      <c r="Z184" s="32"/>
      <c r="AA184" s="32"/>
      <c r="AB184" s="32"/>
      <c r="AC184" s="4"/>
      <c r="AD184" s="4"/>
      <c r="AE184" s="4"/>
    </row>
    <row r="185" spans="2:31" ht="15">
      <c r="B185" s="30"/>
      <c r="C185" s="29"/>
      <c r="D185" s="29"/>
      <c r="E185" s="29"/>
      <c r="F185" s="31"/>
      <c r="G185" s="28"/>
      <c r="H185" s="31"/>
      <c r="I185" s="28"/>
      <c r="J185" s="31"/>
      <c r="K185" s="28"/>
      <c r="L185" s="31"/>
      <c r="M185" s="28"/>
      <c r="N185" s="31"/>
      <c r="O185" s="28"/>
      <c r="P185" s="31"/>
      <c r="Q185" s="28"/>
      <c r="R185" s="31"/>
      <c r="S185" s="28"/>
      <c r="T185" s="31"/>
      <c r="U185" s="28"/>
      <c r="V185" s="31"/>
      <c r="W185" s="28"/>
      <c r="X185" s="31"/>
      <c r="Y185" s="28"/>
      <c r="Z185" s="32"/>
      <c r="AA185" s="32"/>
      <c r="AB185" s="32"/>
      <c r="AC185" s="4"/>
      <c r="AD185" s="4"/>
      <c r="AE185" s="4"/>
    </row>
    <row r="186" spans="2:31" ht="15.75">
      <c r="B186" s="33"/>
      <c r="C186" s="29"/>
      <c r="D186" s="29"/>
      <c r="E186" s="29"/>
      <c r="F186" s="31"/>
      <c r="G186" s="24"/>
      <c r="H186" s="31"/>
      <c r="I186" s="24"/>
      <c r="J186" s="31"/>
      <c r="K186" s="24"/>
      <c r="L186" s="31"/>
      <c r="M186" s="24"/>
      <c r="N186" s="31"/>
      <c r="O186" s="24"/>
      <c r="P186" s="31"/>
      <c r="Q186" s="24"/>
      <c r="R186" s="31"/>
      <c r="S186" s="24"/>
      <c r="T186" s="31"/>
      <c r="U186" s="24"/>
      <c r="V186" s="31"/>
      <c r="W186" s="24"/>
      <c r="X186" s="31"/>
      <c r="Y186" s="24"/>
      <c r="Z186" s="32"/>
      <c r="AA186" s="32"/>
      <c r="AB186" s="32"/>
      <c r="AC186" s="4"/>
      <c r="AD186" s="4"/>
      <c r="AE186" s="4"/>
    </row>
    <row r="187" spans="2:31" ht="15">
      <c r="B187" s="30"/>
      <c r="C187" s="29"/>
      <c r="D187" s="29"/>
      <c r="E187" s="29"/>
      <c r="F187" s="31"/>
      <c r="G187" s="28"/>
      <c r="H187" s="31"/>
      <c r="I187" s="28"/>
      <c r="J187" s="31"/>
      <c r="K187" s="28"/>
      <c r="L187" s="31"/>
      <c r="M187" s="28"/>
      <c r="N187" s="31"/>
      <c r="O187" s="28"/>
      <c r="P187" s="31"/>
      <c r="Q187" s="28"/>
      <c r="R187" s="31"/>
      <c r="S187" s="28"/>
      <c r="T187" s="31"/>
      <c r="U187" s="28"/>
      <c r="V187" s="31"/>
      <c r="W187" s="28"/>
      <c r="X187" s="31"/>
      <c r="Y187" s="28"/>
      <c r="Z187" s="32"/>
      <c r="AA187" s="32"/>
      <c r="AB187" s="32"/>
      <c r="AC187" s="4"/>
      <c r="AD187" s="4"/>
      <c r="AE187" s="4"/>
    </row>
    <row r="188" spans="2:31" ht="15.75">
      <c r="B188" s="33"/>
      <c r="C188" s="29"/>
      <c r="D188" s="29"/>
      <c r="E188" s="29"/>
      <c r="F188" s="31"/>
      <c r="G188" s="24"/>
      <c r="H188" s="31"/>
      <c r="I188" s="24"/>
      <c r="J188" s="31"/>
      <c r="K188" s="24"/>
      <c r="L188" s="31"/>
      <c r="M188" s="24"/>
      <c r="N188" s="31"/>
      <c r="O188" s="24"/>
      <c r="P188" s="31"/>
      <c r="Q188" s="24"/>
      <c r="R188" s="31"/>
      <c r="S188" s="24"/>
      <c r="T188" s="31"/>
      <c r="U188" s="24"/>
      <c r="V188" s="31"/>
      <c r="W188" s="24"/>
      <c r="X188" s="31"/>
      <c r="Y188" s="24"/>
      <c r="Z188" s="32"/>
      <c r="AA188" s="32"/>
      <c r="AB188" s="32"/>
      <c r="AC188" s="4"/>
      <c r="AD188" s="4"/>
      <c r="AE188" s="4"/>
    </row>
    <row r="189" spans="2:31" ht="15">
      <c r="B189" s="30"/>
      <c r="C189" s="29"/>
      <c r="D189" s="29"/>
      <c r="E189" s="29"/>
      <c r="F189" s="31"/>
      <c r="G189" s="28"/>
      <c r="H189" s="31"/>
      <c r="I189" s="28"/>
      <c r="J189" s="31"/>
      <c r="K189" s="28"/>
      <c r="L189" s="31"/>
      <c r="M189" s="28"/>
      <c r="N189" s="31"/>
      <c r="O189" s="28"/>
      <c r="P189" s="31"/>
      <c r="Q189" s="28"/>
      <c r="R189" s="31"/>
      <c r="S189" s="28"/>
      <c r="T189" s="31"/>
      <c r="U189" s="28"/>
      <c r="V189" s="31"/>
      <c r="W189" s="28"/>
      <c r="X189" s="31"/>
      <c r="Y189" s="28"/>
      <c r="Z189" s="32"/>
      <c r="AA189" s="32"/>
      <c r="AB189" s="32"/>
      <c r="AC189" s="4"/>
      <c r="AD189" s="4"/>
      <c r="AE189" s="4"/>
    </row>
    <row r="190" spans="2:31" ht="15.75">
      <c r="B190" s="33"/>
      <c r="C190" s="29"/>
      <c r="D190" s="29"/>
      <c r="E190" s="29"/>
      <c r="F190" s="31"/>
      <c r="G190" s="24"/>
      <c r="H190" s="31"/>
      <c r="I190" s="24"/>
      <c r="J190" s="31"/>
      <c r="K190" s="24"/>
      <c r="L190" s="31"/>
      <c r="M190" s="24"/>
      <c r="N190" s="31"/>
      <c r="O190" s="24"/>
      <c r="P190" s="31"/>
      <c r="Q190" s="24"/>
      <c r="R190" s="31"/>
      <c r="S190" s="24"/>
      <c r="T190" s="31"/>
      <c r="U190" s="24"/>
      <c r="V190" s="31"/>
      <c r="W190" s="24"/>
      <c r="X190" s="31"/>
      <c r="Y190" s="24"/>
      <c r="Z190" s="32"/>
      <c r="AA190" s="32"/>
      <c r="AB190" s="32"/>
      <c r="AC190" s="4"/>
      <c r="AD190" s="4"/>
      <c r="AE190" s="4"/>
    </row>
    <row r="191" spans="2:31" ht="15">
      <c r="B191" s="30"/>
      <c r="C191" s="29"/>
      <c r="D191" s="29"/>
      <c r="E191" s="29"/>
      <c r="F191" s="31"/>
      <c r="G191" s="28"/>
      <c r="H191" s="31"/>
      <c r="I191" s="28"/>
      <c r="J191" s="31"/>
      <c r="K191" s="28"/>
      <c r="L191" s="31"/>
      <c r="M191" s="28"/>
      <c r="N191" s="31"/>
      <c r="O191" s="28"/>
      <c r="P191" s="31"/>
      <c r="Q191" s="28"/>
      <c r="R191" s="31"/>
      <c r="S191" s="28"/>
      <c r="T191" s="31"/>
      <c r="U191" s="28"/>
      <c r="V191" s="31"/>
      <c r="W191" s="28"/>
      <c r="X191" s="31"/>
      <c r="Y191" s="28"/>
      <c r="Z191" s="32"/>
      <c r="AA191" s="32"/>
      <c r="AB191" s="32"/>
      <c r="AC191" s="4"/>
      <c r="AD191" s="4"/>
      <c r="AE191" s="4"/>
    </row>
    <row r="192" spans="2:31" ht="15.75">
      <c r="B192" s="33"/>
      <c r="C192" s="29"/>
      <c r="D192" s="29"/>
      <c r="E192" s="29"/>
      <c r="F192" s="31"/>
      <c r="G192" s="24"/>
      <c r="H192" s="31"/>
      <c r="I192" s="24"/>
      <c r="J192" s="31"/>
      <c r="K192" s="24"/>
      <c r="L192" s="31"/>
      <c r="M192" s="24"/>
      <c r="N192" s="31"/>
      <c r="O192" s="24"/>
      <c r="P192" s="31"/>
      <c r="Q192" s="24"/>
      <c r="R192" s="31"/>
      <c r="S192" s="24"/>
      <c r="T192" s="31"/>
      <c r="U192" s="24"/>
      <c r="V192" s="31"/>
      <c r="W192" s="24"/>
      <c r="X192" s="31"/>
      <c r="Y192" s="24"/>
      <c r="Z192" s="32"/>
      <c r="AA192" s="32"/>
      <c r="AB192" s="32"/>
      <c r="AC192" s="4"/>
      <c r="AD192" s="4"/>
      <c r="AE192" s="4"/>
    </row>
    <row r="193" spans="2:31" ht="15">
      <c r="B193" s="30"/>
      <c r="C193" s="29"/>
      <c r="D193" s="29"/>
      <c r="E193" s="29"/>
      <c r="F193" s="31"/>
      <c r="G193" s="28"/>
      <c r="H193" s="31"/>
      <c r="I193" s="28"/>
      <c r="J193" s="31"/>
      <c r="K193" s="28"/>
      <c r="L193" s="31"/>
      <c r="M193" s="28"/>
      <c r="N193" s="31"/>
      <c r="O193" s="28"/>
      <c r="P193" s="31"/>
      <c r="Q193" s="28"/>
      <c r="R193" s="31"/>
      <c r="S193" s="28"/>
      <c r="T193" s="31"/>
      <c r="U193" s="28"/>
      <c r="V193" s="31"/>
      <c r="W193" s="28"/>
      <c r="X193" s="31"/>
      <c r="Y193" s="28"/>
      <c r="Z193" s="32"/>
      <c r="AA193" s="32"/>
      <c r="AB193" s="32"/>
      <c r="AC193" s="4"/>
      <c r="AD193" s="4"/>
      <c r="AE193" s="4"/>
    </row>
    <row r="194" spans="2:31" ht="15.75">
      <c r="B194" s="33"/>
      <c r="C194" s="29"/>
      <c r="D194" s="29"/>
      <c r="E194" s="29"/>
      <c r="F194" s="31"/>
      <c r="G194" s="24"/>
      <c r="H194" s="31"/>
      <c r="I194" s="24"/>
      <c r="J194" s="31"/>
      <c r="K194" s="24"/>
      <c r="L194" s="31"/>
      <c r="M194" s="24"/>
      <c r="N194" s="31"/>
      <c r="O194" s="24"/>
      <c r="P194" s="31"/>
      <c r="Q194" s="24"/>
      <c r="R194" s="31"/>
      <c r="S194" s="24"/>
      <c r="T194" s="31"/>
      <c r="U194" s="24"/>
      <c r="V194" s="31"/>
      <c r="W194" s="24"/>
      <c r="X194" s="31"/>
      <c r="Y194" s="24"/>
      <c r="Z194" s="32"/>
      <c r="AA194" s="32"/>
      <c r="AB194" s="32"/>
      <c r="AC194" s="4"/>
      <c r="AD194" s="4"/>
      <c r="AE194" s="4"/>
    </row>
    <row r="195" spans="2:31" ht="15">
      <c r="B195" s="30"/>
      <c r="C195" s="29"/>
      <c r="D195" s="29"/>
      <c r="E195" s="29"/>
      <c r="F195" s="31"/>
      <c r="G195" s="28"/>
      <c r="H195" s="31"/>
      <c r="I195" s="28"/>
      <c r="J195" s="31"/>
      <c r="K195" s="28"/>
      <c r="L195" s="31"/>
      <c r="M195" s="28"/>
      <c r="N195" s="31"/>
      <c r="O195" s="28"/>
      <c r="P195" s="31"/>
      <c r="Q195" s="28"/>
      <c r="R195" s="31"/>
      <c r="S195" s="28"/>
      <c r="T195" s="31"/>
      <c r="U195" s="28"/>
      <c r="V195" s="31"/>
      <c r="W195" s="28"/>
      <c r="X195" s="31"/>
      <c r="Y195" s="28"/>
      <c r="Z195" s="32"/>
      <c r="AA195" s="32"/>
      <c r="AB195" s="32"/>
      <c r="AC195" s="4"/>
      <c r="AD195" s="4"/>
      <c r="AE195" s="4"/>
    </row>
    <row r="196" spans="2:31" ht="15.75">
      <c r="B196" s="33"/>
      <c r="C196" s="29"/>
      <c r="D196" s="29"/>
      <c r="E196" s="29"/>
      <c r="F196" s="31"/>
      <c r="G196" s="24"/>
      <c r="H196" s="31"/>
      <c r="I196" s="24"/>
      <c r="J196" s="31"/>
      <c r="K196" s="24"/>
      <c r="L196" s="31"/>
      <c r="M196" s="24"/>
      <c r="N196" s="31"/>
      <c r="O196" s="24"/>
      <c r="P196" s="31"/>
      <c r="Q196" s="24"/>
      <c r="R196" s="31"/>
      <c r="S196" s="24"/>
      <c r="T196" s="31"/>
      <c r="U196" s="24"/>
      <c r="V196" s="31"/>
      <c r="W196" s="24"/>
      <c r="X196" s="31"/>
      <c r="Y196" s="24"/>
      <c r="Z196" s="32"/>
      <c r="AA196" s="32"/>
      <c r="AB196" s="32"/>
      <c r="AC196" s="4"/>
      <c r="AD196" s="4"/>
      <c r="AE196" s="4"/>
    </row>
    <row r="197" spans="2:31" ht="15">
      <c r="B197" s="30"/>
      <c r="C197" s="29"/>
      <c r="D197" s="29"/>
      <c r="E197" s="29"/>
      <c r="F197" s="31"/>
      <c r="G197" s="28"/>
      <c r="H197" s="31"/>
      <c r="I197" s="28"/>
      <c r="J197" s="31"/>
      <c r="K197" s="28"/>
      <c r="L197" s="31"/>
      <c r="M197" s="28"/>
      <c r="N197" s="31"/>
      <c r="O197" s="28"/>
      <c r="P197" s="31"/>
      <c r="Q197" s="28"/>
      <c r="R197" s="31"/>
      <c r="S197" s="28"/>
      <c r="T197" s="31"/>
      <c r="U197" s="28"/>
      <c r="V197" s="31"/>
      <c r="W197" s="28"/>
      <c r="X197" s="31"/>
      <c r="Y197" s="28"/>
      <c r="Z197" s="32"/>
      <c r="AA197" s="32"/>
      <c r="AB197" s="32"/>
      <c r="AC197" s="4"/>
      <c r="AD197" s="4"/>
      <c r="AE197" s="4"/>
    </row>
    <row r="198" spans="2:31" ht="15.75">
      <c r="B198" s="33"/>
      <c r="C198" s="29"/>
      <c r="D198" s="29"/>
      <c r="E198" s="29"/>
      <c r="F198" s="31"/>
      <c r="G198" s="24"/>
      <c r="H198" s="31"/>
      <c r="I198" s="24"/>
      <c r="J198" s="31"/>
      <c r="K198" s="24"/>
      <c r="L198" s="31"/>
      <c r="M198" s="24"/>
      <c r="N198" s="31"/>
      <c r="O198" s="24"/>
      <c r="P198" s="31"/>
      <c r="Q198" s="24"/>
      <c r="R198" s="31"/>
      <c r="S198" s="24"/>
      <c r="T198" s="31"/>
      <c r="U198" s="24"/>
      <c r="V198" s="31"/>
      <c r="W198" s="24"/>
      <c r="X198" s="31"/>
      <c r="Y198" s="24"/>
      <c r="Z198" s="32"/>
      <c r="AA198" s="32"/>
      <c r="AB198" s="32"/>
      <c r="AC198" s="4"/>
      <c r="AD198" s="4"/>
      <c r="AE198" s="4"/>
    </row>
    <row r="199" spans="2:31" ht="15">
      <c r="B199" s="30"/>
      <c r="C199" s="29"/>
      <c r="D199" s="29"/>
      <c r="E199" s="29"/>
      <c r="F199" s="31"/>
      <c r="G199" s="28"/>
      <c r="H199" s="31"/>
      <c r="I199" s="28"/>
      <c r="J199" s="31"/>
      <c r="K199" s="28"/>
      <c r="L199" s="31"/>
      <c r="M199" s="28"/>
      <c r="N199" s="31"/>
      <c r="O199" s="28"/>
      <c r="P199" s="31"/>
      <c r="Q199" s="28"/>
      <c r="R199" s="31"/>
      <c r="S199" s="28"/>
      <c r="T199" s="31"/>
      <c r="U199" s="28"/>
      <c r="V199" s="31"/>
      <c r="W199" s="28"/>
      <c r="X199" s="31"/>
      <c r="Y199" s="28"/>
      <c r="Z199" s="32"/>
      <c r="AA199" s="32"/>
      <c r="AB199" s="32"/>
      <c r="AC199" s="4"/>
      <c r="AD199" s="4"/>
      <c r="AE199" s="4"/>
    </row>
    <row r="200" spans="2:31" ht="15.75">
      <c r="B200" s="33"/>
      <c r="C200" s="29"/>
      <c r="D200" s="29"/>
      <c r="E200" s="29"/>
      <c r="F200" s="31"/>
      <c r="G200" s="24"/>
      <c r="H200" s="31"/>
      <c r="I200" s="24"/>
      <c r="J200" s="31"/>
      <c r="K200" s="24"/>
      <c r="L200" s="31"/>
      <c r="M200" s="24"/>
      <c r="N200" s="31"/>
      <c r="O200" s="24"/>
      <c r="P200" s="31"/>
      <c r="Q200" s="24"/>
      <c r="R200" s="31"/>
      <c r="S200" s="24"/>
      <c r="T200" s="31"/>
      <c r="U200" s="24"/>
      <c r="V200" s="31"/>
      <c r="W200" s="24"/>
      <c r="X200" s="31"/>
      <c r="Y200" s="24"/>
      <c r="Z200" s="32"/>
      <c r="AA200" s="32"/>
      <c r="AB200" s="32"/>
      <c r="AC200" s="4"/>
      <c r="AD200" s="4"/>
      <c r="AE200" s="4"/>
    </row>
    <row r="201" spans="2:31" ht="15">
      <c r="B201" s="30"/>
      <c r="C201" s="29"/>
      <c r="D201" s="29"/>
      <c r="E201" s="29"/>
      <c r="F201" s="31"/>
      <c r="G201" s="28"/>
      <c r="H201" s="31"/>
      <c r="I201" s="28"/>
      <c r="J201" s="31"/>
      <c r="K201" s="28"/>
      <c r="L201" s="31"/>
      <c r="M201" s="28"/>
      <c r="N201" s="31"/>
      <c r="O201" s="28"/>
      <c r="P201" s="31"/>
      <c r="Q201" s="28"/>
      <c r="R201" s="31"/>
      <c r="S201" s="28"/>
      <c r="T201" s="31"/>
      <c r="U201" s="28"/>
      <c r="V201" s="31"/>
      <c r="W201" s="28"/>
      <c r="X201" s="31"/>
      <c r="Y201" s="28"/>
      <c r="Z201" s="32"/>
      <c r="AA201" s="32"/>
      <c r="AB201" s="32"/>
      <c r="AC201" s="4"/>
      <c r="AD201" s="4"/>
      <c r="AE201" s="4"/>
    </row>
    <row r="202" spans="2:31" ht="15.75">
      <c r="B202" s="33"/>
      <c r="C202" s="29"/>
      <c r="D202" s="29"/>
      <c r="E202" s="29"/>
      <c r="F202" s="31"/>
      <c r="G202" s="24"/>
      <c r="H202" s="31"/>
      <c r="I202" s="24"/>
      <c r="J202" s="31"/>
      <c r="K202" s="24"/>
      <c r="L202" s="31"/>
      <c r="M202" s="24"/>
      <c r="N202" s="31"/>
      <c r="O202" s="24"/>
      <c r="P202" s="31"/>
      <c r="Q202" s="24"/>
      <c r="R202" s="31"/>
      <c r="S202" s="24"/>
      <c r="T202" s="31"/>
      <c r="U202" s="24"/>
      <c r="V202" s="31"/>
      <c r="W202" s="24"/>
      <c r="X202" s="31"/>
      <c r="Y202" s="24"/>
      <c r="Z202" s="32"/>
      <c r="AA202" s="32"/>
      <c r="AB202" s="32"/>
      <c r="AC202" s="4"/>
      <c r="AD202" s="4"/>
      <c r="AE202" s="4"/>
    </row>
    <row r="203" spans="2:31" ht="15">
      <c r="B203" s="30"/>
      <c r="C203" s="29"/>
      <c r="D203" s="29"/>
      <c r="E203" s="29"/>
      <c r="F203" s="31"/>
      <c r="G203" s="28"/>
      <c r="H203" s="31"/>
      <c r="I203" s="28"/>
      <c r="J203" s="31"/>
      <c r="K203" s="28"/>
      <c r="L203" s="31"/>
      <c r="M203" s="28"/>
      <c r="N203" s="31"/>
      <c r="O203" s="28"/>
      <c r="P203" s="31"/>
      <c r="Q203" s="28"/>
      <c r="R203" s="31"/>
      <c r="S203" s="28"/>
      <c r="T203" s="31"/>
      <c r="U203" s="28"/>
      <c r="V203" s="31"/>
      <c r="W203" s="28"/>
      <c r="X203" s="31"/>
      <c r="Y203" s="28"/>
      <c r="Z203" s="32"/>
      <c r="AA203" s="32"/>
      <c r="AB203" s="32"/>
      <c r="AC203" s="4"/>
      <c r="AD203" s="4"/>
      <c r="AE203" s="4"/>
    </row>
    <row r="204" spans="2:31" ht="15.75">
      <c r="B204" s="33"/>
      <c r="C204" s="29"/>
      <c r="D204" s="29"/>
      <c r="E204" s="29"/>
      <c r="F204" s="31"/>
      <c r="G204" s="24"/>
      <c r="H204" s="31"/>
      <c r="I204" s="24"/>
      <c r="J204" s="31"/>
      <c r="K204" s="24"/>
      <c r="L204" s="31"/>
      <c r="M204" s="24"/>
      <c r="N204" s="31"/>
      <c r="O204" s="24"/>
      <c r="P204" s="31"/>
      <c r="Q204" s="24"/>
      <c r="R204" s="31"/>
      <c r="S204" s="24"/>
      <c r="T204" s="31"/>
      <c r="U204" s="24"/>
      <c r="V204" s="31"/>
      <c r="W204" s="24"/>
      <c r="X204" s="31"/>
      <c r="Y204" s="24"/>
      <c r="Z204" s="32"/>
      <c r="AA204" s="32"/>
      <c r="AB204" s="32"/>
      <c r="AC204" s="4"/>
      <c r="AD204" s="4"/>
      <c r="AE204" s="4"/>
    </row>
    <row r="205" spans="2:31" ht="15">
      <c r="B205" s="30"/>
      <c r="C205" s="29"/>
      <c r="D205" s="29"/>
      <c r="E205" s="29"/>
      <c r="F205" s="31"/>
      <c r="G205" s="28"/>
      <c r="H205" s="31"/>
      <c r="I205" s="28"/>
      <c r="J205" s="31"/>
      <c r="K205" s="28"/>
      <c r="L205" s="31"/>
      <c r="M205" s="28"/>
      <c r="N205" s="31"/>
      <c r="O205" s="28"/>
      <c r="P205" s="31"/>
      <c r="Q205" s="28"/>
      <c r="R205" s="31"/>
      <c r="S205" s="28"/>
      <c r="T205" s="31"/>
      <c r="U205" s="28"/>
      <c r="V205" s="31"/>
      <c r="W205" s="28"/>
      <c r="X205" s="31"/>
      <c r="Y205" s="28"/>
      <c r="Z205" s="32"/>
      <c r="AA205" s="32"/>
      <c r="AB205" s="32"/>
      <c r="AC205" s="4"/>
      <c r="AD205" s="4"/>
      <c r="AE205" s="4"/>
    </row>
    <row r="206" spans="2:31" ht="15.75">
      <c r="B206" s="33"/>
      <c r="C206" s="29"/>
      <c r="D206" s="29"/>
      <c r="E206" s="29"/>
      <c r="F206" s="31"/>
      <c r="G206" s="24"/>
      <c r="H206" s="31"/>
      <c r="I206" s="24"/>
      <c r="J206" s="31"/>
      <c r="K206" s="24"/>
      <c r="L206" s="31"/>
      <c r="M206" s="24"/>
      <c r="N206" s="31"/>
      <c r="O206" s="24"/>
      <c r="P206" s="31"/>
      <c r="Q206" s="24"/>
      <c r="R206" s="31"/>
      <c r="S206" s="24"/>
      <c r="T206" s="31"/>
      <c r="U206" s="24"/>
      <c r="V206" s="31"/>
      <c r="W206" s="24"/>
      <c r="X206" s="31"/>
      <c r="Y206" s="24"/>
      <c r="Z206" s="32"/>
      <c r="AA206" s="32"/>
      <c r="AB206" s="32"/>
      <c r="AC206" s="4"/>
      <c r="AD206" s="4"/>
      <c r="AE206" s="4"/>
    </row>
    <row r="207" spans="2:31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2:31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2:31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2:31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2:31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2:31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2:31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2:31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2:31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2:31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2:31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2:31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2:31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2:31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2:31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2:31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2:31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</sheetData>
  <mergeCells count="743">
    <mergeCell ref="F86:F87"/>
    <mergeCell ref="H86:H87"/>
    <mergeCell ref="AA88:AA89"/>
    <mergeCell ref="AB88:AB89"/>
    <mergeCell ref="H88:H89"/>
    <mergeCell ref="J88:J89"/>
    <mergeCell ref="L88:L89"/>
    <mergeCell ref="N88:N89"/>
    <mergeCell ref="P88:P89"/>
    <mergeCell ref="R88:R89"/>
    <mergeCell ref="T88:T89"/>
    <mergeCell ref="V88:V89"/>
    <mergeCell ref="V86:V87"/>
    <mergeCell ref="X86:X87"/>
    <mergeCell ref="Z86:Z87"/>
    <mergeCell ref="AA86:AA87"/>
    <mergeCell ref="AA84:AA85"/>
    <mergeCell ref="AB84:AB85"/>
    <mergeCell ref="AB86:AB87"/>
    <mergeCell ref="B88:B89"/>
    <mergeCell ref="C88:C89"/>
    <mergeCell ref="D88:D89"/>
    <mergeCell ref="E88:E89"/>
    <mergeCell ref="F88:F89"/>
    <mergeCell ref="J86:J87"/>
    <mergeCell ref="L86:L87"/>
    <mergeCell ref="N86:N87"/>
    <mergeCell ref="P86:P87"/>
    <mergeCell ref="X88:X89"/>
    <mergeCell ref="Z88:Z89"/>
    <mergeCell ref="R86:R87"/>
    <mergeCell ref="T86:T87"/>
    <mergeCell ref="B86:B87"/>
    <mergeCell ref="C86:C87"/>
    <mergeCell ref="D86:D87"/>
    <mergeCell ref="E86:E87"/>
    <mergeCell ref="T84:T85"/>
    <mergeCell ref="V84:V85"/>
    <mergeCell ref="X84:X85"/>
    <mergeCell ref="Z84:Z85"/>
    <mergeCell ref="R82:R83"/>
    <mergeCell ref="T82:T83"/>
    <mergeCell ref="V82:V83"/>
    <mergeCell ref="X82:X83"/>
    <mergeCell ref="Z82:Z83"/>
    <mergeCell ref="R84:R85"/>
    <mergeCell ref="B84:B85"/>
    <mergeCell ref="C84:C85"/>
    <mergeCell ref="D84:D85"/>
    <mergeCell ref="E84:E85"/>
    <mergeCell ref="F84:F85"/>
    <mergeCell ref="J82:J83"/>
    <mergeCell ref="L82:L83"/>
    <mergeCell ref="N82:N83"/>
    <mergeCell ref="P82:P83"/>
    <mergeCell ref="B82:B83"/>
    <mergeCell ref="C82:C83"/>
    <mergeCell ref="D82:D83"/>
    <mergeCell ref="E82:E83"/>
    <mergeCell ref="F82:F83"/>
    <mergeCell ref="H82:H83"/>
    <mergeCell ref="H84:H85"/>
    <mergeCell ref="J84:J85"/>
    <mergeCell ref="L84:L85"/>
    <mergeCell ref="N84:N85"/>
    <mergeCell ref="P84:P85"/>
    <mergeCell ref="AA82:AA83"/>
    <mergeCell ref="AA80:AA81"/>
    <mergeCell ref="AB80:AB81"/>
    <mergeCell ref="H80:H81"/>
    <mergeCell ref="J80:J81"/>
    <mergeCell ref="L80:L81"/>
    <mergeCell ref="N80:N81"/>
    <mergeCell ref="P80:P81"/>
    <mergeCell ref="R80:R81"/>
    <mergeCell ref="T80:T81"/>
    <mergeCell ref="AB82:AB83"/>
    <mergeCell ref="Z78:Z79"/>
    <mergeCell ref="AA78:AA79"/>
    <mergeCell ref="AA76:AA77"/>
    <mergeCell ref="Z76:Z77"/>
    <mergeCell ref="H78:H79"/>
    <mergeCell ref="AB78:AB79"/>
    <mergeCell ref="B80:B81"/>
    <mergeCell ref="C80:C81"/>
    <mergeCell ref="D80:D81"/>
    <mergeCell ref="E80:E81"/>
    <mergeCell ref="F80:F81"/>
    <mergeCell ref="J78:J79"/>
    <mergeCell ref="L78:L79"/>
    <mergeCell ref="N78:N79"/>
    <mergeCell ref="V80:V81"/>
    <mergeCell ref="X80:X81"/>
    <mergeCell ref="Z80:Z81"/>
    <mergeCell ref="R78:R79"/>
    <mergeCell ref="T78:T79"/>
    <mergeCell ref="B78:B79"/>
    <mergeCell ref="C78:C79"/>
    <mergeCell ref="D78:D79"/>
    <mergeCell ref="E78:E79"/>
    <mergeCell ref="F78:F79"/>
    <mergeCell ref="L76:L77"/>
    <mergeCell ref="N76:N77"/>
    <mergeCell ref="P76:P77"/>
    <mergeCell ref="R76:R77"/>
    <mergeCell ref="T76:T77"/>
    <mergeCell ref="V76:V77"/>
    <mergeCell ref="X76:X77"/>
    <mergeCell ref="P78:P79"/>
    <mergeCell ref="V78:V79"/>
    <mergeCell ref="X78:X79"/>
    <mergeCell ref="AA74:AA75"/>
    <mergeCell ref="AA72:AA73"/>
    <mergeCell ref="AB72:AB73"/>
    <mergeCell ref="AB74:AB75"/>
    <mergeCell ref="B76:B77"/>
    <mergeCell ref="C76:C77"/>
    <mergeCell ref="D76:D77"/>
    <mergeCell ref="E76:E77"/>
    <mergeCell ref="F76:F77"/>
    <mergeCell ref="J74:J75"/>
    <mergeCell ref="L74:L75"/>
    <mergeCell ref="N74:N75"/>
    <mergeCell ref="P74:P75"/>
    <mergeCell ref="R74:R75"/>
    <mergeCell ref="T74:T75"/>
    <mergeCell ref="B74:B75"/>
    <mergeCell ref="C74:C75"/>
    <mergeCell ref="D74:D75"/>
    <mergeCell ref="E74:E75"/>
    <mergeCell ref="F74:F75"/>
    <mergeCell ref="H74:H75"/>
    <mergeCell ref="AB76:AB77"/>
    <mergeCell ref="H76:H77"/>
    <mergeCell ref="J76:J77"/>
    <mergeCell ref="H72:H73"/>
    <mergeCell ref="J72:J73"/>
    <mergeCell ref="L72:L73"/>
    <mergeCell ref="N72:N73"/>
    <mergeCell ref="P72:P73"/>
    <mergeCell ref="R72:R73"/>
    <mergeCell ref="V74:V75"/>
    <mergeCell ref="X74:X75"/>
    <mergeCell ref="Z74:Z75"/>
    <mergeCell ref="AB70:AB71"/>
    <mergeCell ref="B72:B73"/>
    <mergeCell ref="C72:C73"/>
    <mergeCell ref="D72:D73"/>
    <mergeCell ref="E72:E73"/>
    <mergeCell ref="F72:F73"/>
    <mergeCell ref="J70:J71"/>
    <mergeCell ref="L70:L71"/>
    <mergeCell ref="N70:N71"/>
    <mergeCell ref="P70:P71"/>
    <mergeCell ref="B70:B71"/>
    <mergeCell ref="C70:C71"/>
    <mergeCell ref="D70:D71"/>
    <mergeCell ref="E70:E71"/>
    <mergeCell ref="F70:F71"/>
    <mergeCell ref="H70:H71"/>
    <mergeCell ref="T72:T73"/>
    <mergeCell ref="V72:V73"/>
    <mergeCell ref="X72:X73"/>
    <mergeCell ref="Z72:Z73"/>
    <mergeCell ref="R70:R71"/>
    <mergeCell ref="T70:T71"/>
    <mergeCell ref="V70:V71"/>
    <mergeCell ref="X70:X71"/>
    <mergeCell ref="AA70:AA71"/>
    <mergeCell ref="R68:R69"/>
    <mergeCell ref="V68:V69"/>
    <mergeCell ref="T64:T65"/>
    <mergeCell ref="F66:F67"/>
    <mergeCell ref="F68:F69"/>
    <mergeCell ref="H68:H69"/>
    <mergeCell ref="J68:J69"/>
    <mergeCell ref="L68:L69"/>
    <mergeCell ref="Z68:Z69"/>
    <mergeCell ref="Z70:Z71"/>
    <mergeCell ref="Z64:Z65"/>
    <mergeCell ref="B68:B69"/>
    <mergeCell ref="C68:C69"/>
    <mergeCell ref="D68:D69"/>
    <mergeCell ref="E68:E69"/>
    <mergeCell ref="N68:N69"/>
    <mergeCell ref="P68:P69"/>
    <mergeCell ref="P66:P67"/>
    <mergeCell ref="R66:R67"/>
    <mergeCell ref="T68:T69"/>
    <mergeCell ref="X68:X69"/>
    <mergeCell ref="X66:X67"/>
    <mergeCell ref="V66:V67"/>
    <mergeCell ref="T66:T67"/>
    <mergeCell ref="N66:N67"/>
    <mergeCell ref="P64:P65"/>
    <mergeCell ref="P62:P63"/>
    <mergeCell ref="R62:R63"/>
    <mergeCell ref="V62:V63"/>
    <mergeCell ref="D66:D67"/>
    <mergeCell ref="E66:E67"/>
    <mergeCell ref="F64:F65"/>
    <mergeCell ref="H64:H65"/>
    <mergeCell ref="J64:J65"/>
    <mergeCell ref="L64:L65"/>
    <mergeCell ref="B64:B65"/>
    <mergeCell ref="C64:C65"/>
    <mergeCell ref="D64:D65"/>
    <mergeCell ref="E64:E65"/>
    <mergeCell ref="H66:H67"/>
    <mergeCell ref="J66:J67"/>
    <mergeCell ref="L66:L67"/>
    <mergeCell ref="B66:B67"/>
    <mergeCell ref="C66:C67"/>
    <mergeCell ref="X60:X61"/>
    <mergeCell ref="T62:T63"/>
    <mergeCell ref="R64:R65"/>
    <mergeCell ref="V64:V65"/>
    <mergeCell ref="R60:R61"/>
    <mergeCell ref="V60:V61"/>
    <mergeCell ref="B60:B61"/>
    <mergeCell ref="C60:C61"/>
    <mergeCell ref="D60:D61"/>
    <mergeCell ref="E60:E61"/>
    <mergeCell ref="F60:F61"/>
    <mergeCell ref="N64:N65"/>
    <mergeCell ref="X62:X63"/>
    <mergeCell ref="B62:B63"/>
    <mergeCell ref="C62:C63"/>
    <mergeCell ref="D62:D63"/>
    <mergeCell ref="E62:E63"/>
    <mergeCell ref="F62:F63"/>
    <mergeCell ref="H62:H63"/>
    <mergeCell ref="H60:H61"/>
    <mergeCell ref="J60:J61"/>
    <mergeCell ref="L60:L61"/>
    <mergeCell ref="P54:P55"/>
    <mergeCell ref="R54:R55"/>
    <mergeCell ref="R56:R57"/>
    <mergeCell ref="J62:J63"/>
    <mergeCell ref="L62:L63"/>
    <mergeCell ref="N62:N63"/>
    <mergeCell ref="V56:V57"/>
    <mergeCell ref="F58:F59"/>
    <mergeCell ref="H58:H59"/>
    <mergeCell ref="J58:J59"/>
    <mergeCell ref="L58:L59"/>
    <mergeCell ref="N58:N59"/>
    <mergeCell ref="P58:P59"/>
    <mergeCell ref="N60:N61"/>
    <mergeCell ref="P60:P61"/>
    <mergeCell ref="V50:V51"/>
    <mergeCell ref="R52:R53"/>
    <mergeCell ref="V52:V53"/>
    <mergeCell ref="T50:T51"/>
    <mergeCell ref="N42:N43"/>
    <mergeCell ref="P42:P43"/>
    <mergeCell ref="N50:N51"/>
    <mergeCell ref="P50:P51"/>
    <mergeCell ref="P46:P47"/>
    <mergeCell ref="R46:R47"/>
    <mergeCell ref="V46:V47"/>
    <mergeCell ref="N48:N49"/>
    <mergeCell ref="P48:P49"/>
    <mergeCell ref="R48:R49"/>
    <mergeCell ref="V48:V49"/>
    <mergeCell ref="N46:N47"/>
    <mergeCell ref="N52:N53"/>
    <mergeCell ref="R42:R43"/>
    <mergeCell ref="F44:F45"/>
    <mergeCell ref="H44:H45"/>
    <mergeCell ref="J44:J45"/>
    <mergeCell ref="L44:L45"/>
    <mergeCell ref="N44:N45"/>
    <mergeCell ref="P44:P45"/>
    <mergeCell ref="R44:R45"/>
    <mergeCell ref="R50:R51"/>
    <mergeCell ref="F48:F49"/>
    <mergeCell ref="H48:H49"/>
    <mergeCell ref="J48:J49"/>
    <mergeCell ref="L48:L49"/>
    <mergeCell ref="H46:H47"/>
    <mergeCell ref="J46:J47"/>
    <mergeCell ref="L46:L47"/>
    <mergeCell ref="L50:L51"/>
    <mergeCell ref="J50:J51"/>
    <mergeCell ref="F34:F35"/>
    <mergeCell ref="E38:E39"/>
    <mergeCell ref="N40:N41"/>
    <mergeCell ref="P40:P41"/>
    <mergeCell ref="R40:R41"/>
    <mergeCell ref="L38:L39"/>
    <mergeCell ref="N38:N39"/>
    <mergeCell ref="P38:P39"/>
    <mergeCell ref="E40:E41"/>
    <mergeCell ref="R38:R39"/>
    <mergeCell ref="H32:H33"/>
    <mergeCell ref="H40:H41"/>
    <mergeCell ref="J40:J41"/>
    <mergeCell ref="L40:L41"/>
    <mergeCell ref="Z32:Z33"/>
    <mergeCell ref="X36:X37"/>
    <mergeCell ref="V40:V41"/>
    <mergeCell ref="J36:J37"/>
    <mergeCell ref="L36:L37"/>
    <mergeCell ref="P36:P37"/>
    <mergeCell ref="R36:R37"/>
    <mergeCell ref="N32:N33"/>
    <mergeCell ref="A1:AB1"/>
    <mergeCell ref="X3:AB3"/>
    <mergeCell ref="B3:W3"/>
    <mergeCell ref="E30:E31"/>
    <mergeCell ref="F30:F31"/>
    <mergeCell ref="H30:H31"/>
    <mergeCell ref="J30:J31"/>
    <mergeCell ref="L30:L31"/>
    <mergeCell ref="N30:N31"/>
    <mergeCell ref="P30:P31"/>
    <mergeCell ref="K2:AB2"/>
    <mergeCell ref="Z4:Z5"/>
    <mergeCell ref="AA4:AA5"/>
    <mergeCell ref="Z22:Z23"/>
    <mergeCell ref="AA6:AA7"/>
    <mergeCell ref="Z8:Z9"/>
    <mergeCell ref="AB6:AB7"/>
    <mergeCell ref="AB8:AB9"/>
    <mergeCell ref="V10:V11"/>
    <mergeCell ref="X10:X11"/>
    <mergeCell ref="F42:F43"/>
    <mergeCell ref="H42:H43"/>
    <mergeCell ref="J42:J43"/>
    <mergeCell ref="Z6:Z7"/>
    <mergeCell ref="Z12:Z13"/>
    <mergeCell ref="Z20:Z21"/>
    <mergeCell ref="Z26:Z27"/>
    <mergeCell ref="Z14:Z15"/>
    <mergeCell ref="Z18:Z19"/>
    <mergeCell ref="Z24:Z25"/>
    <mergeCell ref="X18:X19"/>
    <mergeCell ref="V20:V21"/>
    <mergeCell ref="X20:X21"/>
    <mergeCell ref="V16:V17"/>
    <mergeCell ref="X16:X17"/>
    <mergeCell ref="V12:V13"/>
    <mergeCell ref="X12:X13"/>
    <mergeCell ref="V14:V15"/>
    <mergeCell ref="V18:V19"/>
    <mergeCell ref="P34:P35"/>
    <mergeCell ref="R34:R35"/>
    <mergeCell ref="X34:X35"/>
    <mergeCell ref="Z34:Z35"/>
    <mergeCell ref="T34:T35"/>
    <mergeCell ref="F32:F33"/>
    <mergeCell ref="B2:J2"/>
    <mergeCell ref="E52:E53"/>
    <mergeCell ref="D52:D53"/>
    <mergeCell ref="C52:C53"/>
    <mergeCell ref="D4:D5"/>
    <mergeCell ref="E4:E5"/>
    <mergeCell ref="F5:G5"/>
    <mergeCell ref="H5:I5"/>
    <mergeCell ref="F4:Y4"/>
    <mergeCell ref="L42:L43"/>
    <mergeCell ref="F46:F47"/>
    <mergeCell ref="F6:F7"/>
    <mergeCell ref="H6:H7"/>
    <mergeCell ref="J6:J7"/>
    <mergeCell ref="F52:F53"/>
    <mergeCell ref="H52:H53"/>
    <mergeCell ref="J52:J53"/>
    <mergeCell ref="F50:F51"/>
    <mergeCell ref="H50:H51"/>
    <mergeCell ref="F38:F39"/>
    <mergeCell ref="H38:H39"/>
    <mergeCell ref="F40:F41"/>
    <mergeCell ref="J38:J39"/>
    <mergeCell ref="L32:L33"/>
    <mergeCell ref="V6:V7"/>
    <mergeCell ref="X6:X7"/>
    <mergeCell ref="V5:W5"/>
    <mergeCell ref="X5:Y5"/>
    <mergeCell ref="R5:S5"/>
    <mergeCell ref="N5:O5"/>
    <mergeCell ref="P8:P9"/>
    <mergeCell ref="R8:R9"/>
    <mergeCell ref="P32:P33"/>
    <mergeCell ref="R32:R33"/>
    <mergeCell ref="T32:T33"/>
    <mergeCell ref="X32:X33"/>
    <mergeCell ref="J24:J25"/>
    <mergeCell ref="L6:L7"/>
    <mergeCell ref="H8:H9"/>
    <mergeCell ref="J8:J9"/>
    <mergeCell ref="L8:L9"/>
    <mergeCell ref="P10:P11"/>
    <mergeCell ref="R10:R11"/>
    <mergeCell ref="N8:N9"/>
    <mergeCell ref="H12:H13"/>
    <mergeCell ref="J12:J13"/>
    <mergeCell ref="L12:L13"/>
    <mergeCell ref="N12:N13"/>
    <mergeCell ref="H10:H11"/>
    <mergeCell ref="J10:J11"/>
    <mergeCell ref="L10:L11"/>
    <mergeCell ref="N10:N11"/>
    <mergeCell ref="L24:L25"/>
    <mergeCell ref="N24:N25"/>
    <mergeCell ref="P24:P25"/>
    <mergeCell ref="L26:L27"/>
    <mergeCell ref="N26:N27"/>
    <mergeCell ref="P26:P27"/>
    <mergeCell ref="P12:P13"/>
    <mergeCell ref="R12:R13"/>
    <mergeCell ref="R24:R25"/>
    <mergeCell ref="P22:P23"/>
    <mergeCell ref="R18:R19"/>
    <mergeCell ref="L18:L19"/>
    <mergeCell ref="J20:J21"/>
    <mergeCell ref="L20:L21"/>
    <mergeCell ref="L22:L23"/>
    <mergeCell ref="H14:H15"/>
    <mergeCell ref="J14:J15"/>
    <mergeCell ref="H16:H17"/>
    <mergeCell ref="J16:J17"/>
    <mergeCell ref="L16:L17"/>
    <mergeCell ref="L14:L15"/>
    <mergeCell ref="H18:H19"/>
    <mergeCell ref="J18:J19"/>
    <mergeCell ref="J22:J23"/>
    <mergeCell ref="J26:J27"/>
    <mergeCell ref="H28:H29"/>
    <mergeCell ref="J28:J29"/>
    <mergeCell ref="F28:F29"/>
    <mergeCell ref="AA8:AA9"/>
    <mergeCell ref="T18:T19"/>
    <mergeCell ref="AA18:AA19"/>
    <mergeCell ref="T16:T17"/>
    <mergeCell ref="AA10:AA11"/>
    <mergeCell ref="Z10:Z11"/>
    <mergeCell ref="F8:F9"/>
    <mergeCell ref="F10:F11"/>
    <mergeCell ref="F12:F13"/>
    <mergeCell ref="F14:F15"/>
    <mergeCell ref="F26:F27"/>
    <mergeCell ref="H26:H27"/>
    <mergeCell ref="F24:F25"/>
    <mergeCell ref="H24:H25"/>
    <mergeCell ref="H22:H23"/>
    <mergeCell ref="H20:H21"/>
    <mergeCell ref="F16:F17"/>
    <mergeCell ref="F18:F19"/>
    <mergeCell ref="F20:F21"/>
    <mergeCell ref="F22:F23"/>
    <mergeCell ref="T8:T9"/>
    <mergeCell ref="X14:X15"/>
    <mergeCell ref="V8:V9"/>
    <mergeCell ref="X8:X9"/>
    <mergeCell ref="N22:N23"/>
    <mergeCell ref="P18:P19"/>
    <mergeCell ref="N18:N19"/>
    <mergeCell ref="N20:N21"/>
    <mergeCell ref="P20:P21"/>
    <mergeCell ref="R20:R21"/>
    <mergeCell ref="AA20:AA21"/>
    <mergeCell ref="T20:T21"/>
    <mergeCell ref="AA22:AA23"/>
    <mergeCell ref="Z28:Z29"/>
    <mergeCell ref="X24:X25"/>
    <mergeCell ref="V26:V27"/>
    <mergeCell ref="AA12:AA13"/>
    <mergeCell ref="T12:T13"/>
    <mergeCell ref="P16:P17"/>
    <mergeCell ref="R16:R17"/>
    <mergeCell ref="P14:P15"/>
    <mergeCell ref="AA14:AA15"/>
    <mergeCell ref="AA16:AA17"/>
    <mergeCell ref="Z16:Z17"/>
    <mergeCell ref="R26:R27"/>
    <mergeCell ref="AA26:AA27"/>
    <mergeCell ref="T24:T25"/>
    <mergeCell ref="AA24:AA25"/>
    <mergeCell ref="T36:T37"/>
    <mergeCell ref="T38:T39"/>
    <mergeCell ref="V28:V29"/>
    <mergeCell ref="X28:X29"/>
    <mergeCell ref="X26:X27"/>
    <mergeCell ref="AA34:AA35"/>
    <mergeCell ref="V24:V25"/>
    <mergeCell ref="AA38:AA39"/>
    <mergeCell ref="Z36:Z37"/>
    <mergeCell ref="AA36:AA37"/>
    <mergeCell ref="V38:V39"/>
    <mergeCell ref="X38:X39"/>
    <mergeCell ref="Z38:Z39"/>
    <mergeCell ref="V36:V37"/>
    <mergeCell ref="V34:V35"/>
    <mergeCell ref="AA32:AA33"/>
    <mergeCell ref="AA68:AA69"/>
    <mergeCell ref="T28:T29"/>
    <mergeCell ref="V32:V33"/>
    <mergeCell ref="Z58:Z59"/>
    <mergeCell ref="AA58:AA59"/>
    <mergeCell ref="T56:T57"/>
    <mergeCell ref="AA30:AA31"/>
    <mergeCell ref="AA28:AA29"/>
    <mergeCell ref="V30:V31"/>
    <mergeCell ref="X30:X31"/>
    <mergeCell ref="T30:T31"/>
    <mergeCell ref="Z54:Z55"/>
    <mergeCell ref="AA54:AA55"/>
    <mergeCell ref="AA50:AA51"/>
    <mergeCell ref="T48:T49"/>
    <mergeCell ref="Z48:Z49"/>
    <mergeCell ref="AA48:AA49"/>
    <mergeCell ref="X48:X49"/>
    <mergeCell ref="X50:X51"/>
    <mergeCell ref="Z50:Z51"/>
    <mergeCell ref="T52:T53"/>
    <mergeCell ref="Z52:Z53"/>
    <mergeCell ref="AA52:AA53"/>
    <mergeCell ref="AA46:AA47"/>
    <mergeCell ref="AA66:AA67"/>
    <mergeCell ref="T14:T15"/>
    <mergeCell ref="R22:R23"/>
    <mergeCell ref="Z66:Z67"/>
    <mergeCell ref="Z30:Z31"/>
    <mergeCell ref="B16:B17"/>
    <mergeCell ref="C16:C17"/>
    <mergeCell ref="D16:D17"/>
    <mergeCell ref="B18:B19"/>
    <mergeCell ref="C18:C19"/>
    <mergeCell ref="D18:D19"/>
    <mergeCell ref="E42:E43"/>
    <mergeCell ref="P28:P29"/>
    <mergeCell ref="R28:R29"/>
    <mergeCell ref="H34:H35"/>
    <mergeCell ref="J34:J35"/>
    <mergeCell ref="L28:L29"/>
    <mergeCell ref="N28:N29"/>
    <mergeCell ref="R30:R31"/>
    <mergeCell ref="J32:J33"/>
    <mergeCell ref="T44:T45"/>
    <mergeCell ref="Z44:Z45"/>
    <mergeCell ref="AA44:AA45"/>
    <mergeCell ref="X44:X45"/>
    <mergeCell ref="AA64:AA65"/>
    <mergeCell ref="X64:X65"/>
    <mergeCell ref="AA56:AA57"/>
    <mergeCell ref="E18:E19"/>
    <mergeCell ref="T10:T11"/>
    <mergeCell ref="E12:E13"/>
    <mergeCell ref="B14:B15"/>
    <mergeCell ref="C14:C15"/>
    <mergeCell ref="D14:D15"/>
    <mergeCell ref="E14:E15"/>
    <mergeCell ref="B12:B13"/>
    <mergeCell ref="C12:C13"/>
    <mergeCell ref="D12:D13"/>
    <mergeCell ref="X46:X47"/>
    <mergeCell ref="T46:T47"/>
    <mergeCell ref="Z46:Z47"/>
    <mergeCell ref="V44:V45"/>
    <mergeCell ref="AA42:AA43"/>
    <mergeCell ref="T40:T41"/>
    <mergeCell ref="Z40:Z41"/>
    <mergeCell ref="AA40:AA41"/>
    <mergeCell ref="X40:X41"/>
    <mergeCell ref="X42:X43"/>
    <mergeCell ref="V42:V43"/>
    <mergeCell ref="B10:B11"/>
    <mergeCell ref="C10:C11"/>
    <mergeCell ref="X54:X55"/>
    <mergeCell ref="V54:V55"/>
    <mergeCell ref="T54:T55"/>
    <mergeCell ref="X52:X53"/>
    <mergeCell ref="Z56:Z57"/>
    <mergeCell ref="A8:A9"/>
    <mergeCell ref="B8:B9"/>
    <mergeCell ref="C8:C9"/>
    <mergeCell ref="D10:D11"/>
    <mergeCell ref="E10:E11"/>
    <mergeCell ref="D8:D9"/>
    <mergeCell ref="E8:E9"/>
    <mergeCell ref="E16:E17"/>
    <mergeCell ref="T42:T43"/>
    <mergeCell ref="Z42:Z43"/>
    <mergeCell ref="T26:T27"/>
    <mergeCell ref="V22:V23"/>
    <mergeCell ref="X22:X23"/>
    <mergeCell ref="R14:R15"/>
    <mergeCell ref="T22:T23"/>
    <mergeCell ref="N16:N17"/>
    <mergeCell ref="N14:N15"/>
    <mergeCell ref="AB4:AB5"/>
    <mergeCell ref="A6:A7"/>
    <mergeCell ref="N6:N7"/>
    <mergeCell ref="P6:P7"/>
    <mergeCell ref="R6:R7"/>
    <mergeCell ref="A4:A5"/>
    <mergeCell ref="J5:K5"/>
    <mergeCell ref="L5:M5"/>
    <mergeCell ref="T6:T7"/>
    <mergeCell ref="T5:U5"/>
    <mergeCell ref="B4:B5"/>
    <mergeCell ref="C4:C5"/>
    <mergeCell ref="B6:B7"/>
    <mergeCell ref="C6:C7"/>
    <mergeCell ref="D6:D7"/>
    <mergeCell ref="E6:E7"/>
    <mergeCell ref="P5:Q5"/>
    <mergeCell ref="E24:E25"/>
    <mergeCell ref="C20:C21"/>
    <mergeCell ref="D20:D21"/>
    <mergeCell ref="E20:E21"/>
    <mergeCell ref="C22:C23"/>
    <mergeCell ref="D22:D23"/>
    <mergeCell ref="E22:E23"/>
    <mergeCell ref="B20:B21"/>
    <mergeCell ref="B36:B37"/>
    <mergeCell ref="E28:E29"/>
    <mergeCell ref="C36:C37"/>
    <mergeCell ref="B26:B27"/>
    <mergeCell ref="C26:C27"/>
    <mergeCell ref="D26:D27"/>
    <mergeCell ref="E26:E27"/>
    <mergeCell ref="B30:B31"/>
    <mergeCell ref="C30:C31"/>
    <mergeCell ref="E36:E37"/>
    <mergeCell ref="E34:E35"/>
    <mergeCell ref="B28:B29"/>
    <mergeCell ref="E32:E33"/>
    <mergeCell ref="B32:B33"/>
    <mergeCell ref="C32:C33"/>
    <mergeCell ref="D32:D33"/>
    <mergeCell ref="C34:C35"/>
    <mergeCell ref="D34:D35"/>
    <mergeCell ref="C46:C47"/>
    <mergeCell ref="D46:D47"/>
    <mergeCell ref="B40:B41"/>
    <mergeCell ref="C40:C41"/>
    <mergeCell ref="D40:D41"/>
    <mergeCell ref="B42:B43"/>
    <mergeCell ref="C42:C43"/>
    <mergeCell ref="D42:D43"/>
    <mergeCell ref="B22:B23"/>
    <mergeCell ref="B24:B25"/>
    <mergeCell ref="C24:C25"/>
    <mergeCell ref="B38:B39"/>
    <mergeCell ref="C38:C39"/>
    <mergeCell ref="D38:D39"/>
    <mergeCell ref="D30:D31"/>
    <mergeCell ref="C28:C29"/>
    <mergeCell ref="D28:D29"/>
    <mergeCell ref="B34:B35"/>
    <mergeCell ref="D36:D37"/>
    <mergeCell ref="D24:D25"/>
    <mergeCell ref="N36:N37"/>
    <mergeCell ref="F36:F37"/>
    <mergeCell ref="H36:H37"/>
    <mergeCell ref="B50:B51"/>
    <mergeCell ref="B46:B47"/>
    <mergeCell ref="B56:B57"/>
    <mergeCell ref="C56:C57"/>
    <mergeCell ref="C50:C51"/>
    <mergeCell ref="B48:B49"/>
    <mergeCell ref="C48:C49"/>
    <mergeCell ref="D50:D51"/>
    <mergeCell ref="E50:E51"/>
    <mergeCell ref="E56:E57"/>
    <mergeCell ref="C54:C55"/>
    <mergeCell ref="D54:D55"/>
    <mergeCell ref="D56:D57"/>
    <mergeCell ref="E54:E55"/>
    <mergeCell ref="B44:B45"/>
    <mergeCell ref="C44:C45"/>
    <mergeCell ref="D44:D45"/>
    <mergeCell ref="E44:E45"/>
    <mergeCell ref="D48:D49"/>
    <mergeCell ref="E48:E49"/>
    <mergeCell ref="E46:E47"/>
    <mergeCell ref="B52:B53"/>
    <mergeCell ref="P52:P53"/>
    <mergeCell ref="X56:X57"/>
    <mergeCell ref="X58:X59"/>
    <mergeCell ref="B58:B59"/>
    <mergeCell ref="B54:B55"/>
    <mergeCell ref="C58:C59"/>
    <mergeCell ref="D58:D59"/>
    <mergeCell ref="E58:E59"/>
    <mergeCell ref="L52:L53"/>
    <mergeCell ref="F54:F55"/>
    <mergeCell ref="H54:H55"/>
    <mergeCell ref="F56:F57"/>
    <mergeCell ref="H56:H57"/>
    <mergeCell ref="J56:J57"/>
    <mergeCell ref="L56:L57"/>
    <mergeCell ref="N56:N57"/>
    <mergeCell ref="P56:P57"/>
    <mergeCell ref="R58:R59"/>
    <mergeCell ref="V58:V59"/>
    <mergeCell ref="T58:T59"/>
    <mergeCell ref="J54:J55"/>
    <mergeCell ref="L54:L55"/>
    <mergeCell ref="N54:N55"/>
    <mergeCell ref="AB10:AB11"/>
    <mergeCell ref="AB12:AB13"/>
    <mergeCell ref="AB14:AB15"/>
    <mergeCell ref="AB16:AB17"/>
    <mergeCell ref="AB18:AB19"/>
    <mergeCell ref="AB20:AB21"/>
    <mergeCell ref="AL61:AM62"/>
    <mergeCell ref="L34:L35"/>
    <mergeCell ref="N34:N35"/>
    <mergeCell ref="Z62:Z63"/>
    <mergeCell ref="AA62:AA63"/>
    <mergeCell ref="T60:T61"/>
    <mergeCell ref="Z60:Z61"/>
    <mergeCell ref="AA60:AA61"/>
    <mergeCell ref="AB34:AB35"/>
    <mergeCell ref="AB36:AB37"/>
    <mergeCell ref="AB38:AB39"/>
    <mergeCell ref="AB40:AB41"/>
    <mergeCell ref="AB50:AB51"/>
    <mergeCell ref="AH61:AI62"/>
    <mergeCell ref="AJ61:AK62"/>
    <mergeCell ref="AB52:AB53"/>
    <mergeCell ref="AB54:AB55"/>
    <mergeCell ref="AB56:AB57"/>
    <mergeCell ref="AB22:AB23"/>
    <mergeCell ref="AB24:AB25"/>
    <mergeCell ref="AB66:AB67"/>
    <mergeCell ref="AB68:AB69"/>
    <mergeCell ref="AB58:AB59"/>
    <mergeCell ref="AB60:AB61"/>
    <mergeCell ref="AB62:AB63"/>
    <mergeCell ref="AB64:AB65"/>
    <mergeCell ref="AB26:AB27"/>
    <mergeCell ref="AB28:AB29"/>
    <mergeCell ref="AB30:AB31"/>
    <mergeCell ref="AB32:AB33"/>
    <mergeCell ref="AB42:AB43"/>
    <mergeCell ref="AB44:AB45"/>
    <mergeCell ref="AB46:AB47"/>
    <mergeCell ref="AB48:AB49"/>
  </mergeCells>
  <phoneticPr fontId="0" type="noConversion"/>
  <printOptions horizontalCentered="1"/>
  <pageMargins left="0" right="0" top="0" bottom="0" header="0.51181102362204722" footer="0.51181102362204722"/>
  <pageSetup paperSize="9" scale="78" orientation="portrait" horizontalDpi="300" verticalDpi="300" r:id="rId1"/>
  <headerFooter alignWithMargins="0"/>
  <colBreaks count="1" manualBreakCount="1">
    <brk id="2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7"/>
  </sheetPr>
  <dimension ref="A1:J207"/>
  <sheetViews>
    <sheetView topLeftCell="A4" zoomScaleNormal="100" workbookViewId="0">
      <selection sqref="A1:G90"/>
    </sheetView>
  </sheetViews>
  <sheetFormatPr defaultRowHeight="12.75"/>
  <cols>
    <col min="1" max="1" width="6.42578125" customWidth="1"/>
    <col min="2" max="2" width="7" customWidth="1"/>
    <col min="3" max="3" width="24.42578125" customWidth="1"/>
    <col min="4" max="4" width="13.85546875" customWidth="1"/>
    <col min="5" max="5" width="15.5703125" customWidth="1"/>
    <col min="7" max="7" width="18.28515625" customWidth="1"/>
  </cols>
  <sheetData>
    <row r="1" spans="1:10">
      <c r="A1" s="276" t="s">
        <v>69</v>
      </c>
      <c r="B1" s="276"/>
      <c r="C1" s="276"/>
      <c r="D1" s="276"/>
      <c r="E1" s="276"/>
      <c r="F1" s="276"/>
      <c r="G1" s="276"/>
    </row>
    <row r="2" spans="1:10" ht="24" customHeight="1">
      <c r="A2" s="266" t="str">
        <f>HYPERLINK([3]реквизиты!$A$2)</f>
        <v>Первенство России по самбо среди юношей 1997-1998 гг.р.</v>
      </c>
      <c r="B2" s="267"/>
      <c r="C2" s="267"/>
      <c r="D2" s="267"/>
      <c r="E2" s="267"/>
      <c r="F2" s="267"/>
      <c r="G2" s="267"/>
      <c r="H2" s="5"/>
      <c r="I2" s="5"/>
      <c r="J2" s="5"/>
    </row>
    <row r="3" spans="1:10" ht="15" customHeight="1">
      <c r="A3" s="268" t="str">
        <f>HYPERLINK([3]реквизиты!$A$3)</f>
        <v>24-27 июня 2013 год   г.Отрадный</v>
      </c>
      <c r="B3" s="268"/>
      <c r="C3" s="268"/>
      <c r="D3" s="268"/>
      <c r="E3" s="268"/>
      <c r="F3" s="268"/>
      <c r="G3" s="268"/>
    </row>
    <row r="4" spans="1:10">
      <c r="D4" s="9" t="s">
        <v>80</v>
      </c>
    </row>
    <row r="5" spans="1:10">
      <c r="A5" s="263" t="s">
        <v>1</v>
      </c>
      <c r="B5" s="269" t="s">
        <v>5</v>
      </c>
      <c r="C5" s="263" t="s">
        <v>2</v>
      </c>
      <c r="D5" s="263" t="s">
        <v>3</v>
      </c>
      <c r="E5" s="263" t="s">
        <v>37</v>
      </c>
      <c r="F5" s="263" t="s">
        <v>8</v>
      </c>
      <c r="G5" s="263" t="s">
        <v>9</v>
      </c>
    </row>
    <row r="6" spans="1:10">
      <c r="A6" s="263"/>
      <c r="B6" s="263"/>
      <c r="C6" s="263"/>
      <c r="D6" s="263"/>
      <c r="E6" s="263"/>
      <c r="F6" s="263"/>
      <c r="G6" s="263"/>
    </row>
    <row r="7" spans="1:10">
      <c r="A7" s="259" t="s">
        <v>10</v>
      </c>
      <c r="B7" s="260">
        <v>1</v>
      </c>
      <c r="C7" s="262" t="s">
        <v>82</v>
      </c>
      <c r="D7" s="263" t="s">
        <v>83</v>
      </c>
      <c r="E7" s="264" t="s">
        <v>84</v>
      </c>
      <c r="F7" s="258"/>
      <c r="G7" s="261" t="s">
        <v>85</v>
      </c>
    </row>
    <row r="8" spans="1:10">
      <c r="A8" s="259"/>
      <c r="B8" s="260"/>
      <c r="C8" s="262"/>
      <c r="D8" s="263"/>
      <c r="E8" s="264"/>
      <c r="F8" s="258"/>
      <c r="G8" s="261"/>
    </row>
    <row r="9" spans="1:10" ht="13.15" customHeight="1">
      <c r="A9" s="259" t="s">
        <v>11</v>
      </c>
      <c r="B9" s="260">
        <v>2</v>
      </c>
      <c r="C9" s="262" t="s">
        <v>86</v>
      </c>
      <c r="D9" s="263" t="s">
        <v>87</v>
      </c>
      <c r="E9" s="264" t="s">
        <v>88</v>
      </c>
      <c r="F9" s="258"/>
      <c r="G9" s="261" t="s">
        <v>89</v>
      </c>
    </row>
    <row r="10" spans="1:10" ht="13.15" customHeight="1">
      <c r="A10" s="259"/>
      <c r="B10" s="260"/>
      <c r="C10" s="262"/>
      <c r="D10" s="263"/>
      <c r="E10" s="264"/>
      <c r="F10" s="258"/>
      <c r="G10" s="261"/>
    </row>
    <row r="11" spans="1:10" ht="13.15" customHeight="1">
      <c r="A11" s="259" t="s">
        <v>12</v>
      </c>
      <c r="B11" s="260">
        <v>3</v>
      </c>
      <c r="C11" s="262" t="s">
        <v>90</v>
      </c>
      <c r="D11" s="263" t="s">
        <v>91</v>
      </c>
      <c r="E11" s="264" t="s">
        <v>92</v>
      </c>
      <c r="F11" s="258"/>
      <c r="G11" s="261" t="s">
        <v>93</v>
      </c>
    </row>
    <row r="12" spans="1:10" ht="13.15" customHeight="1">
      <c r="A12" s="259"/>
      <c r="B12" s="260"/>
      <c r="C12" s="262"/>
      <c r="D12" s="263"/>
      <c r="E12" s="264"/>
      <c r="F12" s="258"/>
      <c r="G12" s="261"/>
    </row>
    <row r="13" spans="1:10" ht="13.15" customHeight="1">
      <c r="A13" s="259" t="s">
        <v>13</v>
      </c>
      <c r="B13" s="260">
        <v>4</v>
      </c>
      <c r="C13" s="262" t="s">
        <v>94</v>
      </c>
      <c r="D13" s="263" t="s">
        <v>95</v>
      </c>
      <c r="E13" s="264" t="s">
        <v>96</v>
      </c>
      <c r="F13" s="258"/>
      <c r="G13" s="261" t="s">
        <v>97</v>
      </c>
    </row>
    <row r="14" spans="1:10" ht="13.15" customHeight="1">
      <c r="A14" s="259"/>
      <c r="B14" s="260"/>
      <c r="C14" s="262"/>
      <c r="D14" s="263"/>
      <c r="E14" s="264"/>
      <c r="F14" s="258"/>
      <c r="G14" s="261"/>
    </row>
    <row r="15" spans="1:10" ht="13.15" customHeight="1">
      <c r="A15" s="259" t="s">
        <v>14</v>
      </c>
      <c r="B15" s="260">
        <v>5</v>
      </c>
      <c r="C15" s="262" t="s">
        <v>98</v>
      </c>
      <c r="D15" s="263" t="s">
        <v>99</v>
      </c>
      <c r="E15" s="264" t="s">
        <v>100</v>
      </c>
      <c r="F15" s="258"/>
      <c r="G15" s="261" t="s">
        <v>101</v>
      </c>
    </row>
    <row r="16" spans="1:10" ht="13.15" customHeight="1">
      <c r="A16" s="259"/>
      <c r="B16" s="260"/>
      <c r="C16" s="262"/>
      <c r="D16" s="263"/>
      <c r="E16" s="264"/>
      <c r="F16" s="258"/>
      <c r="G16" s="261"/>
    </row>
    <row r="17" spans="1:7" ht="13.15" customHeight="1">
      <c r="A17" s="259" t="s">
        <v>15</v>
      </c>
      <c r="B17" s="260">
        <v>6</v>
      </c>
      <c r="C17" s="262" t="s">
        <v>102</v>
      </c>
      <c r="D17" s="265" t="s">
        <v>103</v>
      </c>
      <c r="E17" s="264" t="s">
        <v>104</v>
      </c>
      <c r="F17" s="258"/>
      <c r="G17" s="261" t="s">
        <v>105</v>
      </c>
    </row>
    <row r="18" spans="1:7" ht="13.15" customHeight="1">
      <c r="A18" s="259"/>
      <c r="B18" s="260"/>
      <c r="C18" s="262"/>
      <c r="D18" s="263"/>
      <c r="E18" s="264"/>
      <c r="F18" s="258"/>
      <c r="G18" s="261"/>
    </row>
    <row r="19" spans="1:7" ht="13.15" customHeight="1">
      <c r="A19" s="259" t="s">
        <v>16</v>
      </c>
      <c r="B19" s="260">
        <v>7</v>
      </c>
      <c r="C19" s="262" t="s">
        <v>106</v>
      </c>
      <c r="D19" s="263" t="s">
        <v>107</v>
      </c>
      <c r="E19" s="264" t="s">
        <v>108</v>
      </c>
      <c r="F19" s="258"/>
      <c r="G19" s="261" t="s">
        <v>109</v>
      </c>
    </row>
    <row r="20" spans="1:7" ht="13.15" customHeight="1">
      <c r="A20" s="259"/>
      <c r="B20" s="260"/>
      <c r="C20" s="262"/>
      <c r="D20" s="263"/>
      <c r="E20" s="264"/>
      <c r="F20" s="258"/>
      <c r="G20" s="261"/>
    </row>
    <row r="21" spans="1:7" ht="13.15" customHeight="1">
      <c r="A21" s="259" t="s">
        <v>17</v>
      </c>
      <c r="B21" s="260">
        <v>8</v>
      </c>
      <c r="C21" s="262" t="s">
        <v>110</v>
      </c>
      <c r="D21" s="263" t="s">
        <v>111</v>
      </c>
      <c r="E21" s="264" t="s">
        <v>112</v>
      </c>
      <c r="F21" s="258"/>
      <c r="G21" s="261" t="s">
        <v>113</v>
      </c>
    </row>
    <row r="22" spans="1:7" ht="13.15" customHeight="1">
      <c r="A22" s="259"/>
      <c r="B22" s="260"/>
      <c r="C22" s="262"/>
      <c r="D22" s="263"/>
      <c r="E22" s="264"/>
      <c r="F22" s="258"/>
      <c r="G22" s="261"/>
    </row>
    <row r="23" spans="1:7" ht="13.15" customHeight="1">
      <c r="A23" s="259" t="s">
        <v>18</v>
      </c>
      <c r="B23" s="260">
        <v>9</v>
      </c>
      <c r="C23" s="262" t="s">
        <v>114</v>
      </c>
      <c r="D23" s="263" t="s">
        <v>115</v>
      </c>
      <c r="E23" s="264" t="s">
        <v>116</v>
      </c>
      <c r="F23" s="258"/>
      <c r="G23" s="261" t="s">
        <v>117</v>
      </c>
    </row>
    <row r="24" spans="1:7" ht="13.15" customHeight="1">
      <c r="A24" s="259"/>
      <c r="B24" s="260"/>
      <c r="C24" s="262"/>
      <c r="D24" s="263"/>
      <c r="E24" s="264"/>
      <c r="F24" s="258"/>
      <c r="G24" s="261"/>
    </row>
    <row r="25" spans="1:7" ht="13.15" customHeight="1">
      <c r="A25" s="259" t="s">
        <v>19</v>
      </c>
      <c r="B25" s="260">
        <v>10</v>
      </c>
      <c r="C25" s="262" t="s">
        <v>118</v>
      </c>
      <c r="D25" s="263" t="s">
        <v>119</v>
      </c>
      <c r="E25" s="264" t="s">
        <v>120</v>
      </c>
      <c r="F25" s="258"/>
      <c r="G25" s="261" t="s">
        <v>121</v>
      </c>
    </row>
    <row r="26" spans="1:7" ht="13.15" customHeight="1">
      <c r="A26" s="259"/>
      <c r="B26" s="260"/>
      <c r="C26" s="262"/>
      <c r="D26" s="263"/>
      <c r="E26" s="264"/>
      <c r="F26" s="258"/>
      <c r="G26" s="261"/>
    </row>
    <row r="27" spans="1:7" ht="13.15" customHeight="1">
      <c r="A27" s="259" t="s">
        <v>20</v>
      </c>
      <c r="B27" s="260">
        <v>11</v>
      </c>
      <c r="C27" s="262" t="s">
        <v>122</v>
      </c>
      <c r="D27" s="263" t="s">
        <v>123</v>
      </c>
      <c r="E27" s="264" t="s">
        <v>124</v>
      </c>
      <c r="F27" s="258"/>
      <c r="G27" s="261" t="s">
        <v>125</v>
      </c>
    </row>
    <row r="28" spans="1:7" ht="13.15" customHeight="1">
      <c r="A28" s="259"/>
      <c r="B28" s="260"/>
      <c r="C28" s="262"/>
      <c r="D28" s="263"/>
      <c r="E28" s="264"/>
      <c r="F28" s="258"/>
      <c r="G28" s="261"/>
    </row>
    <row r="29" spans="1:7">
      <c r="A29" s="259" t="s">
        <v>21</v>
      </c>
      <c r="B29" s="260">
        <v>12</v>
      </c>
      <c r="C29" s="262" t="s">
        <v>126</v>
      </c>
      <c r="D29" s="263" t="s">
        <v>127</v>
      </c>
      <c r="E29" s="264" t="s">
        <v>128</v>
      </c>
      <c r="F29" s="258"/>
      <c r="G29" s="261" t="s">
        <v>129</v>
      </c>
    </row>
    <row r="30" spans="1:7">
      <c r="A30" s="259"/>
      <c r="B30" s="260"/>
      <c r="C30" s="262"/>
      <c r="D30" s="263"/>
      <c r="E30" s="264"/>
      <c r="F30" s="258"/>
      <c r="G30" s="261"/>
    </row>
    <row r="31" spans="1:7">
      <c r="A31" s="259" t="s">
        <v>38</v>
      </c>
      <c r="B31" s="260">
        <v>13</v>
      </c>
      <c r="C31" s="262" t="s">
        <v>130</v>
      </c>
      <c r="D31" s="263" t="s">
        <v>131</v>
      </c>
      <c r="E31" s="264" t="s">
        <v>108</v>
      </c>
      <c r="F31" s="258"/>
      <c r="G31" s="261" t="s">
        <v>132</v>
      </c>
    </row>
    <row r="32" spans="1:7">
      <c r="A32" s="259"/>
      <c r="B32" s="260"/>
      <c r="C32" s="262"/>
      <c r="D32" s="263"/>
      <c r="E32" s="264"/>
      <c r="F32" s="258"/>
      <c r="G32" s="261"/>
    </row>
    <row r="33" spans="1:7">
      <c r="A33" s="259" t="s">
        <v>39</v>
      </c>
      <c r="B33" s="260">
        <v>14</v>
      </c>
      <c r="C33" s="262" t="s">
        <v>133</v>
      </c>
      <c r="D33" s="263" t="s">
        <v>134</v>
      </c>
      <c r="E33" s="264" t="s">
        <v>135</v>
      </c>
      <c r="F33" s="258"/>
      <c r="G33" s="261" t="s">
        <v>136</v>
      </c>
    </row>
    <row r="34" spans="1:7">
      <c r="A34" s="259"/>
      <c r="B34" s="260"/>
      <c r="C34" s="262"/>
      <c r="D34" s="263"/>
      <c r="E34" s="264"/>
      <c r="F34" s="258"/>
      <c r="G34" s="261"/>
    </row>
    <row r="35" spans="1:7">
      <c r="A35" s="259" t="s">
        <v>40</v>
      </c>
      <c r="B35" s="260">
        <v>15</v>
      </c>
      <c r="C35" s="262" t="s">
        <v>137</v>
      </c>
      <c r="D35" s="263" t="s">
        <v>138</v>
      </c>
      <c r="E35" s="264" t="s">
        <v>139</v>
      </c>
      <c r="F35" s="258"/>
      <c r="G35" s="261" t="s">
        <v>140</v>
      </c>
    </row>
    <row r="36" spans="1:7">
      <c r="A36" s="259"/>
      <c r="B36" s="260"/>
      <c r="C36" s="262"/>
      <c r="D36" s="263"/>
      <c r="E36" s="264"/>
      <c r="F36" s="258"/>
      <c r="G36" s="261"/>
    </row>
    <row r="37" spans="1:7">
      <c r="A37" s="259" t="s">
        <v>41</v>
      </c>
      <c r="B37" s="260">
        <v>16</v>
      </c>
      <c r="C37" s="262" t="s">
        <v>141</v>
      </c>
      <c r="D37" s="263" t="s">
        <v>142</v>
      </c>
      <c r="E37" s="264" t="s">
        <v>143</v>
      </c>
      <c r="F37" s="258"/>
      <c r="G37" s="261" t="s">
        <v>144</v>
      </c>
    </row>
    <row r="38" spans="1:7">
      <c r="A38" s="259"/>
      <c r="B38" s="260"/>
      <c r="C38" s="262"/>
      <c r="D38" s="263"/>
      <c r="E38" s="264"/>
      <c r="F38" s="258"/>
      <c r="G38" s="261"/>
    </row>
    <row r="39" spans="1:7">
      <c r="A39" s="259" t="s">
        <v>42</v>
      </c>
      <c r="B39" s="260">
        <v>17</v>
      </c>
      <c r="C39" s="262" t="s">
        <v>145</v>
      </c>
      <c r="D39" s="263" t="s">
        <v>146</v>
      </c>
      <c r="E39" s="264" t="s">
        <v>147</v>
      </c>
      <c r="F39" s="258"/>
      <c r="G39" s="261" t="s">
        <v>148</v>
      </c>
    </row>
    <row r="40" spans="1:7">
      <c r="A40" s="259"/>
      <c r="B40" s="260"/>
      <c r="C40" s="262"/>
      <c r="D40" s="263"/>
      <c r="E40" s="264"/>
      <c r="F40" s="258"/>
      <c r="G40" s="261"/>
    </row>
    <row r="41" spans="1:7">
      <c r="A41" s="259" t="s">
        <v>43</v>
      </c>
      <c r="B41" s="260">
        <v>18</v>
      </c>
      <c r="C41" s="262" t="s">
        <v>149</v>
      </c>
      <c r="D41" s="263" t="s">
        <v>150</v>
      </c>
      <c r="E41" s="264" t="s">
        <v>151</v>
      </c>
      <c r="F41" s="258"/>
      <c r="G41" s="261" t="s">
        <v>152</v>
      </c>
    </row>
    <row r="42" spans="1:7">
      <c r="A42" s="259"/>
      <c r="B42" s="260"/>
      <c r="C42" s="262"/>
      <c r="D42" s="263"/>
      <c r="E42" s="264"/>
      <c r="F42" s="258"/>
      <c r="G42" s="261"/>
    </row>
    <row r="43" spans="1:7">
      <c r="A43" s="259" t="s">
        <v>44</v>
      </c>
      <c r="B43" s="260">
        <v>19</v>
      </c>
      <c r="C43" s="262" t="s">
        <v>153</v>
      </c>
      <c r="D43" s="263" t="s">
        <v>154</v>
      </c>
      <c r="E43" s="264" t="s">
        <v>155</v>
      </c>
      <c r="F43" s="258"/>
      <c r="G43" s="261" t="s">
        <v>156</v>
      </c>
    </row>
    <row r="44" spans="1:7">
      <c r="A44" s="259"/>
      <c r="B44" s="260"/>
      <c r="C44" s="262"/>
      <c r="D44" s="263"/>
      <c r="E44" s="264"/>
      <c r="F44" s="258"/>
      <c r="G44" s="261"/>
    </row>
    <row r="45" spans="1:7">
      <c r="A45" s="259" t="s">
        <v>45</v>
      </c>
      <c r="B45" s="260">
        <v>20</v>
      </c>
      <c r="C45" s="262" t="s">
        <v>157</v>
      </c>
      <c r="D45" s="263" t="s">
        <v>158</v>
      </c>
      <c r="E45" s="264" t="s">
        <v>96</v>
      </c>
      <c r="F45" s="258"/>
      <c r="G45" s="261" t="s">
        <v>159</v>
      </c>
    </row>
    <row r="46" spans="1:7">
      <c r="A46" s="259"/>
      <c r="B46" s="260"/>
      <c r="C46" s="262"/>
      <c r="D46" s="263"/>
      <c r="E46" s="264"/>
      <c r="F46" s="258"/>
      <c r="G46" s="261"/>
    </row>
    <row r="47" spans="1:7">
      <c r="A47" s="259" t="s">
        <v>46</v>
      </c>
      <c r="B47" s="260">
        <v>21</v>
      </c>
      <c r="C47" s="262" t="s">
        <v>160</v>
      </c>
      <c r="D47" s="263" t="s">
        <v>161</v>
      </c>
      <c r="E47" s="264" t="s">
        <v>162</v>
      </c>
      <c r="F47" s="258"/>
      <c r="G47" s="261" t="s">
        <v>163</v>
      </c>
    </row>
    <row r="48" spans="1:7">
      <c r="A48" s="259"/>
      <c r="B48" s="260"/>
      <c r="C48" s="262"/>
      <c r="D48" s="263"/>
      <c r="E48" s="264"/>
      <c r="F48" s="258"/>
      <c r="G48" s="261"/>
    </row>
    <row r="49" spans="1:7">
      <c r="A49" s="259" t="s">
        <v>47</v>
      </c>
      <c r="B49" s="260">
        <v>22</v>
      </c>
      <c r="C49" s="262" t="s">
        <v>164</v>
      </c>
      <c r="D49" s="263" t="s">
        <v>165</v>
      </c>
      <c r="E49" s="264" t="s">
        <v>166</v>
      </c>
      <c r="F49" s="258"/>
      <c r="G49" s="261" t="s">
        <v>167</v>
      </c>
    </row>
    <row r="50" spans="1:7">
      <c r="A50" s="259"/>
      <c r="B50" s="260"/>
      <c r="C50" s="262"/>
      <c r="D50" s="263"/>
      <c r="E50" s="264"/>
      <c r="F50" s="258"/>
      <c r="G50" s="261"/>
    </row>
    <row r="51" spans="1:7">
      <c r="A51" s="259" t="s">
        <v>48</v>
      </c>
      <c r="B51" s="260">
        <v>23</v>
      </c>
      <c r="C51" s="262" t="s">
        <v>168</v>
      </c>
      <c r="D51" s="263" t="s">
        <v>169</v>
      </c>
      <c r="E51" s="264" t="s">
        <v>96</v>
      </c>
      <c r="F51" s="258"/>
      <c r="G51" s="261" t="s">
        <v>170</v>
      </c>
    </row>
    <row r="52" spans="1:7">
      <c r="A52" s="259"/>
      <c r="B52" s="260"/>
      <c r="C52" s="262"/>
      <c r="D52" s="263"/>
      <c r="E52" s="264"/>
      <c r="F52" s="258"/>
      <c r="G52" s="261"/>
    </row>
    <row r="53" spans="1:7">
      <c r="A53" s="259" t="s">
        <v>49</v>
      </c>
      <c r="B53" s="260">
        <v>24</v>
      </c>
      <c r="C53" s="262" t="s">
        <v>171</v>
      </c>
      <c r="D53" s="263" t="s">
        <v>172</v>
      </c>
      <c r="E53" s="264" t="s">
        <v>173</v>
      </c>
      <c r="F53" s="258"/>
      <c r="G53" s="261" t="s">
        <v>174</v>
      </c>
    </row>
    <row r="54" spans="1:7">
      <c r="A54" s="259"/>
      <c r="B54" s="260"/>
      <c r="C54" s="262"/>
      <c r="D54" s="263"/>
      <c r="E54" s="264"/>
      <c r="F54" s="258"/>
      <c r="G54" s="261"/>
    </row>
    <row r="55" spans="1:7">
      <c r="A55" s="259" t="s">
        <v>50</v>
      </c>
      <c r="B55" s="260">
        <v>25</v>
      </c>
      <c r="C55" s="262" t="s">
        <v>175</v>
      </c>
      <c r="D55" s="263" t="s">
        <v>176</v>
      </c>
      <c r="E55" s="264" t="s">
        <v>177</v>
      </c>
      <c r="F55" s="258"/>
      <c r="G55" s="261" t="s">
        <v>178</v>
      </c>
    </row>
    <row r="56" spans="1:7">
      <c r="A56" s="259"/>
      <c r="B56" s="260"/>
      <c r="C56" s="262"/>
      <c r="D56" s="263"/>
      <c r="E56" s="264"/>
      <c r="F56" s="258"/>
      <c r="G56" s="261"/>
    </row>
    <row r="57" spans="1:7">
      <c r="A57" s="259" t="s">
        <v>51</v>
      </c>
      <c r="B57" s="260">
        <v>26</v>
      </c>
      <c r="C57" s="262" t="s">
        <v>179</v>
      </c>
      <c r="D57" s="263" t="s">
        <v>180</v>
      </c>
      <c r="E57" s="264" t="s">
        <v>181</v>
      </c>
      <c r="F57" s="258"/>
      <c r="G57" s="261" t="s">
        <v>182</v>
      </c>
    </row>
    <row r="58" spans="1:7">
      <c r="A58" s="259"/>
      <c r="B58" s="260"/>
      <c r="C58" s="262"/>
      <c r="D58" s="263"/>
      <c r="E58" s="264"/>
      <c r="F58" s="258"/>
      <c r="G58" s="261"/>
    </row>
    <row r="59" spans="1:7">
      <c r="A59" s="259" t="s">
        <v>52</v>
      </c>
      <c r="B59" s="260">
        <v>27</v>
      </c>
      <c r="C59" s="262" t="s">
        <v>183</v>
      </c>
      <c r="D59" s="263" t="s">
        <v>184</v>
      </c>
      <c r="E59" s="264" t="s">
        <v>185</v>
      </c>
      <c r="F59" s="258"/>
      <c r="G59" s="261" t="s">
        <v>186</v>
      </c>
    </row>
    <row r="60" spans="1:7">
      <c r="A60" s="259"/>
      <c r="B60" s="260"/>
      <c r="C60" s="262"/>
      <c r="D60" s="263"/>
      <c r="E60" s="264"/>
      <c r="F60" s="258"/>
      <c r="G60" s="261"/>
    </row>
    <row r="61" spans="1:7">
      <c r="A61" s="259" t="s">
        <v>53</v>
      </c>
      <c r="B61" s="260">
        <v>28</v>
      </c>
      <c r="C61" s="262" t="s">
        <v>187</v>
      </c>
      <c r="D61" s="263" t="s">
        <v>188</v>
      </c>
      <c r="E61" s="264" t="s">
        <v>189</v>
      </c>
      <c r="F61" s="258"/>
      <c r="G61" s="261" t="s">
        <v>190</v>
      </c>
    </row>
    <row r="62" spans="1:7">
      <c r="A62" s="259"/>
      <c r="B62" s="260"/>
      <c r="C62" s="262"/>
      <c r="D62" s="263"/>
      <c r="E62" s="264"/>
      <c r="F62" s="258"/>
      <c r="G62" s="261"/>
    </row>
    <row r="63" spans="1:7">
      <c r="A63" s="259" t="s">
        <v>54</v>
      </c>
      <c r="B63" s="260">
        <v>29</v>
      </c>
      <c r="C63" s="262" t="s">
        <v>191</v>
      </c>
      <c r="D63" s="263" t="s">
        <v>192</v>
      </c>
      <c r="E63" s="264" t="s">
        <v>193</v>
      </c>
      <c r="F63" s="258"/>
      <c r="G63" s="261" t="s">
        <v>194</v>
      </c>
    </row>
    <row r="64" spans="1:7">
      <c r="A64" s="259"/>
      <c r="B64" s="260"/>
      <c r="C64" s="262"/>
      <c r="D64" s="263"/>
      <c r="E64" s="264"/>
      <c r="F64" s="258"/>
      <c r="G64" s="261"/>
    </row>
    <row r="65" spans="1:7">
      <c r="A65" s="259" t="s">
        <v>55</v>
      </c>
      <c r="B65" s="260">
        <v>30</v>
      </c>
      <c r="C65" s="262" t="s">
        <v>195</v>
      </c>
      <c r="D65" s="263" t="s">
        <v>196</v>
      </c>
      <c r="E65" s="264" t="s">
        <v>197</v>
      </c>
      <c r="F65" s="258"/>
      <c r="G65" s="261" t="s">
        <v>198</v>
      </c>
    </row>
    <row r="66" spans="1:7">
      <c r="A66" s="259"/>
      <c r="B66" s="260"/>
      <c r="C66" s="262"/>
      <c r="D66" s="263"/>
      <c r="E66" s="264"/>
      <c r="F66" s="258"/>
      <c r="G66" s="261"/>
    </row>
    <row r="67" spans="1:7">
      <c r="A67" s="259" t="s">
        <v>56</v>
      </c>
      <c r="B67" s="260">
        <v>31</v>
      </c>
      <c r="C67" s="262" t="s">
        <v>199</v>
      </c>
      <c r="D67" s="263" t="s">
        <v>200</v>
      </c>
      <c r="E67" s="264" t="s">
        <v>201</v>
      </c>
      <c r="F67" s="258"/>
      <c r="G67" s="261" t="s">
        <v>202</v>
      </c>
    </row>
    <row r="68" spans="1:7">
      <c r="A68" s="259"/>
      <c r="B68" s="260"/>
      <c r="C68" s="262"/>
      <c r="D68" s="263"/>
      <c r="E68" s="264"/>
      <c r="F68" s="258"/>
      <c r="G68" s="261"/>
    </row>
    <row r="69" spans="1:7">
      <c r="A69" s="259" t="s">
        <v>57</v>
      </c>
      <c r="B69" s="260">
        <v>32</v>
      </c>
      <c r="C69" s="262" t="s">
        <v>203</v>
      </c>
      <c r="D69" s="263" t="s">
        <v>204</v>
      </c>
      <c r="E69" s="264" t="s">
        <v>205</v>
      </c>
      <c r="F69" s="258"/>
      <c r="G69" s="261" t="s">
        <v>206</v>
      </c>
    </row>
    <row r="70" spans="1:7">
      <c r="A70" s="259"/>
      <c r="B70" s="260"/>
      <c r="C70" s="262"/>
      <c r="D70" s="263"/>
      <c r="E70" s="264"/>
      <c r="F70" s="258"/>
      <c r="G70" s="261"/>
    </row>
    <row r="71" spans="1:7">
      <c r="A71" s="259" t="s">
        <v>58</v>
      </c>
      <c r="B71" s="260">
        <v>33</v>
      </c>
      <c r="C71" s="262" t="s">
        <v>207</v>
      </c>
      <c r="D71" s="263" t="s">
        <v>208</v>
      </c>
      <c r="E71" s="264" t="s">
        <v>108</v>
      </c>
      <c r="F71" s="258"/>
      <c r="G71" s="261" t="s">
        <v>209</v>
      </c>
    </row>
    <row r="72" spans="1:7">
      <c r="A72" s="259"/>
      <c r="B72" s="260"/>
      <c r="C72" s="262"/>
      <c r="D72" s="263"/>
      <c r="E72" s="264"/>
      <c r="F72" s="258"/>
      <c r="G72" s="261"/>
    </row>
    <row r="73" spans="1:7">
      <c r="A73" s="259" t="s">
        <v>59</v>
      </c>
      <c r="B73" s="260">
        <v>34</v>
      </c>
      <c r="C73" s="262" t="s">
        <v>210</v>
      </c>
      <c r="D73" s="263" t="s">
        <v>211</v>
      </c>
      <c r="E73" s="264" t="s">
        <v>108</v>
      </c>
      <c r="F73" s="258"/>
      <c r="G73" s="261" t="s">
        <v>212</v>
      </c>
    </row>
    <row r="74" spans="1:7">
      <c r="A74" s="259"/>
      <c r="B74" s="260"/>
      <c r="C74" s="262"/>
      <c r="D74" s="263"/>
      <c r="E74" s="264"/>
      <c r="F74" s="258"/>
      <c r="G74" s="261"/>
    </row>
    <row r="75" spans="1:7">
      <c r="A75" s="259" t="s">
        <v>60</v>
      </c>
      <c r="B75" s="260">
        <v>35</v>
      </c>
      <c r="C75" s="262" t="s">
        <v>213</v>
      </c>
      <c r="D75" s="263" t="s">
        <v>214</v>
      </c>
      <c r="E75" s="264" t="s">
        <v>215</v>
      </c>
      <c r="F75" s="258"/>
      <c r="G75" s="261" t="s">
        <v>216</v>
      </c>
    </row>
    <row r="76" spans="1:7">
      <c r="A76" s="259"/>
      <c r="B76" s="260"/>
      <c r="C76" s="262"/>
      <c r="D76" s="263"/>
      <c r="E76" s="264"/>
      <c r="F76" s="258"/>
      <c r="G76" s="261"/>
    </row>
    <row r="77" spans="1:7">
      <c r="A77" s="259" t="s">
        <v>61</v>
      </c>
      <c r="B77" s="260">
        <v>36</v>
      </c>
      <c r="C77" s="262" t="s">
        <v>217</v>
      </c>
      <c r="D77" s="263" t="s">
        <v>218</v>
      </c>
      <c r="E77" s="264" t="s">
        <v>96</v>
      </c>
      <c r="F77" s="258"/>
      <c r="G77" s="261" t="s">
        <v>219</v>
      </c>
    </row>
    <row r="78" spans="1:7">
      <c r="A78" s="259"/>
      <c r="B78" s="260"/>
      <c r="C78" s="262"/>
      <c r="D78" s="263"/>
      <c r="E78" s="264"/>
      <c r="F78" s="258"/>
      <c r="G78" s="261"/>
    </row>
    <row r="79" spans="1:7">
      <c r="A79" s="259" t="s">
        <v>62</v>
      </c>
      <c r="B79" s="260">
        <v>37</v>
      </c>
      <c r="C79" s="262" t="s">
        <v>220</v>
      </c>
      <c r="D79" s="263" t="s">
        <v>221</v>
      </c>
      <c r="E79" s="264" t="s">
        <v>166</v>
      </c>
      <c r="F79" s="258"/>
      <c r="G79" s="261" t="s">
        <v>222</v>
      </c>
    </row>
    <row r="80" spans="1:7">
      <c r="A80" s="259"/>
      <c r="B80" s="260"/>
      <c r="C80" s="262"/>
      <c r="D80" s="263"/>
      <c r="E80" s="264"/>
      <c r="F80" s="258"/>
      <c r="G80" s="261"/>
    </row>
    <row r="81" spans="1:8">
      <c r="A81" s="259" t="s">
        <v>63</v>
      </c>
      <c r="B81" s="260">
        <v>38</v>
      </c>
      <c r="C81" s="262" t="s">
        <v>223</v>
      </c>
      <c r="D81" s="263" t="s">
        <v>224</v>
      </c>
      <c r="E81" s="264" t="s">
        <v>225</v>
      </c>
      <c r="F81" s="258"/>
      <c r="G81" s="261" t="s">
        <v>226</v>
      </c>
    </row>
    <row r="82" spans="1:8">
      <c r="A82" s="259"/>
      <c r="B82" s="260"/>
      <c r="C82" s="262"/>
      <c r="D82" s="263"/>
      <c r="E82" s="264"/>
      <c r="F82" s="258"/>
      <c r="G82" s="261"/>
    </row>
    <row r="83" spans="1:8">
      <c r="A83" s="259" t="s">
        <v>64</v>
      </c>
      <c r="B83" s="260">
        <v>39</v>
      </c>
      <c r="C83" s="262" t="s">
        <v>227</v>
      </c>
      <c r="D83" s="263" t="s">
        <v>228</v>
      </c>
      <c r="E83" s="264" t="s">
        <v>155</v>
      </c>
      <c r="F83" s="258"/>
      <c r="G83" s="261" t="s">
        <v>229</v>
      </c>
    </row>
    <row r="84" spans="1:8">
      <c r="A84" s="259"/>
      <c r="B84" s="260"/>
      <c r="C84" s="262"/>
      <c r="D84" s="263"/>
      <c r="E84" s="264"/>
      <c r="F84" s="258"/>
      <c r="G84" s="261"/>
    </row>
    <row r="85" spans="1:8">
      <c r="A85" s="259" t="s">
        <v>65</v>
      </c>
      <c r="B85" s="260">
        <v>40</v>
      </c>
      <c r="C85" s="262" t="s">
        <v>230</v>
      </c>
      <c r="D85" s="263" t="s">
        <v>231</v>
      </c>
      <c r="E85" s="264" t="s">
        <v>84</v>
      </c>
      <c r="F85" s="258"/>
      <c r="G85" s="261" t="s">
        <v>232</v>
      </c>
    </row>
    <row r="86" spans="1:8">
      <c r="A86" s="259"/>
      <c r="B86" s="260"/>
      <c r="C86" s="262"/>
      <c r="D86" s="263"/>
      <c r="E86" s="264"/>
      <c r="F86" s="258"/>
      <c r="G86" s="261"/>
    </row>
    <row r="87" spans="1:8">
      <c r="A87" s="259" t="s">
        <v>78</v>
      </c>
      <c r="B87" s="260">
        <v>41</v>
      </c>
      <c r="C87" s="262" t="s">
        <v>233</v>
      </c>
      <c r="D87" s="263" t="s">
        <v>234</v>
      </c>
      <c r="E87" s="264" t="s">
        <v>235</v>
      </c>
      <c r="F87" s="258"/>
      <c r="G87" s="261" t="s">
        <v>236</v>
      </c>
      <c r="H87" s="4"/>
    </row>
    <row r="88" spans="1:8">
      <c r="A88" s="259"/>
      <c r="B88" s="260"/>
      <c r="C88" s="262"/>
      <c r="D88" s="263"/>
      <c r="E88" s="264"/>
      <c r="F88" s="258"/>
      <c r="G88" s="261"/>
      <c r="H88" s="4"/>
    </row>
    <row r="89" spans="1:8">
      <c r="A89" s="259" t="s">
        <v>79</v>
      </c>
      <c r="B89" s="260">
        <v>42</v>
      </c>
      <c r="C89" s="262" t="s">
        <v>237</v>
      </c>
      <c r="D89" s="263" t="s">
        <v>238</v>
      </c>
      <c r="E89" s="264" t="s">
        <v>239</v>
      </c>
      <c r="F89" s="258"/>
      <c r="G89" s="261" t="s">
        <v>240</v>
      </c>
      <c r="H89" s="4"/>
    </row>
    <row r="90" spans="1:8">
      <c r="A90" s="259"/>
      <c r="B90" s="260"/>
      <c r="C90" s="262"/>
      <c r="D90" s="263"/>
      <c r="E90" s="264"/>
      <c r="F90" s="258"/>
      <c r="G90" s="261"/>
      <c r="H90" s="4"/>
    </row>
    <row r="91" spans="1:8">
      <c r="A91" s="271"/>
      <c r="B91" s="272"/>
      <c r="C91" s="270"/>
      <c r="D91" s="274"/>
      <c r="E91" s="274"/>
      <c r="F91" s="275"/>
      <c r="G91" s="270"/>
      <c r="H91" s="4"/>
    </row>
    <row r="92" spans="1:8">
      <c r="A92" s="271"/>
      <c r="B92" s="273"/>
      <c r="C92" s="270"/>
      <c r="D92" s="274"/>
      <c r="E92" s="274"/>
      <c r="F92" s="275"/>
      <c r="G92" s="270"/>
      <c r="H92" s="4"/>
    </row>
    <row r="93" spans="1:8">
      <c r="A93" s="271"/>
      <c r="B93" s="272"/>
      <c r="C93" s="270"/>
      <c r="D93" s="274"/>
      <c r="E93" s="274"/>
      <c r="F93" s="275"/>
      <c r="G93" s="270"/>
      <c r="H93" s="4"/>
    </row>
    <row r="94" spans="1:8">
      <c r="A94" s="271"/>
      <c r="B94" s="273"/>
      <c r="C94" s="270"/>
      <c r="D94" s="274"/>
      <c r="E94" s="274"/>
      <c r="F94" s="275"/>
      <c r="G94" s="270"/>
      <c r="H94" s="4"/>
    </row>
    <row r="95" spans="1:8">
      <c r="A95" s="271"/>
      <c r="B95" s="272"/>
      <c r="C95" s="270"/>
      <c r="D95" s="274"/>
      <c r="E95" s="274"/>
      <c r="F95" s="275"/>
      <c r="G95" s="270"/>
      <c r="H95" s="4"/>
    </row>
    <row r="96" spans="1:8">
      <c r="A96" s="271"/>
      <c r="B96" s="273"/>
      <c r="C96" s="270"/>
      <c r="D96" s="274"/>
      <c r="E96" s="274"/>
      <c r="F96" s="275"/>
      <c r="G96" s="270"/>
      <c r="H96" s="4"/>
    </row>
    <row r="97" spans="1:8">
      <c r="A97" s="271"/>
      <c r="B97" s="272"/>
      <c r="C97" s="270"/>
      <c r="D97" s="274"/>
      <c r="E97" s="274"/>
      <c r="F97" s="275"/>
      <c r="G97" s="270"/>
      <c r="H97" s="4"/>
    </row>
    <row r="98" spans="1:8">
      <c r="A98" s="271"/>
      <c r="B98" s="273"/>
      <c r="C98" s="270"/>
      <c r="D98" s="274"/>
      <c r="E98" s="274"/>
      <c r="F98" s="275"/>
      <c r="G98" s="270"/>
      <c r="H98" s="4"/>
    </row>
    <row r="99" spans="1:8">
      <c r="A99" s="271"/>
      <c r="B99" s="272"/>
      <c r="C99" s="270"/>
      <c r="D99" s="274"/>
      <c r="E99" s="274"/>
      <c r="F99" s="275"/>
      <c r="G99" s="270"/>
      <c r="H99" s="4"/>
    </row>
    <row r="100" spans="1:8">
      <c r="A100" s="271"/>
      <c r="B100" s="273"/>
      <c r="C100" s="270"/>
      <c r="D100" s="274"/>
      <c r="E100" s="274"/>
      <c r="F100" s="275"/>
      <c r="G100" s="270"/>
      <c r="H100" s="4"/>
    </row>
    <row r="101" spans="1:8">
      <c r="A101" s="271"/>
      <c r="B101" s="272"/>
      <c r="C101" s="270"/>
      <c r="D101" s="274"/>
      <c r="E101" s="274"/>
      <c r="F101" s="275"/>
      <c r="G101" s="270"/>
      <c r="H101" s="4"/>
    </row>
    <row r="102" spans="1:8">
      <c r="A102" s="271"/>
      <c r="B102" s="273"/>
      <c r="C102" s="270"/>
      <c r="D102" s="274"/>
      <c r="E102" s="274"/>
      <c r="F102" s="275"/>
      <c r="G102" s="270"/>
      <c r="H102" s="4"/>
    </row>
    <row r="103" spans="1:8">
      <c r="A103" s="271"/>
      <c r="B103" s="272"/>
      <c r="C103" s="270"/>
      <c r="D103" s="274"/>
      <c r="E103" s="274"/>
      <c r="F103" s="275"/>
      <c r="G103" s="270"/>
      <c r="H103" s="4"/>
    </row>
    <row r="104" spans="1:8">
      <c r="A104" s="271"/>
      <c r="B104" s="273"/>
      <c r="C104" s="270"/>
      <c r="D104" s="274"/>
      <c r="E104" s="274"/>
      <c r="F104" s="275"/>
      <c r="G104" s="270"/>
      <c r="H104" s="4"/>
    </row>
    <row r="105" spans="1:8">
      <c r="A105" s="271"/>
      <c r="B105" s="272"/>
      <c r="C105" s="270"/>
      <c r="D105" s="274"/>
      <c r="E105" s="274"/>
      <c r="F105" s="275"/>
      <c r="G105" s="270"/>
      <c r="H105" s="4"/>
    </row>
    <row r="106" spans="1:8">
      <c r="A106" s="271"/>
      <c r="B106" s="273"/>
      <c r="C106" s="270"/>
      <c r="D106" s="274"/>
      <c r="E106" s="274"/>
      <c r="F106" s="275"/>
      <c r="G106" s="270"/>
      <c r="H106" s="4"/>
    </row>
    <row r="107" spans="1:8">
      <c r="A107" s="271"/>
      <c r="B107" s="272"/>
      <c r="C107" s="270"/>
      <c r="D107" s="274"/>
      <c r="E107" s="274"/>
      <c r="F107" s="275"/>
      <c r="G107" s="270"/>
      <c r="H107" s="4"/>
    </row>
    <row r="108" spans="1:8">
      <c r="A108" s="271"/>
      <c r="B108" s="273"/>
      <c r="C108" s="270"/>
      <c r="D108" s="274"/>
      <c r="E108" s="274"/>
      <c r="F108" s="275"/>
      <c r="G108" s="270"/>
      <c r="H108" s="4"/>
    </row>
    <row r="109" spans="1:8">
      <c r="A109" s="271"/>
      <c r="B109" s="272"/>
      <c r="C109" s="270"/>
      <c r="D109" s="274"/>
      <c r="E109" s="274"/>
      <c r="F109" s="275"/>
      <c r="G109" s="270"/>
      <c r="H109" s="4"/>
    </row>
    <row r="110" spans="1:8">
      <c r="A110" s="271"/>
      <c r="B110" s="273"/>
      <c r="C110" s="270"/>
      <c r="D110" s="274"/>
      <c r="E110" s="274"/>
      <c r="F110" s="275"/>
      <c r="G110" s="270"/>
      <c r="H110" s="4"/>
    </row>
    <row r="111" spans="1:8">
      <c r="A111" s="271"/>
      <c r="B111" s="272"/>
      <c r="C111" s="270"/>
      <c r="D111" s="274"/>
      <c r="E111" s="274"/>
      <c r="F111" s="275"/>
      <c r="G111" s="270"/>
      <c r="H111" s="4"/>
    </row>
    <row r="112" spans="1:8">
      <c r="A112" s="271"/>
      <c r="B112" s="273"/>
      <c r="C112" s="270"/>
      <c r="D112" s="274"/>
      <c r="E112" s="274"/>
      <c r="F112" s="275"/>
      <c r="G112" s="270"/>
      <c r="H112" s="4"/>
    </row>
    <row r="113" spans="1:8">
      <c r="A113" s="271"/>
      <c r="B113" s="272"/>
      <c r="C113" s="270"/>
      <c r="D113" s="274"/>
      <c r="E113" s="274"/>
      <c r="F113" s="275"/>
      <c r="G113" s="270"/>
      <c r="H113" s="4"/>
    </row>
    <row r="114" spans="1:8">
      <c r="A114" s="271"/>
      <c r="B114" s="273"/>
      <c r="C114" s="270"/>
      <c r="D114" s="274"/>
      <c r="E114" s="274"/>
      <c r="F114" s="275"/>
      <c r="G114" s="270"/>
      <c r="H114" s="4"/>
    </row>
    <row r="115" spans="1:8">
      <c r="A115" s="271"/>
      <c r="B115" s="272"/>
      <c r="C115" s="270"/>
      <c r="D115" s="274"/>
      <c r="E115" s="274"/>
      <c r="F115" s="275"/>
      <c r="G115" s="270"/>
      <c r="H115" s="4"/>
    </row>
    <row r="116" spans="1:8">
      <c r="A116" s="271"/>
      <c r="B116" s="273"/>
      <c r="C116" s="270"/>
      <c r="D116" s="274"/>
      <c r="E116" s="274"/>
      <c r="F116" s="275"/>
      <c r="G116" s="270"/>
      <c r="H116" s="4"/>
    </row>
    <row r="117" spans="1:8">
      <c r="A117" s="271"/>
      <c r="B117" s="272"/>
      <c r="C117" s="270"/>
      <c r="D117" s="274"/>
      <c r="E117" s="274"/>
      <c r="F117" s="275"/>
      <c r="G117" s="270"/>
      <c r="H117" s="4"/>
    </row>
    <row r="118" spans="1:8">
      <c r="A118" s="271"/>
      <c r="B118" s="273"/>
      <c r="C118" s="270"/>
      <c r="D118" s="274"/>
      <c r="E118" s="274"/>
      <c r="F118" s="275"/>
      <c r="G118" s="270"/>
      <c r="H118" s="4"/>
    </row>
    <row r="119" spans="1:8">
      <c r="A119" s="271"/>
      <c r="B119" s="272"/>
      <c r="C119" s="270"/>
      <c r="D119" s="274"/>
      <c r="E119" s="274"/>
      <c r="F119" s="275"/>
      <c r="G119" s="270"/>
      <c r="H119" s="4"/>
    </row>
    <row r="120" spans="1:8">
      <c r="A120" s="271"/>
      <c r="B120" s="273"/>
      <c r="C120" s="270"/>
      <c r="D120" s="274"/>
      <c r="E120" s="274"/>
      <c r="F120" s="275"/>
      <c r="G120" s="270"/>
      <c r="H120" s="4"/>
    </row>
    <row r="121" spans="1:8">
      <c r="A121" s="271"/>
      <c r="B121" s="272"/>
      <c r="C121" s="270"/>
      <c r="D121" s="274"/>
      <c r="E121" s="274"/>
      <c r="F121" s="275"/>
      <c r="G121" s="270"/>
      <c r="H121" s="4"/>
    </row>
    <row r="122" spans="1:8">
      <c r="A122" s="271"/>
      <c r="B122" s="273"/>
      <c r="C122" s="270"/>
      <c r="D122" s="274"/>
      <c r="E122" s="274"/>
      <c r="F122" s="275"/>
      <c r="G122" s="270"/>
      <c r="H122" s="4"/>
    </row>
    <row r="123" spans="1:8">
      <c r="A123" s="271"/>
      <c r="B123" s="272"/>
      <c r="C123" s="270"/>
      <c r="D123" s="274"/>
      <c r="E123" s="274"/>
      <c r="F123" s="275"/>
      <c r="G123" s="270"/>
      <c r="H123" s="4"/>
    </row>
    <row r="124" spans="1:8">
      <c r="A124" s="271"/>
      <c r="B124" s="273"/>
      <c r="C124" s="270"/>
      <c r="D124" s="274"/>
      <c r="E124" s="274"/>
      <c r="F124" s="275"/>
      <c r="G124" s="270"/>
      <c r="H124" s="4"/>
    </row>
    <row r="125" spans="1:8">
      <c r="A125" s="271"/>
      <c r="B125" s="272"/>
      <c r="C125" s="270"/>
      <c r="D125" s="274"/>
      <c r="E125" s="274"/>
      <c r="F125" s="275"/>
      <c r="G125" s="270"/>
      <c r="H125" s="4"/>
    </row>
    <row r="126" spans="1:8">
      <c r="A126" s="271"/>
      <c r="B126" s="273"/>
      <c r="C126" s="270"/>
      <c r="D126" s="274"/>
      <c r="E126" s="274"/>
      <c r="F126" s="275"/>
      <c r="G126" s="270"/>
      <c r="H126" s="4"/>
    </row>
    <row r="127" spans="1:8">
      <c r="A127" s="271"/>
      <c r="B127" s="272"/>
      <c r="C127" s="270"/>
      <c r="D127" s="274"/>
      <c r="E127" s="274"/>
      <c r="F127" s="275"/>
      <c r="G127" s="270"/>
      <c r="H127" s="4"/>
    </row>
    <row r="128" spans="1:8">
      <c r="A128" s="271"/>
      <c r="B128" s="273"/>
      <c r="C128" s="270"/>
      <c r="D128" s="274"/>
      <c r="E128" s="274"/>
      <c r="F128" s="275"/>
      <c r="G128" s="270"/>
      <c r="H128" s="4"/>
    </row>
    <row r="129" spans="1:8">
      <c r="A129" s="271"/>
      <c r="B129" s="272"/>
      <c r="C129" s="270"/>
      <c r="D129" s="274"/>
      <c r="E129" s="274"/>
      <c r="F129" s="275"/>
      <c r="G129" s="270"/>
      <c r="H129" s="4"/>
    </row>
    <row r="130" spans="1:8">
      <c r="A130" s="271"/>
      <c r="B130" s="273"/>
      <c r="C130" s="270"/>
      <c r="D130" s="274"/>
      <c r="E130" s="274"/>
      <c r="F130" s="275"/>
      <c r="G130" s="270"/>
      <c r="H130" s="4"/>
    </row>
    <row r="131" spans="1:8">
      <c r="A131" s="271"/>
      <c r="B131" s="272"/>
      <c r="C131" s="270"/>
      <c r="D131" s="274"/>
      <c r="E131" s="274"/>
      <c r="F131" s="275"/>
      <c r="G131" s="270"/>
      <c r="H131" s="4"/>
    </row>
    <row r="132" spans="1:8">
      <c r="A132" s="271"/>
      <c r="B132" s="273"/>
      <c r="C132" s="270"/>
      <c r="D132" s="274"/>
      <c r="E132" s="274"/>
      <c r="F132" s="275"/>
      <c r="G132" s="270"/>
      <c r="H132" s="4"/>
    </row>
    <row r="133" spans="1:8">
      <c r="A133" s="271"/>
      <c r="B133" s="272"/>
      <c r="C133" s="270"/>
      <c r="D133" s="274"/>
      <c r="E133" s="274"/>
      <c r="F133" s="275"/>
      <c r="G133" s="270"/>
      <c r="H133" s="4"/>
    </row>
    <row r="134" spans="1:8">
      <c r="A134" s="271"/>
      <c r="B134" s="273"/>
      <c r="C134" s="270"/>
      <c r="D134" s="274"/>
      <c r="E134" s="274"/>
      <c r="F134" s="275"/>
      <c r="G134" s="270"/>
      <c r="H134" s="4"/>
    </row>
    <row r="135" spans="1:8">
      <c r="A135" s="271"/>
      <c r="B135" s="272"/>
      <c r="C135" s="270"/>
      <c r="D135" s="274"/>
      <c r="E135" s="274"/>
      <c r="F135" s="275"/>
      <c r="G135" s="270"/>
      <c r="H135" s="4"/>
    </row>
    <row r="136" spans="1:8">
      <c r="A136" s="271"/>
      <c r="B136" s="273"/>
      <c r="C136" s="270"/>
      <c r="D136" s="274"/>
      <c r="E136" s="274"/>
      <c r="F136" s="275"/>
      <c r="G136" s="270"/>
      <c r="H136" s="4"/>
    </row>
    <row r="137" spans="1:8">
      <c r="A137" s="271"/>
      <c r="B137" s="272"/>
      <c r="C137" s="270"/>
      <c r="D137" s="274"/>
      <c r="E137" s="274"/>
      <c r="F137" s="275"/>
      <c r="G137" s="270"/>
      <c r="H137" s="4"/>
    </row>
    <row r="138" spans="1:8">
      <c r="A138" s="271"/>
      <c r="B138" s="273"/>
      <c r="C138" s="270"/>
      <c r="D138" s="274"/>
      <c r="E138" s="274"/>
      <c r="F138" s="275"/>
      <c r="G138" s="270"/>
      <c r="H138" s="4"/>
    </row>
    <row r="139" spans="1:8">
      <c r="A139" s="271"/>
      <c r="B139" s="272"/>
      <c r="C139" s="270"/>
      <c r="D139" s="274"/>
      <c r="E139" s="274"/>
      <c r="F139" s="275"/>
      <c r="G139" s="270"/>
      <c r="H139" s="4"/>
    </row>
    <row r="140" spans="1:8">
      <c r="A140" s="271"/>
      <c r="B140" s="273"/>
      <c r="C140" s="270"/>
      <c r="D140" s="274"/>
      <c r="E140" s="274"/>
      <c r="F140" s="275"/>
      <c r="G140" s="270"/>
      <c r="H140" s="4"/>
    </row>
    <row r="141" spans="1:8">
      <c r="A141" s="271"/>
      <c r="B141" s="272"/>
      <c r="C141" s="270"/>
      <c r="D141" s="274"/>
      <c r="E141" s="274"/>
      <c r="F141" s="275"/>
      <c r="G141" s="270"/>
      <c r="H141" s="4"/>
    </row>
    <row r="142" spans="1:8">
      <c r="A142" s="271"/>
      <c r="B142" s="273"/>
      <c r="C142" s="270"/>
      <c r="D142" s="274"/>
      <c r="E142" s="274"/>
      <c r="F142" s="275"/>
      <c r="G142" s="270"/>
      <c r="H142" s="4"/>
    </row>
    <row r="143" spans="1:8">
      <c r="A143" s="271"/>
      <c r="B143" s="272"/>
      <c r="C143" s="270"/>
      <c r="D143" s="274"/>
      <c r="E143" s="274"/>
      <c r="F143" s="275"/>
      <c r="G143" s="270"/>
      <c r="H143" s="4"/>
    </row>
    <row r="144" spans="1:8">
      <c r="A144" s="271"/>
      <c r="B144" s="273"/>
      <c r="C144" s="270"/>
      <c r="D144" s="274"/>
      <c r="E144" s="274"/>
      <c r="F144" s="275"/>
      <c r="G144" s="270"/>
      <c r="H144" s="4"/>
    </row>
    <row r="145" spans="1:8">
      <c r="A145" s="271"/>
      <c r="B145" s="272"/>
      <c r="C145" s="270"/>
      <c r="D145" s="274"/>
      <c r="E145" s="274"/>
      <c r="F145" s="275"/>
      <c r="G145" s="270"/>
      <c r="H145" s="4"/>
    </row>
    <row r="146" spans="1:8">
      <c r="A146" s="271"/>
      <c r="B146" s="273"/>
      <c r="C146" s="270"/>
      <c r="D146" s="274"/>
      <c r="E146" s="274"/>
      <c r="F146" s="275"/>
      <c r="G146" s="270"/>
      <c r="H146" s="4"/>
    </row>
    <row r="147" spans="1:8">
      <c r="A147" s="271"/>
      <c r="B147" s="272"/>
      <c r="C147" s="270"/>
      <c r="D147" s="274"/>
      <c r="E147" s="274"/>
      <c r="F147" s="275"/>
      <c r="G147" s="270"/>
      <c r="H147" s="4"/>
    </row>
    <row r="148" spans="1:8">
      <c r="A148" s="271"/>
      <c r="B148" s="273"/>
      <c r="C148" s="270"/>
      <c r="D148" s="274"/>
      <c r="E148" s="274"/>
      <c r="F148" s="275"/>
      <c r="G148" s="270"/>
      <c r="H148" s="4"/>
    </row>
    <row r="149" spans="1:8">
      <c r="A149" s="271"/>
      <c r="B149" s="272"/>
      <c r="C149" s="270"/>
      <c r="D149" s="274"/>
      <c r="E149" s="274"/>
      <c r="F149" s="275"/>
      <c r="G149" s="270"/>
      <c r="H149" s="4"/>
    </row>
    <row r="150" spans="1:8">
      <c r="A150" s="271"/>
      <c r="B150" s="273"/>
      <c r="C150" s="270"/>
      <c r="D150" s="274"/>
      <c r="E150" s="274"/>
      <c r="F150" s="275"/>
      <c r="G150" s="270"/>
      <c r="H150" s="4"/>
    </row>
    <row r="151" spans="1:8">
      <c r="A151" s="271"/>
      <c r="B151" s="272"/>
      <c r="C151" s="270"/>
      <c r="D151" s="274"/>
      <c r="E151" s="274"/>
      <c r="F151" s="275"/>
      <c r="G151" s="270"/>
      <c r="H151" s="4"/>
    </row>
    <row r="152" spans="1:8">
      <c r="A152" s="271"/>
      <c r="B152" s="273"/>
      <c r="C152" s="270"/>
      <c r="D152" s="274"/>
      <c r="E152" s="274"/>
      <c r="F152" s="275"/>
      <c r="G152" s="270"/>
      <c r="H152" s="4"/>
    </row>
    <row r="153" spans="1:8">
      <c r="A153" s="271"/>
      <c r="B153" s="272"/>
      <c r="C153" s="270"/>
      <c r="D153" s="274"/>
      <c r="E153" s="274"/>
      <c r="F153" s="275"/>
      <c r="G153" s="270"/>
      <c r="H153" s="4"/>
    </row>
    <row r="154" spans="1:8">
      <c r="A154" s="271"/>
      <c r="B154" s="273"/>
      <c r="C154" s="270"/>
      <c r="D154" s="274"/>
      <c r="E154" s="274"/>
      <c r="F154" s="275"/>
      <c r="G154" s="270"/>
      <c r="H154" s="4"/>
    </row>
    <row r="155" spans="1:8">
      <c r="A155" s="271"/>
      <c r="B155" s="272"/>
      <c r="C155" s="270"/>
      <c r="D155" s="274"/>
      <c r="E155" s="274"/>
      <c r="F155" s="275"/>
      <c r="G155" s="270"/>
      <c r="H155" s="4"/>
    </row>
    <row r="156" spans="1:8">
      <c r="A156" s="271"/>
      <c r="B156" s="273"/>
      <c r="C156" s="270"/>
      <c r="D156" s="274"/>
      <c r="E156" s="274"/>
      <c r="F156" s="275"/>
      <c r="G156" s="270"/>
      <c r="H156" s="4"/>
    </row>
    <row r="157" spans="1:8">
      <c r="A157" s="271"/>
      <c r="B157" s="272"/>
      <c r="C157" s="270"/>
      <c r="D157" s="274"/>
      <c r="E157" s="274"/>
      <c r="F157" s="275"/>
      <c r="G157" s="270"/>
      <c r="H157" s="4"/>
    </row>
    <row r="158" spans="1:8">
      <c r="A158" s="271"/>
      <c r="B158" s="273"/>
      <c r="C158" s="270"/>
      <c r="D158" s="274"/>
      <c r="E158" s="274"/>
      <c r="F158" s="275"/>
      <c r="G158" s="270"/>
      <c r="H158" s="4"/>
    </row>
    <row r="159" spans="1:8">
      <c r="A159" s="271"/>
      <c r="B159" s="272"/>
      <c r="C159" s="270"/>
      <c r="D159" s="274"/>
      <c r="E159" s="274"/>
      <c r="F159" s="275"/>
      <c r="G159" s="270"/>
      <c r="H159" s="4"/>
    </row>
    <row r="160" spans="1:8">
      <c r="A160" s="271"/>
      <c r="B160" s="273"/>
      <c r="C160" s="270"/>
      <c r="D160" s="274"/>
      <c r="E160" s="274"/>
      <c r="F160" s="275"/>
      <c r="G160" s="270"/>
      <c r="H160" s="4"/>
    </row>
    <row r="161" spans="1:8">
      <c r="A161" s="271"/>
      <c r="B161" s="272"/>
      <c r="C161" s="270"/>
      <c r="D161" s="274"/>
      <c r="E161" s="274"/>
      <c r="F161" s="275"/>
      <c r="G161" s="270"/>
      <c r="H161" s="4"/>
    </row>
    <row r="162" spans="1:8">
      <c r="A162" s="271"/>
      <c r="B162" s="273"/>
      <c r="C162" s="270"/>
      <c r="D162" s="274"/>
      <c r="E162" s="274"/>
      <c r="F162" s="275"/>
      <c r="G162" s="270"/>
      <c r="H162" s="4"/>
    </row>
    <row r="163" spans="1:8">
      <c r="A163" s="271"/>
      <c r="B163" s="272"/>
      <c r="C163" s="270"/>
      <c r="D163" s="274"/>
      <c r="E163" s="274"/>
      <c r="F163" s="275"/>
      <c r="G163" s="270"/>
      <c r="H163" s="4"/>
    </row>
    <row r="164" spans="1:8">
      <c r="A164" s="271"/>
      <c r="B164" s="273"/>
      <c r="C164" s="270"/>
      <c r="D164" s="274"/>
      <c r="E164" s="274"/>
      <c r="F164" s="275"/>
      <c r="G164" s="270"/>
      <c r="H164" s="4"/>
    </row>
    <row r="165" spans="1:8">
      <c r="A165" s="271"/>
      <c r="B165" s="272"/>
      <c r="C165" s="270"/>
      <c r="D165" s="274"/>
      <c r="E165" s="274"/>
      <c r="F165" s="275"/>
      <c r="G165" s="270"/>
      <c r="H165" s="4"/>
    </row>
    <row r="166" spans="1:8">
      <c r="A166" s="271"/>
      <c r="B166" s="273"/>
      <c r="C166" s="270"/>
      <c r="D166" s="274"/>
      <c r="E166" s="274"/>
      <c r="F166" s="275"/>
      <c r="G166" s="270"/>
      <c r="H166" s="4"/>
    </row>
    <row r="167" spans="1:8">
      <c r="A167" s="271"/>
      <c r="B167" s="272"/>
      <c r="C167" s="270"/>
      <c r="D167" s="274"/>
      <c r="E167" s="274"/>
      <c r="F167" s="275"/>
      <c r="G167" s="270"/>
      <c r="H167" s="4"/>
    </row>
    <row r="168" spans="1:8">
      <c r="A168" s="271"/>
      <c r="B168" s="273"/>
      <c r="C168" s="270"/>
      <c r="D168" s="274"/>
      <c r="E168" s="274"/>
      <c r="F168" s="275"/>
      <c r="G168" s="270"/>
      <c r="H168" s="4"/>
    </row>
    <row r="169" spans="1:8">
      <c r="A169" s="271"/>
      <c r="B169" s="272"/>
      <c r="C169" s="270"/>
      <c r="D169" s="274"/>
      <c r="E169" s="274"/>
      <c r="F169" s="275"/>
      <c r="G169" s="270"/>
      <c r="H169" s="4"/>
    </row>
    <row r="170" spans="1:8">
      <c r="A170" s="271"/>
      <c r="B170" s="273"/>
      <c r="C170" s="270"/>
      <c r="D170" s="274"/>
      <c r="E170" s="274"/>
      <c r="F170" s="275"/>
      <c r="G170" s="270"/>
      <c r="H170" s="4"/>
    </row>
    <row r="171" spans="1:8">
      <c r="A171" s="271"/>
      <c r="B171" s="272"/>
      <c r="C171" s="270"/>
      <c r="D171" s="274"/>
      <c r="E171" s="274"/>
      <c r="F171" s="275"/>
      <c r="G171" s="270"/>
      <c r="H171" s="4"/>
    </row>
    <row r="172" spans="1:8">
      <c r="A172" s="271"/>
      <c r="B172" s="273"/>
      <c r="C172" s="270"/>
      <c r="D172" s="274"/>
      <c r="E172" s="274"/>
      <c r="F172" s="275"/>
      <c r="G172" s="270"/>
      <c r="H172" s="4"/>
    </row>
    <row r="173" spans="1:8">
      <c r="A173" s="271"/>
      <c r="B173" s="272"/>
      <c r="C173" s="270"/>
      <c r="D173" s="274"/>
      <c r="E173" s="274"/>
      <c r="F173" s="275"/>
      <c r="G173" s="270"/>
      <c r="H173" s="4"/>
    </row>
    <row r="174" spans="1:8">
      <c r="A174" s="271"/>
      <c r="B174" s="273"/>
      <c r="C174" s="270"/>
      <c r="D174" s="274"/>
      <c r="E174" s="274"/>
      <c r="F174" s="275"/>
      <c r="G174" s="270"/>
      <c r="H174" s="4"/>
    </row>
    <row r="175" spans="1:8">
      <c r="A175" s="271"/>
      <c r="B175" s="272"/>
      <c r="C175" s="270"/>
      <c r="D175" s="274"/>
      <c r="E175" s="274"/>
      <c r="F175" s="275"/>
      <c r="G175" s="270"/>
      <c r="H175" s="4"/>
    </row>
    <row r="176" spans="1:8">
      <c r="A176" s="271"/>
      <c r="B176" s="273"/>
      <c r="C176" s="270"/>
      <c r="D176" s="274"/>
      <c r="E176" s="274"/>
      <c r="F176" s="275"/>
      <c r="G176" s="270"/>
      <c r="H176" s="4"/>
    </row>
    <row r="177" spans="1:8">
      <c r="A177" s="271"/>
      <c r="B177" s="272"/>
      <c r="C177" s="270"/>
      <c r="D177" s="274"/>
      <c r="E177" s="274"/>
      <c r="F177" s="275"/>
      <c r="G177" s="270"/>
      <c r="H177" s="4"/>
    </row>
    <row r="178" spans="1:8">
      <c r="A178" s="271"/>
      <c r="B178" s="273"/>
      <c r="C178" s="270"/>
      <c r="D178" s="274"/>
      <c r="E178" s="274"/>
      <c r="F178" s="275"/>
      <c r="G178" s="270"/>
      <c r="H178" s="4"/>
    </row>
    <row r="179" spans="1:8">
      <c r="A179" s="271"/>
      <c r="B179" s="272"/>
      <c r="C179" s="270"/>
      <c r="D179" s="274"/>
      <c r="E179" s="274"/>
      <c r="F179" s="275"/>
      <c r="G179" s="270"/>
      <c r="H179" s="4"/>
    </row>
    <row r="180" spans="1:8">
      <c r="A180" s="271"/>
      <c r="B180" s="273"/>
      <c r="C180" s="270"/>
      <c r="D180" s="274"/>
      <c r="E180" s="274"/>
      <c r="F180" s="275"/>
      <c r="G180" s="270"/>
      <c r="H180" s="4"/>
    </row>
    <row r="181" spans="1:8">
      <c r="A181" s="271"/>
      <c r="B181" s="272"/>
      <c r="C181" s="270"/>
      <c r="D181" s="274"/>
      <c r="E181" s="274"/>
      <c r="F181" s="275"/>
      <c r="G181" s="270"/>
      <c r="H181" s="4"/>
    </row>
    <row r="182" spans="1:8">
      <c r="A182" s="271"/>
      <c r="B182" s="273"/>
      <c r="C182" s="270"/>
      <c r="D182" s="274"/>
      <c r="E182" s="274"/>
      <c r="F182" s="275"/>
      <c r="G182" s="270"/>
      <c r="H182" s="4"/>
    </row>
    <row r="183" spans="1:8">
      <c r="A183" s="271"/>
      <c r="B183" s="272"/>
      <c r="C183" s="270"/>
      <c r="D183" s="274"/>
      <c r="E183" s="274"/>
      <c r="F183" s="275"/>
      <c r="G183" s="270"/>
      <c r="H183" s="4"/>
    </row>
    <row r="184" spans="1:8">
      <c r="A184" s="271"/>
      <c r="B184" s="273"/>
      <c r="C184" s="270"/>
      <c r="D184" s="274"/>
      <c r="E184" s="274"/>
      <c r="F184" s="275"/>
      <c r="G184" s="270"/>
      <c r="H184" s="4"/>
    </row>
    <row r="185" spans="1:8">
      <c r="A185" s="271"/>
      <c r="B185" s="272"/>
      <c r="C185" s="270"/>
      <c r="D185" s="274"/>
      <c r="E185" s="274"/>
      <c r="F185" s="275"/>
      <c r="G185" s="270"/>
      <c r="H185" s="4"/>
    </row>
    <row r="186" spans="1:8">
      <c r="A186" s="271"/>
      <c r="B186" s="273"/>
      <c r="C186" s="270"/>
      <c r="D186" s="274"/>
      <c r="E186" s="274"/>
      <c r="F186" s="275"/>
      <c r="G186" s="270"/>
      <c r="H186" s="4"/>
    </row>
    <row r="187" spans="1:8">
      <c r="A187" s="271"/>
      <c r="B187" s="272"/>
      <c r="C187" s="270"/>
      <c r="D187" s="274"/>
      <c r="E187" s="274"/>
      <c r="F187" s="275"/>
      <c r="G187" s="270"/>
      <c r="H187" s="4"/>
    </row>
    <row r="188" spans="1:8">
      <c r="A188" s="271"/>
      <c r="B188" s="273"/>
      <c r="C188" s="270"/>
      <c r="D188" s="274"/>
      <c r="E188" s="274"/>
      <c r="F188" s="275"/>
      <c r="G188" s="270"/>
      <c r="H188" s="4"/>
    </row>
    <row r="189" spans="1:8">
      <c r="A189" s="271"/>
      <c r="B189" s="272"/>
      <c r="C189" s="270"/>
      <c r="D189" s="274"/>
      <c r="E189" s="274"/>
      <c r="F189" s="275"/>
      <c r="G189" s="270"/>
      <c r="H189" s="4"/>
    </row>
    <row r="190" spans="1:8">
      <c r="A190" s="271"/>
      <c r="B190" s="273"/>
      <c r="C190" s="270"/>
      <c r="D190" s="274"/>
      <c r="E190" s="274"/>
      <c r="F190" s="275"/>
      <c r="G190" s="270"/>
      <c r="H190" s="4"/>
    </row>
    <row r="191" spans="1:8">
      <c r="A191" s="35"/>
      <c r="B191" s="36"/>
      <c r="C191" s="26"/>
      <c r="D191" s="27"/>
      <c r="E191" s="27"/>
      <c r="F191" s="37"/>
      <c r="G191" s="26"/>
      <c r="H191" s="4"/>
    </row>
    <row r="192" spans="1:8">
      <c r="A192" s="4"/>
      <c r="B192" s="4"/>
      <c r="C192" s="4"/>
      <c r="D192" s="4"/>
      <c r="E192" s="4"/>
      <c r="F192" s="4"/>
      <c r="G192" s="4"/>
      <c r="H192" s="4"/>
    </row>
    <row r="193" spans="1:8">
      <c r="A193" s="4"/>
      <c r="B193" s="4"/>
      <c r="C193" s="4"/>
      <c r="D193" s="4"/>
      <c r="E193" s="4"/>
      <c r="F193" s="4"/>
      <c r="G193" s="4"/>
      <c r="H193" s="4"/>
    </row>
    <row r="194" spans="1:8">
      <c r="A194" s="4"/>
      <c r="B194" s="4"/>
      <c r="C194" s="4"/>
      <c r="D194" s="4"/>
      <c r="E194" s="4"/>
      <c r="F194" s="4"/>
      <c r="G194" s="4"/>
      <c r="H194" s="4"/>
    </row>
    <row r="195" spans="1:8">
      <c r="A195" s="4"/>
      <c r="B195" s="4"/>
      <c r="C195" s="4"/>
      <c r="D195" s="4"/>
      <c r="E195" s="4"/>
      <c r="F195" s="4"/>
      <c r="G195" s="4"/>
      <c r="H195" s="4"/>
    </row>
    <row r="196" spans="1:8">
      <c r="A196" s="4"/>
      <c r="B196" s="4"/>
      <c r="C196" s="4"/>
      <c r="D196" s="4"/>
      <c r="E196" s="4"/>
      <c r="F196" s="4"/>
      <c r="G196" s="4"/>
      <c r="H196" s="4"/>
    </row>
    <row r="197" spans="1:8">
      <c r="A197" s="4"/>
      <c r="B197" s="4"/>
      <c r="C197" s="4"/>
      <c r="D197" s="4"/>
      <c r="E197" s="4"/>
      <c r="F197" s="4"/>
      <c r="G197" s="4"/>
      <c r="H197" s="4"/>
    </row>
    <row r="198" spans="1:8">
      <c r="A198" s="4"/>
      <c r="B198" s="4"/>
      <c r="C198" s="4"/>
      <c r="D198" s="4"/>
      <c r="E198" s="4"/>
      <c r="F198" s="4"/>
      <c r="G198" s="4"/>
      <c r="H198" s="4"/>
    </row>
    <row r="199" spans="1:8">
      <c r="A199" s="4"/>
      <c r="B199" s="4"/>
      <c r="C199" s="4"/>
      <c r="D199" s="4"/>
      <c r="E199" s="4"/>
      <c r="F199" s="4"/>
      <c r="G199" s="4"/>
      <c r="H199" s="4"/>
    </row>
    <row r="200" spans="1:8">
      <c r="A200" s="4"/>
      <c r="B200" s="4"/>
      <c r="C200" s="4"/>
      <c r="D200" s="4"/>
      <c r="E200" s="4"/>
      <c r="F200" s="4"/>
      <c r="G200" s="4"/>
      <c r="H200" s="4"/>
    </row>
    <row r="201" spans="1:8">
      <c r="A201" s="4"/>
      <c r="B201" s="4"/>
      <c r="C201" s="4"/>
      <c r="D201" s="4"/>
      <c r="E201" s="4"/>
      <c r="F201" s="4"/>
      <c r="G201" s="4"/>
      <c r="H201" s="4"/>
    </row>
    <row r="202" spans="1:8">
      <c r="A202" s="4"/>
      <c r="B202" s="4"/>
      <c r="C202" s="4"/>
      <c r="D202" s="4"/>
      <c r="E202" s="4"/>
      <c r="F202" s="4"/>
      <c r="G202" s="4"/>
      <c r="H202" s="4"/>
    </row>
    <row r="203" spans="1:8">
      <c r="A203" s="4"/>
      <c r="B203" s="4"/>
      <c r="C203" s="4"/>
      <c r="D203" s="4"/>
      <c r="E203" s="4"/>
      <c r="F203" s="4"/>
      <c r="G203" s="4"/>
      <c r="H203" s="4"/>
    </row>
    <row r="204" spans="1:8">
      <c r="A204" s="4"/>
      <c r="B204" s="4"/>
      <c r="C204" s="4"/>
      <c r="D204" s="4"/>
      <c r="E204" s="4"/>
      <c r="F204" s="4"/>
      <c r="G204" s="4"/>
      <c r="H204" s="4"/>
    </row>
    <row r="205" spans="1:8">
      <c r="A205" s="4"/>
      <c r="B205" s="4"/>
      <c r="C205" s="4"/>
      <c r="D205" s="4"/>
      <c r="E205" s="4"/>
      <c r="F205" s="4"/>
      <c r="G205" s="4"/>
      <c r="H205" s="4"/>
    </row>
    <row r="206" spans="1:8">
      <c r="A206" s="4"/>
      <c r="B206" s="4"/>
      <c r="C206" s="4"/>
      <c r="D206" s="4"/>
      <c r="E206" s="4"/>
      <c r="F206" s="4"/>
      <c r="G206" s="4"/>
      <c r="H206" s="4"/>
    </row>
    <row r="207" spans="1:8">
      <c r="A207" s="4"/>
      <c r="B207" s="4"/>
      <c r="C207" s="4"/>
      <c r="D207" s="4"/>
      <c r="E207" s="4"/>
      <c r="F207" s="4"/>
      <c r="G207" s="4"/>
      <c r="H207" s="4"/>
    </row>
  </sheetData>
  <mergeCells count="654">
    <mergeCell ref="A1:G1"/>
    <mergeCell ref="A185:A186"/>
    <mergeCell ref="C179:C180"/>
    <mergeCell ref="D179:D180"/>
    <mergeCell ref="E179:E180"/>
    <mergeCell ref="A177:A178"/>
    <mergeCell ref="B177:B178"/>
    <mergeCell ref="C177:C178"/>
    <mergeCell ref="D177:D178"/>
    <mergeCell ref="E185:E186"/>
    <mergeCell ref="F185:F186"/>
    <mergeCell ref="F179:F180"/>
    <mergeCell ref="E177:E178"/>
    <mergeCell ref="F177:F178"/>
    <mergeCell ref="A179:A180"/>
    <mergeCell ref="B179:B180"/>
    <mergeCell ref="C187:C188"/>
    <mergeCell ref="D187:D188"/>
    <mergeCell ref="E189:E190"/>
    <mergeCell ref="F189:F190"/>
    <mergeCell ref="G189:G190"/>
    <mergeCell ref="D189:D190"/>
    <mergeCell ref="E187:E188"/>
    <mergeCell ref="F187:F188"/>
    <mergeCell ref="G187:G188"/>
    <mergeCell ref="E183:E184"/>
    <mergeCell ref="F183:F184"/>
    <mergeCell ref="G183:G184"/>
    <mergeCell ref="G185:G186"/>
    <mergeCell ref="A183:A184"/>
    <mergeCell ref="B183:B184"/>
    <mergeCell ref="C183:C184"/>
    <mergeCell ref="D183:D184"/>
    <mergeCell ref="G177:G178"/>
    <mergeCell ref="A175:A176"/>
    <mergeCell ref="B175:B176"/>
    <mergeCell ref="C175:C176"/>
    <mergeCell ref="D175:D176"/>
    <mergeCell ref="E175:E176"/>
    <mergeCell ref="F175:F176"/>
    <mergeCell ref="G175:G176"/>
    <mergeCell ref="B189:B190"/>
    <mergeCell ref="C189:C190"/>
    <mergeCell ref="D185:D186"/>
    <mergeCell ref="A187:A188"/>
    <mergeCell ref="B187:B188"/>
    <mergeCell ref="A189:A190"/>
    <mergeCell ref="B185:B186"/>
    <mergeCell ref="C185:C186"/>
    <mergeCell ref="G179:G180"/>
    <mergeCell ref="A181:A182"/>
    <mergeCell ref="B181:B182"/>
    <mergeCell ref="C181:C182"/>
    <mergeCell ref="D181:D182"/>
    <mergeCell ref="E181:E182"/>
    <mergeCell ref="F181:F182"/>
    <mergeCell ref="G181:G182"/>
    <mergeCell ref="G169:G170"/>
    <mergeCell ref="F173:F174"/>
    <mergeCell ref="G173:G174"/>
    <mergeCell ref="A171:A172"/>
    <mergeCell ref="B171:B172"/>
    <mergeCell ref="C167:C168"/>
    <mergeCell ref="D167:D168"/>
    <mergeCell ref="E167:E168"/>
    <mergeCell ref="F167:F168"/>
    <mergeCell ref="G167:G168"/>
    <mergeCell ref="A169:A170"/>
    <mergeCell ref="C171:C172"/>
    <mergeCell ref="D171:D172"/>
    <mergeCell ref="E171:E172"/>
    <mergeCell ref="F171:F172"/>
    <mergeCell ref="G171:G172"/>
    <mergeCell ref="A173:A174"/>
    <mergeCell ref="B173:B174"/>
    <mergeCell ref="C173:C174"/>
    <mergeCell ref="D173:D174"/>
    <mergeCell ref="E173:E174"/>
    <mergeCell ref="A167:A168"/>
    <mergeCell ref="B167:B168"/>
    <mergeCell ref="C163:C164"/>
    <mergeCell ref="D163:D164"/>
    <mergeCell ref="E163:E164"/>
    <mergeCell ref="F163:F164"/>
    <mergeCell ref="B169:B170"/>
    <mergeCell ref="C169:C170"/>
    <mergeCell ref="D169:D170"/>
    <mergeCell ref="E169:E170"/>
    <mergeCell ref="F169:F170"/>
    <mergeCell ref="G163:G164"/>
    <mergeCell ref="A165:A166"/>
    <mergeCell ref="B165:B166"/>
    <mergeCell ref="C165:C166"/>
    <mergeCell ref="D165:D166"/>
    <mergeCell ref="E165:E166"/>
    <mergeCell ref="F165:F166"/>
    <mergeCell ref="G165:G166"/>
    <mergeCell ref="A163:A164"/>
    <mergeCell ref="B163:B164"/>
    <mergeCell ref="G157:G158"/>
    <mergeCell ref="F161:F162"/>
    <mergeCell ref="G161:G162"/>
    <mergeCell ref="A159:A160"/>
    <mergeCell ref="B159:B160"/>
    <mergeCell ref="C155:C156"/>
    <mergeCell ref="D155:D156"/>
    <mergeCell ref="E155:E156"/>
    <mergeCell ref="F155:F156"/>
    <mergeCell ref="G155:G156"/>
    <mergeCell ref="A157:A158"/>
    <mergeCell ref="C159:C160"/>
    <mergeCell ref="D159:D160"/>
    <mergeCell ref="E159:E160"/>
    <mergeCell ref="F159:F160"/>
    <mergeCell ref="G159:G160"/>
    <mergeCell ref="A161:A162"/>
    <mergeCell ref="B161:B162"/>
    <mergeCell ref="C161:C162"/>
    <mergeCell ref="D161:D162"/>
    <mergeCell ref="E161:E162"/>
    <mergeCell ref="A155:A156"/>
    <mergeCell ref="B155:B156"/>
    <mergeCell ref="C151:C152"/>
    <mergeCell ref="D151:D152"/>
    <mergeCell ref="E151:E152"/>
    <mergeCell ref="F151:F152"/>
    <mergeCell ref="B157:B158"/>
    <mergeCell ref="C157:C158"/>
    <mergeCell ref="D157:D158"/>
    <mergeCell ref="E157:E158"/>
    <mergeCell ref="F157:F158"/>
    <mergeCell ref="G151:G152"/>
    <mergeCell ref="A153:A154"/>
    <mergeCell ref="B153:B154"/>
    <mergeCell ref="C153:C154"/>
    <mergeCell ref="D153:D154"/>
    <mergeCell ref="E153:E154"/>
    <mergeCell ref="F153:F154"/>
    <mergeCell ref="G153:G154"/>
    <mergeCell ref="A151:A152"/>
    <mergeCell ref="B151:B152"/>
    <mergeCell ref="G145:G146"/>
    <mergeCell ref="F149:F150"/>
    <mergeCell ref="G149:G150"/>
    <mergeCell ref="A147:A148"/>
    <mergeCell ref="B147:B148"/>
    <mergeCell ref="C143:C144"/>
    <mergeCell ref="D143:D144"/>
    <mergeCell ref="E143:E144"/>
    <mergeCell ref="F143:F144"/>
    <mergeCell ref="G143:G144"/>
    <mergeCell ref="A145:A146"/>
    <mergeCell ref="C147:C148"/>
    <mergeCell ref="D147:D148"/>
    <mergeCell ref="E147:E148"/>
    <mergeCell ref="F147:F148"/>
    <mergeCell ref="G147:G148"/>
    <mergeCell ref="A149:A150"/>
    <mergeCell ref="B149:B150"/>
    <mergeCell ref="C149:C150"/>
    <mergeCell ref="D149:D150"/>
    <mergeCell ref="E149:E150"/>
    <mergeCell ref="A143:A144"/>
    <mergeCell ref="B143:B144"/>
    <mergeCell ref="C139:C140"/>
    <mergeCell ref="D139:D140"/>
    <mergeCell ref="E139:E140"/>
    <mergeCell ref="F139:F140"/>
    <mergeCell ref="B145:B146"/>
    <mergeCell ref="C145:C146"/>
    <mergeCell ref="D145:D146"/>
    <mergeCell ref="E145:E146"/>
    <mergeCell ref="F145:F146"/>
    <mergeCell ref="G139:G140"/>
    <mergeCell ref="A141:A142"/>
    <mergeCell ref="B141:B142"/>
    <mergeCell ref="C141:C142"/>
    <mergeCell ref="D141:D142"/>
    <mergeCell ref="E141:E142"/>
    <mergeCell ref="F141:F142"/>
    <mergeCell ref="G141:G142"/>
    <mergeCell ref="A139:A140"/>
    <mergeCell ref="B139:B140"/>
    <mergeCell ref="G133:G134"/>
    <mergeCell ref="F137:F138"/>
    <mergeCell ref="G137:G138"/>
    <mergeCell ref="A135:A136"/>
    <mergeCell ref="B135:B136"/>
    <mergeCell ref="C131:C132"/>
    <mergeCell ref="D131:D132"/>
    <mergeCell ref="E131:E132"/>
    <mergeCell ref="F131:F132"/>
    <mergeCell ref="G131:G132"/>
    <mergeCell ref="A133:A134"/>
    <mergeCell ref="C135:C136"/>
    <mergeCell ref="D135:D136"/>
    <mergeCell ref="E135:E136"/>
    <mergeCell ref="F135:F136"/>
    <mergeCell ref="G135:G136"/>
    <mergeCell ref="A137:A138"/>
    <mergeCell ref="B137:B138"/>
    <mergeCell ref="C137:C138"/>
    <mergeCell ref="D137:D138"/>
    <mergeCell ref="E137:E138"/>
    <mergeCell ref="A131:A132"/>
    <mergeCell ref="B131:B132"/>
    <mergeCell ref="C127:C128"/>
    <mergeCell ref="D127:D128"/>
    <mergeCell ref="E127:E128"/>
    <mergeCell ref="F127:F128"/>
    <mergeCell ref="B133:B134"/>
    <mergeCell ref="C133:C134"/>
    <mergeCell ref="D133:D134"/>
    <mergeCell ref="E133:E134"/>
    <mergeCell ref="F133:F134"/>
    <mergeCell ref="G127:G128"/>
    <mergeCell ref="A129:A130"/>
    <mergeCell ref="B129:B130"/>
    <mergeCell ref="C129:C130"/>
    <mergeCell ref="D129:D130"/>
    <mergeCell ref="E129:E130"/>
    <mergeCell ref="F129:F130"/>
    <mergeCell ref="G129:G130"/>
    <mergeCell ref="A127:A128"/>
    <mergeCell ref="B127:B128"/>
    <mergeCell ref="G121:G122"/>
    <mergeCell ref="F125:F126"/>
    <mergeCell ref="G125:G126"/>
    <mergeCell ref="A123:A124"/>
    <mergeCell ref="B123:B124"/>
    <mergeCell ref="C119:C120"/>
    <mergeCell ref="D119:D120"/>
    <mergeCell ref="E119:E120"/>
    <mergeCell ref="F119:F120"/>
    <mergeCell ref="G119:G120"/>
    <mergeCell ref="A121:A122"/>
    <mergeCell ref="C123:C124"/>
    <mergeCell ref="D123:D124"/>
    <mergeCell ref="E123:E124"/>
    <mergeCell ref="F123:F124"/>
    <mergeCell ref="G123:G124"/>
    <mergeCell ref="A125:A126"/>
    <mergeCell ref="B125:B126"/>
    <mergeCell ref="C125:C126"/>
    <mergeCell ref="D125:D126"/>
    <mergeCell ref="E125:E126"/>
    <mergeCell ref="A119:A120"/>
    <mergeCell ref="B119:B120"/>
    <mergeCell ref="C115:C116"/>
    <mergeCell ref="D115:D116"/>
    <mergeCell ref="E115:E116"/>
    <mergeCell ref="F115:F116"/>
    <mergeCell ref="B121:B122"/>
    <mergeCell ref="C121:C122"/>
    <mergeCell ref="D121:D122"/>
    <mergeCell ref="E121:E122"/>
    <mergeCell ref="F121:F122"/>
    <mergeCell ref="G115:G116"/>
    <mergeCell ref="A117:A118"/>
    <mergeCell ref="B117:B118"/>
    <mergeCell ref="C117:C118"/>
    <mergeCell ref="D117:D118"/>
    <mergeCell ref="E117:E118"/>
    <mergeCell ref="F117:F118"/>
    <mergeCell ref="G117:G118"/>
    <mergeCell ref="A115:A116"/>
    <mergeCell ref="B115:B116"/>
    <mergeCell ref="G109:G110"/>
    <mergeCell ref="F113:F114"/>
    <mergeCell ref="G113:G114"/>
    <mergeCell ref="A111:A112"/>
    <mergeCell ref="B111:B112"/>
    <mergeCell ref="C107:C108"/>
    <mergeCell ref="D107:D108"/>
    <mergeCell ref="E107:E108"/>
    <mergeCell ref="F107:F108"/>
    <mergeCell ref="G107:G108"/>
    <mergeCell ref="A109:A110"/>
    <mergeCell ref="C111:C112"/>
    <mergeCell ref="D111:D112"/>
    <mergeCell ref="E111:E112"/>
    <mergeCell ref="F111:F112"/>
    <mergeCell ref="G111:G112"/>
    <mergeCell ref="A113:A114"/>
    <mergeCell ref="B113:B114"/>
    <mergeCell ref="C113:C114"/>
    <mergeCell ref="D113:D114"/>
    <mergeCell ref="E113:E114"/>
    <mergeCell ref="A107:A108"/>
    <mergeCell ref="B107:B108"/>
    <mergeCell ref="C103:C104"/>
    <mergeCell ref="D103:D104"/>
    <mergeCell ref="E103:E104"/>
    <mergeCell ref="F103:F104"/>
    <mergeCell ref="B109:B110"/>
    <mergeCell ref="C109:C110"/>
    <mergeCell ref="D109:D110"/>
    <mergeCell ref="E109:E110"/>
    <mergeCell ref="F109:F110"/>
    <mergeCell ref="G103:G104"/>
    <mergeCell ref="A105:A106"/>
    <mergeCell ref="B105:B106"/>
    <mergeCell ref="C105:C106"/>
    <mergeCell ref="D105:D106"/>
    <mergeCell ref="E105:E106"/>
    <mergeCell ref="F105:F106"/>
    <mergeCell ref="G105:G106"/>
    <mergeCell ref="A103:A104"/>
    <mergeCell ref="B103:B104"/>
    <mergeCell ref="G97:G98"/>
    <mergeCell ref="F101:F102"/>
    <mergeCell ref="G101:G102"/>
    <mergeCell ref="A99:A100"/>
    <mergeCell ref="B99:B100"/>
    <mergeCell ref="C95:C96"/>
    <mergeCell ref="D95:D96"/>
    <mergeCell ref="E95:E96"/>
    <mergeCell ref="F95:F96"/>
    <mergeCell ref="G95:G96"/>
    <mergeCell ref="A97:A98"/>
    <mergeCell ref="C99:C100"/>
    <mergeCell ref="D99:D100"/>
    <mergeCell ref="E99:E100"/>
    <mergeCell ref="F99:F100"/>
    <mergeCell ref="G99:G100"/>
    <mergeCell ref="A101:A102"/>
    <mergeCell ref="B101:B102"/>
    <mergeCell ref="C101:C102"/>
    <mergeCell ref="D101:D102"/>
    <mergeCell ref="E101:E102"/>
    <mergeCell ref="A95:A96"/>
    <mergeCell ref="B95:B96"/>
    <mergeCell ref="C91:C92"/>
    <mergeCell ref="D91:D92"/>
    <mergeCell ref="E91:E92"/>
    <mergeCell ref="F91:F92"/>
    <mergeCell ref="B97:B98"/>
    <mergeCell ref="C97:C98"/>
    <mergeCell ref="D97:D98"/>
    <mergeCell ref="E97:E98"/>
    <mergeCell ref="F97:F98"/>
    <mergeCell ref="G91:G92"/>
    <mergeCell ref="A93:A94"/>
    <mergeCell ref="B93:B94"/>
    <mergeCell ref="C93:C94"/>
    <mergeCell ref="D93:D94"/>
    <mergeCell ref="E93:E94"/>
    <mergeCell ref="F93:F94"/>
    <mergeCell ref="G93:G94"/>
    <mergeCell ref="A91:A92"/>
    <mergeCell ref="B91:B92"/>
    <mergeCell ref="G85:G86"/>
    <mergeCell ref="F89:F90"/>
    <mergeCell ref="G89:G90"/>
    <mergeCell ref="A87:A88"/>
    <mergeCell ref="B87:B88"/>
    <mergeCell ref="C83:C84"/>
    <mergeCell ref="D83:D84"/>
    <mergeCell ref="E83:E84"/>
    <mergeCell ref="F83:F84"/>
    <mergeCell ref="G83:G84"/>
    <mergeCell ref="A85:A86"/>
    <mergeCell ref="C87:C88"/>
    <mergeCell ref="D87:D88"/>
    <mergeCell ref="E87:E88"/>
    <mergeCell ref="F87:F88"/>
    <mergeCell ref="G87:G88"/>
    <mergeCell ref="A89:A90"/>
    <mergeCell ref="B89:B90"/>
    <mergeCell ref="C89:C90"/>
    <mergeCell ref="D89:D90"/>
    <mergeCell ref="E89:E90"/>
    <mergeCell ref="A83:A84"/>
    <mergeCell ref="B83:B84"/>
    <mergeCell ref="C79:C80"/>
    <mergeCell ref="D79:D80"/>
    <mergeCell ref="E79:E80"/>
    <mergeCell ref="F79:F80"/>
    <mergeCell ref="B85:B86"/>
    <mergeCell ref="C85:C86"/>
    <mergeCell ref="D85:D86"/>
    <mergeCell ref="E85:E86"/>
    <mergeCell ref="F85:F86"/>
    <mergeCell ref="G79:G80"/>
    <mergeCell ref="A81:A82"/>
    <mergeCell ref="B81:B82"/>
    <mergeCell ref="C81:C82"/>
    <mergeCell ref="D81:D82"/>
    <mergeCell ref="E81:E82"/>
    <mergeCell ref="F81:F82"/>
    <mergeCell ref="G81:G82"/>
    <mergeCell ref="A79:A80"/>
    <mergeCell ref="B79:B80"/>
    <mergeCell ref="G73:G74"/>
    <mergeCell ref="F77:F78"/>
    <mergeCell ref="G77:G78"/>
    <mergeCell ref="A75:A76"/>
    <mergeCell ref="B75:B76"/>
    <mergeCell ref="C71:C72"/>
    <mergeCell ref="D71:D72"/>
    <mergeCell ref="E71:E72"/>
    <mergeCell ref="F71:F72"/>
    <mergeCell ref="G71:G72"/>
    <mergeCell ref="A73:A74"/>
    <mergeCell ref="C75:C76"/>
    <mergeCell ref="D75:D76"/>
    <mergeCell ref="E75:E76"/>
    <mergeCell ref="F75:F76"/>
    <mergeCell ref="G75:G76"/>
    <mergeCell ref="A77:A78"/>
    <mergeCell ref="B77:B78"/>
    <mergeCell ref="C77:C78"/>
    <mergeCell ref="D77:D78"/>
    <mergeCell ref="E77:E78"/>
    <mergeCell ref="A71:A72"/>
    <mergeCell ref="B71:B72"/>
    <mergeCell ref="C67:C68"/>
    <mergeCell ref="D67:D68"/>
    <mergeCell ref="E67:E68"/>
    <mergeCell ref="F67:F68"/>
    <mergeCell ref="B73:B74"/>
    <mergeCell ref="C73:C74"/>
    <mergeCell ref="D73:D74"/>
    <mergeCell ref="E73:E74"/>
    <mergeCell ref="F73:F74"/>
    <mergeCell ref="G67:G68"/>
    <mergeCell ref="A69:A70"/>
    <mergeCell ref="B69:B70"/>
    <mergeCell ref="C69:C70"/>
    <mergeCell ref="D69:D70"/>
    <mergeCell ref="E69:E70"/>
    <mergeCell ref="F69:F70"/>
    <mergeCell ref="G69:G70"/>
    <mergeCell ref="A67:A68"/>
    <mergeCell ref="B67:B68"/>
    <mergeCell ref="G61:G62"/>
    <mergeCell ref="F65:F66"/>
    <mergeCell ref="G65:G66"/>
    <mergeCell ref="A63:A64"/>
    <mergeCell ref="B63:B64"/>
    <mergeCell ref="C59:C60"/>
    <mergeCell ref="D59:D60"/>
    <mergeCell ref="E59:E60"/>
    <mergeCell ref="F59:F60"/>
    <mergeCell ref="G59:G60"/>
    <mergeCell ref="A61:A62"/>
    <mergeCell ref="C63:C64"/>
    <mergeCell ref="D63:D64"/>
    <mergeCell ref="E63:E64"/>
    <mergeCell ref="F63:F64"/>
    <mergeCell ref="G63:G64"/>
    <mergeCell ref="A65:A66"/>
    <mergeCell ref="B65:B66"/>
    <mergeCell ref="C65:C66"/>
    <mergeCell ref="D65:D66"/>
    <mergeCell ref="E65:E66"/>
    <mergeCell ref="A59:A60"/>
    <mergeCell ref="B59:B60"/>
    <mergeCell ref="C55:C56"/>
    <mergeCell ref="D55:D56"/>
    <mergeCell ref="E55:E56"/>
    <mergeCell ref="F55:F56"/>
    <mergeCell ref="B61:B62"/>
    <mergeCell ref="C61:C62"/>
    <mergeCell ref="D61:D62"/>
    <mergeCell ref="E61:E62"/>
    <mergeCell ref="F61:F62"/>
    <mergeCell ref="G55:G56"/>
    <mergeCell ref="A57:A58"/>
    <mergeCell ref="B57:B58"/>
    <mergeCell ref="C57:C58"/>
    <mergeCell ref="D57:D58"/>
    <mergeCell ref="E57:E58"/>
    <mergeCell ref="F57:F58"/>
    <mergeCell ref="G57:G58"/>
    <mergeCell ref="A55:A56"/>
    <mergeCell ref="B55:B56"/>
    <mergeCell ref="G49:G50"/>
    <mergeCell ref="F53:F54"/>
    <mergeCell ref="G53:G54"/>
    <mergeCell ref="A51:A52"/>
    <mergeCell ref="B51:B52"/>
    <mergeCell ref="C47:C48"/>
    <mergeCell ref="D47:D48"/>
    <mergeCell ref="E47:E48"/>
    <mergeCell ref="F47:F48"/>
    <mergeCell ref="G47:G48"/>
    <mergeCell ref="A49:A50"/>
    <mergeCell ref="C51:C52"/>
    <mergeCell ref="D51:D52"/>
    <mergeCell ref="E51:E52"/>
    <mergeCell ref="F51:F52"/>
    <mergeCell ref="G51:G52"/>
    <mergeCell ref="A53:A54"/>
    <mergeCell ref="B53:B54"/>
    <mergeCell ref="C53:C54"/>
    <mergeCell ref="D53:D54"/>
    <mergeCell ref="E53:E54"/>
    <mergeCell ref="A47:A48"/>
    <mergeCell ref="B47:B48"/>
    <mergeCell ref="C43:C44"/>
    <mergeCell ref="D43:D44"/>
    <mergeCell ref="E43:E44"/>
    <mergeCell ref="F43:F44"/>
    <mergeCell ref="B49:B50"/>
    <mergeCell ref="C49:C50"/>
    <mergeCell ref="D49:D50"/>
    <mergeCell ref="E49:E50"/>
    <mergeCell ref="F49:F50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G37:G38"/>
    <mergeCell ref="F41:F42"/>
    <mergeCell ref="G41:G42"/>
    <mergeCell ref="A39:A40"/>
    <mergeCell ref="B39:B40"/>
    <mergeCell ref="C35:C36"/>
    <mergeCell ref="D35:D36"/>
    <mergeCell ref="E35:E36"/>
    <mergeCell ref="F35:F36"/>
    <mergeCell ref="G35:G36"/>
    <mergeCell ref="A37:A38"/>
    <mergeCell ref="C39:C40"/>
    <mergeCell ref="D39:D40"/>
    <mergeCell ref="E39:E40"/>
    <mergeCell ref="F39:F40"/>
    <mergeCell ref="G39:G40"/>
    <mergeCell ref="A41:A42"/>
    <mergeCell ref="B41:B42"/>
    <mergeCell ref="C41:C42"/>
    <mergeCell ref="D41:D42"/>
    <mergeCell ref="E41:E42"/>
    <mergeCell ref="A35:A36"/>
    <mergeCell ref="B35:B36"/>
    <mergeCell ref="C31:C32"/>
    <mergeCell ref="D31:D32"/>
    <mergeCell ref="E31:E32"/>
    <mergeCell ref="F31:F32"/>
    <mergeCell ref="B37:B38"/>
    <mergeCell ref="C37:C38"/>
    <mergeCell ref="D37:D38"/>
    <mergeCell ref="E37:E38"/>
    <mergeCell ref="F37:F38"/>
    <mergeCell ref="G31:G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A2:G2"/>
    <mergeCell ref="A3:G3"/>
    <mergeCell ref="A5:A6"/>
    <mergeCell ref="B5:B6"/>
    <mergeCell ref="C5:C6"/>
    <mergeCell ref="D5:D6"/>
    <mergeCell ref="E5:E6"/>
    <mergeCell ref="F5:F6"/>
    <mergeCell ref="B9:B10"/>
    <mergeCell ref="G5:G6"/>
    <mergeCell ref="A7:A8"/>
    <mergeCell ref="B7:B8"/>
    <mergeCell ref="C7:C8"/>
    <mergeCell ref="D7:D8"/>
    <mergeCell ref="E7:E8"/>
    <mergeCell ref="F7:F8"/>
    <mergeCell ref="G7:G8"/>
    <mergeCell ref="A13:A14"/>
    <mergeCell ref="B13:B14"/>
    <mergeCell ref="G9:G10"/>
    <mergeCell ref="A11:A12"/>
    <mergeCell ref="B11:B12"/>
    <mergeCell ref="C11:C12"/>
    <mergeCell ref="D11:D12"/>
    <mergeCell ref="E11:E12"/>
    <mergeCell ref="G13:G14"/>
    <mergeCell ref="A9:A10"/>
    <mergeCell ref="C13:C14"/>
    <mergeCell ref="D13:D14"/>
    <mergeCell ref="E13:E14"/>
    <mergeCell ref="F13:F14"/>
    <mergeCell ref="F11:F12"/>
    <mergeCell ref="G11:G12"/>
    <mergeCell ref="C9:C10"/>
    <mergeCell ref="D9:D10"/>
    <mergeCell ref="E9:E10"/>
    <mergeCell ref="F9:F10"/>
    <mergeCell ref="A15:A16"/>
    <mergeCell ref="B15:B16"/>
    <mergeCell ref="C15:C16"/>
    <mergeCell ref="D15:D16"/>
    <mergeCell ref="G17:G18"/>
    <mergeCell ref="A19:A20"/>
    <mergeCell ref="B19:B20"/>
    <mergeCell ref="C19:C20"/>
    <mergeCell ref="D19:D20"/>
    <mergeCell ref="E19:E20"/>
    <mergeCell ref="E15:E16"/>
    <mergeCell ref="F15:F16"/>
    <mergeCell ref="G15:G16"/>
    <mergeCell ref="F19:F20"/>
    <mergeCell ref="G19:G20"/>
    <mergeCell ref="A17:A18"/>
    <mergeCell ref="B17:B18"/>
    <mergeCell ref="A21:A22"/>
    <mergeCell ref="B21:B22"/>
    <mergeCell ref="C17:C18"/>
    <mergeCell ref="D17:D18"/>
    <mergeCell ref="E17:E18"/>
    <mergeCell ref="F17:F18"/>
    <mergeCell ref="G21:G22"/>
    <mergeCell ref="A23:A24"/>
    <mergeCell ref="B23:B24"/>
    <mergeCell ref="C23:C24"/>
    <mergeCell ref="D23:D24"/>
    <mergeCell ref="E23:E24"/>
    <mergeCell ref="G23:G24"/>
    <mergeCell ref="E25:E26"/>
    <mergeCell ref="F25:F26"/>
    <mergeCell ref="A25:A26"/>
    <mergeCell ref="B25:B26"/>
    <mergeCell ref="G25:G26"/>
    <mergeCell ref="C21:C22"/>
    <mergeCell ref="D21:D22"/>
    <mergeCell ref="E21:E22"/>
    <mergeCell ref="F21:F22"/>
    <mergeCell ref="C25:C26"/>
    <mergeCell ref="D25:D26"/>
    <mergeCell ref="F23:F24"/>
    <mergeCell ref="F27:F28"/>
    <mergeCell ref="A29:A30"/>
    <mergeCell ref="B29:B30"/>
    <mergeCell ref="A27:A28"/>
    <mergeCell ref="B27:B28"/>
    <mergeCell ref="G29:G30"/>
    <mergeCell ref="C29:C30"/>
    <mergeCell ref="D29:D30"/>
    <mergeCell ref="E29:E30"/>
    <mergeCell ref="F29:F30"/>
    <mergeCell ref="G27:G28"/>
    <mergeCell ref="C27:C28"/>
    <mergeCell ref="D27:D28"/>
    <mergeCell ref="E27:E28"/>
  </mergeCells>
  <phoneticPr fontId="0" type="noConversion"/>
  <pageMargins left="0.19685039370078741" right="0.19685039370078741" top="0.19685039370078741" bottom="0.19685039370078741" header="0.51181102362204722" footer="0.51181102362204722"/>
  <pageSetup paperSize="9" scale="70" orientation="portrait" horizontalDpi="300" verticalDpi="300" r:id="rId1"/>
  <headerFooter alignWithMargins="0"/>
  <rowBreaks count="1" manualBreakCount="1">
    <brk id="9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0"/>
  </sheetPr>
  <dimension ref="A1:AI153"/>
  <sheetViews>
    <sheetView topLeftCell="A5" workbookViewId="0">
      <selection activeCell="G91" sqref="A1:G91"/>
    </sheetView>
  </sheetViews>
  <sheetFormatPr defaultRowHeight="12.75"/>
  <cols>
    <col min="1" max="1" width="7.28515625" customWidth="1"/>
    <col min="2" max="2" width="7.7109375" customWidth="1"/>
    <col min="3" max="3" width="25.7109375" customWidth="1"/>
    <col min="4" max="4" width="17.5703125" customWidth="1"/>
    <col min="5" max="5" width="15.42578125" customWidth="1"/>
    <col min="7" max="7" width="17.140625" customWidth="1"/>
  </cols>
  <sheetData>
    <row r="1" spans="1:35" ht="21" thickBot="1">
      <c r="A1" s="282" t="s">
        <v>66</v>
      </c>
      <c r="B1" s="282"/>
      <c r="C1" s="282"/>
      <c r="D1" s="282"/>
      <c r="E1" s="282"/>
      <c r="F1" s="282"/>
      <c r="G1" s="282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35" ht="24.75" customHeight="1" thickBot="1">
      <c r="A2" s="221" t="s">
        <v>70</v>
      </c>
      <c r="B2" s="221"/>
      <c r="C2" s="221"/>
      <c r="D2" s="283" t="str">
        <f>HYPERLINK([3]реквизиты!$A$2)</f>
        <v>Первенство России по самбо среди юношей 1997-1998 гг.р.</v>
      </c>
      <c r="E2" s="284"/>
      <c r="F2" s="284"/>
      <c r="G2" s="285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"/>
      <c r="W2" s="4"/>
    </row>
    <row r="3" spans="1:35" ht="25.5" customHeight="1" thickBot="1">
      <c r="B3" s="49"/>
      <c r="C3" s="49"/>
      <c r="D3" s="289" t="str">
        <f>HYPERLINK([3]реквизиты!$A$3)</f>
        <v>24-27 июня 2013 год   г.Отрадный</v>
      </c>
      <c r="E3" s="290"/>
      <c r="F3" s="290"/>
      <c r="G3" s="50" t="str">
        <f>HYPERLINK(пр.взв!D4)</f>
        <v>В.к. 72 кг.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>
      <c r="A4" s="141" t="s">
        <v>22</v>
      </c>
      <c r="B4" s="286" t="s">
        <v>5</v>
      </c>
      <c r="C4" s="134" t="s">
        <v>2</v>
      </c>
      <c r="D4" s="136" t="s">
        <v>3</v>
      </c>
      <c r="E4" s="134" t="s">
        <v>4</v>
      </c>
      <c r="F4" s="136" t="s">
        <v>8</v>
      </c>
      <c r="G4" s="138" t="s">
        <v>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3.5" thickBot="1">
      <c r="A5" s="142"/>
      <c r="B5" s="137"/>
      <c r="C5" s="287"/>
      <c r="D5" s="137"/>
      <c r="E5" s="287"/>
      <c r="F5" s="137"/>
      <c r="G5" s="28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ht="11.1" customHeight="1">
      <c r="A6" s="291" t="s">
        <v>10</v>
      </c>
      <c r="B6" s="292">
        <v>16</v>
      </c>
      <c r="C6" s="324" t="str">
        <f>VLOOKUP(B6,пр.взв!B7:G86,2,FALSE)</f>
        <v>БОЖА Юрий Михайлович</v>
      </c>
      <c r="D6" s="134" t="str">
        <f>VLOOKUP(B6,пр.взв!B7:G86,3,FALSE)</f>
        <v>09.06.97 1р</v>
      </c>
      <c r="E6" s="327" t="str">
        <f>VLOOKUP(B6,пр.взв!B7:G86,4,FALSE)</f>
        <v>ЦФО, Брянская обл., г. Брянск, ЮР</v>
      </c>
      <c r="F6" s="136">
        <f>VLOOKUP(B6,пр.взв!B7:G86,5,FALSE)</f>
        <v>0</v>
      </c>
      <c r="G6" s="319" t="str">
        <f>VLOOKUP(B6,пр.взв!B7:G86,6,FALSE)</f>
        <v>Михалин И.В., Шмаков А.М.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11.1" customHeight="1">
      <c r="A7" s="279"/>
      <c r="B7" s="281"/>
      <c r="C7" s="321"/>
      <c r="D7" s="287"/>
      <c r="E7" s="328"/>
      <c r="F7" s="277"/>
      <c r="G7" s="320"/>
    </row>
    <row r="8" spans="1:35" ht="11.1" customHeight="1">
      <c r="A8" s="279" t="s">
        <v>11</v>
      </c>
      <c r="B8" s="280">
        <v>36</v>
      </c>
      <c r="C8" s="321" t="str">
        <f>VLOOKUP(B8,пр.взв!B7:G86,2,FALSE)</f>
        <v xml:space="preserve">ФОМИЧЕВ Алексей Сергеевич </v>
      </c>
      <c r="D8" s="278" t="str">
        <f>VLOOKUP(B8,пр.взв!B7:G86,3,FALSE)</f>
        <v>18.04.97 КМС</v>
      </c>
      <c r="E8" s="328" t="str">
        <f>VLOOKUP(B8,пр.взв!B7:G86,4,FALSE)</f>
        <v>Москва</v>
      </c>
      <c r="F8" s="277">
        <f>VLOOKUP(B8,пр.взв!B7:G86,5,FALSE)</f>
        <v>0</v>
      </c>
      <c r="G8" s="320" t="str">
        <f>VLOOKUP(B8,пр.взв!B7:G86,6,FALSE)</f>
        <v>Корниенко МАГромов СС</v>
      </c>
    </row>
    <row r="9" spans="1:35" ht="11.1" customHeight="1">
      <c r="A9" s="279"/>
      <c r="B9" s="281"/>
      <c r="C9" s="321"/>
      <c r="D9" s="278"/>
      <c r="E9" s="328"/>
      <c r="F9" s="277"/>
      <c r="G9" s="320"/>
    </row>
    <row r="10" spans="1:35" ht="11.1" customHeight="1">
      <c r="A10" s="279" t="s">
        <v>12</v>
      </c>
      <c r="B10" s="280">
        <v>7</v>
      </c>
      <c r="C10" s="321" t="str">
        <f>VLOOKUP(B10,пр.взв!B7:G86,2,FALSE)</f>
        <v>ЧЕТЫЗ Нурбий Нухович</v>
      </c>
      <c r="D10" s="278" t="str">
        <f>VLOOKUP(B10,пр.взв!B7:G86,3,FALSE)</f>
        <v>14.04.97 1р</v>
      </c>
      <c r="E10" s="328" t="str">
        <f>VLOOKUP(B10,пр.взв!B7:G86,4,FALSE)</f>
        <v>ЮФО,Адыгея</v>
      </c>
      <c r="F10" s="277">
        <f>VLOOKUP(B10,пр.взв!B7:G86,5,FALSE)</f>
        <v>0</v>
      </c>
      <c r="G10" s="320" t="str">
        <f>VLOOKUP(B10,пр.взв!B7:G86,6,FALSE)</f>
        <v>Джаримок Н</v>
      </c>
    </row>
    <row r="11" spans="1:35" ht="11.1" customHeight="1">
      <c r="A11" s="279"/>
      <c r="B11" s="281"/>
      <c r="C11" s="321"/>
      <c r="D11" s="278"/>
      <c r="E11" s="328"/>
      <c r="F11" s="277"/>
      <c r="G11" s="320"/>
    </row>
    <row r="12" spans="1:35" ht="11.1" customHeight="1">
      <c r="A12" s="318" t="s">
        <v>12</v>
      </c>
      <c r="B12" s="280">
        <v>38</v>
      </c>
      <c r="C12" s="321" t="str">
        <f>VLOOKUP(B12,пр.взв!B7:G86,2,FALSE)</f>
        <v>БИРЮКОВ Михаил Александрович</v>
      </c>
      <c r="D12" s="278" t="str">
        <f>VLOOKUP(B12,пр.взв!B7:G86,3,FALSE)</f>
        <v>17.05.97 1р</v>
      </c>
      <c r="E12" s="328" t="str">
        <f>VLOOKUP(B12,пр.взв!B7:G86,4,FALSE)</f>
        <v>ПФО,Нижегородская,Н.Новгород,ПР</v>
      </c>
      <c r="F12" s="277">
        <f>VLOOKUP(B12,пр.взв!B7:G86,5,FALSE)</f>
        <v>0</v>
      </c>
      <c r="G12" s="320" t="str">
        <f>VLOOKUP(B12,пр.взв!B7:G86,6,FALSE)</f>
        <v>Симанов МВ Гаврилов АЕ</v>
      </c>
    </row>
    <row r="13" spans="1:35" ht="11.1" customHeight="1">
      <c r="A13" s="279"/>
      <c r="B13" s="281"/>
      <c r="C13" s="321"/>
      <c r="D13" s="278"/>
      <c r="E13" s="328"/>
      <c r="F13" s="277"/>
      <c r="G13" s="320"/>
    </row>
    <row r="14" spans="1:35" ht="11.1" customHeight="1">
      <c r="A14" s="279" t="s">
        <v>14</v>
      </c>
      <c r="B14" s="280">
        <v>24</v>
      </c>
      <c r="C14" s="321" t="str">
        <f>VLOOKUP(B14,пр.взв!B7:G86,2,FALSE)</f>
        <v>ОСИПОВ Александр Игоревич</v>
      </c>
      <c r="D14" s="278" t="str">
        <f>VLOOKUP(B14,пр.взв!B7:G86,3,FALSE)</f>
        <v>11.09.98 1р</v>
      </c>
      <c r="E14" s="328" t="str">
        <f>VLOOKUP(B14,пр.взв!B7:G86,4,FALSE)</f>
        <v>ЦФО, Московская обл., г. Серпухов, МО</v>
      </c>
      <c r="F14" s="277">
        <f>VLOOKUP(B14,пр.взв!B7:G86,5,FALSE)</f>
        <v>0</v>
      </c>
      <c r="G14" s="320" t="str">
        <f>VLOOKUP(B14,пр.взв!B7:G86,6,FALSE)</f>
        <v>Верещагин В.В.</v>
      </c>
    </row>
    <row r="15" spans="1:35" ht="11.1" customHeight="1">
      <c r="A15" s="279"/>
      <c r="B15" s="281"/>
      <c r="C15" s="321"/>
      <c r="D15" s="278"/>
      <c r="E15" s="328"/>
      <c r="F15" s="277"/>
      <c r="G15" s="320"/>
    </row>
    <row r="16" spans="1:35" ht="11.1" customHeight="1">
      <c r="A16" s="279" t="s">
        <v>15</v>
      </c>
      <c r="B16" s="280">
        <v>13</v>
      </c>
      <c r="C16" s="321" t="str">
        <f>VLOOKUP(B16,пр.взв!B7:G86,2,FALSE)</f>
        <v>ШЕУДЖЕН Аскер Бачмизович</v>
      </c>
      <c r="D16" s="278" t="str">
        <f>VLOOKUP(B16,пр.взв!B7:G86,3,FALSE)</f>
        <v>27.01.97 1р</v>
      </c>
      <c r="E16" s="328" t="str">
        <f>VLOOKUP(B16,пр.взв!B7:G86,4,FALSE)</f>
        <v>ЮФО,Адыгея</v>
      </c>
      <c r="F16" s="277">
        <f>VLOOKUP(B16,пр.взв!B7:G86,5,FALSE)</f>
        <v>0</v>
      </c>
      <c r="G16" s="320" t="str">
        <f>VLOOKUP(B16,пр.взв!B7:G86,6,FALSE)</f>
        <v>Гомлешко А</v>
      </c>
    </row>
    <row r="17" spans="1:14" ht="11.1" customHeight="1">
      <c r="A17" s="279"/>
      <c r="B17" s="281"/>
      <c r="C17" s="321"/>
      <c r="D17" s="278"/>
      <c r="E17" s="328"/>
      <c r="F17" s="277"/>
      <c r="G17" s="320"/>
    </row>
    <row r="18" spans="1:14" ht="11.1" customHeight="1">
      <c r="A18" s="279" t="s">
        <v>16</v>
      </c>
      <c r="B18" s="280">
        <v>20</v>
      </c>
      <c r="C18" s="321" t="str">
        <f>VLOOKUP(B18,пр.взв!B7:G86,2,FALSE)</f>
        <v xml:space="preserve">БАКАНОВ Денис Сергеевич </v>
      </c>
      <c r="D18" s="278" t="str">
        <f>VLOOKUP(B18,пр.взв!B7:G86,3,FALSE)</f>
        <v>10.09.98 3р</v>
      </c>
      <c r="E18" s="328" t="str">
        <f>VLOOKUP(B18,пр.взв!B7:G86,4,FALSE)</f>
        <v>Москва</v>
      </c>
      <c r="F18" s="277">
        <f>VLOOKUP(B18,пр.взв!B7:G86,5,FALSE)</f>
        <v>0</v>
      </c>
      <c r="G18" s="320" t="str">
        <f>VLOOKUP(B18,пр.взв!B7:G86,6,FALSE)</f>
        <v xml:space="preserve">ЛебедевАА Огиенко ДС </v>
      </c>
    </row>
    <row r="19" spans="1:14" ht="11.1" customHeight="1">
      <c r="A19" s="279"/>
      <c r="B19" s="281"/>
      <c r="C19" s="321"/>
      <c r="D19" s="278"/>
      <c r="E19" s="328"/>
      <c r="F19" s="277"/>
      <c r="G19" s="320"/>
    </row>
    <row r="20" spans="1:14" ht="11.1" customHeight="1">
      <c r="A20" s="279" t="s">
        <v>17</v>
      </c>
      <c r="B20" s="280">
        <v>30</v>
      </c>
      <c r="C20" s="321" t="str">
        <f>VLOOKUP(B20,пр.взв!B7:G86,2,FALSE)</f>
        <v xml:space="preserve">МАСЬКО Яков Сергеевич </v>
      </c>
      <c r="D20" s="278" t="str">
        <f>VLOOKUP(B20,пр.взв!B7:G86,3,FALSE)</f>
        <v>26.03.97 2р</v>
      </c>
      <c r="E20" s="328" t="str">
        <f>VLOOKUP(B20,пр.взв!B7:G86,4,FALSE)</f>
        <v>ЮФО,Новочеркасск</v>
      </c>
      <c r="F20" s="277">
        <f>VLOOKUP(B20,пр.взв!B7:G86,5,FALSE)</f>
        <v>0</v>
      </c>
      <c r="G20" s="320" t="str">
        <f>VLOOKUP(B20,пр.взв!B7:G86,6,FALSE)</f>
        <v>Липчанкий МЮ Григорян ИХ</v>
      </c>
    </row>
    <row r="21" spans="1:14" ht="11.1" customHeight="1">
      <c r="A21" s="279"/>
      <c r="B21" s="281"/>
      <c r="C21" s="321"/>
      <c r="D21" s="278"/>
      <c r="E21" s="328"/>
      <c r="F21" s="277"/>
      <c r="G21" s="320"/>
    </row>
    <row r="22" spans="1:14" ht="11.1" customHeight="1">
      <c r="A22" s="279" t="s">
        <v>18</v>
      </c>
      <c r="B22" s="280">
        <v>4</v>
      </c>
      <c r="C22" s="321" t="str">
        <f>VLOOKUP(B22,пр.взв!B7:G86,2,FALSE)</f>
        <v xml:space="preserve">ЛАМПАСОВ Михаил Сергеевич </v>
      </c>
      <c r="D22" s="278" t="str">
        <f>VLOOKUP(B22,пр.взв!B7:G86,3,FALSE)</f>
        <v>21.05.97 1р</v>
      </c>
      <c r="E22" s="328" t="str">
        <f>VLOOKUP(B22,пр.взв!B7:G86,4,FALSE)</f>
        <v>Москва</v>
      </c>
      <c r="F22" s="277">
        <f>VLOOKUP(B22,пр.взв!B7:G86,5,FALSE)</f>
        <v>0</v>
      </c>
      <c r="G22" s="320" t="str">
        <f>VLOOKUP(B22,пр.взв!B7:G86,6,FALSE)</f>
        <v>Кисилев СН</v>
      </c>
    </row>
    <row r="23" spans="1:14" ht="11.1" customHeight="1">
      <c r="A23" s="279"/>
      <c r="B23" s="281"/>
      <c r="C23" s="321"/>
      <c r="D23" s="278"/>
      <c r="E23" s="328"/>
      <c r="F23" s="277"/>
      <c r="G23" s="320"/>
    </row>
    <row r="24" spans="1:14" ht="11.1" customHeight="1">
      <c r="A24" s="279" t="s">
        <v>19</v>
      </c>
      <c r="B24" s="280">
        <v>19</v>
      </c>
      <c r="C24" s="321" t="str">
        <f>VLOOKUP(B24,пр.взв!B7:G86,2,FALSE)</f>
        <v>ДЕМУРЧЯН Арам Ашотович</v>
      </c>
      <c r="D24" s="278" t="str">
        <f>VLOOKUP(B24,пр.взв!B7:G86,3,FALSE)</f>
        <v>01.07.97 1р</v>
      </c>
      <c r="E24" s="328" t="str">
        <f>VLOOKUP(B24,пр.взв!B7:G86,4,FALSE)</f>
        <v>ЮФО, Краснодарский край, г. Армавир, Д</v>
      </c>
      <c r="F24" s="277">
        <f>VLOOKUP(B24,пр.взв!B7:G86,5,FALSE)</f>
        <v>0</v>
      </c>
      <c r="G24" s="320" t="str">
        <f>VLOOKUP(B24,пр.взв!B7:G86,6,FALSE)</f>
        <v>Погосян В.Г.</v>
      </c>
    </row>
    <row r="25" spans="1:14" ht="11.1" customHeight="1">
      <c r="A25" s="279"/>
      <c r="B25" s="281"/>
      <c r="C25" s="321"/>
      <c r="D25" s="278"/>
      <c r="E25" s="328"/>
      <c r="F25" s="277"/>
      <c r="G25" s="320"/>
    </row>
    <row r="26" spans="1:14" ht="11.1" customHeight="1">
      <c r="A26" s="279" t="s">
        <v>20</v>
      </c>
      <c r="B26" s="280">
        <v>1</v>
      </c>
      <c r="C26" s="321" t="str">
        <f>VLOOKUP(B26,пр.взв!B7:G86,2,FALSE)</f>
        <v>ЩЕБЛЕТОВ Александр Александрович</v>
      </c>
      <c r="D26" s="278" t="str">
        <f>VLOOKUP(B26,пр.взв!B7:G86,3,FALSE)</f>
        <v>08.12.97 1р</v>
      </c>
      <c r="E26" s="328" t="str">
        <f>VLOOKUP(B26,пр.взв!B7:G86,4,FALSE)</f>
        <v>Санкт-Петербург, МО</v>
      </c>
      <c r="F26" s="277">
        <f>VLOOKUP(B26,пр.взв!B7:G86,5,FALSE)</f>
        <v>0</v>
      </c>
      <c r="G26" s="320" t="str">
        <f>VLOOKUP(B26,пр.взв!B7:G86,6,FALSE)</f>
        <v>Гусева С.В.</v>
      </c>
    </row>
    <row r="27" spans="1:14" ht="11.1" customHeight="1">
      <c r="A27" s="279"/>
      <c r="B27" s="281"/>
      <c r="C27" s="321"/>
      <c r="D27" s="278"/>
      <c r="E27" s="328"/>
      <c r="F27" s="277"/>
      <c r="G27" s="320"/>
    </row>
    <row r="28" spans="1:14" ht="11.1" customHeight="1">
      <c r="A28" s="279" t="s">
        <v>21</v>
      </c>
      <c r="B28" s="280">
        <v>12</v>
      </c>
      <c r="C28" s="321" t="str">
        <f>VLOOKUP(B28,пр.взв!B7:G86,2,FALSE)</f>
        <v>НОВИКОВ Филипп Александрович</v>
      </c>
      <c r="D28" s="278" t="str">
        <f>VLOOKUP(B28,пр.взв!B7:G86,3,FALSE)</f>
        <v>09.01.98 1р</v>
      </c>
      <c r="E28" s="328" t="str">
        <f>VLOOKUP(B28,пр.взв!B7:G86,4,FALSE)</f>
        <v>СФО,Кемеровская,Новокузнецк МО</v>
      </c>
      <c r="F28" s="277">
        <f>VLOOKUP(B28,пр.взв!B7:G86,5,FALSE)</f>
        <v>0</v>
      </c>
      <c r="G28" s="320" t="str">
        <f>VLOOKUP(B28,пр.взв!B7:G86,6,FALSE)</f>
        <v>Параскивопуло ИВ</v>
      </c>
    </row>
    <row r="29" spans="1:14" ht="11.1" customHeight="1">
      <c r="A29" s="279"/>
      <c r="B29" s="281"/>
      <c r="C29" s="321"/>
      <c r="D29" s="278"/>
      <c r="E29" s="328"/>
      <c r="F29" s="277"/>
      <c r="G29" s="320"/>
    </row>
    <row r="30" spans="1:14" ht="11.1" customHeight="1">
      <c r="A30" s="279" t="s">
        <v>38</v>
      </c>
      <c r="B30" s="280">
        <v>22</v>
      </c>
      <c r="C30" s="321" t="str">
        <f>VLOOKUP(B30,пр.взв!B7:G86,2,FALSE)</f>
        <v>АРУСТАМЯН Вячеслав Артурович</v>
      </c>
      <c r="D30" s="278" t="str">
        <f>VLOOKUP(B30,пр.взв!B7:G86,3,FALSE)</f>
        <v>25.02.97 1р</v>
      </c>
      <c r="E30" s="328" t="str">
        <f>VLOOKUP(B30,пр.взв!B7:G86,4,FALSE)</f>
        <v>СФО,Новосибирская,Новосибирск МО</v>
      </c>
      <c r="F30" s="277">
        <f>VLOOKUP(B30,пр.взв!B7:G86,5,FALSE)</f>
        <v>0</v>
      </c>
      <c r="G30" s="320" t="str">
        <f>VLOOKUP(B30,пр.взв!B7:G86,6,FALSE)</f>
        <v>Менщиков СМ Копенкин АВ</v>
      </c>
    </row>
    <row r="31" spans="1:14" ht="11.1" customHeight="1">
      <c r="A31" s="279"/>
      <c r="B31" s="281"/>
      <c r="C31" s="321"/>
      <c r="D31" s="278"/>
      <c r="E31" s="328"/>
      <c r="F31" s="277"/>
      <c r="G31" s="320"/>
      <c r="H31" s="6"/>
      <c r="I31" s="6"/>
      <c r="J31" s="6"/>
      <c r="L31" s="6"/>
      <c r="M31" s="6"/>
      <c r="N31" s="6"/>
    </row>
    <row r="32" spans="1:14" ht="11.1" customHeight="1">
      <c r="A32" s="279" t="s">
        <v>39</v>
      </c>
      <c r="B32" s="280">
        <v>21</v>
      </c>
      <c r="C32" s="321" t="str">
        <f>VLOOKUP(B32,пр.взв!B7:G86,2,FALSE)</f>
        <v>ШЕВЦОВ Егор Олегович</v>
      </c>
      <c r="D32" s="278" t="str">
        <f>VLOOKUP(B32,пр.взв!B7:G86,3,FALSE)</f>
        <v>19.03.98 кмс</v>
      </c>
      <c r="E32" s="328" t="str">
        <f>VLOOKUP(B32,пр.взв!B7:G86,4,FALSE)</f>
        <v>ДФО,Амурская,Благовещенск</v>
      </c>
      <c r="F32" s="277">
        <f>VLOOKUP(B32,пр.взв!B7:G86,5,FALSE)</f>
        <v>0</v>
      </c>
      <c r="G32" s="320" t="str">
        <f>VLOOKUP(B32,пр.взв!B7:G86,6,FALSE)</f>
        <v>Курашов ВИ Магдыч МВ</v>
      </c>
      <c r="H32" s="6"/>
      <c r="I32" s="6"/>
      <c r="J32" s="6"/>
      <c r="L32" s="6"/>
      <c r="M32" s="6"/>
      <c r="N32" s="6"/>
    </row>
    <row r="33" spans="1:14" ht="11.1" customHeight="1">
      <c r="A33" s="279"/>
      <c r="B33" s="281"/>
      <c r="C33" s="321"/>
      <c r="D33" s="278"/>
      <c r="E33" s="328"/>
      <c r="F33" s="277"/>
      <c r="G33" s="320"/>
      <c r="H33" s="6"/>
      <c r="I33" s="6"/>
      <c r="J33" s="6"/>
      <c r="L33" s="6"/>
      <c r="M33" s="6"/>
      <c r="N33" s="6"/>
    </row>
    <row r="34" spans="1:14" ht="11.1" customHeight="1">
      <c r="A34" s="279" t="s">
        <v>40</v>
      </c>
      <c r="B34" s="280">
        <v>42</v>
      </c>
      <c r="C34" s="321" t="str">
        <f>VLOOKUP(B34,пр.взв!B7:G100,2,FALSE)</f>
        <v>САМСОНОВ Иван Александрович</v>
      </c>
      <c r="D34" s="277" t="str">
        <f>VLOOKUP(C34,пр.взв!C7:H100,2,FALSE)</f>
        <v>06.02.98 кмс</v>
      </c>
      <c r="E34" s="329" t="str">
        <f>VLOOKUP(D34,пр.взв!D7:I100,2,FALSE)</f>
        <v>ЦФО,Ярославская,Ростов МО</v>
      </c>
      <c r="F34" s="277">
        <f>VLOOKUP(E34,пр.взв!E7:J100,2,FALSE)</f>
        <v>0</v>
      </c>
      <c r="G34" s="321" t="str">
        <f>пр.взв!G89</f>
        <v>Петров ВА</v>
      </c>
    </row>
    <row r="35" spans="1:14" ht="11.1" customHeight="1">
      <c r="A35" s="279"/>
      <c r="B35" s="281"/>
      <c r="C35" s="321"/>
      <c r="D35" s="277"/>
      <c r="E35" s="329"/>
      <c r="F35" s="277"/>
      <c r="G35" s="321"/>
    </row>
    <row r="36" spans="1:14" ht="11.1" customHeight="1">
      <c r="A36" s="279" t="s">
        <v>41</v>
      </c>
      <c r="B36" s="280">
        <v>35</v>
      </c>
      <c r="C36" s="321" t="str">
        <f>VLOOKUP(B36,пр.взв!B7:G86,2,FALSE)</f>
        <v>ДУДУШКИН Денис Сергеевич</v>
      </c>
      <c r="D36" s="278" t="str">
        <f>VLOOKUP(B36,пр.взв!B7:G86,3,FALSE)</f>
        <v>23.01.98 2юн</v>
      </c>
      <c r="E36" s="328" t="str">
        <f>VLOOKUP(B36,пр.взв!B7:G86,4,FALSE)</f>
        <v>УрФО, г. Челябинск, МО</v>
      </c>
      <c r="F36" s="277">
        <f>VLOOKUP(B36,пр.взв!B7:G86,5,FALSE)</f>
        <v>0</v>
      </c>
      <c r="G36" s="320" t="str">
        <f>VLOOKUP(B36,пр.взв!B7:G86,6,FALSE)</f>
        <v>Плотников А.С.</v>
      </c>
    </row>
    <row r="37" spans="1:14" ht="11.1" customHeight="1">
      <c r="A37" s="279"/>
      <c r="B37" s="281"/>
      <c r="C37" s="321"/>
      <c r="D37" s="278"/>
      <c r="E37" s="328"/>
      <c r="F37" s="277"/>
      <c r="G37" s="320"/>
    </row>
    <row r="38" spans="1:14" ht="11.1" customHeight="1">
      <c r="A38" s="279" t="s">
        <v>42</v>
      </c>
      <c r="B38" s="280">
        <v>5</v>
      </c>
      <c r="C38" s="321" t="str">
        <f>VLOOKUP(B38,пр.взв!B7:G86,2,FALSE)</f>
        <v xml:space="preserve">ПЕТРОВ Дмитрий Втальевич </v>
      </c>
      <c r="D38" s="278" t="str">
        <f>VLOOKUP(B38,пр.взв!B7:G86,3,FALSE)</f>
        <v>29.09.97 2р</v>
      </c>
      <c r="E38" s="328" t="str">
        <f>VLOOKUP(B38,пр.взв!B7:G86,4,FALSE)</f>
        <v>ПФО,Чувашская республика Чебоксары</v>
      </c>
      <c r="F38" s="277">
        <f>VLOOKUP(B38,пр.взв!B7:G86,5,FALSE)</f>
        <v>0</v>
      </c>
      <c r="G38" s="320" t="str">
        <f>VLOOKUP(B38,пр.взв!B7:G86,6,FALSE)</f>
        <v>Гусев ОМ Малов СА</v>
      </c>
    </row>
    <row r="39" spans="1:14" ht="11.1" customHeight="1">
      <c r="A39" s="279"/>
      <c r="B39" s="281"/>
      <c r="C39" s="321"/>
      <c r="D39" s="278"/>
      <c r="E39" s="328"/>
      <c r="F39" s="277"/>
      <c r="G39" s="320"/>
    </row>
    <row r="40" spans="1:14" ht="11.1" customHeight="1">
      <c r="A40" s="279" t="s">
        <v>43</v>
      </c>
      <c r="B40" s="280">
        <v>9</v>
      </c>
      <c r="C40" s="321" t="str">
        <f>VLOOKUP(B40,пр.взв!B7:G86,2,FALSE)</f>
        <v>САПРЫКИН Владислав Александрович</v>
      </c>
      <c r="D40" s="278" t="str">
        <f>VLOOKUP(B40,пр.взв!B7:G86,3,FALSE)</f>
        <v>11.01.97 1р</v>
      </c>
      <c r="E40" s="328" t="str">
        <f>VLOOKUP(B40,пр.взв!B7:G86,4,FALSE)</f>
        <v>ПФО,Оренбургская,Кувандык,МО</v>
      </c>
      <c r="F40" s="277">
        <f>VLOOKUP(B40,пр.взв!B7:G86,5,FALSE)</f>
        <v>0</v>
      </c>
      <c r="G40" s="320" t="str">
        <f>VLOOKUP(B40,пр.взв!B7:G86,6,FALSE)</f>
        <v>Баширов РЗ</v>
      </c>
    </row>
    <row r="41" spans="1:14" ht="11.1" customHeight="1">
      <c r="A41" s="279"/>
      <c r="B41" s="281"/>
      <c r="C41" s="321"/>
      <c r="D41" s="278"/>
      <c r="E41" s="328"/>
      <c r="F41" s="277"/>
      <c r="G41" s="320"/>
    </row>
    <row r="42" spans="1:14" ht="11.1" customHeight="1">
      <c r="A42" s="279" t="s">
        <v>44</v>
      </c>
      <c r="B42" s="280">
        <v>27</v>
      </c>
      <c r="C42" s="321" t="str">
        <f>VLOOKUP(B42,пр.взв!B7:G86,2,FALSE)</f>
        <v>ДОНЦОВ Роман Русланович</v>
      </c>
      <c r="D42" s="278" t="str">
        <f>VLOOKUP(B42,пр.взв!B7:G86,3,FALSE)</f>
        <v>25.04.97 1р</v>
      </c>
      <c r="E42" s="328" t="str">
        <f>VLOOKUP(B42,пр.взв!B7:G86,4,FALSE)</f>
        <v>УрФО, Тюменская обл., г. Тюмень, ВС</v>
      </c>
      <c r="F42" s="277">
        <f>VLOOKUP(B42,пр.взв!B7:G86,5,FALSE)</f>
        <v>0</v>
      </c>
      <c r="G42" s="320" t="str">
        <f>VLOOKUP(B42,пр.взв!B7:G86,6,FALSE)</f>
        <v>Вуколов А.В.</v>
      </c>
    </row>
    <row r="43" spans="1:14" ht="11.1" customHeight="1">
      <c r="A43" s="279"/>
      <c r="B43" s="281"/>
      <c r="C43" s="321"/>
      <c r="D43" s="278"/>
      <c r="E43" s="328"/>
      <c r="F43" s="277"/>
      <c r="G43" s="320"/>
    </row>
    <row r="44" spans="1:14" ht="11.1" customHeight="1">
      <c r="A44" s="279" t="s">
        <v>45</v>
      </c>
      <c r="B44" s="280">
        <v>32</v>
      </c>
      <c r="C44" s="321" t="str">
        <f>VLOOKUP(B44,пр.взв!B7:G86,2,FALSE)</f>
        <v>ДЕМИДОВ Михаил Александрович</v>
      </c>
      <c r="D44" s="278" t="str">
        <f>VLOOKUP(B44,пр.взв!B7:G86,3,FALSE)</f>
        <v>01.08.97 1р</v>
      </c>
      <c r="E44" s="328" t="str">
        <f>VLOOKUP(B44,пр.взв!B7:G86,4,FALSE)</f>
        <v>УрФО, ЯНАО, г. Муравленко, МО</v>
      </c>
      <c r="F44" s="277">
        <f>VLOOKUP(B44,пр.взв!B7:G86,5,FALSE)</f>
        <v>0</v>
      </c>
      <c r="G44" s="320" t="str">
        <f>VLOOKUP(B44,пр.взв!B7:G86,6,FALSE)</f>
        <v>Репушко Д.А., Миронов А.О.</v>
      </c>
    </row>
    <row r="45" spans="1:14" ht="11.1" customHeight="1">
      <c r="A45" s="279"/>
      <c r="B45" s="281"/>
      <c r="C45" s="321"/>
      <c r="D45" s="278"/>
      <c r="E45" s="328"/>
      <c r="F45" s="277"/>
      <c r="G45" s="320"/>
    </row>
    <row r="46" spans="1:14" ht="11.1" customHeight="1">
      <c r="A46" s="279" t="s">
        <v>46</v>
      </c>
      <c r="B46" s="280">
        <v>28</v>
      </c>
      <c r="C46" s="321" t="str">
        <f>VLOOKUP(B46,пр.взв!B7:G86,2,FALSE)</f>
        <v>ИСАЕВ Александр Анатольевич</v>
      </c>
      <c r="D46" s="278" t="str">
        <f>VLOOKUP(B46,пр.взв!B7:G86,3,FALSE)</f>
        <v>09.12.97 1р</v>
      </c>
      <c r="E46" s="328" t="str">
        <f>VLOOKUP(B46,пр.взв!B7:G86,4,FALSE)</f>
        <v>ПФО,Татарстан,Казань МО</v>
      </c>
      <c r="F46" s="277">
        <f>VLOOKUP(B46,пр.взв!B7:G86,5,FALSE)</f>
        <v>0</v>
      </c>
      <c r="G46" s="320" t="str">
        <f>VLOOKUP(B46,пр.взв!B7:G86,6,FALSE)</f>
        <v>Бадертденов МИ</v>
      </c>
    </row>
    <row r="47" spans="1:14" ht="11.1" customHeight="1">
      <c r="A47" s="279"/>
      <c r="B47" s="281"/>
      <c r="C47" s="321"/>
      <c r="D47" s="278"/>
      <c r="E47" s="328"/>
      <c r="F47" s="277"/>
      <c r="G47" s="320"/>
    </row>
    <row r="48" spans="1:14" ht="11.1" customHeight="1">
      <c r="A48" s="279" t="s">
        <v>47</v>
      </c>
      <c r="B48" s="280">
        <v>41</v>
      </c>
      <c r="C48" s="321" t="str">
        <f>пр.взв!C87</f>
        <v>ЗАЛКАР Уулу Самудин</v>
      </c>
      <c r="D48" s="277" t="str">
        <f>пр.взв!D87</f>
        <v>03.12.97 1юн</v>
      </c>
      <c r="E48" s="329" t="str">
        <f>пр.взв!E87</f>
        <v>ПФО, Самарская обл., г. Самара</v>
      </c>
      <c r="F48" s="277">
        <f>пр.взв!F87</f>
        <v>0</v>
      </c>
      <c r="G48" s="321" t="str">
        <f>пр.взв!G87</f>
        <v>Родомакин Ю.С., Киргизов В.В.</v>
      </c>
    </row>
    <row r="49" spans="1:7" ht="11.1" customHeight="1">
      <c r="A49" s="279"/>
      <c r="B49" s="281"/>
      <c r="C49" s="321"/>
      <c r="D49" s="277"/>
      <c r="E49" s="329"/>
      <c r="F49" s="277"/>
      <c r="G49" s="321"/>
    </row>
    <row r="50" spans="1:7" ht="11.1" customHeight="1">
      <c r="A50" s="279" t="s">
        <v>48</v>
      </c>
      <c r="B50" s="280">
        <v>37</v>
      </c>
      <c r="C50" s="321" t="str">
        <f>VLOOKUP(B50,пр.взв!B7:G86,2,FALSE)</f>
        <v>КИРИЛЛОВ Никита Викторович</v>
      </c>
      <c r="D50" s="278" t="str">
        <f>VLOOKUP(B50,пр.взв!B7:G86,3,FALSE)</f>
        <v>07.06.97 кмс</v>
      </c>
      <c r="E50" s="328" t="str">
        <f>VLOOKUP(B50,пр.взв!B7:G86,4,FALSE)</f>
        <v>СФО,Новосибирская,Новосибирск МО</v>
      </c>
      <c r="F50" s="277">
        <f>VLOOKUP(B50,пр.взв!B7:G86,5,FALSE)</f>
        <v>0</v>
      </c>
      <c r="G50" s="320" t="str">
        <f>VLOOKUP(B50,пр.взв!B7:G86,6,FALSE)</f>
        <v>Мордвинов АИ Кондрашова ОА</v>
      </c>
    </row>
    <row r="51" spans="1:7" ht="11.1" customHeight="1">
      <c r="A51" s="279"/>
      <c r="B51" s="281"/>
      <c r="C51" s="321"/>
      <c r="D51" s="278"/>
      <c r="E51" s="328"/>
      <c r="F51" s="277"/>
      <c r="G51" s="320"/>
    </row>
    <row r="52" spans="1:7" ht="11.1" customHeight="1">
      <c r="A52" s="279" t="s">
        <v>49</v>
      </c>
      <c r="B52" s="280">
        <v>33</v>
      </c>
      <c r="C52" s="321" t="str">
        <f>VLOOKUP(B52,пр.взв!B7:G86,2,FALSE)</f>
        <v>ДЫШЕКОВ Резуан Хадисович</v>
      </c>
      <c r="D52" s="278" t="str">
        <f>VLOOKUP(B52,пр.взв!B7:G86,3,FALSE)</f>
        <v>10.11.97 1р</v>
      </c>
      <c r="E52" s="328" t="str">
        <f>VLOOKUP(B52,пр.взв!B7:G86,4,FALSE)</f>
        <v>ЮФО,Адыгея</v>
      </c>
      <c r="F52" s="277">
        <f>VLOOKUP(B52,пр.взв!B7:G86,5,FALSE)</f>
        <v>0</v>
      </c>
      <c r="G52" s="320" t="str">
        <f>VLOOKUP(B52,пр.взв!B7:G86,6,FALSE)</f>
        <v>Хапай Ар. Пченашев М</v>
      </c>
    </row>
    <row r="53" spans="1:7" ht="11.1" customHeight="1">
      <c r="A53" s="279"/>
      <c r="B53" s="281"/>
      <c r="C53" s="321"/>
      <c r="D53" s="278"/>
      <c r="E53" s="328"/>
      <c r="F53" s="277"/>
      <c r="G53" s="320"/>
    </row>
    <row r="54" spans="1:7" ht="11.1" customHeight="1">
      <c r="A54" s="279" t="s">
        <v>50</v>
      </c>
      <c r="B54" s="280">
        <v>18</v>
      </c>
      <c r="C54" s="321" t="str">
        <f>VLOOKUP(B54,пр.взв!B7:G86,2,FALSE)</f>
        <v>КЛИМЕНКО Максим Владимирович</v>
      </c>
      <c r="D54" s="278" t="str">
        <f>VLOOKUP(B54,пр.взв!B7:G86,3,FALSE)</f>
        <v>09.11.97 1р</v>
      </c>
      <c r="E54" s="328" t="str">
        <f>VLOOKUP(B54,пр.взв!B7:G86,4,FALSE)</f>
        <v>УрФО, ХМАО-Югра, МО</v>
      </c>
      <c r="F54" s="277">
        <f>VLOOKUP(B54,пр.взв!B7:G86,5,FALSE)</f>
        <v>0</v>
      </c>
      <c r="G54" s="320" t="str">
        <f>VLOOKUP(B54,пр.взв!B7:G86,6,FALSE)</f>
        <v>Пастухов М.А.</v>
      </c>
    </row>
    <row r="55" spans="1:7" ht="11.1" customHeight="1">
      <c r="A55" s="279"/>
      <c r="B55" s="281"/>
      <c r="C55" s="321"/>
      <c r="D55" s="278"/>
      <c r="E55" s="328"/>
      <c r="F55" s="277"/>
      <c r="G55" s="320"/>
    </row>
    <row r="56" spans="1:7" ht="11.1" customHeight="1">
      <c r="A56" s="279" t="s">
        <v>51</v>
      </c>
      <c r="B56" s="280">
        <v>6</v>
      </c>
      <c r="C56" s="321" t="str">
        <f>VLOOKUP(B56,пр.взв!B7:G86,2,FALSE)</f>
        <v>ЧИСТЯКОВ Владислав Игоревич</v>
      </c>
      <c r="D56" s="278" t="str">
        <f>VLOOKUP(B56,пр.взв!B7:G86,3,FALSE)</f>
        <v>24.07.97 1р</v>
      </c>
      <c r="E56" s="328" t="str">
        <f>VLOOKUP(B56,пр.взв!B7:G86,4,FALSE)</f>
        <v>ЦФО, Московская обл., г. Дмитров, МО</v>
      </c>
      <c r="F56" s="277">
        <f>VLOOKUP(B56,пр.взв!B7:G86,5,FALSE)</f>
        <v>0</v>
      </c>
      <c r="G56" s="320" t="str">
        <f>VLOOKUP(B56,пр.взв!B7:G86,6,FALSE)</f>
        <v>Бондарь А.Ю., Малышев Н.Н.</v>
      </c>
    </row>
    <row r="57" spans="1:7" ht="11.1" customHeight="1">
      <c r="A57" s="279"/>
      <c r="B57" s="281"/>
      <c r="C57" s="321"/>
      <c r="D57" s="278"/>
      <c r="E57" s="328"/>
      <c r="F57" s="277"/>
      <c r="G57" s="320"/>
    </row>
    <row r="58" spans="1:7" ht="11.1" customHeight="1">
      <c r="A58" s="279" t="s">
        <v>52</v>
      </c>
      <c r="B58" s="280">
        <v>25</v>
      </c>
      <c r="C58" s="321" t="str">
        <f>VLOOKUP(B58,пр.взв!B7:G86,2,FALSE)</f>
        <v>АХМЕДОВ Кариб Маликович</v>
      </c>
      <c r="D58" s="278" t="str">
        <f>VLOOKUP(B58,пр.взв!B7:G86,3,FALSE)</f>
        <v>15.01.97 1р</v>
      </c>
      <c r="E58" s="328" t="str">
        <f>VLOOKUP(B58,пр.взв!B7:G86,4,FALSE)</f>
        <v>СКФО, республика Дагестан, г. Махачкала, ПР</v>
      </c>
      <c r="F58" s="277">
        <f>VLOOKUP(B58,пр.взв!B7:G86,5,FALSE)</f>
        <v>0</v>
      </c>
      <c r="G58" s="320" t="str">
        <f>VLOOKUP(B58,пр.взв!B7:G86,6,FALSE)</f>
        <v>Курбанов Т.И.</v>
      </c>
    </row>
    <row r="59" spans="1:7" ht="11.1" customHeight="1">
      <c r="A59" s="279"/>
      <c r="B59" s="281"/>
      <c r="C59" s="321"/>
      <c r="D59" s="278"/>
      <c r="E59" s="328"/>
      <c r="F59" s="277"/>
      <c r="G59" s="320"/>
    </row>
    <row r="60" spans="1:7" ht="11.1" customHeight="1">
      <c r="A60" s="279" t="s">
        <v>53</v>
      </c>
      <c r="B60" s="280">
        <v>26</v>
      </c>
      <c r="C60" s="321" t="str">
        <f>VLOOKUP(B60,пр.взв!B7:G86,2,FALSE)</f>
        <v>КОВАЛЬЧУК Денис Андреевич</v>
      </c>
      <c r="D60" s="278" t="str">
        <f>VLOOKUP(B60,пр.взв!B7:G86,3,FALSE)</f>
        <v>08.12.97 2р</v>
      </c>
      <c r="E60" s="328" t="str">
        <f>VLOOKUP(B60,пр.взв!B7:G86,4,FALSE)</f>
        <v>ЮФО, Краснодарский край, г. Выселки, МО</v>
      </c>
      <c r="F60" s="277">
        <f>VLOOKUP(B60,пр.взв!B7:G86,5,FALSE)</f>
        <v>0</v>
      </c>
      <c r="G60" s="320" t="str">
        <f>VLOOKUP(B60,пр.взв!B7:G86,6,FALSE)</f>
        <v>Волошин, Гарамов</v>
      </c>
    </row>
    <row r="61" spans="1:7" ht="11.1" customHeight="1">
      <c r="A61" s="279"/>
      <c r="B61" s="281"/>
      <c r="C61" s="321"/>
      <c r="D61" s="278"/>
      <c r="E61" s="328"/>
      <c r="F61" s="277"/>
      <c r="G61" s="320"/>
    </row>
    <row r="62" spans="1:7" ht="11.1" customHeight="1">
      <c r="A62" s="318" t="s">
        <v>270</v>
      </c>
      <c r="B62" s="280">
        <v>2</v>
      </c>
      <c r="C62" s="321" t="str">
        <f>VLOOKUP(B62,пр.взв!B7:G86,2,FALSE)</f>
        <v>СОКОЛОВ Виталий Валерьевич</v>
      </c>
      <c r="D62" s="278" t="str">
        <f>VLOOKUP(B62,пр.взв!B7:G86,3,FALSE)</f>
        <v>27.09.97 1р</v>
      </c>
      <c r="E62" s="328" t="str">
        <f>VLOOKUP(B62,пр.взв!B7:G86,4,FALSE)</f>
        <v>ЦФО,Ярославская,Рыбинск МЩ</v>
      </c>
      <c r="F62" s="277">
        <f>VLOOKUP(B62,пр.взв!B7:G86,5,FALSE)</f>
        <v>0</v>
      </c>
      <c r="G62" s="320" t="str">
        <f>VLOOKUP(B62,пр.взв!B7:G86,6,FALSE)</f>
        <v>Хорев ЮА</v>
      </c>
    </row>
    <row r="63" spans="1:7" ht="11.1" customHeight="1">
      <c r="A63" s="279"/>
      <c r="B63" s="281"/>
      <c r="C63" s="321"/>
      <c r="D63" s="278"/>
      <c r="E63" s="328"/>
      <c r="F63" s="277"/>
      <c r="G63" s="320"/>
    </row>
    <row r="64" spans="1:7" ht="11.1" customHeight="1">
      <c r="A64" s="318" t="s">
        <v>270</v>
      </c>
      <c r="B64" s="280">
        <v>3</v>
      </c>
      <c r="C64" s="321" t="str">
        <f>VLOOKUP(B64,пр.взв!B7:G86,2,FALSE)</f>
        <v xml:space="preserve">КОБАХИЯ Темур Аликович </v>
      </c>
      <c r="D64" s="278" t="str">
        <f>VLOOKUP(B64,пр.взв!B7:G86,3,FALSE)</f>
        <v>04.08.97 2р</v>
      </c>
      <c r="E64" s="328" t="str">
        <f>VLOOKUP(B64,пр.взв!B7:G86,4,FALSE)</f>
        <v>ЮФО, Ростов-на-Дону</v>
      </c>
      <c r="F64" s="277">
        <f>VLOOKUP(B64,пр.взв!B7:G86,5,FALSE)</f>
        <v>0</v>
      </c>
      <c r="G64" s="320" t="str">
        <f>VLOOKUP(B64,пр.взв!B7:G86,6,FALSE)</f>
        <v>Погосян А Чайкин КГ</v>
      </c>
    </row>
    <row r="65" spans="1:7" ht="11.1" customHeight="1">
      <c r="A65" s="279"/>
      <c r="B65" s="281"/>
      <c r="C65" s="321"/>
      <c r="D65" s="278"/>
      <c r="E65" s="328"/>
      <c r="F65" s="277"/>
      <c r="G65" s="320"/>
    </row>
    <row r="66" spans="1:7" ht="11.1" customHeight="1">
      <c r="A66" s="318" t="s">
        <v>270</v>
      </c>
      <c r="B66" s="298">
        <v>10</v>
      </c>
      <c r="C66" s="325" t="str">
        <f>VLOOKUP(B66,пр.взв!B25:G104,2,FALSE)</f>
        <v xml:space="preserve">ВОРОЖБИТ Никита Витальевич </v>
      </c>
      <c r="D66" s="300" t="str">
        <f>VLOOKUP(B66,пр.взв!B25:G104,3,FALSE)</f>
        <v>06.12.97 1р</v>
      </c>
      <c r="E66" s="330" t="str">
        <f>VLOOKUP(B66,пр.взв!B25:G104,4,FALSE)</f>
        <v>УРФО,Свердловская обл Екатеринбург</v>
      </c>
      <c r="F66" s="301">
        <f>VLOOKUP(B66,пр.взв!B25:G104,5,FALSE)</f>
        <v>0</v>
      </c>
      <c r="G66" s="322" t="str">
        <f>VLOOKUP(B66,пр.взв!B25:G104,6,FALSE)</f>
        <v>Макуха АН</v>
      </c>
    </row>
    <row r="67" spans="1:7" ht="11.1" customHeight="1">
      <c r="A67" s="279"/>
      <c r="B67" s="281"/>
      <c r="C67" s="321"/>
      <c r="D67" s="278"/>
      <c r="E67" s="328"/>
      <c r="F67" s="277"/>
      <c r="G67" s="320"/>
    </row>
    <row r="68" spans="1:7" ht="11.1" customHeight="1">
      <c r="A68" s="318" t="s">
        <v>270</v>
      </c>
      <c r="B68" s="280">
        <v>11</v>
      </c>
      <c r="C68" s="321" t="str">
        <f>VLOOKUP(B68,пр.взв!B25:G104,2,FALSE)</f>
        <v>ЛУКИН Дмитрий Владимирович</v>
      </c>
      <c r="D68" s="278" t="str">
        <f>VLOOKUP(B68,пр.взв!B25:G104,3,FALSE)</f>
        <v>06.12.97 1юн</v>
      </c>
      <c r="E68" s="328" t="str">
        <f>VLOOKUP(B68,пр.взв!B25:G104,4,FALSE)</f>
        <v>УрФО, Курганская обл., г. Юргамыш</v>
      </c>
      <c r="F68" s="277">
        <f>VLOOKUP(B68,пр.взв!B25:G104,5,FALSE)</f>
        <v>0</v>
      </c>
      <c r="G68" s="320" t="str">
        <f>VLOOKUP(B68,пр.взв!B25:G104,6,FALSE)</f>
        <v>Кинель С.В.</v>
      </c>
    </row>
    <row r="69" spans="1:7" ht="11.1" customHeight="1">
      <c r="A69" s="279"/>
      <c r="B69" s="281"/>
      <c r="C69" s="321"/>
      <c r="D69" s="278"/>
      <c r="E69" s="328"/>
      <c r="F69" s="277"/>
      <c r="G69" s="320"/>
    </row>
    <row r="70" spans="1:7" ht="11.1" customHeight="1">
      <c r="A70" s="318" t="s">
        <v>270</v>
      </c>
      <c r="B70" s="280">
        <v>14</v>
      </c>
      <c r="C70" s="321" t="str">
        <f>VLOOKUP(B70,пр.взв!B25:G104,2,FALSE)</f>
        <v>БЕКМАНСУРОВ Тимур Эмилевич</v>
      </c>
      <c r="D70" s="278" t="str">
        <f>VLOOKUP(B70,пр.взв!B25:G104,3,FALSE)</f>
        <v>10.01.98 1р</v>
      </c>
      <c r="E70" s="328" t="str">
        <f>VLOOKUP(B70,пр.взв!B25:G104,4,FALSE)</f>
        <v>ПФО, Пермь, МО</v>
      </c>
      <c r="F70" s="277">
        <f>VLOOKUP(B70,пр.взв!B25:G104,5,FALSE)</f>
        <v>0</v>
      </c>
      <c r="G70" s="320" t="str">
        <f>VLOOKUP(B70,пр.взв!B25:G104,6,FALSE)</f>
        <v>Дураков С.Н.</v>
      </c>
    </row>
    <row r="71" spans="1:7" ht="11.1" customHeight="1">
      <c r="A71" s="279"/>
      <c r="B71" s="281"/>
      <c r="C71" s="321"/>
      <c r="D71" s="278"/>
      <c r="E71" s="328"/>
      <c r="F71" s="277"/>
      <c r="G71" s="320"/>
    </row>
    <row r="72" spans="1:7" ht="11.1" customHeight="1">
      <c r="A72" s="318" t="s">
        <v>270</v>
      </c>
      <c r="B72" s="280">
        <v>23</v>
      </c>
      <c r="C72" s="321" t="str">
        <f>VLOOKUP(B72,пр.взв!B25:G104,2,FALSE)</f>
        <v xml:space="preserve">СОСНОВСКИХ Александр Андреевич </v>
      </c>
      <c r="D72" s="278" t="str">
        <f>VLOOKUP(B72,пр.взв!B25:G104,3,FALSE)</f>
        <v>27.02.97 1р</v>
      </c>
      <c r="E72" s="328" t="str">
        <f>VLOOKUP(B72,пр.взв!B25:G104,4,FALSE)</f>
        <v>Москва</v>
      </c>
      <c r="F72" s="277">
        <f>VLOOKUP(B72,пр.взв!B25:G104,5,FALSE)</f>
        <v>0</v>
      </c>
      <c r="G72" s="320" t="str">
        <f>VLOOKUP(B72,пр.взв!B25:G104,6,FALSE)</f>
        <v>Алямкин ВГ Павлов ДА Казеев АЕ</v>
      </c>
    </row>
    <row r="73" spans="1:7" ht="11.1" customHeight="1">
      <c r="A73" s="279"/>
      <c r="B73" s="281"/>
      <c r="C73" s="321"/>
      <c r="D73" s="278"/>
      <c r="E73" s="328"/>
      <c r="F73" s="277"/>
      <c r="G73" s="320"/>
    </row>
    <row r="74" spans="1:7" ht="11.1" customHeight="1">
      <c r="A74" s="318" t="s">
        <v>270</v>
      </c>
      <c r="B74" s="280">
        <v>31</v>
      </c>
      <c r="C74" s="321" t="str">
        <f>VLOOKUP(B74,пр.взв!B25:G104,2,FALSE)</f>
        <v>ПОВАР Кирилл Сергеевич</v>
      </c>
      <c r="D74" s="278" t="str">
        <f>VLOOKUP(B74,пр.взв!B25:G104,3,FALSE)</f>
        <v>30.04.97 1р</v>
      </c>
      <c r="E74" s="328" t="str">
        <f>VLOOKUP(B74,пр.взв!B25:G104,4,FALSE)</f>
        <v>СФО, Красноярский край, г. Северо-Енисейск</v>
      </c>
      <c r="F74" s="277">
        <f>VLOOKUP(B74,пр.взв!B25:G104,5,FALSE)</f>
        <v>0</v>
      </c>
      <c r="G74" s="320" t="str">
        <f>VLOOKUP(B74,пр.взв!B25:G104,6,FALSE)</f>
        <v>Григорьев С.С.</v>
      </c>
    </row>
    <row r="75" spans="1:7" ht="11.1" customHeight="1">
      <c r="A75" s="279"/>
      <c r="B75" s="281"/>
      <c r="C75" s="321"/>
      <c r="D75" s="278"/>
      <c r="E75" s="328"/>
      <c r="F75" s="277"/>
      <c r="G75" s="320"/>
    </row>
    <row r="76" spans="1:7" ht="11.1" customHeight="1">
      <c r="A76" s="318" t="s">
        <v>270</v>
      </c>
      <c r="B76" s="280">
        <v>40</v>
      </c>
      <c r="C76" s="321" t="str">
        <f>VLOOKUP(B76,пр.взв!B25:G104,2,FALSE)</f>
        <v>САВВИН Илья Андреевич</v>
      </c>
      <c r="D76" s="278" t="str">
        <f>VLOOKUP(B76,пр.взв!B25:G104,3,FALSE)</f>
        <v>02.08.97 1р</v>
      </c>
      <c r="E76" s="328" t="str">
        <f>VLOOKUP(B76,пр.взв!B25:G104,4,FALSE)</f>
        <v>Санкт-Петербург, МО</v>
      </c>
      <c r="F76" s="277">
        <f>VLOOKUP(B76,пр.взв!B25:G104,5,FALSE)</f>
        <v>0</v>
      </c>
      <c r="G76" s="320" t="str">
        <f>VLOOKUP(B76,пр.взв!B25:G104,6,FALSE)</f>
        <v>Булгаков А.В., Власов Д.В.</v>
      </c>
    </row>
    <row r="77" spans="1:7" ht="11.1" customHeight="1">
      <c r="A77" s="279"/>
      <c r="B77" s="281"/>
      <c r="C77" s="321"/>
      <c r="D77" s="278"/>
      <c r="E77" s="328"/>
      <c r="F77" s="277"/>
      <c r="G77" s="320"/>
    </row>
    <row r="78" spans="1:7" ht="11.1" customHeight="1">
      <c r="A78" s="279" t="s">
        <v>62</v>
      </c>
      <c r="B78" s="280">
        <v>39</v>
      </c>
      <c r="C78" s="321" t="str">
        <f>VLOOKUP(B78,пр.взв!B25:G104,2,FALSE)</f>
        <v>НУРДЖАНЯН Михаил Эдуардович</v>
      </c>
      <c r="D78" s="278" t="str">
        <f>VLOOKUP(B78,пр.взв!B25:G104,3,FALSE)</f>
        <v>26.01.97 2р</v>
      </c>
      <c r="E78" s="328" t="str">
        <f>VLOOKUP(B78,пр.взв!B25:G104,4,FALSE)</f>
        <v>ЮФО, Краснодарский край, г. Армавир, Д</v>
      </c>
      <c r="F78" s="277">
        <f>VLOOKUP(B78,пр.взв!B25:G104,5,FALSE)</f>
        <v>0</v>
      </c>
      <c r="G78" s="320" t="str">
        <f>VLOOKUP(B78,пр.взв!B25:G104,6,FALSE)</f>
        <v>Бородин В.Г., Елиазян С.К.</v>
      </c>
    </row>
    <row r="79" spans="1:7" ht="11.1" customHeight="1">
      <c r="A79" s="279"/>
      <c r="B79" s="281"/>
      <c r="C79" s="321"/>
      <c r="D79" s="278"/>
      <c r="E79" s="328"/>
      <c r="F79" s="277"/>
      <c r="G79" s="320"/>
    </row>
    <row r="80" spans="1:7" ht="11.1" customHeight="1">
      <c r="A80" s="318" t="s">
        <v>271</v>
      </c>
      <c r="B80" s="280">
        <v>8</v>
      </c>
      <c r="C80" s="321" t="str">
        <f>пр.взв!C21</f>
        <v>СИНЕБРЮХОВ Константин Геннадьевич</v>
      </c>
      <c r="D80" s="277" t="str">
        <f>пр.взв!D21</f>
        <v>22.03.97 1р</v>
      </c>
      <c r="E80" s="329" t="str">
        <f>пр.взв!E21</f>
        <v>СФО,Томская,МО</v>
      </c>
      <c r="F80" s="277">
        <f>пр.взв!F21</f>
        <v>0</v>
      </c>
      <c r="G80" s="321" t="str">
        <f>пр.взв!G21</f>
        <v>Соколов МБ</v>
      </c>
    </row>
    <row r="81" spans="1:26" ht="11.1" customHeight="1">
      <c r="A81" s="279"/>
      <c r="B81" s="281"/>
      <c r="C81" s="321"/>
      <c r="D81" s="277"/>
      <c r="E81" s="329"/>
      <c r="F81" s="277"/>
      <c r="G81" s="321"/>
    </row>
    <row r="82" spans="1:26" ht="11.1" customHeight="1">
      <c r="A82" s="318" t="s">
        <v>271</v>
      </c>
      <c r="B82" s="280">
        <v>15</v>
      </c>
      <c r="C82" s="321" t="str">
        <f>VLOOKUP(B82,пр.взв!B25:G104,2,FALSE)</f>
        <v xml:space="preserve">СУЛАВКО Георгий Максимович </v>
      </c>
      <c r="D82" s="278" t="str">
        <f>VLOOKUP(B82,пр.взв!B25:G104,3,FALSE)</f>
        <v>09.03.98 3р</v>
      </c>
      <c r="E82" s="328" t="str">
        <f>VLOOKUP(B82,пр.взв!B25:G104,4,FALSE)</f>
        <v xml:space="preserve">ЮФО,Краснодарский край Анапа </v>
      </c>
      <c r="F82" s="277">
        <f>VLOOKUP(B82,пр.взв!B25:G104,5,FALSE)</f>
        <v>0</v>
      </c>
      <c r="G82" s="320" t="str">
        <f>VLOOKUP(B82,пр.взв!B25:G104,6,FALSE)</f>
        <v>Аскеров РН</v>
      </c>
    </row>
    <row r="83" spans="1:26" ht="11.1" customHeight="1">
      <c r="A83" s="279"/>
      <c r="B83" s="281"/>
      <c r="C83" s="321"/>
      <c r="D83" s="278"/>
      <c r="E83" s="328"/>
      <c r="F83" s="277"/>
      <c r="G83" s="320"/>
    </row>
    <row r="84" spans="1:26" ht="11.1" customHeight="1">
      <c r="A84" s="318" t="s">
        <v>271</v>
      </c>
      <c r="B84" s="280">
        <v>17</v>
      </c>
      <c r="C84" s="321" t="str">
        <f>VLOOKUP(B84,пр.взв!B27:G106,2,FALSE)</f>
        <v>ГОГИЕВ Тимур Яхьяевич</v>
      </c>
      <c r="D84" s="278" t="str">
        <f>VLOOKUP(B84,пр.взв!B27:G106,3,FALSE)</f>
        <v>03.10.98 КМС</v>
      </c>
      <c r="E84" s="328" t="str">
        <f>VLOOKUP(B84,пр.взв!B27:G106,4,FALSE)</f>
        <v>СКФО, республика Ингушетия, г. Назрань, Д</v>
      </c>
      <c r="F84" s="277">
        <f>VLOOKUP(B84,пр.взв!B27:G106,5,FALSE)</f>
        <v>0</v>
      </c>
      <c r="G84" s="320" t="str">
        <f>VLOOKUP(B84,пр.взв!B27:G106,6,FALSE)</f>
        <v>Аксагов Д.К.</v>
      </c>
    </row>
    <row r="85" spans="1:26" ht="11.1" customHeight="1">
      <c r="A85" s="279"/>
      <c r="B85" s="281"/>
      <c r="C85" s="321"/>
      <c r="D85" s="278"/>
      <c r="E85" s="328"/>
      <c r="F85" s="277"/>
      <c r="G85" s="320"/>
    </row>
    <row r="86" spans="1:26" ht="11.1" customHeight="1">
      <c r="A86" s="318" t="s">
        <v>271</v>
      </c>
      <c r="B86" s="298">
        <v>34</v>
      </c>
      <c r="C86" s="325" t="str">
        <f>VLOOKUP(B86,пр.взв!B29:G108,2,FALSE)</f>
        <v>УДЖУХУ Батырбий Хазретович</v>
      </c>
      <c r="D86" s="300" t="str">
        <f>VLOOKUP(B86,пр.взв!B29:G108,3,FALSE)</f>
        <v>24.01.98 1р</v>
      </c>
      <c r="E86" s="330" t="str">
        <f>VLOOKUP(B86,пр.взв!B29:G108,4,FALSE)</f>
        <v>ЮФО,Адыгея</v>
      </c>
      <c r="F86" s="301">
        <f>VLOOKUP(B86,пр.взв!B29:G108,5,FALSE)</f>
        <v>0</v>
      </c>
      <c r="G86" s="322" t="str">
        <f>VLOOKUP(B86,пр.взв!B29:G108,6,FALSE)</f>
        <v>Хот Ю Меретукова Ш</v>
      </c>
    </row>
    <row r="87" spans="1:26" ht="11.1" customHeight="1">
      <c r="A87" s="279"/>
      <c r="B87" s="281"/>
      <c r="C87" s="321"/>
      <c r="D87" s="278"/>
      <c r="E87" s="328"/>
      <c r="F87" s="277"/>
      <c r="G87" s="320"/>
    </row>
    <row r="88" spans="1:26" ht="11.1" customHeight="1">
      <c r="A88" s="296" t="s">
        <v>79</v>
      </c>
      <c r="B88" s="298">
        <v>29</v>
      </c>
      <c r="C88" s="325" t="str">
        <f>VLOOKUP(B88,пр.взв!B31:G110,2,FALSE)</f>
        <v>ХАЗИЕВ Рафаиль Рамазанович</v>
      </c>
      <c r="D88" s="300" t="str">
        <f>VLOOKUP(B88,пр.взв!B31:G110,3,FALSE)</f>
        <v>24.09.98 1юн</v>
      </c>
      <c r="E88" s="330" t="str">
        <f>VLOOKUP(B88,пр.взв!B31:G110,4,FALSE)</f>
        <v>ПФО, Самарская обл., г. Отрадный</v>
      </c>
      <c r="F88" s="301">
        <f>VLOOKUP(B88,пр.взв!B31:G110,5,FALSE)</f>
        <v>0</v>
      </c>
      <c r="G88" s="322" t="str">
        <f>VLOOKUP(B88,пр.взв!B31:G110,6,FALSE)</f>
        <v>Лозюк В.А.</v>
      </c>
    </row>
    <row r="89" spans="1:26" ht="11.1" customHeight="1" thickBot="1">
      <c r="A89" s="297"/>
      <c r="B89" s="299"/>
      <c r="C89" s="326"/>
      <c r="D89" s="135"/>
      <c r="E89" s="331"/>
      <c r="F89" s="137"/>
      <c r="G89" s="323"/>
    </row>
    <row r="90" spans="1:26" ht="34.5" customHeight="1">
      <c r="A90" s="66" t="str">
        <f>HYPERLINK([3]реквизиты!$A$6)</f>
        <v>Гл. судья, судья МК</v>
      </c>
      <c r="B90" s="42"/>
      <c r="C90" s="42"/>
      <c r="D90" s="43"/>
      <c r="E90" s="66" t="str">
        <f>HYPERLINK([3]реквизиты!$G$6)</f>
        <v xml:space="preserve">В.И.Зотов </v>
      </c>
      <c r="F90" s="67"/>
      <c r="G90" s="66" t="str">
        <f>HYPERLINK([3]реквизиты!$G$7)</f>
        <v>/Энгельс/</v>
      </c>
      <c r="H90" s="4"/>
      <c r="I90" s="4"/>
      <c r="J90" s="4"/>
      <c r="K90" s="4"/>
      <c r="L90" s="4"/>
      <c r="M90" s="4"/>
      <c r="N90" s="43"/>
      <c r="O90" s="43"/>
      <c r="P90" s="43"/>
      <c r="Q90" s="46"/>
      <c r="R90" s="45"/>
      <c r="S90" s="46"/>
      <c r="T90" s="45"/>
      <c r="U90" s="46"/>
      <c r="W90" s="46"/>
      <c r="X90" s="45"/>
      <c r="Y90" s="32"/>
      <c r="Z90" s="32"/>
    </row>
    <row r="91" spans="1:26" ht="28.5" customHeight="1">
      <c r="A91" s="66" t="str">
        <f>HYPERLINK([3]реквизиты!$A$8)</f>
        <v>Гл. секретарь, судья РК</v>
      </c>
      <c r="B91" s="42"/>
      <c r="C91" s="55"/>
      <c r="D91" s="62"/>
      <c r="E91" s="66" t="str">
        <f>HYPERLINK([3]реквизиты!$G$8)</f>
        <v>А.С.Тимошин</v>
      </c>
      <c r="F91" s="68"/>
      <c r="G91" s="66" t="str">
        <f>HYPERLINK([3]реквизиты!$G$9)</f>
        <v>/Рыбинск/</v>
      </c>
      <c r="H91" s="4"/>
      <c r="I91" s="4"/>
      <c r="J91" s="4"/>
      <c r="K91" s="4"/>
      <c r="L91" s="4"/>
      <c r="M91" s="4"/>
      <c r="N91" s="43"/>
      <c r="O91" s="43"/>
      <c r="P91" s="43"/>
      <c r="Q91" s="46"/>
      <c r="R91" s="45"/>
      <c r="S91" s="46"/>
      <c r="T91" s="45"/>
      <c r="U91" s="46"/>
      <c r="W91" s="46"/>
      <c r="X91" s="45"/>
      <c r="Y91" s="32"/>
      <c r="Z91" s="32"/>
    </row>
    <row r="92" spans="1:26">
      <c r="A92" s="294"/>
      <c r="B92" s="272"/>
      <c r="C92" s="270"/>
      <c r="D92" s="274"/>
      <c r="E92" s="295"/>
      <c r="F92" s="293"/>
      <c r="G92" s="270"/>
      <c r="H92" s="4"/>
      <c r="I92" s="4"/>
      <c r="J92" s="4"/>
      <c r="K92" s="4"/>
      <c r="L92" s="4"/>
      <c r="M92" s="4"/>
    </row>
    <row r="93" spans="1:26">
      <c r="A93" s="294"/>
      <c r="B93" s="273"/>
      <c r="C93" s="270"/>
      <c r="D93" s="274"/>
      <c r="E93" s="295"/>
      <c r="F93" s="293"/>
      <c r="G93" s="270"/>
      <c r="H93" s="4"/>
      <c r="I93" s="4"/>
      <c r="J93" s="4"/>
      <c r="K93" s="4"/>
      <c r="L93" s="4"/>
      <c r="M93" s="4"/>
    </row>
    <row r="94" spans="1:26">
      <c r="A94" s="294"/>
      <c r="B94" s="272"/>
      <c r="C94" s="270"/>
      <c r="D94" s="274"/>
      <c r="E94" s="295"/>
      <c r="F94" s="293"/>
      <c r="G94" s="270"/>
      <c r="H94" s="4"/>
      <c r="I94" s="4"/>
      <c r="J94" s="4"/>
    </row>
    <row r="95" spans="1:26">
      <c r="A95" s="294"/>
      <c r="B95" s="273"/>
      <c r="C95" s="270"/>
      <c r="D95" s="274"/>
      <c r="E95" s="295"/>
      <c r="F95" s="293"/>
      <c r="G95" s="270"/>
      <c r="H95" s="4"/>
      <c r="I95" s="4"/>
      <c r="J95" s="4"/>
    </row>
    <row r="96" spans="1:26">
      <c r="A96" s="294"/>
      <c r="B96" s="272"/>
      <c r="C96" s="270"/>
      <c r="D96" s="274"/>
      <c r="E96" s="295"/>
      <c r="F96" s="293"/>
      <c r="G96" s="270"/>
      <c r="H96" s="4"/>
      <c r="I96" s="4"/>
      <c r="J96" s="4"/>
    </row>
    <row r="97" spans="1:10">
      <c r="A97" s="294"/>
      <c r="B97" s="273"/>
      <c r="C97" s="270"/>
      <c r="D97" s="274"/>
      <c r="E97" s="295"/>
      <c r="F97" s="293"/>
      <c r="G97" s="270"/>
      <c r="H97" s="4"/>
      <c r="I97" s="4"/>
      <c r="J97" s="4"/>
    </row>
    <row r="98" spans="1:10">
      <c r="A98" s="294"/>
      <c r="B98" s="272"/>
      <c r="C98" s="270"/>
      <c r="D98" s="274"/>
      <c r="E98" s="295"/>
      <c r="F98" s="293"/>
      <c r="G98" s="270"/>
      <c r="H98" s="4"/>
      <c r="I98" s="4"/>
      <c r="J98" s="4"/>
    </row>
    <row r="99" spans="1:10">
      <c r="A99" s="294"/>
      <c r="B99" s="273"/>
      <c r="C99" s="270"/>
      <c r="D99" s="274"/>
      <c r="E99" s="295"/>
      <c r="F99" s="293"/>
      <c r="G99" s="270"/>
      <c r="H99" s="4"/>
      <c r="I99" s="4"/>
      <c r="J99" s="4"/>
    </row>
    <row r="100" spans="1:10">
      <c r="A100" s="294"/>
      <c r="B100" s="272"/>
      <c r="C100" s="270"/>
      <c r="D100" s="274"/>
      <c r="E100" s="295"/>
      <c r="F100" s="293"/>
      <c r="G100" s="270"/>
      <c r="H100" s="4"/>
      <c r="I100" s="4"/>
      <c r="J100" s="4"/>
    </row>
    <row r="101" spans="1:10">
      <c r="A101" s="294"/>
      <c r="B101" s="273"/>
      <c r="C101" s="270"/>
      <c r="D101" s="274"/>
      <c r="E101" s="295"/>
      <c r="F101" s="293"/>
      <c r="G101" s="270"/>
      <c r="H101" s="4"/>
      <c r="I101" s="4"/>
      <c r="J101" s="4"/>
    </row>
    <row r="102" spans="1:10">
      <c r="A102" s="294"/>
      <c r="B102" s="272"/>
      <c r="C102" s="270"/>
      <c r="D102" s="274"/>
      <c r="E102" s="295"/>
      <c r="F102" s="293"/>
      <c r="G102" s="270"/>
      <c r="H102" s="4"/>
      <c r="I102" s="4"/>
      <c r="J102" s="4"/>
    </row>
    <row r="103" spans="1:10">
      <c r="A103" s="294"/>
      <c r="B103" s="273"/>
      <c r="C103" s="270"/>
      <c r="D103" s="274"/>
      <c r="E103" s="295"/>
      <c r="F103" s="293"/>
      <c r="G103" s="270"/>
      <c r="H103" s="4"/>
      <c r="I103" s="4"/>
      <c r="J103" s="4"/>
    </row>
    <row r="104" spans="1:10">
      <c r="A104" s="294"/>
      <c r="B104" s="272"/>
      <c r="C104" s="270"/>
      <c r="D104" s="274"/>
      <c r="E104" s="295"/>
      <c r="F104" s="293"/>
      <c r="G104" s="270"/>
      <c r="H104" s="4"/>
      <c r="I104" s="4"/>
      <c r="J104" s="4"/>
    </row>
    <row r="105" spans="1:10">
      <c r="A105" s="294"/>
      <c r="B105" s="273"/>
      <c r="C105" s="270"/>
      <c r="D105" s="274"/>
      <c r="E105" s="295"/>
      <c r="F105" s="293"/>
      <c r="G105" s="270"/>
      <c r="H105" s="4"/>
      <c r="I105" s="4"/>
      <c r="J105" s="4"/>
    </row>
    <row r="106" spans="1:10">
      <c r="A106" s="294"/>
      <c r="B106" s="272"/>
      <c r="C106" s="270"/>
      <c r="D106" s="274"/>
      <c r="E106" s="295"/>
      <c r="F106" s="293"/>
      <c r="G106" s="270"/>
      <c r="H106" s="4"/>
      <c r="I106" s="4"/>
      <c r="J106" s="4"/>
    </row>
    <row r="107" spans="1:10">
      <c r="A107" s="294"/>
      <c r="B107" s="273"/>
      <c r="C107" s="270"/>
      <c r="D107" s="274"/>
      <c r="E107" s="295"/>
      <c r="F107" s="293"/>
      <c r="G107" s="270"/>
      <c r="H107" s="4"/>
      <c r="I107" s="4"/>
      <c r="J107" s="4"/>
    </row>
    <row r="108" spans="1:10">
      <c r="A108" s="294"/>
      <c r="B108" s="272"/>
      <c r="C108" s="270"/>
      <c r="D108" s="274"/>
      <c r="E108" s="295"/>
      <c r="F108" s="293"/>
      <c r="G108" s="270"/>
      <c r="H108" s="4"/>
      <c r="I108" s="4"/>
      <c r="J108" s="4"/>
    </row>
    <row r="109" spans="1:10">
      <c r="A109" s="294"/>
      <c r="B109" s="273"/>
      <c r="C109" s="270"/>
      <c r="D109" s="274"/>
      <c r="E109" s="295"/>
      <c r="F109" s="293"/>
      <c r="G109" s="270"/>
      <c r="H109" s="4"/>
      <c r="I109" s="4"/>
      <c r="J109" s="4"/>
    </row>
    <row r="110" spans="1:10">
      <c r="A110" s="294"/>
      <c r="B110" s="272"/>
      <c r="C110" s="270"/>
      <c r="D110" s="274"/>
      <c r="E110" s="295"/>
      <c r="F110" s="293"/>
      <c r="G110" s="270"/>
      <c r="H110" s="4"/>
      <c r="I110" s="4"/>
      <c r="J110" s="4"/>
    </row>
    <row r="111" spans="1:10">
      <c r="A111" s="294"/>
      <c r="B111" s="273"/>
      <c r="C111" s="270"/>
      <c r="D111" s="274"/>
      <c r="E111" s="295"/>
      <c r="F111" s="293"/>
      <c r="G111" s="270"/>
      <c r="H111" s="4"/>
      <c r="I111" s="4"/>
      <c r="J111" s="4"/>
    </row>
    <row r="112" spans="1:10">
      <c r="A112" s="294"/>
      <c r="B112" s="272"/>
      <c r="C112" s="270"/>
      <c r="D112" s="274"/>
      <c r="E112" s="295"/>
      <c r="F112" s="293"/>
      <c r="G112" s="270"/>
      <c r="H112" s="4"/>
      <c r="I112" s="4"/>
      <c r="J112" s="4"/>
    </row>
    <row r="113" spans="1:10">
      <c r="A113" s="294"/>
      <c r="B113" s="273"/>
      <c r="C113" s="270"/>
      <c r="D113" s="274"/>
      <c r="E113" s="295"/>
      <c r="F113" s="293"/>
      <c r="G113" s="270"/>
      <c r="H113" s="4"/>
      <c r="I113" s="4"/>
      <c r="J113" s="4"/>
    </row>
    <row r="114" spans="1:10">
      <c r="A114" s="294"/>
      <c r="B114" s="272"/>
      <c r="C114" s="270"/>
      <c r="D114" s="274"/>
      <c r="E114" s="295"/>
      <c r="F114" s="293"/>
      <c r="G114" s="270"/>
      <c r="H114" s="4"/>
      <c r="I114" s="4"/>
      <c r="J114" s="4"/>
    </row>
    <row r="115" spans="1:10">
      <c r="A115" s="294"/>
      <c r="B115" s="273"/>
      <c r="C115" s="270"/>
      <c r="D115" s="274"/>
      <c r="E115" s="295"/>
      <c r="F115" s="293"/>
      <c r="G115" s="270"/>
      <c r="H115" s="4"/>
      <c r="I115" s="4"/>
      <c r="J115" s="4"/>
    </row>
    <row r="116" spans="1:10">
      <c r="A116" s="294"/>
      <c r="B116" s="272"/>
      <c r="C116" s="270"/>
      <c r="D116" s="274"/>
      <c r="E116" s="295"/>
      <c r="F116" s="293"/>
      <c r="G116" s="270"/>
      <c r="H116" s="4"/>
      <c r="I116" s="4"/>
      <c r="J116" s="4"/>
    </row>
    <row r="117" spans="1:10">
      <c r="A117" s="294"/>
      <c r="B117" s="273"/>
      <c r="C117" s="270"/>
      <c r="D117" s="274"/>
      <c r="E117" s="295"/>
      <c r="F117" s="293"/>
      <c r="G117" s="270"/>
      <c r="H117" s="4"/>
      <c r="I117" s="4"/>
      <c r="J117" s="4"/>
    </row>
    <row r="118" spans="1:10">
      <c r="A118" s="294"/>
      <c r="B118" s="272"/>
      <c r="C118" s="270"/>
      <c r="D118" s="274"/>
      <c r="E118" s="295"/>
      <c r="F118" s="293"/>
      <c r="G118" s="270"/>
      <c r="H118" s="4"/>
      <c r="I118" s="4"/>
      <c r="J118" s="4"/>
    </row>
    <row r="119" spans="1:10">
      <c r="A119" s="294"/>
      <c r="B119" s="273"/>
      <c r="C119" s="270"/>
      <c r="D119" s="274"/>
      <c r="E119" s="295"/>
      <c r="F119" s="293"/>
      <c r="G119" s="270"/>
      <c r="H119" s="4"/>
      <c r="I119" s="4"/>
      <c r="J119" s="4"/>
    </row>
    <row r="120" spans="1:10">
      <c r="A120" s="294"/>
      <c r="B120" s="272"/>
      <c r="C120" s="270"/>
      <c r="D120" s="274"/>
      <c r="E120" s="295"/>
      <c r="F120" s="293"/>
      <c r="G120" s="270"/>
      <c r="H120" s="4"/>
      <c r="I120" s="4"/>
      <c r="J120" s="4"/>
    </row>
    <row r="121" spans="1:10">
      <c r="A121" s="294"/>
      <c r="B121" s="273"/>
      <c r="C121" s="270"/>
      <c r="D121" s="274"/>
      <c r="E121" s="295"/>
      <c r="F121" s="293"/>
      <c r="G121" s="270"/>
      <c r="H121" s="4"/>
      <c r="I121" s="4"/>
      <c r="J121" s="4"/>
    </row>
    <row r="122" spans="1:10">
      <c r="A122" s="294"/>
      <c r="B122" s="272"/>
      <c r="C122" s="270"/>
      <c r="D122" s="274"/>
      <c r="E122" s="295"/>
      <c r="F122" s="293"/>
      <c r="G122" s="270"/>
      <c r="H122" s="4"/>
      <c r="I122" s="4"/>
      <c r="J122" s="4"/>
    </row>
    <row r="123" spans="1:10">
      <c r="A123" s="294"/>
      <c r="B123" s="273"/>
      <c r="C123" s="270"/>
      <c r="D123" s="274"/>
      <c r="E123" s="295"/>
      <c r="F123" s="293"/>
      <c r="G123" s="270"/>
      <c r="H123" s="4"/>
      <c r="I123" s="4"/>
      <c r="J123" s="4"/>
    </row>
    <row r="124" spans="1:10">
      <c r="A124" s="294"/>
      <c r="B124" s="272"/>
      <c r="C124" s="270"/>
      <c r="D124" s="274"/>
      <c r="E124" s="295"/>
      <c r="F124" s="293"/>
      <c r="G124" s="270"/>
      <c r="H124" s="4"/>
      <c r="I124" s="4"/>
      <c r="J124" s="4"/>
    </row>
    <row r="125" spans="1:10">
      <c r="A125" s="294"/>
      <c r="B125" s="273"/>
      <c r="C125" s="270"/>
      <c r="D125" s="274"/>
      <c r="E125" s="295"/>
      <c r="F125" s="293"/>
      <c r="G125" s="270"/>
      <c r="H125" s="4"/>
      <c r="I125" s="4"/>
      <c r="J125" s="4"/>
    </row>
    <row r="126" spans="1:10">
      <c r="A126" s="294"/>
      <c r="B126" s="272"/>
      <c r="C126" s="270"/>
      <c r="D126" s="274"/>
      <c r="E126" s="295"/>
      <c r="F126" s="293"/>
      <c r="G126" s="270"/>
      <c r="H126" s="4"/>
      <c r="I126" s="4"/>
      <c r="J126" s="4"/>
    </row>
    <row r="127" spans="1:10">
      <c r="A127" s="294"/>
      <c r="B127" s="273"/>
      <c r="C127" s="270"/>
      <c r="D127" s="274"/>
      <c r="E127" s="295"/>
      <c r="F127" s="293"/>
      <c r="G127" s="270"/>
      <c r="H127" s="4"/>
      <c r="I127" s="4"/>
      <c r="J127" s="4"/>
    </row>
    <row r="128" spans="1:10">
      <c r="A128" s="294"/>
      <c r="B128" s="272"/>
      <c r="C128" s="270"/>
      <c r="D128" s="274"/>
      <c r="E128" s="295"/>
      <c r="F128" s="293"/>
      <c r="G128" s="270"/>
      <c r="H128" s="4"/>
      <c r="I128" s="4"/>
      <c r="J128" s="4"/>
    </row>
    <row r="129" spans="1:10">
      <c r="A129" s="294"/>
      <c r="B129" s="273"/>
      <c r="C129" s="270"/>
      <c r="D129" s="274"/>
      <c r="E129" s="295"/>
      <c r="F129" s="293"/>
      <c r="G129" s="270"/>
      <c r="H129" s="4"/>
      <c r="I129" s="4"/>
      <c r="J129" s="4"/>
    </row>
    <row r="130" spans="1:10">
      <c r="A130" s="51"/>
      <c r="B130" s="36"/>
      <c r="C130" s="26"/>
      <c r="D130" s="27"/>
      <c r="E130" s="29"/>
      <c r="F130" s="52"/>
      <c r="G130" s="26"/>
      <c r="H130" s="4"/>
      <c r="I130" s="4"/>
      <c r="J130" s="4"/>
    </row>
    <row r="131" spans="1:10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spans="1:10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spans="1:10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>
      <c r="A153" s="4"/>
      <c r="B153" s="4"/>
      <c r="C153" s="4"/>
      <c r="D153" s="4"/>
      <c r="E153" s="4"/>
      <c r="F153" s="4"/>
      <c r="G153" s="4"/>
      <c r="H153" s="4"/>
      <c r="I153" s="4"/>
      <c r="J153" s="4"/>
    </row>
  </sheetData>
  <mergeCells count="438">
    <mergeCell ref="G84:G85"/>
    <mergeCell ref="A86:A87"/>
    <mergeCell ref="B86:B87"/>
    <mergeCell ref="C86:C87"/>
    <mergeCell ref="D86:D87"/>
    <mergeCell ref="E86:E87"/>
    <mergeCell ref="F86:F87"/>
    <mergeCell ref="G86:G87"/>
    <mergeCell ref="E84:E85"/>
    <mergeCell ref="F84:F85"/>
    <mergeCell ref="A84:A85"/>
    <mergeCell ref="B84:B85"/>
    <mergeCell ref="C84:C85"/>
    <mergeCell ref="D84:D85"/>
    <mergeCell ref="A80:A81"/>
    <mergeCell ref="B80:B81"/>
    <mergeCell ref="C80:C81"/>
    <mergeCell ref="D80:D81"/>
    <mergeCell ref="E80:E81"/>
    <mergeCell ref="F80:F81"/>
    <mergeCell ref="A82:A83"/>
    <mergeCell ref="E88:E89"/>
    <mergeCell ref="F88:F89"/>
    <mergeCell ref="E76:E77"/>
    <mergeCell ref="F76:F77"/>
    <mergeCell ref="B82:B83"/>
    <mergeCell ref="C82:C83"/>
    <mergeCell ref="D82:D83"/>
    <mergeCell ref="E78:E79"/>
    <mergeCell ref="F78:F79"/>
    <mergeCell ref="G78:G79"/>
    <mergeCell ref="E82:E83"/>
    <mergeCell ref="F82:F83"/>
    <mergeCell ref="G82:G83"/>
    <mergeCell ref="A78:A79"/>
    <mergeCell ref="B78:B79"/>
    <mergeCell ref="C78:C79"/>
    <mergeCell ref="D78:D79"/>
    <mergeCell ref="C72:C73"/>
    <mergeCell ref="D72:D73"/>
    <mergeCell ref="A72:A73"/>
    <mergeCell ref="B72:B73"/>
    <mergeCell ref="A76:A77"/>
    <mergeCell ref="B76:B77"/>
    <mergeCell ref="C76:C77"/>
    <mergeCell ref="D76:D77"/>
    <mergeCell ref="C70:C71"/>
    <mergeCell ref="D70:D71"/>
    <mergeCell ref="E72:E73"/>
    <mergeCell ref="F72:F73"/>
    <mergeCell ref="E68:E69"/>
    <mergeCell ref="F68:F69"/>
    <mergeCell ref="A74:A75"/>
    <mergeCell ref="B74:B75"/>
    <mergeCell ref="C74:C75"/>
    <mergeCell ref="D74:D75"/>
    <mergeCell ref="E74:E75"/>
    <mergeCell ref="F74:F75"/>
    <mergeCell ref="F128:F129"/>
    <mergeCell ref="G128:G129"/>
    <mergeCell ref="A126:A127"/>
    <mergeCell ref="B126:B127"/>
    <mergeCell ref="E122:E123"/>
    <mergeCell ref="F122:F123"/>
    <mergeCell ref="A122:A123"/>
    <mergeCell ref="B122:B123"/>
    <mergeCell ref="C122:C123"/>
    <mergeCell ref="D122:D123"/>
    <mergeCell ref="C126:C127"/>
    <mergeCell ref="D126:D127"/>
    <mergeCell ref="E126:E127"/>
    <mergeCell ref="F126:F127"/>
    <mergeCell ref="G126:G127"/>
    <mergeCell ref="A128:A129"/>
    <mergeCell ref="B128:B129"/>
    <mergeCell ref="C128:C129"/>
    <mergeCell ref="D128:D129"/>
    <mergeCell ref="E128:E129"/>
    <mergeCell ref="G122:G123"/>
    <mergeCell ref="A124:A125"/>
    <mergeCell ref="B124:B125"/>
    <mergeCell ref="C124:C125"/>
    <mergeCell ref="F124:F125"/>
    <mergeCell ref="G124:G125"/>
    <mergeCell ref="C118:C119"/>
    <mergeCell ref="D118:D119"/>
    <mergeCell ref="E118:E119"/>
    <mergeCell ref="F118:F119"/>
    <mergeCell ref="G118:G119"/>
    <mergeCell ref="G120:G121"/>
    <mergeCell ref="A66:A67"/>
    <mergeCell ref="B66:B67"/>
    <mergeCell ref="C66:C67"/>
    <mergeCell ref="D66:D67"/>
    <mergeCell ref="E66:E67"/>
    <mergeCell ref="F66:F67"/>
    <mergeCell ref="E70:E71"/>
    <mergeCell ref="F70:F71"/>
    <mergeCell ref="A70:A71"/>
    <mergeCell ref="B70:B71"/>
    <mergeCell ref="D124:D125"/>
    <mergeCell ref="E124:E125"/>
    <mergeCell ref="A68:A69"/>
    <mergeCell ref="B68:B69"/>
    <mergeCell ref="C68:C69"/>
    <mergeCell ref="D68:D69"/>
    <mergeCell ref="A118:A119"/>
    <mergeCell ref="B118:B119"/>
    <mergeCell ref="C114:C115"/>
    <mergeCell ref="D114:D115"/>
    <mergeCell ref="E114:E115"/>
    <mergeCell ref="F114:F115"/>
    <mergeCell ref="A120:A121"/>
    <mergeCell ref="B120:B121"/>
    <mergeCell ref="C120:C121"/>
    <mergeCell ref="D120:D121"/>
    <mergeCell ref="E120:E121"/>
    <mergeCell ref="F120:F121"/>
    <mergeCell ref="G114:G115"/>
    <mergeCell ref="A116:A117"/>
    <mergeCell ref="B116:B117"/>
    <mergeCell ref="C116:C117"/>
    <mergeCell ref="D116:D117"/>
    <mergeCell ref="E116:E117"/>
    <mergeCell ref="F116:F117"/>
    <mergeCell ref="G116:G117"/>
    <mergeCell ref="A114:A115"/>
    <mergeCell ref="B114:B115"/>
    <mergeCell ref="G108:G109"/>
    <mergeCell ref="F112:F113"/>
    <mergeCell ref="G112:G113"/>
    <mergeCell ref="A110:A111"/>
    <mergeCell ref="B110:B111"/>
    <mergeCell ref="C106:C107"/>
    <mergeCell ref="D106:D107"/>
    <mergeCell ref="E106:E107"/>
    <mergeCell ref="F106:F107"/>
    <mergeCell ref="G106:G107"/>
    <mergeCell ref="A108:A109"/>
    <mergeCell ref="C110:C111"/>
    <mergeCell ref="D110:D111"/>
    <mergeCell ref="E110:E111"/>
    <mergeCell ref="F110:F111"/>
    <mergeCell ref="G110:G111"/>
    <mergeCell ref="A112:A113"/>
    <mergeCell ref="B112:B113"/>
    <mergeCell ref="C112:C113"/>
    <mergeCell ref="D112:D113"/>
    <mergeCell ref="E112:E113"/>
    <mergeCell ref="A106:A107"/>
    <mergeCell ref="B106:B107"/>
    <mergeCell ref="C102:C103"/>
    <mergeCell ref="D102:D103"/>
    <mergeCell ref="E102:E103"/>
    <mergeCell ref="F102:F103"/>
    <mergeCell ref="B108:B109"/>
    <mergeCell ref="C108:C109"/>
    <mergeCell ref="D108:D109"/>
    <mergeCell ref="E108:E109"/>
    <mergeCell ref="F108:F109"/>
    <mergeCell ref="D100:D101"/>
    <mergeCell ref="E100:E101"/>
    <mergeCell ref="G102:G103"/>
    <mergeCell ref="A104:A105"/>
    <mergeCell ref="B104:B105"/>
    <mergeCell ref="C104:C105"/>
    <mergeCell ref="D104:D105"/>
    <mergeCell ref="E104:E105"/>
    <mergeCell ref="F104:F105"/>
    <mergeCell ref="G104:G105"/>
    <mergeCell ref="A102:A103"/>
    <mergeCell ref="B102:B103"/>
    <mergeCell ref="F96:F97"/>
    <mergeCell ref="G96:G97"/>
    <mergeCell ref="A94:A95"/>
    <mergeCell ref="B94:B95"/>
    <mergeCell ref="C94:C95"/>
    <mergeCell ref="D94:D95"/>
    <mergeCell ref="F100:F101"/>
    <mergeCell ref="G100:G101"/>
    <mergeCell ref="A98:A99"/>
    <mergeCell ref="B98:B99"/>
    <mergeCell ref="E94:E95"/>
    <mergeCell ref="F94:F95"/>
    <mergeCell ref="G94:G95"/>
    <mergeCell ref="A96:A97"/>
    <mergeCell ref="B96:B97"/>
    <mergeCell ref="C96:C97"/>
    <mergeCell ref="C98:C99"/>
    <mergeCell ref="D98:D99"/>
    <mergeCell ref="E98:E99"/>
    <mergeCell ref="F98:F99"/>
    <mergeCell ref="G98:G99"/>
    <mergeCell ref="A100:A101"/>
    <mergeCell ref="B100:B101"/>
    <mergeCell ref="C100:C101"/>
    <mergeCell ref="B92:B93"/>
    <mergeCell ref="C92:C93"/>
    <mergeCell ref="D92:D93"/>
    <mergeCell ref="E92:E93"/>
    <mergeCell ref="A88:A89"/>
    <mergeCell ref="B88:B89"/>
    <mergeCell ref="C88:C89"/>
    <mergeCell ref="D88:D89"/>
    <mergeCell ref="D96:D97"/>
    <mergeCell ref="E96:E97"/>
    <mergeCell ref="G60:G61"/>
    <mergeCell ref="A62:A63"/>
    <mergeCell ref="B62:B63"/>
    <mergeCell ref="C62:C63"/>
    <mergeCell ref="D62:D63"/>
    <mergeCell ref="A60:A61"/>
    <mergeCell ref="F60:F61"/>
    <mergeCell ref="F92:F93"/>
    <mergeCell ref="G92:G93"/>
    <mergeCell ref="E62:E63"/>
    <mergeCell ref="F62:F63"/>
    <mergeCell ref="G62:G63"/>
    <mergeCell ref="E64:E65"/>
    <mergeCell ref="F64:F65"/>
    <mergeCell ref="G64:G65"/>
    <mergeCell ref="G66:G67"/>
    <mergeCell ref="G68:G69"/>
    <mergeCell ref="G72:G73"/>
    <mergeCell ref="G76:G77"/>
    <mergeCell ref="G80:G81"/>
    <mergeCell ref="G70:G71"/>
    <mergeCell ref="G74:G75"/>
    <mergeCell ref="G88:G89"/>
    <mergeCell ref="A92:A93"/>
    <mergeCell ref="B60:B61"/>
    <mergeCell ref="C60:C61"/>
    <mergeCell ref="D60:D61"/>
    <mergeCell ref="E60:E61"/>
    <mergeCell ref="C56:C57"/>
    <mergeCell ref="D56:D57"/>
    <mergeCell ref="E56:E57"/>
    <mergeCell ref="B56:B57"/>
    <mergeCell ref="A64:A65"/>
    <mergeCell ref="B64:B65"/>
    <mergeCell ref="C64:C65"/>
    <mergeCell ref="D64:D65"/>
    <mergeCell ref="F56:F57"/>
    <mergeCell ref="G56:G57"/>
    <mergeCell ref="A58:A59"/>
    <mergeCell ref="B58:B59"/>
    <mergeCell ref="C58:C59"/>
    <mergeCell ref="D58:D59"/>
    <mergeCell ref="E58:E59"/>
    <mergeCell ref="F58:F59"/>
    <mergeCell ref="G58:G59"/>
    <mergeCell ref="A56:A57"/>
    <mergeCell ref="G50:G51"/>
    <mergeCell ref="F54:F55"/>
    <mergeCell ref="G54:G55"/>
    <mergeCell ref="A52:A53"/>
    <mergeCell ref="B52:B53"/>
    <mergeCell ref="C48:C49"/>
    <mergeCell ref="D48:D49"/>
    <mergeCell ref="E48:E49"/>
    <mergeCell ref="F48:F49"/>
    <mergeCell ref="G48:G49"/>
    <mergeCell ref="A50:A51"/>
    <mergeCell ref="C52:C53"/>
    <mergeCell ref="D52:D53"/>
    <mergeCell ref="E52:E53"/>
    <mergeCell ref="F52:F53"/>
    <mergeCell ref="G52:G53"/>
    <mergeCell ref="A54:A55"/>
    <mergeCell ref="B54:B55"/>
    <mergeCell ref="C54:C55"/>
    <mergeCell ref="D54:D55"/>
    <mergeCell ref="E54:E55"/>
    <mergeCell ref="A48:A49"/>
    <mergeCell ref="B48:B49"/>
    <mergeCell ref="C44:C45"/>
    <mergeCell ref="D44:D45"/>
    <mergeCell ref="E44:E45"/>
    <mergeCell ref="F44:F45"/>
    <mergeCell ref="B50:B51"/>
    <mergeCell ref="C50:C51"/>
    <mergeCell ref="D50:D51"/>
    <mergeCell ref="E50:E51"/>
    <mergeCell ref="F50:F51"/>
    <mergeCell ref="G44:G45"/>
    <mergeCell ref="A46:A47"/>
    <mergeCell ref="B46:B47"/>
    <mergeCell ref="C46:C47"/>
    <mergeCell ref="D46:D47"/>
    <mergeCell ref="E46:E47"/>
    <mergeCell ref="F46:F47"/>
    <mergeCell ref="G46:G47"/>
    <mergeCell ref="A44:A45"/>
    <mergeCell ref="B44:B45"/>
    <mergeCell ref="F42:F43"/>
    <mergeCell ref="G42:G43"/>
    <mergeCell ref="A40:A41"/>
    <mergeCell ref="B40:B41"/>
    <mergeCell ref="E38:E39"/>
    <mergeCell ref="F38:F39"/>
    <mergeCell ref="G38:G39"/>
    <mergeCell ref="A38:A39"/>
    <mergeCell ref="B38:B39"/>
    <mergeCell ref="C38:C39"/>
    <mergeCell ref="C40:C41"/>
    <mergeCell ref="D40:D41"/>
    <mergeCell ref="E40:E41"/>
    <mergeCell ref="F40:F41"/>
    <mergeCell ref="G40:G41"/>
    <mergeCell ref="A42:A43"/>
    <mergeCell ref="B42:B43"/>
    <mergeCell ref="C42:C43"/>
    <mergeCell ref="D42:D43"/>
    <mergeCell ref="E42:E43"/>
    <mergeCell ref="D38:D39"/>
    <mergeCell ref="E34:E35"/>
    <mergeCell ref="F34:F35"/>
    <mergeCell ref="G34:G35"/>
    <mergeCell ref="G36:G37"/>
    <mergeCell ref="A34:A35"/>
    <mergeCell ref="B34:B35"/>
    <mergeCell ref="C34:C35"/>
    <mergeCell ref="D34:D35"/>
    <mergeCell ref="A36:A37"/>
    <mergeCell ref="B36:B37"/>
    <mergeCell ref="C36:C37"/>
    <mergeCell ref="D36:D37"/>
    <mergeCell ref="E36:E37"/>
    <mergeCell ref="F36:F37"/>
    <mergeCell ref="A32:A33"/>
    <mergeCell ref="B32:B33"/>
    <mergeCell ref="C32:C33"/>
    <mergeCell ref="D32:D33"/>
    <mergeCell ref="E32:E33"/>
    <mergeCell ref="G32:G33"/>
    <mergeCell ref="B16:B17"/>
    <mergeCell ref="C16:C17"/>
    <mergeCell ref="D16:D17"/>
    <mergeCell ref="F32:F33"/>
    <mergeCell ref="C18:C19"/>
    <mergeCell ref="D18:D19"/>
    <mergeCell ref="E18:E19"/>
    <mergeCell ref="F18:F19"/>
    <mergeCell ref="G18:G19"/>
    <mergeCell ref="G12:G13"/>
    <mergeCell ref="A8:A9"/>
    <mergeCell ref="B8:B9"/>
    <mergeCell ref="B14:B15"/>
    <mergeCell ref="C14:C15"/>
    <mergeCell ref="F30:F31"/>
    <mergeCell ref="A6:A7"/>
    <mergeCell ref="B6:B7"/>
    <mergeCell ref="C6:C7"/>
    <mergeCell ref="D14:D15"/>
    <mergeCell ref="E14:E15"/>
    <mergeCell ref="F14:F15"/>
    <mergeCell ref="A16:A17"/>
    <mergeCell ref="G30:G31"/>
    <mergeCell ref="G14:G15"/>
    <mergeCell ref="A30:A31"/>
    <mergeCell ref="B30:B31"/>
    <mergeCell ref="C30:C31"/>
    <mergeCell ref="D30:D31"/>
    <mergeCell ref="E30:E31"/>
    <mergeCell ref="D6:D7"/>
    <mergeCell ref="E6:E7"/>
    <mergeCell ref="F6:F7"/>
    <mergeCell ref="A14:A15"/>
    <mergeCell ref="A12:A13"/>
    <mergeCell ref="B12:B13"/>
    <mergeCell ref="C12:C13"/>
    <mergeCell ref="D12:D13"/>
    <mergeCell ref="E12:E13"/>
    <mergeCell ref="F12:F13"/>
    <mergeCell ref="A1:G1"/>
    <mergeCell ref="A2:C2"/>
    <mergeCell ref="D2:G2"/>
    <mergeCell ref="A4:A5"/>
    <mergeCell ref="B4:B5"/>
    <mergeCell ref="C4:C5"/>
    <mergeCell ref="G8:G9"/>
    <mergeCell ref="A10:A11"/>
    <mergeCell ref="C8:C9"/>
    <mergeCell ref="D8:D9"/>
    <mergeCell ref="B10:B11"/>
    <mergeCell ref="C10:C11"/>
    <mergeCell ref="D10:D11"/>
    <mergeCell ref="E10:E11"/>
    <mergeCell ref="D4:D5"/>
    <mergeCell ref="E4:E5"/>
    <mergeCell ref="F4:F5"/>
    <mergeCell ref="G4:G5"/>
    <mergeCell ref="F10:F11"/>
    <mergeCell ref="G10:G11"/>
    <mergeCell ref="E8:E9"/>
    <mergeCell ref="F8:F9"/>
    <mergeCell ref="D3:F3"/>
    <mergeCell ref="G6:G7"/>
    <mergeCell ref="G22:G23"/>
    <mergeCell ref="E16:E17"/>
    <mergeCell ref="F16:F17"/>
    <mergeCell ref="G16:G17"/>
    <mergeCell ref="G20:G21"/>
    <mergeCell ref="A22:A23"/>
    <mergeCell ref="B22:B23"/>
    <mergeCell ref="C22:C23"/>
    <mergeCell ref="D22:D23"/>
    <mergeCell ref="E22:E23"/>
    <mergeCell ref="A18:A19"/>
    <mergeCell ref="B18:B19"/>
    <mergeCell ref="F22:F23"/>
    <mergeCell ref="A20:A21"/>
    <mergeCell ref="B20:B21"/>
    <mergeCell ref="C20:C21"/>
    <mergeCell ref="A24:A25"/>
    <mergeCell ref="B24:B25"/>
    <mergeCell ref="E20:E21"/>
    <mergeCell ref="F20:F21"/>
    <mergeCell ref="D20:D21"/>
    <mergeCell ref="E24:E25"/>
    <mergeCell ref="A28:A29"/>
    <mergeCell ref="B28:B29"/>
    <mergeCell ref="C28:C29"/>
    <mergeCell ref="D28:D29"/>
    <mergeCell ref="C24:C25"/>
    <mergeCell ref="D24:D25"/>
    <mergeCell ref="A26:A27"/>
    <mergeCell ref="B26:B27"/>
    <mergeCell ref="C26:C27"/>
    <mergeCell ref="G28:G29"/>
    <mergeCell ref="G26:G27"/>
    <mergeCell ref="F24:F25"/>
    <mergeCell ref="E26:E27"/>
    <mergeCell ref="F26:F27"/>
    <mergeCell ref="E28:E29"/>
    <mergeCell ref="F28:F29"/>
    <mergeCell ref="D26:D27"/>
    <mergeCell ref="G24:G25"/>
  </mergeCells>
  <phoneticPr fontId="1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34"/>
  </sheetPr>
  <dimension ref="A1:I42"/>
  <sheetViews>
    <sheetView topLeftCell="A19" workbookViewId="0">
      <selection activeCell="A27" sqref="A27:I39"/>
    </sheetView>
  </sheetViews>
  <sheetFormatPr defaultRowHeight="12.75"/>
  <cols>
    <col min="1" max="1" width="4.7109375" customWidth="1"/>
    <col min="2" max="2" width="5.5703125" customWidth="1"/>
    <col min="3" max="3" width="24.42578125" customWidth="1"/>
    <col min="6" max="6" width="21.42578125" customWidth="1"/>
  </cols>
  <sheetData>
    <row r="1" spans="1:9" ht="15.75">
      <c r="F1" s="47" t="str">
        <f>HYPERLINK(пр.взв!D4)</f>
        <v>В.к. 72 кг.</v>
      </c>
    </row>
    <row r="2" spans="1:9">
      <c r="C2" s="7" t="s">
        <v>30</v>
      </c>
    </row>
    <row r="3" spans="1:9">
      <c r="C3" s="8" t="s">
        <v>31</v>
      </c>
    </row>
    <row r="4" spans="1:9">
      <c r="A4" s="263" t="s">
        <v>32</v>
      </c>
      <c r="B4" s="263" t="s">
        <v>5</v>
      </c>
      <c r="C4" s="308" t="s">
        <v>2</v>
      </c>
      <c r="D4" s="263" t="s">
        <v>24</v>
      </c>
      <c r="E4" s="263" t="s">
        <v>25</v>
      </c>
      <c r="F4" s="263" t="s">
        <v>26</v>
      </c>
      <c r="G4" s="263" t="s">
        <v>27</v>
      </c>
      <c r="H4" s="263" t="s">
        <v>28</v>
      </c>
      <c r="I4" s="263" t="s">
        <v>29</v>
      </c>
    </row>
    <row r="5" spans="1:9">
      <c r="A5" s="305"/>
      <c r="B5" s="305"/>
      <c r="C5" s="305"/>
      <c r="D5" s="305"/>
      <c r="E5" s="305"/>
      <c r="F5" s="305"/>
      <c r="G5" s="305"/>
      <c r="H5" s="305"/>
      <c r="I5" s="305"/>
    </row>
    <row r="6" spans="1:9">
      <c r="A6" s="306"/>
      <c r="B6" s="309">
        <v>16</v>
      </c>
      <c r="C6" s="303" t="str">
        <f>пр.взв!C37</f>
        <v>БОЖА Юрий Михайлович</v>
      </c>
      <c r="D6" s="303" t="str">
        <f>пр.взв!D37</f>
        <v>09.06.97 1р</v>
      </c>
      <c r="E6" s="303" t="str">
        <f>пр.взв!E37</f>
        <v>ЦФО, Брянская обл., г. Брянск, ЮР</v>
      </c>
      <c r="F6" s="304"/>
      <c r="G6" s="307"/>
      <c r="H6" s="258"/>
      <c r="I6" s="263"/>
    </row>
    <row r="7" spans="1:9">
      <c r="A7" s="306"/>
      <c r="B7" s="263"/>
      <c r="C7" s="303"/>
      <c r="D7" s="303"/>
      <c r="E7" s="303"/>
      <c r="F7" s="304"/>
      <c r="G7" s="304"/>
      <c r="H7" s="258"/>
      <c r="I7" s="263"/>
    </row>
    <row r="8" spans="1:9">
      <c r="A8" s="302"/>
      <c r="B8" s="309">
        <v>38</v>
      </c>
      <c r="C8" s="303" t="str">
        <f>пр.взв!C81</f>
        <v>БИРЮКОВ Михаил Александрович</v>
      </c>
      <c r="D8" s="303" t="str">
        <f>пр.взв!D81</f>
        <v>17.05.97 1р</v>
      </c>
      <c r="E8" s="303" t="str">
        <f>пр.взв!E81</f>
        <v>ПФО,Нижегородская,Н.Новгород,ПР</v>
      </c>
      <c r="F8" s="304"/>
      <c r="G8" s="304"/>
      <c r="H8" s="263"/>
      <c r="I8" s="263"/>
    </row>
    <row r="9" spans="1:9">
      <c r="A9" s="302"/>
      <c r="B9" s="263"/>
      <c r="C9" s="303"/>
      <c r="D9" s="303"/>
      <c r="E9" s="303"/>
      <c r="F9" s="304"/>
      <c r="G9" s="304"/>
      <c r="H9" s="263"/>
      <c r="I9" s="263"/>
    </row>
    <row r="10" spans="1:9" ht="25.15" customHeight="1">
      <c r="E10" s="9" t="s">
        <v>33</v>
      </c>
    </row>
    <row r="11" spans="1:9" ht="25.15" customHeight="1">
      <c r="E11" s="9" t="s">
        <v>0</v>
      </c>
      <c r="F11" s="10"/>
      <c r="G11" s="10"/>
      <c r="H11" s="10"/>
      <c r="I11" s="10"/>
    </row>
    <row r="12" spans="1:9" ht="25.15" customHeight="1">
      <c r="E12" s="9" t="s">
        <v>34</v>
      </c>
    </row>
    <row r="13" spans="1:9" ht="25.15" customHeight="1">
      <c r="E13" s="9"/>
      <c r="F13" s="11"/>
      <c r="G13" s="11"/>
      <c r="H13" s="11"/>
      <c r="I13" s="11"/>
    </row>
    <row r="14" spans="1:9">
      <c r="E14" s="4"/>
      <c r="F14" s="4"/>
      <c r="G14" s="4"/>
      <c r="H14" s="4"/>
      <c r="I14" s="4"/>
    </row>
    <row r="15" spans="1:9" ht="15.75">
      <c r="C15" s="8" t="s">
        <v>35</v>
      </c>
      <c r="E15" s="9"/>
      <c r="F15" s="47" t="str">
        <f>HYPERLINK(пр.взв!D4)</f>
        <v>В.к. 72 кг.</v>
      </c>
    </row>
    <row r="16" spans="1:9">
      <c r="A16" s="263" t="s">
        <v>32</v>
      </c>
      <c r="B16" s="263" t="s">
        <v>5</v>
      </c>
      <c r="C16" s="308" t="s">
        <v>2</v>
      </c>
      <c r="D16" s="263" t="s">
        <v>24</v>
      </c>
      <c r="E16" s="263" t="s">
        <v>25</v>
      </c>
      <c r="F16" s="263" t="s">
        <v>26</v>
      </c>
      <c r="G16" s="263" t="s">
        <v>27</v>
      </c>
      <c r="H16" s="263" t="s">
        <v>28</v>
      </c>
      <c r="I16" s="263" t="s">
        <v>29</v>
      </c>
    </row>
    <row r="17" spans="1:9">
      <c r="A17" s="305"/>
      <c r="B17" s="305"/>
      <c r="C17" s="305"/>
      <c r="D17" s="305"/>
      <c r="E17" s="305"/>
      <c r="F17" s="305"/>
      <c r="G17" s="305"/>
      <c r="H17" s="305"/>
      <c r="I17" s="305"/>
    </row>
    <row r="18" spans="1:9">
      <c r="A18" s="306"/>
      <c r="B18" s="309">
        <v>36</v>
      </c>
      <c r="C18" s="303" t="str">
        <f>пр.взв!C77</f>
        <v xml:space="preserve">ФОМИЧЕВ Алексей Сергеевич </v>
      </c>
      <c r="D18" s="303" t="str">
        <f>пр.взв!D77</f>
        <v>18.04.97 КМС</v>
      </c>
      <c r="E18" s="303" t="str">
        <f>пр.взв!E77</f>
        <v>Москва</v>
      </c>
      <c r="F18" s="304"/>
      <c r="G18" s="307"/>
      <c r="H18" s="258"/>
      <c r="I18" s="263"/>
    </row>
    <row r="19" spans="1:9">
      <c r="A19" s="306"/>
      <c r="B19" s="263"/>
      <c r="C19" s="303"/>
      <c r="D19" s="303"/>
      <c r="E19" s="303"/>
      <c r="F19" s="304"/>
      <c r="G19" s="304"/>
      <c r="H19" s="258"/>
      <c r="I19" s="263"/>
    </row>
    <row r="20" spans="1:9">
      <c r="A20" s="302"/>
      <c r="B20" s="309">
        <v>7</v>
      </c>
      <c r="C20" s="303" t="str">
        <f>VLOOKUP(B20,пр.взв!B9:E32,2,FALSE)</f>
        <v>ЧЕТЫЗ Нурбий Нухович</v>
      </c>
      <c r="D20" s="303" t="str">
        <f>VLOOKUP(C20,пр.взв!C9:F32,2,FALSE)</f>
        <v>14.04.97 1р</v>
      </c>
      <c r="E20" s="303" t="str">
        <f>VLOOKUP(D20,пр.взв!D9:G32,2,FALSE)</f>
        <v>ЮФО,Адыгея</v>
      </c>
      <c r="F20" s="304"/>
      <c r="G20" s="304"/>
      <c r="H20" s="263"/>
      <c r="I20" s="263"/>
    </row>
    <row r="21" spans="1:9">
      <c r="A21" s="302"/>
      <c r="B21" s="263"/>
      <c r="C21" s="303"/>
      <c r="D21" s="303"/>
      <c r="E21" s="303"/>
      <c r="F21" s="304"/>
      <c r="G21" s="304"/>
      <c r="H21" s="263"/>
      <c r="I21" s="263"/>
    </row>
    <row r="22" spans="1:9" ht="25.15" customHeight="1">
      <c r="E22" s="9" t="s">
        <v>33</v>
      </c>
    </row>
    <row r="23" spans="1:9" ht="25.15" customHeight="1">
      <c r="E23" s="9" t="s">
        <v>0</v>
      </c>
      <c r="F23" s="10"/>
      <c r="G23" s="10"/>
      <c r="H23" s="10"/>
      <c r="I23" s="10"/>
    </row>
    <row r="24" spans="1:9" ht="25.15" customHeight="1">
      <c r="E24" s="9" t="s">
        <v>34</v>
      </c>
    </row>
    <row r="25" spans="1:9" ht="25.15" customHeight="1">
      <c r="E25" s="9"/>
      <c r="F25" s="11"/>
      <c r="G25" s="11"/>
      <c r="H25" s="11"/>
      <c r="I25" s="11"/>
    </row>
    <row r="26" spans="1:9">
      <c r="F26" s="4"/>
      <c r="G26" s="4"/>
      <c r="H26" s="4"/>
      <c r="I26" s="4"/>
    </row>
    <row r="28" spans="1:9" ht="27" customHeight="1">
      <c r="C28" s="12" t="s">
        <v>36</v>
      </c>
      <c r="F28" s="47" t="str">
        <f>HYPERLINK(пр.взв!D4)</f>
        <v>В.к. 72 кг.</v>
      </c>
    </row>
    <row r="29" spans="1:9">
      <c r="A29" s="263" t="s">
        <v>32</v>
      </c>
      <c r="B29" s="263" t="s">
        <v>5</v>
      </c>
      <c r="C29" s="308" t="s">
        <v>2</v>
      </c>
      <c r="D29" s="263" t="s">
        <v>24</v>
      </c>
      <c r="E29" s="263" t="s">
        <v>25</v>
      </c>
      <c r="F29" s="263" t="s">
        <v>26</v>
      </c>
      <c r="G29" s="263" t="s">
        <v>27</v>
      </c>
      <c r="H29" s="263" t="s">
        <v>28</v>
      </c>
      <c r="I29" s="263" t="s">
        <v>29</v>
      </c>
    </row>
    <row r="30" spans="1:9">
      <c r="A30" s="305"/>
      <c r="B30" s="305"/>
      <c r="C30" s="305"/>
      <c r="D30" s="305"/>
      <c r="E30" s="305"/>
      <c r="F30" s="305"/>
      <c r="G30" s="305"/>
      <c r="H30" s="305"/>
      <c r="I30" s="305"/>
    </row>
    <row r="31" spans="1:9">
      <c r="A31" s="306"/>
      <c r="B31" s="263">
        <v>16</v>
      </c>
      <c r="C31" s="303" t="str">
        <f>пр.взв!C37</f>
        <v>БОЖА Юрий Михайлович</v>
      </c>
      <c r="D31" s="303" t="str">
        <f>пр.взв!D37</f>
        <v>09.06.97 1р</v>
      </c>
      <c r="E31" s="303" t="str">
        <f>пр.взв!E37</f>
        <v>ЦФО, Брянская обл., г. Брянск, ЮР</v>
      </c>
      <c r="F31" s="304"/>
      <c r="G31" s="307"/>
      <c r="H31" s="258"/>
      <c r="I31" s="263"/>
    </row>
    <row r="32" spans="1:9">
      <c r="A32" s="306"/>
      <c r="B32" s="263"/>
      <c r="C32" s="303"/>
      <c r="D32" s="303"/>
      <c r="E32" s="303"/>
      <c r="F32" s="304"/>
      <c r="G32" s="304"/>
      <c r="H32" s="258"/>
      <c r="I32" s="263"/>
    </row>
    <row r="33" spans="1:9">
      <c r="A33" s="302"/>
      <c r="B33" s="263">
        <v>36</v>
      </c>
      <c r="C33" s="303" t="str">
        <f>пр.взв!C77</f>
        <v xml:space="preserve">ФОМИЧЕВ Алексей Сергеевич </v>
      </c>
      <c r="D33" s="303" t="str">
        <f>пр.взв!D77</f>
        <v>18.04.97 КМС</v>
      </c>
      <c r="E33" s="303" t="str">
        <f>пр.взв!E77</f>
        <v>Москва</v>
      </c>
      <c r="F33" s="304"/>
      <c r="G33" s="304"/>
      <c r="H33" s="263"/>
      <c r="I33" s="263"/>
    </row>
    <row r="34" spans="1:9">
      <c r="A34" s="302"/>
      <c r="B34" s="263"/>
      <c r="C34" s="303"/>
      <c r="D34" s="303"/>
      <c r="E34" s="303"/>
      <c r="F34" s="304"/>
      <c r="G34" s="304"/>
      <c r="H34" s="263"/>
      <c r="I34" s="263"/>
    </row>
    <row r="35" spans="1:9" ht="25.15" customHeight="1">
      <c r="E35" s="9" t="s">
        <v>33</v>
      </c>
    </row>
    <row r="36" spans="1:9" ht="25.15" customHeight="1">
      <c r="E36" s="9" t="s">
        <v>0</v>
      </c>
      <c r="F36" s="10"/>
      <c r="G36" s="10"/>
      <c r="H36" s="10"/>
      <c r="I36" s="10"/>
    </row>
    <row r="37" spans="1:9" ht="25.15" customHeight="1">
      <c r="E37" s="9" t="s">
        <v>34</v>
      </c>
    </row>
    <row r="38" spans="1:9" ht="25.15" customHeight="1">
      <c r="E38" s="9"/>
      <c r="F38" s="11"/>
      <c r="G38" s="11"/>
      <c r="H38" s="11"/>
      <c r="I38" s="11"/>
    </row>
    <row r="39" spans="1:9" ht="25.15" customHeight="1"/>
    <row r="40" spans="1:9" ht="25.15" customHeight="1"/>
    <row r="41" spans="1:9" ht="25.15" customHeight="1"/>
    <row r="42" spans="1:9" ht="25.15" customHeight="1"/>
  </sheetData>
  <mergeCells count="81">
    <mergeCell ref="A6:A7"/>
    <mergeCell ref="B6:B7"/>
    <mergeCell ref="C6:C7"/>
    <mergeCell ref="D6:D7"/>
    <mergeCell ref="E6:E7"/>
    <mergeCell ref="G4:G5"/>
    <mergeCell ref="H4:H5"/>
    <mergeCell ref="A4:A5"/>
    <mergeCell ref="B4:B5"/>
    <mergeCell ref="I4:I5"/>
    <mergeCell ref="G6:G7"/>
    <mergeCell ref="H6:H7"/>
    <mergeCell ref="I6:I7"/>
    <mergeCell ref="G8:G9"/>
    <mergeCell ref="H8:H9"/>
    <mergeCell ref="I8:I9"/>
    <mergeCell ref="A8:A9"/>
    <mergeCell ref="B8:B9"/>
    <mergeCell ref="C8:C9"/>
    <mergeCell ref="D8:D9"/>
    <mergeCell ref="A18:A19"/>
    <mergeCell ref="B18:B19"/>
    <mergeCell ref="C18:C19"/>
    <mergeCell ref="D18:D19"/>
    <mergeCell ref="A16:A17"/>
    <mergeCell ref="B16:B17"/>
    <mergeCell ref="E8:E9"/>
    <mergeCell ref="F8:F9"/>
    <mergeCell ref="C4:C5"/>
    <mergeCell ref="D4:D5"/>
    <mergeCell ref="E4:E5"/>
    <mergeCell ref="F4:F5"/>
    <mergeCell ref="F6:F7"/>
    <mergeCell ref="C16:C17"/>
    <mergeCell ref="D16:D17"/>
    <mergeCell ref="E16:E17"/>
    <mergeCell ref="F16:F17"/>
    <mergeCell ref="G16:G17"/>
    <mergeCell ref="I16:I17"/>
    <mergeCell ref="E18:E19"/>
    <mergeCell ref="F18:F19"/>
    <mergeCell ref="G18:G19"/>
    <mergeCell ref="H18:H19"/>
    <mergeCell ref="I18:I19"/>
    <mergeCell ref="H16:H17"/>
    <mergeCell ref="G20:G21"/>
    <mergeCell ref="H20:H21"/>
    <mergeCell ref="I20:I21"/>
    <mergeCell ref="A29:A30"/>
    <mergeCell ref="B29:B30"/>
    <mergeCell ref="C29:C30"/>
    <mergeCell ref="D29:D30"/>
    <mergeCell ref="E29:E30"/>
    <mergeCell ref="F29:F30"/>
    <mergeCell ref="G29:G30"/>
    <mergeCell ref="A20:A21"/>
    <mergeCell ref="B20:B21"/>
    <mergeCell ref="C20:C21"/>
    <mergeCell ref="D20:D21"/>
    <mergeCell ref="E20:E21"/>
    <mergeCell ref="F20:F21"/>
    <mergeCell ref="H29:H30"/>
    <mergeCell ref="I29:I30"/>
    <mergeCell ref="A31:A32"/>
    <mergeCell ref="B31:B32"/>
    <mergeCell ref="C31:C32"/>
    <mergeCell ref="D31:D32"/>
    <mergeCell ref="E31:E32"/>
    <mergeCell ref="F31:F32"/>
    <mergeCell ref="G31:G32"/>
    <mergeCell ref="H31:H32"/>
    <mergeCell ref="A33:A34"/>
    <mergeCell ref="B33:B34"/>
    <mergeCell ref="C33:C34"/>
    <mergeCell ref="D33:D34"/>
    <mergeCell ref="I31:I32"/>
    <mergeCell ref="I33:I34"/>
    <mergeCell ref="E33:E34"/>
    <mergeCell ref="F33:F34"/>
    <mergeCell ref="G33:G34"/>
    <mergeCell ref="H33:H34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НАГРАДНОЙ ЛИСТ</vt:lpstr>
      <vt:lpstr>круги</vt:lpstr>
      <vt:lpstr>пр.хода</vt:lpstr>
      <vt:lpstr>пр.взв</vt:lpstr>
      <vt:lpstr>ит.пр</vt:lpstr>
      <vt:lpstr>пф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2013-06-25T16:35:24Z</cp:lastPrinted>
  <dcterms:created xsi:type="dcterms:W3CDTF">1996-10-08T23:32:33Z</dcterms:created>
  <dcterms:modified xsi:type="dcterms:W3CDTF">2013-06-25T16:35:29Z</dcterms:modified>
</cp:coreProperties>
</file>