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<sst xmlns="http://schemas.openxmlformats.org/spreadsheetml/2006/main" count="210" uniqueCount="107">
  <si>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</si>
  <si>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</si>
  <si>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</si>
  <si>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</si>
  <si>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</si>
  <si>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</si>
  <si>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</si>
  <si>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</si>
  <si>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</si>
  <si>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</si>
  <si>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</si>
  <si>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</si>
  <si>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</si>
  <si>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</si>
  <si>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</si>
  <si>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</si>
  <si>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</si>
  <si>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</si>
  <si>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</si>
  <si>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</si>
  <si>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</si>
  <si>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</si>
  <si>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</si>
  <si>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</si>
  <si>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</si>
  <si>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</si>
  <si>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</si>
  <si>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</si>
  <si>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</si>
  <si>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</si>
  <si>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</si>
  <si>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</si>
  <si>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</si>
  <si>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</si>
  <si>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</si>
  <si>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</si>
  <si>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</si>
  <si>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</si>
  <si>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</si>
  <si>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</si>
  <si>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</si>
  <si>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</si>
  <si>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</si>
  <si>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</si>
  <si>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</si>
  <si>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</si>
  <si>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</si>
  <si>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</si>
  <si>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</si>
  <si>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</si>
  <si>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</si>
  <si>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</si>
  <si>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</si>
  <si>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</si>
  <si>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</si>
  <si>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</si>
  <si>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</si>
  <si>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</si>
  <si>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</si>
  <si>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</si>
  <si>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</si>
  <si>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</si>
  <si>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</si>
  <si>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</si>
  <si>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</si>
  <si>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13-14</t>
  </si>
  <si>
    <t>подгруппа А</t>
  </si>
  <si>
    <t>подгруппа В</t>
  </si>
  <si>
    <t>св</t>
  </si>
  <si>
    <t>СИНИЦЫН Сергей Александрович</t>
  </si>
  <si>
    <t>21.02.1998, КМС</t>
  </si>
  <si>
    <t>Воронежская</t>
  </si>
  <si>
    <t>Гончаров С.Ю.</t>
  </si>
  <si>
    <t>ЗУЛЬКАРНЯЕВ Руслан Рустямович</t>
  </si>
  <si>
    <t>09.03.1999, 1р</t>
  </si>
  <si>
    <t>Самарская, Самара</t>
  </si>
  <si>
    <t>Киргизов В.В.     Глухов Т.В.</t>
  </si>
  <si>
    <t>ПРОПАДАЛИН Алексей Владимирович</t>
  </si>
  <si>
    <t>29.12.1998, 1р</t>
  </si>
  <si>
    <t>Воробьев О.Н.</t>
  </si>
  <si>
    <t>БОНДАРЕВ Никита Сергеевич</t>
  </si>
  <si>
    <t>25.07.1998, 1р</t>
  </si>
  <si>
    <t>Пермский, Пермь, МО</t>
  </si>
  <si>
    <t>Газеев АГ</t>
  </si>
  <si>
    <t>СЕМЕНОВ Виктор Сергеевич</t>
  </si>
  <si>
    <t>13.10.1998, 1р</t>
  </si>
  <si>
    <t>Нижегородская, г.Нижний Новгород</t>
  </si>
  <si>
    <t>Симанов М.В.  Гаврилов А.Е.</t>
  </si>
  <si>
    <t>В.к. 87 кг.</t>
  </si>
  <si>
    <t>АГЕЕВ Денис Вячеславович</t>
  </si>
  <si>
    <t>08.07.1999, 2р</t>
  </si>
  <si>
    <t>Москва</t>
  </si>
  <si>
    <t>Казанцев ВМ</t>
  </si>
  <si>
    <t>Х</t>
  </si>
  <si>
    <t>0</t>
  </si>
  <si>
    <t>2,00</t>
  </si>
  <si>
    <t>2,31</t>
  </si>
  <si>
    <t>1,06</t>
  </si>
  <si>
    <t>А1</t>
  </si>
  <si>
    <t>1,10</t>
  </si>
  <si>
    <t>А2</t>
  </si>
  <si>
    <t>0,56</t>
  </si>
  <si>
    <t>0,57</t>
  </si>
  <si>
    <t>0,31</t>
  </si>
  <si>
    <t>Б1</t>
  </si>
  <si>
    <t>Б2</t>
  </si>
  <si>
    <t>0,46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</si>
</sst>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/>
    </xf>
    <xf numFmtId="0" fontId="29" fillId="33" borderId="24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3" fillId="34" borderId="25" xfId="42" applyFont="1" applyFill="1" applyBorder="1" applyAlignment="1" applyProtection="1">
      <alignment horizontal="center" vertical="center" wrapText="1"/>
      <protection/>
    </xf>
    <xf numFmtId="0" fontId="43" fillId="34" borderId="26" xfId="42" applyFont="1" applyFill="1" applyBorder="1" applyAlignment="1" applyProtection="1">
      <alignment horizontal="center" vertical="center" wrapText="1"/>
      <protection/>
    </xf>
    <xf numFmtId="0" fontId="43" fillId="34" borderId="27" xfId="42" applyFont="1" applyFill="1" applyBorder="1" applyAlignment="1" applyProtection="1">
      <alignment horizontal="center" vertical="center" wrapText="1"/>
      <protection/>
    </xf>
    <xf numFmtId="0" fontId="0" fillId="0" borderId="19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5" borderId="25" xfId="42" applyFont="1" applyFill="1" applyBorder="1" applyAlignment="1" applyProtection="1">
      <alignment horizontal="center" vertical="center"/>
      <protection/>
    </xf>
    <xf numFmtId="0" fontId="28" fillId="35" borderId="26" xfId="42" applyFont="1" applyFill="1" applyBorder="1" applyAlignment="1" applyProtection="1">
      <alignment horizontal="center" vertical="center"/>
      <protection/>
    </xf>
    <xf numFmtId="0" fontId="28" fillId="35" borderId="27" xfId="42" applyFont="1" applyFill="1" applyBorder="1" applyAlignment="1" applyProtection="1">
      <alignment horizontal="center" vertical="center"/>
      <protection/>
    </xf>
    <xf numFmtId="0" fontId="29" fillId="36" borderId="18" xfId="0" applyFont="1" applyFill="1" applyBorder="1" applyAlignment="1">
      <alignment horizontal="center" vertical="center"/>
    </xf>
    <xf numFmtId="0" fontId="29" fillId="36" borderId="24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9" fillId="35" borderId="18" xfId="0" applyFont="1" applyFill="1" applyBorder="1" applyAlignment="1">
      <alignment horizontal="center" vertical="center"/>
    </xf>
    <xf numFmtId="0" fontId="29" fillId="35" borderId="24" xfId="0" applyFont="1" applyFill="1" applyBorder="1" applyAlignment="1">
      <alignment horizontal="center" vertical="center"/>
    </xf>
    <xf numFmtId="0" fontId="29" fillId="35" borderId="21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/>
    </xf>
    <xf numFmtId="49" fontId="33" fillId="0" borderId="33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2" xfId="42" applyFont="1" applyBorder="1" applyAlignment="1" applyProtection="1">
      <alignment horizontal="center" vertical="center" wrapText="1"/>
      <protection/>
    </xf>
    <xf numFmtId="0" fontId="4" fillId="0" borderId="23" xfId="42" applyFont="1" applyBorder="1" applyAlignment="1" applyProtection="1">
      <alignment horizontal="center" vertical="center" wrapText="1"/>
      <protection/>
    </xf>
    <xf numFmtId="0" fontId="5" fillId="37" borderId="25" xfId="42" applyNumberFormat="1" applyFont="1" applyFill="1" applyBorder="1" applyAlignment="1" applyProtection="1">
      <alignment horizontal="center" vertical="center" wrapText="1"/>
      <protection/>
    </xf>
    <xf numFmtId="0" fontId="20" fillId="37" borderId="26" xfId="42" applyNumberFormat="1" applyFont="1" applyFill="1" applyBorder="1" applyAlignment="1" applyProtection="1">
      <alignment horizontal="center" vertical="center" wrapText="1"/>
      <protection/>
    </xf>
    <xf numFmtId="0" fontId="20" fillId="37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44" xfId="0" applyFont="1" applyBorder="1" applyAlignment="1">
      <alignment horizontal="center" vertical="center" textRotation="90" wrapText="1"/>
    </xf>
    <xf numFmtId="0" fontId="23" fillId="0" borderId="45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49" fontId="11" fillId="0" borderId="46" xfId="0" applyNumberFormat="1" applyFont="1" applyBorder="1" applyAlignment="1">
      <alignment horizontal="center" vertical="center"/>
    </xf>
    <xf numFmtId="49" fontId="34" fillId="0" borderId="46" xfId="0" applyNumberFormat="1" applyFont="1" applyBorder="1" applyAlignment="1">
      <alignment horizontal="center" vertical="center"/>
    </xf>
    <xf numFmtId="49" fontId="34" fillId="0" borderId="4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49" fontId="5" fillId="0" borderId="50" xfId="0" applyNumberFormat="1" applyFont="1" applyBorder="1" applyAlignment="1">
      <alignment horizontal="center" vertical="center"/>
    </xf>
    <xf numFmtId="49" fontId="33" fillId="0" borderId="44" xfId="0" applyNumberFormat="1" applyFont="1" applyBorder="1" applyAlignment="1">
      <alignment horizontal="center" vertical="center"/>
    </xf>
    <xf numFmtId="49" fontId="33" fillId="0" borderId="41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3" fillId="0" borderId="32" xfId="0" applyNumberFormat="1" applyFont="1" applyBorder="1" applyAlignment="1">
      <alignment horizontal="center" vertical="center"/>
    </xf>
    <xf numFmtId="49" fontId="33" fillId="0" borderId="24" xfId="0" applyNumberFormat="1" applyFont="1" applyBorder="1" applyAlignment="1">
      <alignment horizontal="center" vertical="center"/>
    </xf>
    <xf numFmtId="0" fontId="13" fillId="38" borderId="52" xfId="0" applyFont="1" applyFill="1" applyBorder="1" applyAlignment="1">
      <alignment horizontal="center" vertical="center" wrapText="1"/>
    </xf>
    <xf numFmtId="0" fontId="13" fillId="38" borderId="53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3" fillId="38" borderId="54" xfId="0" applyFont="1" applyFill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3" fillId="38" borderId="55" xfId="0" applyFont="1" applyFill="1" applyBorder="1" applyAlignment="1">
      <alignment horizontal="center" vertical="center" wrapText="1"/>
    </xf>
    <xf numFmtId="49" fontId="37" fillId="0" borderId="44" xfId="0" applyNumberFormat="1" applyFont="1" applyBorder="1" applyAlignment="1">
      <alignment horizontal="center" vertical="center"/>
    </xf>
    <xf numFmtId="49" fontId="37" fillId="0" borderId="41" xfId="0" applyNumberFormat="1" applyFont="1" applyBorder="1" applyAlignment="1">
      <alignment horizontal="center" vertical="center"/>
    </xf>
    <xf numFmtId="49" fontId="37" fillId="0" borderId="46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9" fontId="37" fillId="0" borderId="40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4" fillId="36" borderId="44" xfId="0" applyFont="1" applyFill="1" applyBorder="1" applyAlignment="1">
      <alignment horizontal="center" vertical="center" textRotation="90" wrapText="1"/>
    </xf>
    <xf numFmtId="0" fontId="24" fillId="36" borderId="45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34" fillId="0" borderId="44" xfId="0" applyNumberFormat="1" applyFont="1" applyBorder="1" applyAlignment="1">
      <alignment horizontal="center" vertical="center"/>
    </xf>
    <xf numFmtId="49" fontId="38" fillId="0" borderId="44" xfId="0" applyNumberFormat="1" applyFont="1" applyBorder="1" applyAlignment="1">
      <alignment horizontal="center" vertical="center"/>
    </xf>
    <xf numFmtId="49" fontId="38" fillId="0" borderId="41" xfId="0" applyNumberFormat="1" applyFont="1" applyBorder="1" applyAlignment="1">
      <alignment horizontal="center" vertical="center"/>
    </xf>
    <xf numFmtId="49" fontId="34" fillId="0" borderId="40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9" fillId="0" borderId="44" xfId="0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0" fontId="2" fillId="0" borderId="69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28" xfId="0" applyFont="1" applyBorder="1" applyAlignment="1">
      <alignment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9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41" fillId="0" borderId="24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70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35" fillId="0" borderId="72" xfId="0" applyFont="1" applyBorder="1" applyAlignment="1">
      <alignment horizontal="center" vertical="center" wrapText="1"/>
    </xf>
    <xf numFmtId="0" fontId="40" fillId="0" borderId="71" xfId="0" applyFont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7" borderId="25" xfId="42" applyNumberFormat="1" applyFont="1" applyFill="1" applyBorder="1" applyAlignment="1" applyProtection="1">
      <alignment horizontal="center" vertical="center" wrapText="1"/>
      <protection/>
    </xf>
    <xf numFmtId="0" fontId="42" fillId="37" borderId="26" xfId="42" applyNumberFormat="1" applyFont="1" applyFill="1" applyBorder="1" applyAlignment="1" applyProtection="1">
      <alignment horizontal="center" vertical="center" wrapText="1"/>
      <protection/>
    </xf>
    <xf numFmtId="0" fontId="42" fillId="37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6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77"/>
      <c r="C1" s="77"/>
      <c r="D1" s="77"/>
      <c r="E1" s="77"/>
      <c r="F1" s="77"/>
      <c r="G1" s="77"/>
      <c r="H1" s="78"/>
    </row>
    <row r="2" spans="1:8" ht="17.25" customHeight="1">
      <c r="A2" s="79" t="str">
        <f>'[1]реквизиты'!$A$3</f>
        <v>06-08  ноября  2015 г.  г. Чебоксары</v>
      </c>
      <c r="B2" s="79"/>
      <c r="C2" s="79"/>
      <c r="D2" s="79"/>
      <c r="E2" s="79"/>
      <c r="F2" s="79"/>
      <c r="G2" s="79"/>
      <c r="H2" s="79"/>
    </row>
    <row r="3" spans="1:8" ht="18.75" thickBot="1">
      <c r="A3" s="80" t="s">
        <v>57</v>
      </c>
      <c r="B3" s="80"/>
      <c r="C3" s="80"/>
      <c r="D3" s="80"/>
      <c r="E3" s="80"/>
      <c r="F3" s="80"/>
      <c r="G3" s="80"/>
      <c r="H3" s="80"/>
    </row>
    <row r="4" spans="2:8" ht="18.75" thickBot="1">
      <c r="B4" s="48"/>
      <c r="C4" s="49"/>
      <c r="D4" s="81" t="str">
        <f>'пр.взв'!D4</f>
        <v>В.к. 87 кг.</v>
      </c>
      <c r="E4" s="82"/>
      <c r="F4" s="83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4" t="s">
        <v>58</v>
      </c>
      <c r="B6" s="72" t="str">
        <f>VLOOKUP(J6,'пр.взв'!B7:G86,2,FALSE)</f>
        <v>СИНИЦЫН Сергей Александрович</v>
      </c>
      <c r="C6" s="72"/>
      <c r="D6" s="72"/>
      <c r="E6" s="72"/>
      <c r="F6" s="72"/>
      <c r="G6" s="72"/>
      <c r="H6" s="65" t="str">
        <f>'ит.пр'!D6</f>
        <v>21.02.1998, КМС</v>
      </c>
      <c r="I6" s="49"/>
      <c r="J6" s="50">
        <f>'ит.пр'!B6</f>
        <v>5</v>
      </c>
    </row>
    <row r="7" spans="1:10" ht="18">
      <c r="A7" s="85"/>
      <c r="B7" s="73"/>
      <c r="C7" s="73"/>
      <c r="D7" s="73"/>
      <c r="E7" s="73"/>
      <c r="F7" s="73"/>
      <c r="G7" s="73"/>
      <c r="H7" s="74"/>
      <c r="I7" s="49"/>
      <c r="J7" s="50"/>
    </row>
    <row r="8" spans="1:10" ht="18">
      <c r="A8" s="85"/>
      <c r="B8" s="75" t="str">
        <f>'ит.пр'!E6</f>
        <v>Воронежская</v>
      </c>
      <c r="C8" s="75"/>
      <c r="D8" s="75"/>
      <c r="E8" s="75"/>
      <c r="F8" s="75"/>
      <c r="G8" s="75"/>
      <c r="H8" s="74"/>
      <c r="I8" s="49"/>
      <c r="J8" s="50"/>
    </row>
    <row r="9" spans="1:10" ht="18.75" thickBot="1">
      <c r="A9" s="86"/>
      <c r="B9" s="67"/>
      <c r="C9" s="67"/>
      <c r="D9" s="67"/>
      <c r="E9" s="67"/>
      <c r="F9" s="67"/>
      <c r="G9" s="67"/>
      <c r="H9" s="68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87" t="s">
        <v>59</v>
      </c>
      <c r="B11" s="72" t="str">
        <f>VLOOKUP(J11,'пр.взв'!B2:G91,2,FALSE)</f>
        <v>СЕМЕНОВ Виктор Сергеевич</v>
      </c>
      <c r="C11" s="72"/>
      <c r="D11" s="72"/>
      <c r="E11" s="72"/>
      <c r="F11" s="72"/>
      <c r="G11" s="72"/>
      <c r="H11" s="65" t="str">
        <f>'ит.пр'!D8</f>
        <v>13.10.1998, 1р</v>
      </c>
      <c r="I11" s="49"/>
      <c r="J11" s="50">
        <f>'ит.пр'!B8</f>
        <v>2</v>
      </c>
    </row>
    <row r="12" spans="1:10" ht="18" customHeight="1">
      <c r="A12" s="88"/>
      <c r="B12" s="73"/>
      <c r="C12" s="73"/>
      <c r="D12" s="73"/>
      <c r="E12" s="73"/>
      <c r="F12" s="73"/>
      <c r="G12" s="73"/>
      <c r="H12" s="74"/>
      <c r="I12" s="49"/>
      <c r="J12" s="50"/>
    </row>
    <row r="13" spans="1:10" ht="18">
      <c r="A13" s="88"/>
      <c r="B13" s="75" t="str">
        <f>'ит.пр'!E8</f>
        <v>Нижегородская, г.Нижний Новгород</v>
      </c>
      <c r="C13" s="75"/>
      <c r="D13" s="75"/>
      <c r="E13" s="75"/>
      <c r="F13" s="75"/>
      <c r="G13" s="75"/>
      <c r="H13" s="74"/>
      <c r="I13" s="49"/>
      <c r="J13" s="50"/>
    </row>
    <row r="14" spans="1:10" ht="18.75" thickBot="1">
      <c r="A14" s="89"/>
      <c r="B14" s="67"/>
      <c r="C14" s="67"/>
      <c r="D14" s="67"/>
      <c r="E14" s="67"/>
      <c r="F14" s="67"/>
      <c r="G14" s="67"/>
      <c r="H14" s="68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69" t="s">
        <v>60</v>
      </c>
      <c r="B16" s="72" t="str">
        <f>VLOOKUP(J16,'пр.взв'!B1:G96,2,FALSE)</f>
        <v>БОНДАРЕВ Никита Сергеевич</v>
      </c>
      <c r="C16" s="72"/>
      <c r="D16" s="72"/>
      <c r="E16" s="72"/>
      <c r="F16" s="72"/>
      <c r="G16" s="72"/>
      <c r="H16" s="65" t="str">
        <f>'ит.пр'!D10</f>
        <v>25.07.1998, 1р</v>
      </c>
      <c r="I16" s="49"/>
      <c r="J16" s="50">
        <f>'ит.пр'!B10</f>
        <v>3</v>
      </c>
    </row>
    <row r="17" spans="1:10" ht="18" customHeight="1">
      <c r="A17" s="70"/>
      <c r="B17" s="73"/>
      <c r="C17" s="73"/>
      <c r="D17" s="73"/>
      <c r="E17" s="73"/>
      <c r="F17" s="73"/>
      <c r="G17" s="73"/>
      <c r="H17" s="74"/>
      <c r="I17" s="49"/>
      <c r="J17" s="50"/>
    </row>
    <row r="18" spans="1:10" ht="18">
      <c r="A18" s="70"/>
      <c r="B18" s="75" t="str">
        <f>'ит.пр'!E10</f>
        <v>Пермский, Пермь, МО</v>
      </c>
      <c r="C18" s="75"/>
      <c r="D18" s="75"/>
      <c r="E18" s="75"/>
      <c r="F18" s="75"/>
      <c r="G18" s="75"/>
      <c r="H18" s="74"/>
      <c r="I18" s="49"/>
      <c r="J18" s="50"/>
    </row>
    <row r="19" spans="1:10" ht="18.75" thickBot="1">
      <c r="A19" s="71"/>
      <c r="B19" s="67"/>
      <c r="C19" s="67"/>
      <c r="D19" s="67"/>
      <c r="E19" s="67"/>
      <c r="F19" s="67"/>
      <c r="G19" s="67"/>
      <c r="H19" s="68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69" t="s">
        <v>60</v>
      </c>
      <c r="B21" s="72" t="str">
        <f>VLOOKUP(J21,'пр.взв'!B2:G101,2,FALSE)</f>
        <v>АГЕЕВ Денис Вячеславович</v>
      </c>
      <c r="C21" s="72"/>
      <c r="D21" s="72"/>
      <c r="E21" s="72"/>
      <c r="F21" s="72"/>
      <c r="G21" s="72"/>
      <c r="H21" s="65" t="str">
        <f>'ит.пр'!D12</f>
        <v>08.07.1999, 2р</v>
      </c>
      <c r="I21" s="49"/>
      <c r="J21" s="50">
        <f>'ит.пр'!B12</f>
        <v>6</v>
      </c>
    </row>
    <row r="22" spans="1:10" ht="18" customHeight="1">
      <c r="A22" s="70"/>
      <c r="B22" s="73"/>
      <c r="C22" s="73"/>
      <c r="D22" s="73"/>
      <c r="E22" s="73"/>
      <c r="F22" s="73"/>
      <c r="G22" s="73"/>
      <c r="H22" s="74"/>
      <c r="I22" s="49"/>
      <c r="J22" s="50"/>
    </row>
    <row r="23" spans="1:9" ht="18">
      <c r="A23" s="70"/>
      <c r="B23" s="75" t="str">
        <f>'ит.пр'!E12</f>
        <v>Москва</v>
      </c>
      <c r="C23" s="75"/>
      <c r="D23" s="75"/>
      <c r="E23" s="75"/>
      <c r="F23" s="75"/>
      <c r="G23" s="75"/>
      <c r="H23" s="74"/>
      <c r="I23" s="49"/>
    </row>
    <row r="24" spans="1:9" ht="18.75" thickBot="1">
      <c r="A24" s="71"/>
      <c r="B24" s="67"/>
      <c r="C24" s="67"/>
      <c r="D24" s="67"/>
      <c r="E24" s="67"/>
      <c r="F24" s="67"/>
      <c r="G24" s="67"/>
      <c r="H24" s="68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63" t="str">
        <f>'ит.пр'!G6</f>
        <v>Гончаров С.Ю.</v>
      </c>
      <c r="B28" s="64"/>
      <c r="C28" s="64"/>
      <c r="D28" s="64"/>
      <c r="E28" s="64"/>
      <c r="F28" s="64"/>
      <c r="G28" s="64"/>
      <c r="H28" s="65"/>
    </row>
    <row r="29" spans="1:8" ht="13.5" thickBot="1">
      <c r="A29" s="66"/>
      <c r="B29" s="67"/>
      <c r="C29" s="67"/>
      <c r="D29" s="67"/>
      <c r="E29" s="67"/>
      <c r="F29" s="67"/>
      <c r="G29" s="67"/>
      <c r="H29" s="68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H6:H7"/>
    <mergeCell ref="A11:A14"/>
    <mergeCell ref="B6:G7"/>
    <mergeCell ref="H16:H17"/>
    <mergeCell ref="B11:G12"/>
    <mergeCell ref="B18:H19"/>
    <mergeCell ref="B8:H9"/>
    <mergeCell ref="B13:H14"/>
    <mergeCell ref="B16:G17"/>
    <mergeCell ref="H11:H12"/>
    <mergeCell ref="A16:A19"/>
    <mergeCell ref="A28:H29"/>
    <mergeCell ref="A21:A24"/>
    <mergeCell ref="B21:G22"/>
    <mergeCell ref="H21:H22"/>
    <mergeCell ref="B23:H24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18" activeCellId="2" sqref="AB9:AB12 AB16:AB17 AB18:AB19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13" t="s">
        <v>51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</row>
    <row r="2" spans="1:28" ht="48.75" customHeight="1" thickBot="1">
      <c r="A2" s="10"/>
      <c r="B2" s="142" t="s">
        <v>52</v>
      </c>
      <c r="C2" s="143"/>
      <c r="D2" s="143"/>
      <c r="E2" s="143"/>
      <c r="F2" s="143"/>
      <c r="G2" s="143"/>
      <c r="H2" s="143"/>
      <c r="I2" s="143"/>
      <c r="J2" s="144"/>
      <c r="K2" s="119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1"/>
    </row>
    <row r="3" spans="1:30" ht="20.25" customHeight="1" thickBot="1">
      <c r="A3" s="11"/>
      <c r="B3" s="117" t="str">
        <f>HYPERLINK('[1]реквизиты'!$A$3)</f>
        <v>06-08  ноября  2015 г.  г. Чебоксары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8"/>
      <c r="X3" s="114" t="str">
        <f>HYPERLINK('пр.взв'!D4)</f>
        <v>В.к. 87 кг.</v>
      </c>
      <c r="Y3" s="115"/>
      <c r="Z3" s="115"/>
      <c r="AA3" s="115"/>
      <c r="AB3" s="116"/>
      <c r="AC3" s="8"/>
      <c r="AD3" s="8"/>
    </row>
    <row r="4" spans="1:34" ht="14.25" customHeight="1" thickBot="1">
      <c r="A4" s="175"/>
      <c r="B4" s="176" t="s">
        <v>4</v>
      </c>
      <c r="C4" s="178" t="s">
        <v>1</v>
      </c>
      <c r="D4" s="146" t="s">
        <v>2</v>
      </c>
      <c r="E4" s="148" t="s">
        <v>53</v>
      </c>
      <c r="F4" s="151" t="s">
        <v>5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3"/>
      <c r="Y4" s="154"/>
      <c r="Z4" s="122" t="s">
        <v>6</v>
      </c>
      <c r="AA4" s="124" t="s">
        <v>56</v>
      </c>
      <c r="AB4" s="171" t="s">
        <v>21</v>
      </c>
      <c r="AC4" s="8"/>
      <c r="AD4" s="8"/>
      <c r="AH4" s="12"/>
    </row>
    <row r="5" spans="1:33" ht="15" customHeight="1" thickBot="1">
      <c r="A5" s="175"/>
      <c r="B5" s="177"/>
      <c r="C5" s="179"/>
      <c r="D5" s="147"/>
      <c r="E5" s="149"/>
      <c r="F5" s="140">
        <v>1</v>
      </c>
      <c r="G5" s="150"/>
      <c r="H5" s="140">
        <v>2</v>
      </c>
      <c r="I5" s="141"/>
      <c r="J5" s="155">
        <v>3</v>
      </c>
      <c r="K5" s="150"/>
      <c r="L5" s="140">
        <v>4</v>
      </c>
      <c r="M5" s="141"/>
      <c r="N5" s="155">
        <v>5</v>
      </c>
      <c r="O5" s="150"/>
      <c r="P5" s="140">
        <v>6</v>
      </c>
      <c r="Q5" s="141"/>
      <c r="R5" s="155">
        <v>7</v>
      </c>
      <c r="S5" s="150"/>
      <c r="T5" s="140">
        <v>8</v>
      </c>
      <c r="U5" s="141"/>
      <c r="V5" s="140" t="s">
        <v>62</v>
      </c>
      <c r="W5" s="141"/>
      <c r="X5" s="140" t="s">
        <v>63</v>
      </c>
      <c r="Y5" s="141"/>
      <c r="Z5" s="123"/>
      <c r="AA5" s="125"/>
      <c r="AB5" s="172"/>
      <c r="AC5" s="23"/>
      <c r="AD5" s="23"/>
      <c r="AE5" s="14"/>
      <c r="AF5" s="14"/>
      <c r="AG5" s="2"/>
    </row>
    <row r="6" spans="1:33" ht="15" customHeight="1" thickBot="1">
      <c r="A6" s="9"/>
      <c r="B6" s="129" t="s">
        <v>66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1"/>
      <c r="AC6" s="23"/>
      <c r="AD6" s="23"/>
      <c r="AE6" s="14"/>
      <c r="AF6" s="14"/>
      <c r="AG6" s="2"/>
    </row>
    <row r="7" spans="1:34" ht="12.75" customHeight="1" thickTop="1">
      <c r="A7" s="173"/>
      <c r="B7" s="164">
        <v>1</v>
      </c>
      <c r="C7" s="166" t="str">
        <f>VLOOKUP(B7,'пр.взв'!B7:E30,2,FALSE)</f>
        <v>ЗУЛЬКАРНЯЕВ Руслан Рустямович</v>
      </c>
      <c r="D7" s="169" t="str">
        <f>VLOOKUP(B7,'пр.взв'!B7:F86,3,FALSE)</f>
        <v>09.03.1999, 1р</v>
      </c>
      <c r="E7" s="169" t="str">
        <f>VLOOKUP(B7,'пр.взв'!B7:G86,4,FALSE)</f>
        <v>Самарская, Самара</v>
      </c>
      <c r="F7" s="145">
        <v>2</v>
      </c>
      <c r="G7" s="60" t="s">
        <v>12</v>
      </c>
      <c r="H7" s="132" t="s">
        <v>11</v>
      </c>
      <c r="I7" s="60" t="s">
        <v>12</v>
      </c>
      <c r="J7" s="132" t="s">
        <v>93</v>
      </c>
      <c r="K7" s="60"/>
      <c r="L7" s="132" t="s">
        <v>93</v>
      </c>
      <c r="M7" s="60"/>
      <c r="N7" s="132" t="s">
        <v>93</v>
      </c>
      <c r="O7" s="60"/>
      <c r="P7" s="132" t="s">
        <v>93</v>
      </c>
      <c r="Q7" s="60"/>
      <c r="R7" s="132" t="s">
        <v>93</v>
      </c>
      <c r="S7" s="60"/>
      <c r="T7" s="132" t="s">
        <v>93</v>
      </c>
      <c r="U7" s="60"/>
      <c r="V7" s="132" t="s">
        <v>93</v>
      </c>
      <c r="W7" s="60"/>
      <c r="X7" s="132" t="s">
        <v>93</v>
      </c>
      <c r="Y7" s="60"/>
      <c r="Z7" s="139" t="s">
        <v>10</v>
      </c>
      <c r="AA7" s="126" t="s">
        <v>16</v>
      </c>
      <c r="AB7" s="127" t="s">
        <v>14</v>
      </c>
      <c r="AC7" s="21"/>
      <c r="AD7" s="21"/>
      <c r="AE7" s="21"/>
      <c r="AF7" s="21"/>
      <c r="AG7" s="21"/>
      <c r="AH7" s="21"/>
    </row>
    <row r="8" spans="1:34" ht="12.75" customHeight="1" thickBot="1">
      <c r="A8" s="174"/>
      <c r="B8" s="165"/>
      <c r="C8" s="167"/>
      <c r="D8" s="170"/>
      <c r="E8" s="170"/>
      <c r="F8" s="98"/>
      <c r="G8" s="54"/>
      <c r="H8" s="108"/>
      <c r="I8" s="54"/>
      <c r="J8" s="108"/>
      <c r="K8" s="54"/>
      <c r="L8" s="108"/>
      <c r="M8" s="54"/>
      <c r="N8" s="108"/>
      <c r="O8" s="54"/>
      <c r="P8" s="108"/>
      <c r="Q8" s="54"/>
      <c r="R8" s="108"/>
      <c r="S8" s="54"/>
      <c r="T8" s="108"/>
      <c r="U8" s="54"/>
      <c r="V8" s="108"/>
      <c r="W8" s="54"/>
      <c r="X8" s="108"/>
      <c r="Y8" s="54"/>
      <c r="Z8" s="110"/>
      <c r="AA8" s="112"/>
      <c r="AB8" s="128"/>
      <c r="AC8" s="21"/>
      <c r="AD8" s="21"/>
      <c r="AE8" s="21"/>
      <c r="AF8" s="21"/>
      <c r="AG8" s="21"/>
      <c r="AH8" s="21"/>
    </row>
    <row r="9" spans="1:34" ht="12.75" customHeight="1" thickTop="1">
      <c r="A9" s="173"/>
      <c r="B9" s="99">
        <v>2</v>
      </c>
      <c r="C9" s="101" t="str">
        <f>VLOOKUP(B9,'пр.взв'!B9:E32,2,FALSE)</f>
        <v>СЕМЕНОВ Виктор Сергеевич</v>
      </c>
      <c r="D9" s="105" t="str">
        <f>VLOOKUP(B9,'пр.взв'!B9:F88,3,FALSE)</f>
        <v>13.10.1998, 1р</v>
      </c>
      <c r="E9" s="105" t="str">
        <f>VLOOKUP(B9,'пр.взв'!B9:G88,4,FALSE)</f>
        <v>Нижегородская, г.Нижний Новгород</v>
      </c>
      <c r="F9" s="97">
        <v>1</v>
      </c>
      <c r="G9" s="57" t="s">
        <v>94</v>
      </c>
      <c r="H9" s="107" t="s">
        <v>68</v>
      </c>
      <c r="I9" s="57"/>
      <c r="J9" s="107" t="s">
        <v>11</v>
      </c>
      <c r="K9" s="57" t="s">
        <v>94</v>
      </c>
      <c r="L9" s="107"/>
      <c r="M9" s="57"/>
      <c r="N9" s="107"/>
      <c r="O9" s="57"/>
      <c r="P9" s="107"/>
      <c r="Q9" s="57"/>
      <c r="R9" s="107"/>
      <c r="S9" s="57"/>
      <c r="T9" s="107"/>
      <c r="U9" s="57"/>
      <c r="V9" s="107" t="s">
        <v>14</v>
      </c>
      <c r="W9" s="57" t="s">
        <v>94</v>
      </c>
      <c r="X9" s="107" t="s">
        <v>13</v>
      </c>
      <c r="Y9" s="57" t="s">
        <v>12</v>
      </c>
      <c r="Z9" s="109" t="s">
        <v>98</v>
      </c>
      <c r="AA9" s="111"/>
      <c r="AB9" s="133" t="s">
        <v>10</v>
      </c>
      <c r="AC9" s="21"/>
      <c r="AD9" s="21"/>
      <c r="AE9" s="21"/>
      <c r="AF9" s="21"/>
      <c r="AG9" s="21"/>
      <c r="AH9" s="21"/>
    </row>
    <row r="10" spans="1:34" ht="12.75" customHeight="1" thickBot="1">
      <c r="A10" s="180"/>
      <c r="B10" s="100"/>
      <c r="C10" s="102"/>
      <c r="D10" s="106"/>
      <c r="E10" s="106"/>
      <c r="F10" s="98"/>
      <c r="G10" s="54" t="s">
        <v>95</v>
      </c>
      <c r="H10" s="108"/>
      <c r="I10" s="54"/>
      <c r="J10" s="108"/>
      <c r="K10" s="54" t="s">
        <v>97</v>
      </c>
      <c r="L10" s="108"/>
      <c r="M10" s="54"/>
      <c r="N10" s="108"/>
      <c r="O10" s="54"/>
      <c r="P10" s="108"/>
      <c r="Q10" s="54"/>
      <c r="R10" s="108"/>
      <c r="S10" s="54"/>
      <c r="T10" s="108"/>
      <c r="U10" s="54"/>
      <c r="V10" s="108"/>
      <c r="W10" s="54" t="s">
        <v>99</v>
      </c>
      <c r="X10" s="108"/>
      <c r="Y10" s="54"/>
      <c r="Z10" s="110"/>
      <c r="AA10" s="112"/>
      <c r="AB10" s="134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99">
        <v>3</v>
      </c>
      <c r="C11" s="101" t="str">
        <f>VLOOKUP(B11,'пр.взв'!B11:E34,2,FALSE)</f>
        <v>БОНДАРЕВ Никита Сергеевич</v>
      </c>
      <c r="D11" s="103" t="str">
        <f>VLOOKUP(B11,'пр.взв'!B11:F90,3,FALSE)</f>
        <v>25.07.1998, 1р</v>
      </c>
      <c r="E11" s="103" t="str">
        <f>VLOOKUP(B11,'пр.взв'!B11:G90,4,FALSE)</f>
        <v>Пермский, Пермь, МО</v>
      </c>
      <c r="F11" s="97" t="s">
        <v>68</v>
      </c>
      <c r="G11" s="57"/>
      <c r="H11" s="107" t="s">
        <v>9</v>
      </c>
      <c r="I11" s="57" t="s">
        <v>94</v>
      </c>
      <c r="J11" s="107" t="s">
        <v>10</v>
      </c>
      <c r="K11" s="57" t="s">
        <v>12</v>
      </c>
      <c r="L11" s="107"/>
      <c r="M11" s="57"/>
      <c r="N11" s="107"/>
      <c r="O11" s="57"/>
      <c r="P11" s="107"/>
      <c r="Q11" s="57"/>
      <c r="R11" s="107"/>
      <c r="S11" s="57"/>
      <c r="T11" s="107"/>
      <c r="U11" s="57"/>
      <c r="V11" s="107" t="s">
        <v>13</v>
      </c>
      <c r="W11" s="57" t="s">
        <v>12</v>
      </c>
      <c r="X11" s="107"/>
      <c r="Y11" s="57"/>
      <c r="Z11" s="138" t="s">
        <v>100</v>
      </c>
      <c r="AA11" s="161"/>
      <c r="AB11" s="190" t="s">
        <v>11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00"/>
      <c r="C12" s="102"/>
      <c r="D12" s="104"/>
      <c r="E12" s="104"/>
      <c r="F12" s="98"/>
      <c r="G12" s="56"/>
      <c r="H12" s="108"/>
      <c r="I12" s="56" t="s">
        <v>96</v>
      </c>
      <c r="J12" s="108"/>
      <c r="K12" s="56"/>
      <c r="L12" s="108"/>
      <c r="M12" s="56"/>
      <c r="N12" s="108"/>
      <c r="O12" s="56"/>
      <c r="P12" s="108"/>
      <c r="Q12" s="56"/>
      <c r="R12" s="108"/>
      <c r="S12" s="56"/>
      <c r="T12" s="108"/>
      <c r="U12" s="56"/>
      <c r="V12" s="108"/>
      <c r="W12" s="56"/>
      <c r="X12" s="108"/>
      <c r="Y12" s="56"/>
      <c r="Z12" s="110"/>
      <c r="AA12" s="112"/>
      <c r="AB12" s="134"/>
      <c r="AC12" s="21"/>
      <c r="AD12" s="21"/>
      <c r="AE12" s="21"/>
      <c r="AF12" s="21"/>
      <c r="AG12" s="21"/>
      <c r="AH12" s="21"/>
    </row>
    <row r="13" spans="1:34" ht="12.75" customHeight="1" thickBot="1" thickTop="1">
      <c r="A13" s="9"/>
      <c r="B13" s="135" t="s">
        <v>67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7"/>
      <c r="AC13" s="21"/>
      <c r="AD13" s="21"/>
      <c r="AE13" s="21"/>
      <c r="AF13" s="21"/>
      <c r="AG13" s="21"/>
      <c r="AH13" s="21"/>
    </row>
    <row r="14" spans="1:34" ht="12.75" customHeight="1" thickTop="1">
      <c r="A14" s="9"/>
      <c r="B14" s="99">
        <v>4</v>
      </c>
      <c r="C14" s="101" t="str">
        <f>VLOOKUP(B14,'пр.взв'!B13:E36,2,FALSE)</f>
        <v>ПРОПАДАЛИН Алексей Владимирович</v>
      </c>
      <c r="D14" s="103" t="str">
        <f>VLOOKUP(B14,'пр.взв'!B13:F92,3,FALSE)</f>
        <v>29.12.1998, 1р</v>
      </c>
      <c r="E14" s="105" t="str">
        <f>VLOOKUP(B14,'пр.взв'!B13:G92,4,FALSE)</f>
        <v>Самарская, Самара</v>
      </c>
      <c r="F14" s="97">
        <v>5</v>
      </c>
      <c r="G14" s="57" t="s">
        <v>12</v>
      </c>
      <c r="H14" s="107" t="s">
        <v>14</v>
      </c>
      <c r="I14" s="57" t="s">
        <v>10</v>
      </c>
      <c r="J14" s="107" t="s">
        <v>93</v>
      </c>
      <c r="K14" s="57"/>
      <c r="L14" s="107" t="s">
        <v>93</v>
      </c>
      <c r="M14" s="57"/>
      <c r="N14" s="107" t="s">
        <v>93</v>
      </c>
      <c r="O14" s="61"/>
      <c r="P14" s="107" t="s">
        <v>93</v>
      </c>
      <c r="Q14" s="57"/>
      <c r="R14" s="107" t="s">
        <v>93</v>
      </c>
      <c r="S14" s="57"/>
      <c r="T14" s="107" t="s">
        <v>93</v>
      </c>
      <c r="U14" s="57"/>
      <c r="V14" s="107" t="s">
        <v>93</v>
      </c>
      <c r="W14" s="57"/>
      <c r="X14" s="107" t="s">
        <v>93</v>
      </c>
      <c r="Y14" s="57"/>
      <c r="Z14" s="109" t="s">
        <v>10</v>
      </c>
      <c r="AA14" s="156" t="s">
        <v>14</v>
      </c>
      <c r="AB14" s="186" t="s">
        <v>13</v>
      </c>
      <c r="AC14" s="21"/>
      <c r="AD14" s="21"/>
      <c r="AE14" s="21"/>
      <c r="AF14" s="21"/>
      <c r="AG14" s="21"/>
      <c r="AH14" s="21"/>
    </row>
    <row r="15" spans="1:34" ht="12.75" customHeight="1" thickBot="1">
      <c r="A15" s="9"/>
      <c r="B15" s="100"/>
      <c r="C15" s="102"/>
      <c r="D15" s="104"/>
      <c r="E15" s="106"/>
      <c r="F15" s="98"/>
      <c r="G15" s="54"/>
      <c r="H15" s="108"/>
      <c r="I15" s="54"/>
      <c r="J15" s="108"/>
      <c r="K15" s="54"/>
      <c r="L15" s="108"/>
      <c r="M15" s="54"/>
      <c r="N15" s="108"/>
      <c r="O15" s="54"/>
      <c r="P15" s="108"/>
      <c r="Q15" s="54"/>
      <c r="R15" s="108"/>
      <c r="S15" s="54"/>
      <c r="T15" s="108"/>
      <c r="U15" s="54"/>
      <c r="V15" s="108"/>
      <c r="W15" s="54"/>
      <c r="X15" s="108"/>
      <c r="Y15" s="54"/>
      <c r="Z15" s="110"/>
      <c r="AA15" s="157"/>
      <c r="AB15" s="128"/>
      <c r="AC15" s="21"/>
      <c r="AD15" s="21"/>
      <c r="AE15" s="21"/>
      <c r="AF15" s="21"/>
      <c r="AG15" s="21"/>
      <c r="AH15" s="21"/>
    </row>
    <row r="16" spans="1:34" ht="12.75" customHeight="1" thickTop="1">
      <c r="A16" s="9"/>
      <c r="B16" s="164">
        <v>5</v>
      </c>
      <c r="C16" s="101" t="str">
        <f>VLOOKUP(B16,'пр.взв'!B15:E38,2,FALSE)</f>
        <v>СИНИЦЫН Сергей Александрович</v>
      </c>
      <c r="D16" s="103" t="str">
        <f>VLOOKUP(B16,'пр.взв'!B15:F94,3,FALSE)</f>
        <v>21.02.1998, КМС</v>
      </c>
      <c r="E16" s="103" t="str">
        <f>VLOOKUP(B16,'пр.взв'!B15:G94,4,FALSE)</f>
        <v>Воронежская</v>
      </c>
      <c r="F16" s="97">
        <v>4</v>
      </c>
      <c r="G16" s="57" t="s">
        <v>94</v>
      </c>
      <c r="H16" s="107" t="s">
        <v>68</v>
      </c>
      <c r="I16" s="57"/>
      <c r="J16" s="107" t="s">
        <v>14</v>
      </c>
      <c r="K16" s="57" t="s">
        <v>94</v>
      </c>
      <c r="L16" s="107"/>
      <c r="M16" s="57"/>
      <c r="N16" s="107"/>
      <c r="O16" s="57"/>
      <c r="P16" s="107"/>
      <c r="Q16" s="57"/>
      <c r="R16" s="107"/>
      <c r="S16" s="57"/>
      <c r="T16" s="107"/>
      <c r="U16" s="57"/>
      <c r="V16" s="107" t="s">
        <v>11</v>
      </c>
      <c r="W16" s="57" t="s">
        <v>94</v>
      </c>
      <c r="X16" s="107" t="s">
        <v>10</v>
      </c>
      <c r="Y16" s="57" t="s">
        <v>94</v>
      </c>
      <c r="Z16" s="109" t="s">
        <v>104</v>
      </c>
      <c r="AA16" s="111"/>
      <c r="AB16" s="133" t="s">
        <v>9</v>
      </c>
      <c r="AC16" s="21"/>
      <c r="AD16" s="21"/>
      <c r="AE16" s="21"/>
      <c r="AF16" s="21"/>
      <c r="AG16" s="21"/>
      <c r="AH16" s="21"/>
    </row>
    <row r="17" spans="1:34" ht="12.75" customHeight="1" thickBot="1">
      <c r="A17" s="9"/>
      <c r="B17" s="165"/>
      <c r="C17" s="102"/>
      <c r="D17" s="104"/>
      <c r="E17" s="104"/>
      <c r="F17" s="98"/>
      <c r="G17" s="54" t="s">
        <v>101</v>
      </c>
      <c r="H17" s="108"/>
      <c r="I17" s="54"/>
      <c r="J17" s="108"/>
      <c r="K17" s="54" t="s">
        <v>102</v>
      </c>
      <c r="L17" s="108"/>
      <c r="M17" s="54"/>
      <c r="N17" s="108"/>
      <c r="O17" s="54"/>
      <c r="P17" s="108"/>
      <c r="Q17" s="54"/>
      <c r="R17" s="108"/>
      <c r="S17" s="54"/>
      <c r="T17" s="108"/>
      <c r="U17" s="54"/>
      <c r="V17" s="108"/>
      <c r="W17" s="54" t="s">
        <v>103</v>
      </c>
      <c r="X17" s="108"/>
      <c r="Y17" s="54" t="s">
        <v>106</v>
      </c>
      <c r="Z17" s="110"/>
      <c r="AA17" s="112"/>
      <c r="AB17" s="134"/>
      <c r="AC17" s="21"/>
      <c r="AD17" s="21"/>
      <c r="AE17" s="21"/>
      <c r="AF17" s="21"/>
      <c r="AG17" s="21"/>
      <c r="AH17" s="21"/>
    </row>
    <row r="18" spans="1:34" ht="12.75" customHeight="1" thickTop="1">
      <c r="A18" s="9"/>
      <c r="B18" s="99">
        <v>6</v>
      </c>
      <c r="C18" s="101" t="str">
        <f>VLOOKUP(B18,'пр.взв'!B17:E40,2,FALSE)</f>
        <v>АГЕЕВ Денис Вячеславович</v>
      </c>
      <c r="D18" s="103" t="str">
        <f>VLOOKUP(B18,'пр.взв'!B17:F96,3,FALSE)</f>
        <v>08.07.1999, 2р</v>
      </c>
      <c r="E18" s="105" t="str">
        <f>VLOOKUP(B18,'пр.взв'!B17:G96,4,FALSE)</f>
        <v>Москва</v>
      </c>
      <c r="F18" s="97" t="s">
        <v>68</v>
      </c>
      <c r="G18" s="57"/>
      <c r="H18" s="107" t="s">
        <v>12</v>
      </c>
      <c r="I18" s="57" t="s">
        <v>11</v>
      </c>
      <c r="J18" s="107" t="s">
        <v>13</v>
      </c>
      <c r="K18" s="57" t="s">
        <v>12</v>
      </c>
      <c r="L18" s="107"/>
      <c r="M18" s="57"/>
      <c r="N18" s="107"/>
      <c r="O18" s="57"/>
      <c r="P18" s="107"/>
      <c r="Q18" s="57"/>
      <c r="R18" s="107"/>
      <c r="S18" s="57"/>
      <c r="T18" s="107"/>
      <c r="U18" s="57"/>
      <c r="V18" s="107" t="s">
        <v>10</v>
      </c>
      <c r="W18" s="57" t="s">
        <v>12</v>
      </c>
      <c r="X18" s="107"/>
      <c r="Y18" s="57"/>
      <c r="Z18" s="138" t="s">
        <v>105</v>
      </c>
      <c r="AA18" s="161"/>
      <c r="AB18" s="190" t="s">
        <v>11</v>
      </c>
      <c r="AC18" s="21"/>
      <c r="AD18" s="21"/>
      <c r="AE18" s="21"/>
      <c r="AF18" s="21"/>
      <c r="AG18" s="21"/>
      <c r="AH18" s="21"/>
    </row>
    <row r="19" spans="1:34" ht="12.75" customHeight="1" thickBot="1">
      <c r="A19" s="9"/>
      <c r="B19" s="100"/>
      <c r="C19" s="102"/>
      <c r="D19" s="104"/>
      <c r="E19" s="106"/>
      <c r="F19" s="98"/>
      <c r="G19" s="56"/>
      <c r="H19" s="108"/>
      <c r="I19" s="56"/>
      <c r="J19" s="108"/>
      <c r="K19" s="56"/>
      <c r="L19" s="108"/>
      <c r="M19" s="56"/>
      <c r="N19" s="108"/>
      <c r="O19" s="56"/>
      <c r="P19" s="108"/>
      <c r="Q19" s="56"/>
      <c r="R19" s="108"/>
      <c r="S19" s="56"/>
      <c r="T19" s="108"/>
      <c r="U19" s="56"/>
      <c r="V19" s="108"/>
      <c r="W19" s="56"/>
      <c r="X19" s="108"/>
      <c r="Y19" s="56"/>
      <c r="Z19" s="110"/>
      <c r="AA19" s="112"/>
      <c r="AB19" s="134"/>
      <c r="AC19" s="21"/>
      <c r="AD19" s="21"/>
      <c r="AE19" s="21"/>
      <c r="AF19" s="21"/>
      <c r="AG19" s="21"/>
      <c r="AH19" s="21"/>
    </row>
    <row r="20" spans="1:34" ht="12.75" customHeight="1" hidden="1" thickTop="1">
      <c r="A20" s="9"/>
      <c r="B20" s="99">
        <v>7</v>
      </c>
      <c r="C20" s="101" t="e">
        <f>VLOOKUP(B20,'пр.взв'!B19:E42,2,FALSE)</f>
        <v>#N/A</v>
      </c>
      <c r="D20" s="103" t="e">
        <f>VLOOKUP(B20,'пр.взв'!B19:F98,3,FALSE)</f>
        <v>#N/A</v>
      </c>
      <c r="E20" s="103" t="e">
        <f>VLOOKUP(B20,'пр.взв'!B19:G98,4,FALSE)</f>
        <v>#N/A</v>
      </c>
      <c r="F20" s="97">
        <v>8</v>
      </c>
      <c r="G20" s="57"/>
      <c r="H20" s="107"/>
      <c r="I20" s="57"/>
      <c r="J20" s="107"/>
      <c r="K20" s="57"/>
      <c r="L20" s="107"/>
      <c r="M20" s="57"/>
      <c r="N20" s="107"/>
      <c r="O20" s="57"/>
      <c r="P20" s="107"/>
      <c r="Q20" s="57"/>
      <c r="R20" s="107"/>
      <c r="S20" s="57"/>
      <c r="T20" s="107"/>
      <c r="U20" s="57"/>
      <c r="V20" s="107"/>
      <c r="W20" s="57"/>
      <c r="X20" s="107"/>
      <c r="Y20" s="57"/>
      <c r="Z20" s="109"/>
      <c r="AA20" s="111"/>
      <c r="AB20" s="186"/>
      <c r="AC20" s="21"/>
      <c r="AD20" s="21"/>
      <c r="AE20" s="21"/>
      <c r="AF20" s="21"/>
      <c r="AG20" s="21"/>
      <c r="AH20" s="21"/>
    </row>
    <row r="21" spans="1:34" ht="12.75" customHeight="1" hidden="1" thickBot="1">
      <c r="A21" s="9"/>
      <c r="B21" s="100"/>
      <c r="C21" s="102"/>
      <c r="D21" s="104"/>
      <c r="E21" s="104"/>
      <c r="F21" s="98"/>
      <c r="G21" s="54"/>
      <c r="H21" s="108"/>
      <c r="I21" s="54"/>
      <c r="J21" s="108"/>
      <c r="K21" s="54"/>
      <c r="L21" s="108"/>
      <c r="M21" s="54"/>
      <c r="N21" s="108"/>
      <c r="O21" s="54"/>
      <c r="P21" s="108"/>
      <c r="Q21" s="54"/>
      <c r="R21" s="108"/>
      <c r="S21" s="54"/>
      <c r="T21" s="108"/>
      <c r="U21" s="54"/>
      <c r="V21" s="108"/>
      <c r="W21" s="54"/>
      <c r="X21" s="108"/>
      <c r="Y21" s="54"/>
      <c r="Z21" s="110"/>
      <c r="AA21" s="112"/>
      <c r="AB21" s="128"/>
      <c r="AC21" s="21"/>
      <c r="AD21" s="21"/>
      <c r="AE21" s="21"/>
      <c r="AF21" s="21"/>
      <c r="AG21" s="21"/>
      <c r="AH21" s="21"/>
    </row>
    <row r="22" spans="1:34" ht="12.75" customHeight="1" hidden="1" thickTop="1">
      <c r="A22" s="9"/>
      <c r="B22" s="99">
        <v>8</v>
      </c>
      <c r="C22" s="101" t="e">
        <f>VLOOKUP(B22,'пр.взв'!B21:E44,2,FALSE)</f>
        <v>#N/A</v>
      </c>
      <c r="D22" s="103" t="e">
        <f>VLOOKUP(B22,'пр.взв'!B21:F100,3,FALSE)</f>
        <v>#N/A</v>
      </c>
      <c r="E22" s="105" t="e">
        <f>VLOOKUP(B22,'пр.взв'!B21:G100,4,FALSE)</f>
        <v>#N/A</v>
      </c>
      <c r="F22" s="97">
        <v>7</v>
      </c>
      <c r="G22" s="57"/>
      <c r="H22" s="107"/>
      <c r="I22" s="57"/>
      <c r="J22" s="107"/>
      <c r="K22" s="57"/>
      <c r="L22" s="107"/>
      <c r="M22" s="57"/>
      <c r="N22" s="107"/>
      <c r="O22" s="57"/>
      <c r="P22" s="107"/>
      <c r="Q22" s="57"/>
      <c r="R22" s="107"/>
      <c r="S22" s="57"/>
      <c r="T22" s="107"/>
      <c r="U22" s="57"/>
      <c r="V22" s="107"/>
      <c r="W22" s="57"/>
      <c r="X22" s="107"/>
      <c r="Y22" s="57"/>
      <c r="Z22" s="109"/>
      <c r="AA22" s="111"/>
      <c r="AB22" s="133"/>
      <c r="AC22" s="21"/>
      <c r="AD22" s="21"/>
      <c r="AE22" s="21"/>
      <c r="AF22" s="21"/>
      <c r="AG22" s="21"/>
      <c r="AH22" s="21"/>
    </row>
    <row r="23" spans="1:34" ht="12.75" customHeight="1" hidden="1" thickBot="1">
      <c r="A23" s="9"/>
      <c r="B23" s="100"/>
      <c r="C23" s="102"/>
      <c r="D23" s="104"/>
      <c r="E23" s="106"/>
      <c r="F23" s="98"/>
      <c r="G23" s="54"/>
      <c r="H23" s="108"/>
      <c r="I23" s="54"/>
      <c r="J23" s="108"/>
      <c r="K23" s="54"/>
      <c r="L23" s="108"/>
      <c r="M23" s="54"/>
      <c r="N23" s="108"/>
      <c r="O23" s="54"/>
      <c r="P23" s="108"/>
      <c r="Q23" s="54"/>
      <c r="R23" s="108"/>
      <c r="S23" s="54"/>
      <c r="T23" s="108"/>
      <c r="U23" s="54"/>
      <c r="V23" s="108"/>
      <c r="W23" s="54"/>
      <c r="X23" s="108"/>
      <c r="Y23" s="54"/>
      <c r="Z23" s="110"/>
      <c r="AA23" s="112"/>
      <c r="AB23" s="134"/>
      <c r="AC23" s="21"/>
      <c r="AD23" s="21"/>
      <c r="AE23" s="21"/>
      <c r="AF23" s="21"/>
      <c r="AG23" s="21"/>
      <c r="AH23" s="21"/>
    </row>
    <row r="24" spans="1:34" ht="12.75" customHeight="1" hidden="1" thickTop="1">
      <c r="A24" s="9"/>
      <c r="B24" s="99">
        <v>9</v>
      </c>
      <c r="C24" s="101" t="e">
        <f>VLOOKUP(B24,'пр.взв'!B23:E46,2,FALSE)</f>
        <v>#N/A</v>
      </c>
      <c r="D24" s="103" t="e">
        <f>VLOOKUP(B24,'пр.взв'!B23:F102,3,FALSE)</f>
        <v>#N/A</v>
      </c>
      <c r="E24" s="103" t="e">
        <f>VLOOKUP(B24,'пр.взв'!B23:G102,4,FALSE)</f>
        <v>#N/A</v>
      </c>
      <c r="F24" s="97" t="s">
        <v>68</v>
      </c>
      <c r="G24" s="57"/>
      <c r="H24" s="107"/>
      <c r="I24" s="57"/>
      <c r="J24" s="107"/>
      <c r="K24" s="57"/>
      <c r="L24" s="107"/>
      <c r="M24" s="57"/>
      <c r="N24" s="107"/>
      <c r="O24" s="57"/>
      <c r="P24" s="107"/>
      <c r="Q24" s="57"/>
      <c r="R24" s="107"/>
      <c r="S24" s="57"/>
      <c r="T24" s="107"/>
      <c r="U24" s="57"/>
      <c r="V24" s="107"/>
      <c r="W24" s="57"/>
      <c r="X24" s="107"/>
      <c r="Y24" s="57"/>
      <c r="Z24" s="138"/>
      <c r="AA24" s="161"/>
      <c r="AB24" s="189"/>
      <c r="AC24" s="21"/>
      <c r="AD24" s="21"/>
      <c r="AE24" s="21"/>
      <c r="AF24" s="21"/>
      <c r="AG24" s="21"/>
      <c r="AH24" s="21"/>
    </row>
    <row r="25" spans="1:34" ht="12.75" customHeight="1" hidden="1" thickBot="1">
      <c r="A25" s="9"/>
      <c r="B25" s="100"/>
      <c r="C25" s="102"/>
      <c r="D25" s="104"/>
      <c r="E25" s="104"/>
      <c r="F25" s="98"/>
      <c r="G25" s="56"/>
      <c r="H25" s="108"/>
      <c r="I25" s="56"/>
      <c r="J25" s="108"/>
      <c r="K25" s="56"/>
      <c r="L25" s="108"/>
      <c r="M25" s="56"/>
      <c r="N25" s="108"/>
      <c r="O25" s="56"/>
      <c r="P25" s="108"/>
      <c r="Q25" s="56"/>
      <c r="R25" s="108"/>
      <c r="S25" s="56"/>
      <c r="T25" s="108"/>
      <c r="U25" s="56"/>
      <c r="V25" s="108"/>
      <c r="W25" s="56"/>
      <c r="X25" s="108"/>
      <c r="Y25" s="56"/>
      <c r="Z25" s="110"/>
      <c r="AA25" s="112"/>
      <c r="AB25" s="128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35" t="s">
        <v>67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7"/>
      <c r="AC26" s="21"/>
      <c r="AD26" s="21"/>
      <c r="AE26" s="21"/>
      <c r="AF26" s="21"/>
      <c r="AG26" s="21"/>
      <c r="AH26" s="21"/>
    </row>
    <row r="27" spans="1:34" ht="12.75" customHeight="1" hidden="1" thickTop="1">
      <c r="A27" s="9"/>
      <c r="B27" s="164">
        <v>10</v>
      </c>
      <c r="C27" s="181" t="e">
        <f>VLOOKUP(B27,'пр.взв'!B25:E48,2,FALSE)</f>
        <v>#N/A</v>
      </c>
      <c r="D27" s="182" t="e">
        <f>VLOOKUP(B27,'пр.взв'!B25:F104,3,FALSE)</f>
        <v>#N/A</v>
      </c>
      <c r="E27" s="168" t="e">
        <f>VLOOKUP(B27,'пр.взв'!B25:G104,4,FALSE)</f>
        <v>#N/A</v>
      </c>
      <c r="F27" s="145">
        <v>11</v>
      </c>
      <c r="G27" s="62"/>
      <c r="H27" s="132"/>
      <c r="I27" s="60"/>
      <c r="J27" s="132"/>
      <c r="K27" s="60"/>
      <c r="L27" s="132"/>
      <c r="M27" s="60"/>
      <c r="N27" s="132"/>
      <c r="O27" s="60"/>
      <c r="P27" s="132"/>
      <c r="Q27" s="60"/>
      <c r="R27" s="132"/>
      <c r="S27" s="60"/>
      <c r="T27" s="132"/>
      <c r="U27" s="60"/>
      <c r="V27" s="132"/>
      <c r="W27" s="60"/>
      <c r="X27" s="132"/>
      <c r="Y27" s="60"/>
      <c r="Z27" s="139"/>
      <c r="AA27" s="158"/>
      <c r="AB27" s="127"/>
      <c r="AC27" s="21"/>
      <c r="AD27" s="21"/>
      <c r="AE27" s="21"/>
      <c r="AF27" s="21"/>
      <c r="AG27" s="21"/>
      <c r="AH27" s="21"/>
    </row>
    <row r="28" spans="1:34" ht="12.75" customHeight="1" hidden="1" thickBot="1">
      <c r="A28" s="9"/>
      <c r="B28" s="100"/>
      <c r="C28" s="102"/>
      <c r="D28" s="104"/>
      <c r="E28" s="106"/>
      <c r="F28" s="98"/>
      <c r="G28" s="54"/>
      <c r="H28" s="108"/>
      <c r="I28" s="54"/>
      <c r="J28" s="108"/>
      <c r="K28" s="54"/>
      <c r="L28" s="108"/>
      <c r="M28" s="54"/>
      <c r="N28" s="108"/>
      <c r="O28" s="54"/>
      <c r="P28" s="108"/>
      <c r="Q28" s="54"/>
      <c r="R28" s="108"/>
      <c r="S28" s="54"/>
      <c r="T28" s="108"/>
      <c r="U28" s="54"/>
      <c r="V28" s="108"/>
      <c r="W28" s="54"/>
      <c r="X28" s="108"/>
      <c r="Y28" s="54"/>
      <c r="Z28" s="110"/>
      <c r="AA28" s="157"/>
      <c r="AB28" s="128"/>
      <c r="AC28" s="21"/>
      <c r="AD28" s="21"/>
      <c r="AE28" s="21"/>
      <c r="AF28" s="21"/>
      <c r="AG28" s="21"/>
      <c r="AH28" s="21"/>
    </row>
    <row r="29" spans="1:34" ht="12.75" customHeight="1" hidden="1" thickTop="1">
      <c r="A29" s="9"/>
      <c r="B29" s="99">
        <v>11</v>
      </c>
      <c r="C29" s="101" t="e">
        <f>VLOOKUP(B29,'пр.взв'!B27:E50,2,FALSE)</f>
        <v>#N/A</v>
      </c>
      <c r="D29" s="103" t="e">
        <f>VLOOKUP(B29,'пр.взв'!B27:F106,3,FALSE)</f>
        <v>#N/A</v>
      </c>
      <c r="E29" s="103" t="e">
        <f>VLOOKUP(B29,'пр.взв'!B27:G106,4,FALSE)</f>
        <v>#N/A</v>
      </c>
      <c r="F29" s="97">
        <v>10</v>
      </c>
      <c r="G29" s="57"/>
      <c r="H29" s="107"/>
      <c r="I29" s="57"/>
      <c r="J29" s="107"/>
      <c r="K29" s="57"/>
      <c r="L29" s="107"/>
      <c r="M29" s="57"/>
      <c r="N29" s="107"/>
      <c r="O29" s="57"/>
      <c r="P29" s="107"/>
      <c r="Q29" s="57"/>
      <c r="R29" s="107"/>
      <c r="S29" s="57"/>
      <c r="T29" s="107"/>
      <c r="U29" s="57"/>
      <c r="V29" s="107"/>
      <c r="W29" s="57"/>
      <c r="X29" s="107"/>
      <c r="Y29" s="57"/>
      <c r="Z29" s="109"/>
      <c r="AA29" s="111"/>
      <c r="AB29" s="186"/>
      <c r="AC29" s="21"/>
      <c r="AD29" s="21"/>
      <c r="AE29" s="21"/>
      <c r="AF29" s="21"/>
      <c r="AG29" s="21"/>
      <c r="AH29" s="21"/>
    </row>
    <row r="30" spans="1:34" ht="12.75" customHeight="1" hidden="1" thickBot="1">
      <c r="A30" s="9"/>
      <c r="B30" s="100"/>
      <c r="C30" s="102"/>
      <c r="D30" s="104"/>
      <c r="E30" s="104"/>
      <c r="F30" s="98"/>
      <c r="G30" s="54"/>
      <c r="H30" s="108"/>
      <c r="I30" s="54"/>
      <c r="J30" s="108"/>
      <c r="K30" s="54"/>
      <c r="L30" s="108"/>
      <c r="M30" s="54"/>
      <c r="N30" s="108"/>
      <c r="O30" s="54"/>
      <c r="P30" s="108"/>
      <c r="Q30" s="54"/>
      <c r="R30" s="108"/>
      <c r="S30" s="54"/>
      <c r="T30" s="108"/>
      <c r="U30" s="54"/>
      <c r="V30" s="108"/>
      <c r="W30" s="54"/>
      <c r="X30" s="108"/>
      <c r="Y30" s="54"/>
      <c r="Z30" s="110"/>
      <c r="AA30" s="112"/>
      <c r="AB30" s="128"/>
      <c r="AC30" s="21"/>
      <c r="AD30" s="21"/>
      <c r="AE30" s="21"/>
      <c r="AF30" s="21"/>
      <c r="AG30" s="21"/>
      <c r="AH30" s="21"/>
    </row>
    <row r="31" spans="1:34" ht="12.75" customHeight="1" hidden="1" thickTop="1">
      <c r="A31" s="9"/>
      <c r="B31" s="99">
        <v>12</v>
      </c>
      <c r="C31" s="101" t="e">
        <f>VLOOKUP(B31,'пр.взв'!B29:E52,2,FALSE)</f>
        <v>#N/A</v>
      </c>
      <c r="D31" s="103" t="e">
        <f>VLOOKUP(B31,'пр.взв'!B29:F108,3,FALSE)</f>
        <v>#N/A</v>
      </c>
      <c r="E31" s="105" t="e">
        <f>VLOOKUP(B31,'пр.взв'!B29:G108,4,FALSE)</f>
        <v>#N/A</v>
      </c>
      <c r="F31" s="97">
        <v>13</v>
      </c>
      <c r="G31" s="57"/>
      <c r="H31" s="107"/>
      <c r="I31" s="57"/>
      <c r="J31" s="107"/>
      <c r="K31" s="57"/>
      <c r="L31" s="107"/>
      <c r="M31" s="57"/>
      <c r="N31" s="107"/>
      <c r="O31" s="57"/>
      <c r="P31" s="107"/>
      <c r="Q31" s="57"/>
      <c r="R31" s="107"/>
      <c r="S31" s="57"/>
      <c r="T31" s="107"/>
      <c r="U31" s="57"/>
      <c r="V31" s="107"/>
      <c r="W31" s="57"/>
      <c r="X31" s="107"/>
      <c r="Y31" s="57"/>
      <c r="Z31" s="109"/>
      <c r="AA31" s="111"/>
      <c r="AB31" s="187"/>
      <c r="AC31" s="21"/>
      <c r="AD31" s="21"/>
      <c r="AE31" s="21"/>
      <c r="AF31" s="21"/>
      <c r="AG31" s="21"/>
      <c r="AH31" s="21"/>
    </row>
    <row r="32" spans="1:34" ht="12.75" customHeight="1" hidden="1" thickBot="1">
      <c r="A32" s="9"/>
      <c r="B32" s="100"/>
      <c r="C32" s="102"/>
      <c r="D32" s="104"/>
      <c r="E32" s="106"/>
      <c r="F32" s="98"/>
      <c r="G32" s="54"/>
      <c r="H32" s="108"/>
      <c r="I32" s="54"/>
      <c r="J32" s="108"/>
      <c r="K32" s="54"/>
      <c r="L32" s="108"/>
      <c r="M32" s="54"/>
      <c r="N32" s="108"/>
      <c r="O32" s="54"/>
      <c r="P32" s="108"/>
      <c r="Q32" s="54"/>
      <c r="R32" s="108"/>
      <c r="S32" s="54"/>
      <c r="T32" s="108"/>
      <c r="U32" s="54"/>
      <c r="V32" s="108"/>
      <c r="W32" s="54"/>
      <c r="X32" s="108"/>
      <c r="Y32" s="54"/>
      <c r="Z32" s="110"/>
      <c r="AA32" s="112"/>
      <c r="AB32" s="188"/>
      <c r="AC32" s="21"/>
      <c r="AD32" s="21"/>
      <c r="AE32" s="21"/>
      <c r="AF32" s="21"/>
      <c r="AG32" s="21"/>
      <c r="AH32" s="21"/>
    </row>
    <row r="33" spans="1:34" ht="12.75" customHeight="1" hidden="1" thickTop="1">
      <c r="A33" s="1"/>
      <c r="B33" s="99">
        <v>13</v>
      </c>
      <c r="C33" s="101" t="e">
        <f>VLOOKUP(B33,'пр.взв'!B31:E54,2,FALSE)</f>
        <v>#N/A</v>
      </c>
      <c r="D33" s="103" t="e">
        <f>VLOOKUP(B33,'пр.взв'!B31:F110,3,FALSE)</f>
        <v>#N/A</v>
      </c>
      <c r="E33" s="103" t="e">
        <f>VLOOKUP(B33,'пр.взв'!B31:G110,4,FALSE)</f>
        <v>#N/A</v>
      </c>
      <c r="F33" s="97">
        <v>12</v>
      </c>
      <c r="G33" s="57"/>
      <c r="H33" s="107"/>
      <c r="I33" s="61"/>
      <c r="J33" s="107"/>
      <c r="K33" s="57"/>
      <c r="L33" s="107"/>
      <c r="M33" s="57"/>
      <c r="N33" s="107"/>
      <c r="O33" s="57"/>
      <c r="P33" s="107"/>
      <c r="Q33" s="57"/>
      <c r="R33" s="107"/>
      <c r="S33" s="57"/>
      <c r="T33" s="107"/>
      <c r="U33" s="57"/>
      <c r="V33" s="107"/>
      <c r="W33" s="57"/>
      <c r="X33" s="107"/>
      <c r="Y33" s="57"/>
      <c r="Z33" s="138"/>
      <c r="AA33" s="163"/>
      <c r="AB33" s="189"/>
      <c r="AC33" s="21"/>
      <c r="AD33" s="21"/>
      <c r="AE33" s="21"/>
      <c r="AF33" s="21"/>
      <c r="AG33" s="21"/>
      <c r="AH33" s="21"/>
    </row>
    <row r="34" spans="1:34" ht="12.75" customHeight="1" hidden="1" thickBot="1">
      <c r="A34" s="1"/>
      <c r="B34" s="100"/>
      <c r="C34" s="102"/>
      <c r="D34" s="104"/>
      <c r="E34" s="104"/>
      <c r="F34" s="98"/>
      <c r="G34" s="56"/>
      <c r="H34" s="108"/>
      <c r="I34" s="56"/>
      <c r="J34" s="108"/>
      <c r="K34" s="56"/>
      <c r="L34" s="108"/>
      <c r="M34" s="56"/>
      <c r="N34" s="108"/>
      <c r="O34" s="56"/>
      <c r="P34" s="108"/>
      <c r="Q34" s="56"/>
      <c r="R34" s="108"/>
      <c r="S34" s="56"/>
      <c r="T34" s="108"/>
      <c r="U34" s="56"/>
      <c r="V34" s="108"/>
      <c r="W34" s="56"/>
      <c r="X34" s="108"/>
      <c r="Y34" s="56"/>
      <c r="Z34" s="110"/>
      <c r="AA34" s="157"/>
      <c r="AB34" s="128"/>
      <c r="AC34" s="21"/>
      <c r="AD34" s="21"/>
      <c r="AE34" s="21"/>
      <c r="AF34" s="21"/>
      <c r="AG34" s="21"/>
      <c r="AH34" s="21"/>
    </row>
    <row r="35" spans="2:34" ht="12.75" customHeight="1" hidden="1" thickTop="1">
      <c r="B35" s="99">
        <v>14</v>
      </c>
      <c r="C35" s="101" t="e">
        <f>VLOOKUP(B35,'пр.взв'!B33:E56,2,FALSE)</f>
        <v>#N/A</v>
      </c>
      <c r="D35" s="103" t="e">
        <f>VLOOKUP(B35,'пр.взв'!B33:F112,3,FALSE)</f>
        <v>#N/A</v>
      </c>
      <c r="E35" s="105" t="e">
        <f>VLOOKUP(B35,'пр.взв'!B33:G112,4,FALSE)</f>
        <v>#N/A</v>
      </c>
      <c r="F35" s="97">
        <v>15</v>
      </c>
      <c r="G35" s="57"/>
      <c r="H35" s="107"/>
      <c r="I35" s="57"/>
      <c r="J35" s="107"/>
      <c r="K35" s="57"/>
      <c r="L35" s="107"/>
      <c r="M35" s="57"/>
      <c r="N35" s="107"/>
      <c r="O35" s="57"/>
      <c r="P35" s="107"/>
      <c r="Q35" s="57"/>
      <c r="R35" s="107"/>
      <c r="S35" s="57"/>
      <c r="T35" s="107"/>
      <c r="U35" s="57"/>
      <c r="V35" s="107"/>
      <c r="W35" s="57"/>
      <c r="X35" s="107"/>
      <c r="Y35" s="57"/>
      <c r="Z35" s="109"/>
      <c r="AA35" s="111"/>
      <c r="AB35" s="186"/>
      <c r="AC35" s="21"/>
      <c r="AD35" s="21"/>
      <c r="AE35" s="21"/>
      <c r="AF35" s="21"/>
      <c r="AG35" s="21"/>
      <c r="AH35" s="21"/>
    </row>
    <row r="36" spans="2:34" ht="12.75" customHeight="1" hidden="1" thickBot="1">
      <c r="B36" s="100"/>
      <c r="C36" s="102"/>
      <c r="D36" s="104"/>
      <c r="E36" s="106"/>
      <c r="F36" s="98"/>
      <c r="G36" s="54"/>
      <c r="H36" s="108"/>
      <c r="I36" s="54"/>
      <c r="J36" s="108"/>
      <c r="K36" s="54"/>
      <c r="L36" s="108"/>
      <c r="M36" s="54"/>
      <c r="N36" s="108"/>
      <c r="O36" s="54"/>
      <c r="P36" s="108"/>
      <c r="Q36" s="54"/>
      <c r="R36" s="108"/>
      <c r="S36" s="54"/>
      <c r="T36" s="108"/>
      <c r="U36" s="54"/>
      <c r="V36" s="108"/>
      <c r="W36" s="54"/>
      <c r="X36" s="108"/>
      <c r="Y36" s="54"/>
      <c r="Z36" s="110"/>
      <c r="AA36" s="112"/>
      <c r="AB36" s="128"/>
      <c r="AC36" s="21"/>
      <c r="AD36" s="21"/>
      <c r="AE36" s="21"/>
      <c r="AF36" s="21"/>
      <c r="AG36" s="21"/>
      <c r="AH36" s="21"/>
    </row>
    <row r="37" spans="2:34" ht="12.75" customHeight="1" hidden="1" thickTop="1">
      <c r="B37" s="99">
        <v>15</v>
      </c>
      <c r="C37" s="101" t="e">
        <f>VLOOKUP(B37,'пр.взв'!B35:E58,2,FALSE)</f>
        <v>#N/A</v>
      </c>
      <c r="D37" s="103" t="e">
        <f>VLOOKUP(B37,'пр.взв'!B35:F114,3,FALSE)</f>
        <v>#N/A</v>
      </c>
      <c r="E37" s="103" t="e">
        <f>VLOOKUP(B37,'пр.взв'!B35:G114,4,FALSE)</f>
        <v>#N/A</v>
      </c>
      <c r="F37" s="97">
        <v>14</v>
      </c>
      <c r="G37" s="57"/>
      <c r="H37" s="107"/>
      <c r="I37" s="57"/>
      <c r="J37" s="107"/>
      <c r="K37" s="57"/>
      <c r="L37" s="107"/>
      <c r="M37" s="57"/>
      <c r="N37" s="107"/>
      <c r="O37" s="57"/>
      <c r="P37" s="107"/>
      <c r="Q37" s="57"/>
      <c r="R37" s="107"/>
      <c r="S37" s="57"/>
      <c r="T37" s="107"/>
      <c r="U37" s="57"/>
      <c r="V37" s="107"/>
      <c r="W37" s="57"/>
      <c r="X37" s="107"/>
      <c r="Y37" s="57"/>
      <c r="Z37" s="109"/>
      <c r="AA37" s="111"/>
      <c r="AB37" s="186"/>
      <c r="AC37" s="21"/>
      <c r="AD37" s="21"/>
      <c r="AE37" s="21"/>
      <c r="AF37" s="21"/>
      <c r="AG37" s="21"/>
      <c r="AH37" s="21"/>
    </row>
    <row r="38" spans="2:34" ht="12.75" customHeight="1" hidden="1" thickBot="1">
      <c r="B38" s="100"/>
      <c r="C38" s="102"/>
      <c r="D38" s="104"/>
      <c r="E38" s="104"/>
      <c r="F38" s="98"/>
      <c r="G38" s="54"/>
      <c r="H38" s="108"/>
      <c r="I38" s="54"/>
      <c r="J38" s="108"/>
      <c r="K38" s="54"/>
      <c r="L38" s="108"/>
      <c r="M38" s="54"/>
      <c r="N38" s="108"/>
      <c r="O38" s="54"/>
      <c r="P38" s="108"/>
      <c r="Q38" s="54"/>
      <c r="R38" s="108"/>
      <c r="S38" s="54"/>
      <c r="T38" s="108"/>
      <c r="U38" s="54"/>
      <c r="V38" s="108"/>
      <c r="W38" s="54"/>
      <c r="X38" s="108"/>
      <c r="Y38" s="54"/>
      <c r="Z38" s="110"/>
      <c r="AA38" s="112"/>
      <c r="AB38" s="128"/>
      <c r="AC38" s="21"/>
      <c r="AD38" s="21"/>
      <c r="AE38" s="21"/>
      <c r="AF38" s="21"/>
      <c r="AG38" s="21"/>
      <c r="AH38" s="21"/>
    </row>
    <row r="39" spans="2:34" ht="12.75" customHeight="1" hidden="1" thickTop="1">
      <c r="B39" s="99">
        <v>16</v>
      </c>
      <c r="C39" s="101" t="e">
        <f>VLOOKUP(B39,'пр.взв'!B37:E60,2,FALSE)</f>
        <v>#N/A</v>
      </c>
      <c r="D39" s="103" t="e">
        <f>VLOOKUP(B39,'пр.взв'!B37:F116,3,FALSE)</f>
        <v>#N/A</v>
      </c>
      <c r="E39" s="105" t="e">
        <f>VLOOKUP(B39,'пр.взв'!B37:G116,4,FALSE)</f>
        <v>#N/A</v>
      </c>
      <c r="F39" s="97">
        <v>17</v>
      </c>
      <c r="G39" s="57"/>
      <c r="H39" s="107"/>
      <c r="I39" s="57"/>
      <c r="J39" s="107"/>
      <c r="K39" s="57"/>
      <c r="L39" s="107"/>
      <c r="M39" s="57"/>
      <c r="N39" s="107"/>
      <c r="O39" s="57"/>
      <c r="P39" s="107"/>
      <c r="Q39" s="57"/>
      <c r="R39" s="107"/>
      <c r="S39" s="57"/>
      <c r="T39" s="107"/>
      <c r="U39" s="57"/>
      <c r="V39" s="107"/>
      <c r="W39" s="57"/>
      <c r="X39" s="107"/>
      <c r="Y39" s="57"/>
      <c r="Z39" s="109"/>
      <c r="AA39" s="111"/>
      <c r="AB39" s="133"/>
      <c r="AC39" s="21"/>
      <c r="AD39" s="21"/>
      <c r="AE39" s="21"/>
      <c r="AF39" s="21"/>
      <c r="AG39" s="21"/>
      <c r="AH39" s="21"/>
    </row>
    <row r="40" spans="2:34" ht="12.75" customHeight="1" hidden="1" thickBot="1">
      <c r="B40" s="100"/>
      <c r="C40" s="102"/>
      <c r="D40" s="104"/>
      <c r="E40" s="106"/>
      <c r="F40" s="98"/>
      <c r="G40" s="58"/>
      <c r="H40" s="108"/>
      <c r="I40" s="54"/>
      <c r="J40" s="108"/>
      <c r="K40" s="54"/>
      <c r="L40" s="108"/>
      <c r="M40" s="54"/>
      <c r="N40" s="108"/>
      <c r="O40" s="54"/>
      <c r="P40" s="108"/>
      <c r="Q40" s="54"/>
      <c r="R40" s="108"/>
      <c r="S40" s="54"/>
      <c r="T40" s="108"/>
      <c r="U40" s="54"/>
      <c r="V40" s="108"/>
      <c r="W40" s="54"/>
      <c r="X40" s="108"/>
      <c r="Y40" s="54"/>
      <c r="Z40" s="110"/>
      <c r="AA40" s="112"/>
      <c r="AB40" s="134"/>
      <c r="AC40" s="21"/>
      <c r="AD40" s="21"/>
      <c r="AE40" s="21"/>
      <c r="AF40" s="21"/>
      <c r="AG40" s="21"/>
      <c r="AH40" s="21"/>
    </row>
    <row r="41" spans="2:34" ht="12.75" customHeight="1" hidden="1" thickTop="1">
      <c r="B41" s="99">
        <v>17</v>
      </c>
      <c r="C41" s="101" t="e">
        <f>VLOOKUP(B41,'пр.взв'!B39:E62,2,FALSE)</f>
        <v>#N/A</v>
      </c>
      <c r="D41" s="103" t="e">
        <f>VLOOKUP(B41,'пр.взв'!B39:F118,3,FALSE)</f>
        <v>#N/A</v>
      </c>
      <c r="E41" s="103" t="e">
        <f>VLOOKUP(B41,'пр.взв'!B39:G118,4,FALSE)</f>
        <v>#N/A</v>
      </c>
      <c r="F41" s="97">
        <v>16</v>
      </c>
      <c r="G41" s="57"/>
      <c r="H41" s="107"/>
      <c r="I41" s="57"/>
      <c r="J41" s="107"/>
      <c r="K41" s="57"/>
      <c r="L41" s="107"/>
      <c r="M41" s="57"/>
      <c r="N41" s="107"/>
      <c r="O41" s="57"/>
      <c r="P41" s="107"/>
      <c r="Q41" s="57"/>
      <c r="R41" s="107"/>
      <c r="S41" s="57"/>
      <c r="T41" s="107"/>
      <c r="U41" s="57"/>
      <c r="V41" s="107"/>
      <c r="W41" s="57"/>
      <c r="X41" s="107"/>
      <c r="Y41" s="57"/>
      <c r="Z41" s="109"/>
      <c r="AA41" s="111"/>
      <c r="AB41" s="186"/>
      <c r="AC41" s="21"/>
      <c r="AD41" s="21"/>
      <c r="AE41" s="21"/>
      <c r="AF41" s="21"/>
      <c r="AG41" s="21"/>
      <c r="AH41" s="21"/>
    </row>
    <row r="42" spans="2:34" ht="12.75" customHeight="1" hidden="1" thickBot="1">
      <c r="B42" s="100"/>
      <c r="C42" s="102"/>
      <c r="D42" s="104"/>
      <c r="E42" s="104"/>
      <c r="F42" s="98"/>
      <c r="G42" s="54"/>
      <c r="H42" s="108"/>
      <c r="I42" s="54"/>
      <c r="J42" s="108"/>
      <c r="K42" s="54"/>
      <c r="L42" s="108"/>
      <c r="M42" s="54"/>
      <c r="N42" s="108"/>
      <c r="O42" s="54"/>
      <c r="P42" s="108"/>
      <c r="Q42" s="54"/>
      <c r="R42" s="108"/>
      <c r="S42" s="54"/>
      <c r="T42" s="108"/>
      <c r="U42" s="54"/>
      <c r="V42" s="108"/>
      <c r="W42" s="54"/>
      <c r="X42" s="108"/>
      <c r="Y42" s="54"/>
      <c r="Z42" s="110"/>
      <c r="AA42" s="112"/>
      <c r="AB42" s="128"/>
      <c r="AC42" s="21"/>
      <c r="AD42" s="21"/>
      <c r="AE42" s="21"/>
      <c r="AF42" s="21"/>
      <c r="AG42" s="21"/>
      <c r="AH42" s="21"/>
    </row>
    <row r="43" spans="2:34" ht="12.75" customHeight="1" hidden="1" thickTop="1">
      <c r="B43" s="99">
        <v>18</v>
      </c>
      <c r="C43" s="101" t="e">
        <f>VLOOKUP(B43,'пр.взв'!B41:E64,2,FALSE)</f>
        <v>#N/A</v>
      </c>
      <c r="D43" s="103" t="e">
        <f>VLOOKUP(B43,'пр.взв'!B41:F120,3,FALSE)</f>
        <v>#N/A</v>
      </c>
      <c r="E43" s="105" t="e">
        <f>VLOOKUP(B43,'пр.взв'!B41:G120,4,FALSE)</f>
        <v>#N/A</v>
      </c>
      <c r="F43" s="97" t="s">
        <v>68</v>
      </c>
      <c r="G43" s="57"/>
      <c r="H43" s="107"/>
      <c r="I43" s="57"/>
      <c r="J43" s="107"/>
      <c r="K43" s="57"/>
      <c r="L43" s="107"/>
      <c r="M43" s="57"/>
      <c r="N43" s="107"/>
      <c r="O43" s="57"/>
      <c r="P43" s="107"/>
      <c r="Q43" s="57"/>
      <c r="R43" s="107"/>
      <c r="S43" s="57"/>
      <c r="T43" s="107"/>
      <c r="U43" s="57"/>
      <c r="V43" s="107"/>
      <c r="W43" s="57"/>
      <c r="X43" s="107"/>
      <c r="Y43" s="57"/>
      <c r="Z43" s="138"/>
      <c r="AA43" s="161"/>
      <c r="AB43" s="186"/>
      <c r="AC43" s="21"/>
      <c r="AD43" s="21"/>
      <c r="AE43" s="21"/>
      <c r="AF43" s="21"/>
      <c r="AG43" s="21"/>
      <c r="AH43" s="21"/>
    </row>
    <row r="44" spans="2:34" ht="12.75" customHeight="1" hidden="1" thickBot="1">
      <c r="B44" s="100"/>
      <c r="C44" s="102"/>
      <c r="D44" s="104"/>
      <c r="E44" s="106"/>
      <c r="F44" s="98"/>
      <c r="G44" s="56"/>
      <c r="H44" s="108"/>
      <c r="I44" s="56"/>
      <c r="J44" s="108"/>
      <c r="K44" s="56"/>
      <c r="L44" s="108"/>
      <c r="M44" s="56"/>
      <c r="N44" s="108"/>
      <c r="O44" s="56"/>
      <c r="P44" s="108"/>
      <c r="Q44" s="56"/>
      <c r="R44" s="108"/>
      <c r="S44" s="56"/>
      <c r="T44" s="108"/>
      <c r="U44" s="56"/>
      <c r="V44" s="108"/>
      <c r="W44" s="56"/>
      <c r="X44" s="108"/>
      <c r="Y44" s="56"/>
      <c r="Z44" s="110"/>
      <c r="AA44" s="112"/>
      <c r="AB44" s="128"/>
      <c r="AC44" s="21"/>
      <c r="AD44" s="21"/>
      <c r="AE44" s="21"/>
      <c r="AF44" s="21"/>
      <c r="AG44" s="21"/>
      <c r="AH44" s="21"/>
    </row>
    <row r="45" spans="2:34" ht="12.75" customHeight="1" hidden="1" thickTop="1">
      <c r="B45" s="99">
        <v>19</v>
      </c>
      <c r="C45" s="101" t="e">
        <f>VLOOKUP(B45,'пр.взв'!B43:E66,2,FALSE)</f>
        <v>#N/A</v>
      </c>
      <c r="D45" s="103" t="e">
        <f>VLOOKUP(B45,'пр.взв'!B43:F122,3,FALSE)</f>
        <v>#N/A</v>
      </c>
      <c r="E45" s="103" t="e">
        <f>VLOOKUP(B45,'пр.взв'!B43:G122,4,FALSE)</f>
        <v>#N/A</v>
      </c>
      <c r="F45" s="97"/>
      <c r="G45" s="55"/>
      <c r="H45" s="97"/>
      <c r="I45" s="55"/>
      <c r="J45" s="97"/>
      <c r="K45" s="55"/>
      <c r="L45" s="97"/>
      <c r="M45" s="55"/>
      <c r="N45" s="97"/>
      <c r="O45" s="55"/>
      <c r="P45" s="97"/>
      <c r="Q45" s="55"/>
      <c r="R45" s="97"/>
      <c r="S45" s="55"/>
      <c r="T45" s="97"/>
      <c r="U45" s="55"/>
      <c r="V45" s="97"/>
      <c r="W45" s="55"/>
      <c r="X45" s="97"/>
      <c r="Y45" s="55"/>
      <c r="Z45" s="96"/>
      <c r="AA45" s="159"/>
      <c r="AB45" s="191"/>
      <c r="AC45" s="21"/>
      <c r="AD45" s="21"/>
      <c r="AE45" s="21"/>
      <c r="AF45" s="21"/>
      <c r="AG45" s="21"/>
      <c r="AH45" s="21"/>
    </row>
    <row r="46" spans="2:34" ht="12.75" customHeight="1" hidden="1" thickBot="1">
      <c r="B46" s="100"/>
      <c r="C46" s="102"/>
      <c r="D46" s="104"/>
      <c r="E46" s="104"/>
      <c r="F46" s="98"/>
      <c r="G46" s="54"/>
      <c r="H46" s="98"/>
      <c r="I46" s="54"/>
      <c r="J46" s="98"/>
      <c r="K46" s="54"/>
      <c r="L46" s="98"/>
      <c r="M46" s="54"/>
      <c r="N46" s="98"/>
      <c r="O46" s="54"/>
      <c r="P46" s="98"/>
      <c r="Q46" s="54"/>
      <c r="R46" s="98"/>
      <c r="S46" s="54"/>
      <c r="T46" s="98"/>
      <c r="U46" s="54"/>
      <c r="V46" s="98"/>
      <c r="W46" s="54"/>
      <c r="X46" s="98"/>
      <c r="Y46" s="54"/>
      <c r="Z46" s="95"/>
      <c r="AA46" s="160"/>
      <c r="AB46" s="192"/>
      <c r="AC46" s="21"/>
      <c r="AD46" s="21"/>
      <c r="AE46" s="21"/>
      <c r="AF46" s="21"/>
      <c r="AG46" s="21"/>
      <c r="AH46" s="21"/>
    </row>
    <row r="47" spans="2:34" ht="12.75" customHeight="1" hidden="1" thickTop="1">
      <c r="B47" s="99">
        <v>20</v>
      </c>
      <c r="C47" s="101" t="e">
        <f>VLOOKUP(B47,'пр.взв'!B45:E68,2,FALSE)</f>
        <v>#N/A</v>
      </c>
      <c r="D47" s="103" t="e">
        <f>VLOOKUP(B47,'пр.взв'!B45:F124,3,FALSE)</f>
        <v>#N/A</v>
      </c>
      <c r="E47" s="105" t="e">
        <f>VLOOKUP(B47,'пр.взв'!B45:G124,4,FALSE)</f>
        <v>#N/A</v>
      </c>
      <c r="F47" s="97"/>
      <c r="G47" s="55"/>
      <c r="H47" s="97"/>
      <c r="I47" s="55"/>
      <c r="J47" s="97"/>
      <c r="K47" s="55"/>
      <c r="L47" s="97"/>
      <c r="M47" s="55"/>
      <c r="N47" s="97"/>
      <c r="O47" s="55"/>
      <c r="P47" s="97"/>
      <c r="Q47" s="55"/>
      <c r="R47" s="97"/>
      <c r="S47" s="55"/>
      <c r="T47" s="97"/>
      <c r="U47" s="55"/>
      <c r="V47" s="97"/>
      <c r="W47" s="55"/>
      <c r="X47" s="97"/>
      <c r="Y47" s="55"/>
      <c r="Z47" s="96"/>
      <c r="AA47" s="159"/>
      <c r="AB47" s="193"/>
      <c r="AC47" s="21"/>
      <c r="AD47" s="21"/>
      <c r="AE47" s="21"/>
      <c r="AF47" s="21"/>
      <c r="AG47" s="21"/>
      <c r="AH47" s="21"/>
    </row>
    <row r="48" spans="2:34" ht="12.75" customHeight="1" hidden="1" thickBot="1">
      <c r="B48" s="100"/>
      <c r="C48" s="102"/>
      <c r="D48" s="104"/>
      <c r="E48" s="106"/>
      <c r="F48" s="98"/>
      <c r="G48" s="54"/>
      <c r="H48" s="98"/>
      <c r="I48" s="54"/>
      <c r="J48" s="98"/>
      <c r="K48" s="54"/>
      <c r="L48" s="98"/>
      <c r="M48" s="54"/>
      <c r="N48" s="98"/>
      <c r="O48" s="54"/>
      <c r="P48" s="98"/>
      <c r="Q48" s="54"/>
      <c r="R48" s="98"/>
      <c r="S48" s="54"/>
      <c r="T48" s="98"/>
      <c r="U48" s="54"/>
      <c r="V48" s="98"/>
      <c r="W48" s="54"/>
      <c r="X48" s="98"/>
      <c r="Y48" s="54"/>
      <c r="Z48" s="95"/>
      <c r="AA48" s="160"/>
      <c r="AB48" s="194"/>
      <c r="AC48" s="21"/>
      <c r="AD48" s="21"/>
      <c r="AE48" s="21"/>
      <c r="AF48" s="21"/>
      <c r="AG48" s="21"/>
      <c r="AH48" s="21"/>
    </row>
    <row r="49" spans="2:34" ht="12.75" customHeight="1" hidden="1" thickTop="1">
      <c r="B49" s="99">
        <v>21</v>
      </c>
      <c r="C49" s="101" t="e">
        <f>VLOOKUP(B49,'пр.взв'!B47:E70,2,FALSE)</f>
        <v>#N/A</v>
      </c>
      <c r="D49" s="103" t="e">
        <f>VLOOKUP(B49,'пр.взв'!B47:F126,3,FALSE)</f>
        <v>#N/A</v>
      </c>
      <c r="E49" s="103" t="e">
        <f>VLOOKUP(B49,'пр.взв'!B47:G126,4,FALSE)</f>
        <v>#N/A</v>
      </c>
      <c r="F49" s="97"/>
      <c r="G49" s="55"/>
      <c r="H49" s="97"/>
      <c r="I49" s="55"/>
      <c r="J49" s="97"/>
      <c r="K49" s="55"/>
      <c r="L49" s="97"/>
      <c r="M49" s="55"/>
      <c r="N49" s="97"/>
      <c r="O49" s="55"/>
      <c r="P49" s="97"/>
      <c r="Q49" s="55"/>
      <c r="R49" s="97"/>
      <c r="S49" s="55"/>
      <c r="T49" s="97"/>
      <c r="U49" s="55"/>
      <c r="V49" s="97"/>
      <c r="W49" s="55"/>
      <c r="X49" s="97"/>
      <c r="Y49" s="55"/>
      <c r="Z49" s="96"/>
      <c r="AA49" s="159"/>
      <c r="AB49" s="193"/>
      <c r="AC49" s="21"/>
      <c r="AD49" s="21"/>
      <c r="AE49" s="21"/>
      <c r="AF49" s="21"/>
      <c r="AG49" s="21"/>
      <c r="AH49" s="21"/>
    </row>
    <row r="50" spans="2:34" ht="12.75" customHeight="1" hidden="1" thickBot="1">
      <c r="B50" s="100"/>
      <c r="C50" s="102"/>
      <c r="D50" s="104"/>
      <c r="E50" s="104"/>
      <c r="F50" s="98"/>
      <c r="G50" s="54"/>
      <c r="H50" s="98"/>
      <c r="I50" s="54"/>
      <c r="J50" s="98"/>
      <c r="K50" s="54"/>
      <c r="L50" s="98"/>
      <c r="M50" s="54"/>
      <c r="N50" s="98"/>
      <c r="O50" s="54"/>
      <c r="P50" s="98"/>
      <c r="Q50" s="54"/>
      <c r="R50" s="98"/>
      <c r="S50" s="54"/>
      <c r="T50" s="98"/>
      <c r="U50" s="54"/>
      <c r="V50" s="98"/>
      <c r="W50" s="54"/>
      <c r="X50" s="98"/>
      <c r="Y50" s="54"/>
      <c r="Z50" s="95"/>
      <c r="AA50" s="160"/>
      <c r="AB50" s="194"/>
      <c r="AC50" s="21"/>
      <c r="AD50" s="21"/>
      <c r="AE50" s="21"/>
      <c r="AF50" s="21"/>
      <c r="AG50" s="21"/>
      <c r="AH50" s="21"/>
    </row>
    <row r="51" spans="2:34" ht="12.75" customHeight="1" hidden="1" thickTop="1">
      <c r="B51" s="99">
        <v>22</v>
      </c>
      <c r="C51" s="101" t="e">
        <f>VLOOKUP(B51,'пр.взв'!B49:E72,2,FALSE)</f>
        <v>#N/A</v>
      </c>
      <c r="D51" s="103" t="e">
        <f>VLOOKUP(B51,'пр.взв'!B49:F128,3,FALSE)</f>
        <v>#N/A</v>
      </c>
      <c r="E51" s="105" t="e">
        <f>VLOOKUP(B51,'пр.взв'!B49:G128,4,FALSE)</f>
        <v>#N/A</v>
      </c>
      <c r="F51" s="97"/>
      <c r="G51" s="55"/>
      <c r="H51" s="97"/>
      <c r="I51" s="55"/>
      <c r="J51" s="97"/>
      <c r="K51" s="55"/>
      <c r="L51" s="97"/>
      <c r="M51" s="55"/>
      <c r="N51" s="97"/>
      <c r="O51" s="55"/>
      <c r="P51" s="97"/>
      <c r="Q51" s="55"/>
      <c r="R51" s="97"/>
      <c r="S51" s="55"/>
      <c r="T51" s="97"/>
      <c r="U51" s="55"/>
      <c r="V51" s="97"/>
      <c r="W51" s="55"/>
      <c r="X51" s="97"/>
      <c r="Y51" s="55"/>
      <c r="Z51" s="96"/>
      <c r="AA51" s="159"/>
      <c r="AB51" s="191"/>
      <c r="AC51" s="21"/>
      <c r="AD51" s="21"/>
      <c r="AE51" s="21"/>
      <c r="AF51" s="21"/>
      <c r="AG51" s="21"/>
      <c r="AH51" s="21"/>
    </row>
    <row r="52" spans="2:34" ht="12.75" customHeight="1" hidden="1" thickBot="1">
      <c r="B52" s="100"/>
      <c r="C52" s="102"/>
      <c r="D52" s="104"/>
      <c r="E52" s="106"/>
      <c r="F52" s="98"/>
      <c r="G52" s="54"/>
      <c r="H52" s="98"/>
      <c r="I52" s="54"/>
      <c r="J52" s="98"/>
      <c r="K52" s="54"/>
      <c r="L52" s="98"/>
      <c r="M52" s="54"/>
      <c r="N52" s="98"/>
      <c r="O52" s="54"/>
      <c r="P52" s="98"/>
      <c r="Q52" s="54"/>
      <c r="R52" s="98"/>
      <c r="S52" s="54"/>
      <c r="T52" s="98"/>
      <c r="U52" s="54"/>
      <c r="V52" s="98"/>
      <c r="W52" s="54"/>
      <c r="X52" s="98"/>
      <c r="Y52" s="54"/>
      <c r="Z52" s="95"/>
      <c r="AA52" s="160"/>
      <c r="AB52" s="192"/>
      <c r="AC52" s="21"/>
      <c r="AD52" s="21"/>
      <c r="AE52" s="21"/>
      <c r="AF52" s="21"/>
      <c r="AG52" s="21"/>
      <c r="AH52" s="21"/>
    </row>
    <row r="53" spans="2:34" ht="12.75" customHeight="1" hidden="1" thickTop="1">
      <c r="B53" s="99">
        <v>23</v>
      </c>
      <c r="C53" s="101" t="e">
        <f>VLOOKUP(B53,'пр.взв'!B51:E74,2,FALSE)</f>
        <v>#N/A</v>
      </c>
      <c r="D53" s="103" t="e">
        <f>VLOOKUP(B53,'пр.взв'!B51:F130,3,FALSE)</f>
        <v>#N/A</v>
      </c>
      <c r="E53" s="103" t="e">
        <f>VLOOKUP(B53,'пр.взв'!B51:G130,4,FALSE)</f>
        <v>#N/A</v>
      </c>
      <c r="F53" s="97"/>
      <c r="G53" s="55"/>
      <c r="H53" s="97"/>
      <c r="I53" s="55"/>
      <c r="J53" s="97"/>
      <c r="K53" s="55"/>
      <c r="L53" s="97"/>
      <c r="M53" s="55"/>
      <c r="N53" s="97"/>
      <c r="O53" s="55"/>
      <c r="P53" s="97"/>
      <c r="Q53" s="55"/>
      <c r="R53" s="97"/>
      <c r="S53" s="55"/>
      <c r="T53" s="97"/>
      <c r="U53" s="55"/>
      <c r="V53" s="97"/>
      <c r="W53" s="55"/>
      <c r="X53" s="97"/>
      <c r="Y53" s="55"/>
      <c r="Z53" s="96"/>
      <c r="AA53" s="159"/>
      <c r="AB53" s="191"/>
      <c r="AC53" s="21"/>
      <c r="AD53" s="21"/>
      <c r="AE53" s="21"/>
      <c r="AF53" s="21"/>
      <c r="AG53" s="21"/>
      <c r="AH53" s="21"/>
    </row>
    <row r="54" spans="2:34" ht="12.75" customHeight="1" hidden="1" thickBot="1">
      <c r="B54" s="100"/>
      <c r="C54" s="102"/>
      <c r="D54" s="104"/>
      <c r="E54" s="104"/>
      <c r="F54" s="98"/>
      <c r="G54" s="54"/>
      <c r="H54" s="98"/>
      <c r="I54" s="54"/>
      <c r="J54" s="98"/>
      <c r="K54" s="54"/>
      <c r="L54" s="98"/>
      <c r="M54" s="54"/>
      <c r="N54" s="98"/>
      <c r="O54" s="54"/>
      <c r="P54" s="98"/>
      <c r="Q54" s="54"/>
      <c r="R54" s="98"/>
      <c r="S54" s="54"/>
      <c r="T54" s="98"/>
      <c r="U54" s="54"/>
      <c r="V54" s="98"/>
      <c r="W54" s="54"/>
      <c r="X54" s="98"/>
      <c r="Y54" s="54"/>
      <c r="Z54" s="95"/>
      <c r="AA54" s="160"/>
      <c r="AB54" s="192"/>
      <c r="AC54" s="21"/>
      <c r="AD54" s="21"/>
      <c r="AE54" s="21"/>
      <c r="AF54" s="21"/>
      <c r="AG54" s="21"/>
      <c r="AH54" s="21"/>
    </row>
    <row r="55" spans="2:34" ht="12.75" customHeight="1" hidden="1" thickTop="1">
      <c r="B55" s="99">
        <v>24</v>
      </c>
      <c r="C55" s="101" t="e">
        <f>VLOOKUP(B55,'пр.взв'!B53:E76,2,FALSE)</f>
        <v>#N/A</v>
      </c>
      <c r="D55" s="103" t="e">
        <f>VLOOKUP(B55,'пр.взв'!B53:F132,3,FALSE)</f>
        <v>#N/A</v>
      </c>
      <c r="E55" s="105" t="e">
        <f>VLOOKUP(B55,'пр.взв'!B53:G132,4,FALSE)</f>
        <v>#N/A</v>
      </c>
      <c r="F55" s="97"/>
      <c r="G55" s="55"/>
      <c r="H55" s="97"/>
      <c r="I55" s="55"/>
      <c r="J55" s="97"/>
      <c r="K55" s="55"/>
      <c r="L55" s="97"/>
      <c r="M55" s="55"/>
      <c r="N55" s="97"/>
      <c r="O55" s="55"/>
      <c r="P55" s="97"/>
      <c r="Q55" s="55"/>
      <c r="R55" s="97"/>
      <c r="S55" s="55"/>
      <c r="T55" s="97"/>
      <c r="U55" s="55"/>
      <c r="V55" s="97"/>
      <c r="W55" s="55"/>
      <c r="X55" s="97"/>
      <c r="Y55" s="55"/>
      <c r="Z55" s="96"/>
      <c r="AA55" s="159"/>
      <c r="AB55" s="191"/>
      <c r="AC55" s="21"/>
      <c r="AD55" s="21"/>
      <c r="AE55" s="21"/>
      <c r="AF55" s="21"/>
      <c r="AG55" s="21"/>
      <c r="AH55" s="21"/>
    </row>
    <row r="56" spans="2:34" ht="12.75" customHeight="1" hidden="1" thickBot="1">
      <c r="B56" s="100"/>
      <c r="C56" s="102"/>
      <c r="D56" s="104"/>
      <c r="E56" s="106"/>
      <c r="F56" s="98"/>
      <c r="G56" s="54"/>
      <c r="H56" s="98"/>
      <c r="I56" s="54"/>
      <c r="J56" s="98"/>
      <c r="K56" s="54"/>
      <c r="L56" s="98"/>
      <c r="M56" s="54"/>
      <c r="N56" s="98"/>
      <c r="O56" s="54"/>
      <c r="P56" s="98"/>
      <c r="Q56" s="54"/>
      <c r="R56" s="98"/>
      <c r="S56" s="54"/>
      <c r="T56" s="98"/>
      <c r="U56" s="54"/>
      <c r="V56" s="98"/>
      <c r="W56" s="54"/>
      <c r="X56" s="98"/>
      <c r="Y56" s="54"/>
      <c r="Z56" s="95"/>
      <c r="AA56" s="160"/>
      <c r="AB56" s="192"/>
      <c r="AC56" s="21"/>
      <c r="AD56" s="21"/>
      <c r="AE56" s="21"/>
      <c r="AF56" s="21"/>
      <c r="AG56" s="21"/>
      <c r="AH56" s="21"/>
    </row>
    <row r="57" spans="2:34" ht="12.75" customHeight="1" hidden="1" thickTop="1">
      <c r="B57" s="99">
        <v>25</v>
      </c>
      <c r="C57" s="101" t="e">
        <f>VLOOKUP(B57,'пр.взв'!B55:E78,2,FALSE)</f>
        <v>#N/A</v>
      </c>
      <c r="D57" s="103" t="e">
        <f>VLOOKUP(B57,'пр.взв'!B55:F134,3,FALSE)</f>
        <v>#N/A</v>
      </c>
      <c r="E57" s="103" t="e">
        <f>VLOOKUP(B57,'пр.взв'!B55:G134,4,FALSE)</f>
        <v>#N/A</v>
      </c>
      <c r="F57" s="97"/>
      <c r="G57" s="55"/>
      <c r="H57" s="97"/>
      <c r="I57" s="55"/>
      <c r="J57" s="97"/>
      <c r="K57" s="55"/>
      <c r="L57" s="97"/>
      <c r="M57" s="55"/>
      <c r="N57" s="97"/>
      <c r="O57" s="55"/>
      <c r="P57" s="97"/>
      <c r="Q57" s="55"/>
      <c r="R57" s="97"/>
      <c r="S57" s="55"/>
      <c r="T57" s="97"/>
      <c r="U57" s="55"/>
      <c r="V57" s="97"/>
      <c r="W57" s="55"/>
      <c r="X57" s="97"/>
      <c r="Y57" s="55"/>
      <c r="Z57" s="96"/>
      <c r="AA57" s="159"/>
      <c r="AB57" s="195"/>
      <c r="AC57" s="21"/>
      <c r="AD57" s="21"/>
      <c r="AE57" s="21"/>
      <c r="AF57" s="21"/>
      <c r="AG57" s="21"/>
      <c r="AH57" s="21"/>
    </row>
    <row r="58" spans="2:34" ht="12.75" customHeight="1" hidden="1" thickBot="1">
      <c r="B58" s="100"/>
      <c r="C58" s="102"/>
      <c r="D58" s="104"/>
      <c r="E58" s="104"/>
      <c r="F58" s="98"/>
      <c r="G58" s="54"/>
      <c r="H58" s="98"/>
      <c r="I58" s="54"/>
      <c r="J58" s="98"/>
      <c r="K58" s="54"/>
      <c r="L58" s="98"/>
      <c r="M58" s="54"/>
      <c r="N58" s="98"/>
      <c r="O58" s="54"/>
      <c r="P58" s="98"/>
      <c r="Q58" s="54"/>
      <c r="R58" s="98"/>
      <c r="S58" s="54"/>
      <c r="T58" s="98"/>
      <c r="U58" s="54"/>
      <c r="V58" s="98"/>
      <c r="W58" s="54"/>
      <c r="X58" s="98"/>
      <c r="Y58" s="54"/>
      <c r="Z58" s="95"/>
      <c r="AA58" s="160"/>
      <c r="AB58" s="196"/>
      <c r="AC58" s="21"/>
      <c r="AD58" s="21"/>
      <c r="AE58" s="21"/>
      <c r="AF58" s="21"/>
      <c r="AG58" s="21"/>
      <c r="AH58" s="21"/>
    </row>
    <row r="59" spans="2:34" ht="12.75" customHeight="1" hidden="1" thickTop="1">
      <c r="B59" s="99">
        <v>26</v>
      </c>
      <c r="C59" s="101" t="e">
        <f>VLOOKUP(B59,'пр.взв'!B57:E80,2,FALSE)</f>
        <v>#N/A</v>
      </c>
      <c r="D59" s="103" t="e">
        <f>VLOOKUP(B59,'пр.взв'!B57:F136,3,FALSE)</f>
        <v>#N/A</v>
      </c>
      <c r="E59" s="105" t="e">
        <f>VLOOKUP(B59,'пр.взв'!B57:G136,4,FALSE)</f>
        <v>#N/A</v>
      </c>
      <c r="F59" s="97"/>
      <c r="G59" s="55"/>
      <c r="H59" s="97"/>
      <c r="I59" s="55"/>
      <c r="J59" s="97"/>
      <c r="K59" s="55"/>
      <c r="L59" s="97"/>
      <c r="M59" s="55"/>
      <c r="N59" s="97"/>
      <c r="O59" s="55"/>
      <c r="P59" s="97"/>
      <c r="Q59" s="55"/>
      <c r="R59" s="97"/>
      <c r="S59" s="55"/>
      <c r="T59" s="97"/>
      <c r="U59" s="55"/>
      <c r="V59" s="97"/>
      <c r="W59" s="55"/>
      <c r="X59" s="97"/>
      <c r="Y59" s="55"/>
      <c r="Z59" s="94"/>
      <c r="AA59" s="162"/>
      <c r="AB59" s="197"/>
      <c r="AC59" s="21"/>
      <c r="AD59" s="21"/>
      <c r="AE59" s="21"/>
      <c r="AF59" s="21"/>
      <c r="AG59" s="21"/>
      <c r="AH59" s="21"/>
    </row>
    <row r="60" spans="2:34" ht="12.75" customHeight="1" hidden="1" thickBot="1">
      <c r="B60" s="100"/>
      <c r="C60" s="102"/>
      <c r="D60" s="104"/>
      <c r="E60" s="106"/>
      <c r="F60" s="98"/>
      <c r="G60" s="56"/>
      <c r="H60" s="98"/>
      <c r="I60" s="56"/>
      <c r="J60" s="98"/>
      <c r="K60" s="56"/>
      <c r="L60" s="98"/>
      <c r="M60" s="56"/>
      <c r="N60" s="98"/>
      <c r="O60" s="56"/>
      <c r="P60" s="98"/>
      <c r="Q60" s="56"/>
      <c r="R60" s="98"/>
      <c r="S60" s="56"/>
      <c r="T60" s="98"/>
      <c r="U60" s="56"/>
      <c r="V60" s="98"/>
      <c r="W60" s="56"/>
      <c r="X60" s="98"/>
      <c r="Y60" s="56"/>
      <c r="Z60" s="95"/>
      <c r="AA60" s="160"/>
      <c r="AB60" s="192"/>
      <c r="AC60" s="21"/>
      <c r="AD60" s="21"/>
      <c r="AE60" s="21"/>
      <c r="AF60" s="21"/>
      <c r="AG60" s="21"/>
      <c r="AH60" s="21"/>
    </row>
    <row r="61" spans="2:34" ht="12.75" customHeight="1" hidden="1" thickTop="1">
      <c r="B61" s="99">
        <v>27</v>
      </c>
      <c r="C61" s="101" t="e">
        <f>VLOOKUP(B61,'пр.взв'!B59:E82,2,FALSE)</f>
        <v>#N/A</v>
      </c>
      <c r="D61" s="103" t="e">
        <f>VLOOKUP(B61,'пр.взв'!B59:F138,3,FALSE)</f>
        <v>#N/A</v>
      </c>
      <c r="E61" s="103" t="e">
        <f>VLOOKUP(B61,'пр.взв'!B59:G138,4,FALSE)</f>
        <v>#N/A</v>
      </c>
      <c r="F61" s="97"/>
      <c r="G61" s="55"/>
      <c r="H61" s="97"/>
      <c r="I61" s="55"/>
      <c r="J61" s="97"/>
      <c r="K61" s="55"/>
      <c r="L61" s="97"/>
      <c r="M61" s="55"/>
      <c r="N61" s="97"/>
      <c r="O61" s="55"/>
      <c r="P61" s="97"/>
      <c r="Q61" s="55"/>
      <c r="R61" s="97"/>
      <c r="S61" s="55"/>
      <c r="T61" s="97"/>
      <c r="U61" s="55"/>
      <c r="V61" s="97"/>
      <c r="W61" s="55"/>
      <c r="X61" s="97"/>
      <c r="Y61" s="55"/>
      <c r="Z61" s="96"/>
      <c r="AA61" s="159">
        <f>SUM(G61+I61+K61+M61+O61+Q61+S61+U61+W61+Y61)</f>
        <v>0</v>
      </c>
      <c r="AB61" s="191"/>
      <c r="AC61" s="21"/>
      <c r="AD61" s="21"/>
      <c r="AE61" s="21"/>
      <c r="AF61" s="21"/>
      <c r="AG61" s="21"/>
      <c r="AH61" s="21"/>
    </row>
    <row r="62" spans="2:34" ht="12.75" customHeight="1" hidden="1" thickBot="1">
      <c r="B62" s="100"/>
      <c r="C62" s="102"/>
      <c r="D62" s="104"/>
      <c r="E62" s="104"/>
      <c r="F62" s="98"/>
      <c r="G62" s="54"/>
      <c r="H62" s="98"/>
      <c r="I62" s="54"/>
      <c r="J62" s="98"/>
      <c r="K62" s="54"/>
      <c r="L62" s="98"/>
      <c r="M62" s="54"/>
      <c r="N62" s="98"/>
      <c r="O62" s="54"/>
      <c r="P62" s="98"/>
      <c r="Q62" s="54"/>
      <c r="R62" s="98"/>
      <c r="S62" s="54"/>
      <c r="T62" s="98"/>
      <c r="U62" s="54"/>
      <c r="V62" s="98"/>
      <c r="W62" s="54"/>
      <c r="X62" s="98"/>
      <c r="Y62" s="54"/>
      <c r="Z62" s="95"/>
      <c r="AA62" s="160"/>
      <c r="AB62" s="192"/>
      <c r="AC62" s="21"/>
      <c r="AD62" s="21"/>
      <c r="AE62" s="21"/>
      <c r="AF62" s="21"/>
      <c r="AG62" s="21"/>
      <c r="AH62" s="21"/>
    </row>
    <row r="63" spans="2:40" ht="12.75" customHeight="1" hidden="1" thickTop="1">
      <c r="B63" s="99">
        <v>28</v>
      </c>
      <c r="C63" s="101" t="e">
        <f>VLOOKUP(B63,'пр.взв'!B61:E84,2,FALSE)</f>
        <v>#N/A</v>
      </c>
      <c r="D63" s="103" t="e">
        <f>VLOOKUP(B63,'пр.взв'!B61:F140,3,FALSE)</f>
        <v>#N/A</v>
      </c>
      <c r="E63" s="105" t="e">
        <f>VLOOKUP(B63,'пр.взв'!B61:G140,4,FALSE)</f>
        <v>#N/A</v>
      </c>
      <c r="F63" s="97"/>
      <c r="G63" s="55"/>
      <c r="H63" s="97"/>
      <c r="I63" s="55"/>
      <c r="J63" s="97"/>
      <c r="K63" s="55"/>
      <c r="L63" s="97"/>
      <c r="M63" s="55"/>
      <c r="N63" s="97"/>
      <c r="O63" s="55"/>
      <c r="P63" s="97"/>
      <c r="Q63" s="55"/>
      <c r="R63" s="97"/>
      <c r="S63" s="55"/>
      <c r="T63" s="97"/>
      <c r="U63" s="55"/>
      <c r="V63" s="97"/>
      <c r="W63" s="55"/>
      <c r="X63" s="97"/>
      <c r="Y63" s="55"/>
      <c r="Z63" s="96"/>
      <c r="AA63" s="159">
        <f>SUM(G63+I63+K63+M63+O63+Q63+S63+U63+W63+Y63)</f>
        <v>0</v>
      </c>
      <c r="AB63" s="191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100"/>
      <c r="C64" s="102"/>
      <c r="D64" s="104"/>
      <c r="E64" s="106"/>
      <c r="F64" s="98"/>
      <c r="G64" s="54"/>
      <c r="H64" s="98"/>
      <c r="I64" s="54"/>
      <c r="J64" s="98"/>
      <c r="K64" s="54"/>
      <c r="L64" s="98"/>
      <c r="M64" s="54"/>
      <c r="N64" s="98"/>
      <c r="O64" s="54"/>
      <c r="P64" s="98"/>
      <c r="Q64" s="54"/>
      <c r="R64" s="98"/>
      <c r="S64" s="54"/>
      <c r="T64" s="98"/>
      <c r="U64" s="54"/>
      <c r="V64" s="98"/>
      <c r="W64" s="54"/>
      <c r="X64" s="98"/>
      <c r="Y64" s="54"/>
      <c r="Z64" s="95"/>
      <c r="AA64" s="160"/>
      <c r="AB64" s="192"/>
      <c r="AC64" s="21"/>
      <c r="AD64" s="21"/>
      <c r="AE64" s="21"/>
      <c r="AF64" s="21"/>
      <c r="AG64" s="21"/>
      <c r="AH64" s="183"/>
      <c r="AI64" s="183"/>
      <c r="AJ64" s="184"/>
      <c r="AK64" s="184"/>
      <c r="AL64" s="185"/>
      <c r="AM64" s="185"/>
      <c r="AN64" s="46"/>
    </row>
    <row r="65" spans="2:40" ht="12.75" customHeight="1" hidden="1" thickTop="1">
      <c r="B65" s="99">
        <v>29</v>
      </c>
      <c r="C65" s="101" t="e">
        <f>VLOOKUP(B65,'пр.взв'!B63:E86,2,FALSE)</f>
        <v>#N/A</v>
      </c>
      <c r="D65" s="103" t="e">
        <f>VLOOKUP(B65,'пр.взв'!B63:F142,3,FALSE)</f>
        <v>#N/A</v>
      </c>
      <c r="E65" s="103" t="e">
        <f>VLOOKUP(B65,'пр.взв'!B63:G142,4,FALSE)</f>
        <v>#N/A</v>
      </c>
      <c r="F65" s="97"/>
      <c r="G65" s="55"/>
      <c r="H65" s="97"/>
      <c r="I65" s="55"/>
      <c r="J65" s="97"/>
      <c r="K65" s="55"/>
      <c r="L65" s="97"/>
      <c r="M65" s="55"/>
      <c r="N65" s="97"/>
      <c r="O65" s="55"/>
      <c r="P65" s="97"/>
      <c r="Q65" s="55"/>
      <c r="R65" s="97"/>
      <c r="S65" s="55"/>
      <c r="T65" s="97"/>
      <c r="U65" s="55"/>
      <c r="V65" s="97"/>
      <c r="W65" s="55"/>
      <c r="X65" s="97"/>
      <c r="Y65" s="55"/>
      <c r="Z65" s="96"/>
      <c r="AA65" s="159">
        <f>SUM(G65+I65+K65+M65+O65+Q65+S65+U65+W65+Y65)</f>
        <v>0</v>
      </c>
      <c r="AB65" s="191"/>
      <c r="AC65" s="21"/>
      <c r="AD65" s="21"/>
      <c r="AE65" s="21"/>
      <c r="AF65" s="21"/>
      <c r="AG65" s="21"/>
      <c r="AH65" s="183"/>
      <c r="AI65" s="183"/>
      <c r="AJ65" s="184"/>
      <c r="AK65" s="184"/>
      <c r="AL65" s="185"/>
      <c r="AM65" s="185"/>
      <c r="AN65" s="46"/>
    </row>
    <row r="66" spans="2:40" ht="12.75" customHeight="1" hidden="1" thickBot="1">
      <c r="B66" s="100"/>
      <c r="C66" s="102"/>
      <c r="D66" s="104"/>
      <c r="E66" s="104"/>
      <c r="F66" s="98"/>
      <c r="G66" s="54"/>
      <c r="H66" s="98"/>
      <c r="I66" s="54"/>
      <c r="J66" s="98"/>
      <c r="K66" s="54"/>
      <c r="L66" s="98"/>
      <c r="M66" s="54"/>
      <c r="N66" s="98"/>
      <c r="O66" s="54"/>
      <c r="P66" s="98"/>
      <c r="Q66" s="54"/>
      <c r="R66" s="98"/>
      <c r="S66" s="54"/>
      <c r="T66" s="98"/>
      <c r="U66" s="54"/>
      <c r="V66" s="98"/>
      <c r="W66" s="54"/>
      <c r="X66" s="98"/>
      <c r="Y66" s="54"/>
      <c r="Z66" s="95"/>
      <c r="AA66" s="160"/>
      <c r="AB66" s="192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99">
        <v>30</v>
      </c>
      <c r="C67" s="101" t="e">
        <f>VLOOKUP(B67,'пр.взв'!B65:E88,2,FALSE)</f>
        <v>#N/A</v>
      </c>
      <c r="D67" s="103" t="e">
        <f>VLOOKUP(B67,'пр.взв'!B65:F144,3,FALSE)</f>
        <v>#N/A</v>
      </c>
      <c r="E67" s="105" t="e">
        <f>VLOOKUP(B67,'пр.взв'!B65:G144,4,FALSE)</f>
        <v>#N/A</v>
      </c>
      <c r="F67" s="97"/>
      <c r="G67" s="55"/>
      <c r="H67" s="97"/>
      <c r="I67" s="55"/>
      <c r="J67" s="97"/>
      <c r="K67" s="55"/>
      <c r="L67" s="97"/>
      <c r="M67" s="55"/>
      <c r="N67" s="97"/>
      <c r="O67" s="55"/>
      <c r="P67" s="97"/>
      <c r="Q67" s="55"/>
      <c r="R67" s="97"/>
      <c r="S67" s="55"/>
      <c r="T67" s="97"/>
      <c r="U67" s="55"/>
      <c r="V67" s="97"/>
      <c r="W67" s="55"/>
      <c r="X67" s="97"/>
      <c r="Y67" s="55"/>
      <c r="Z67" s="96"/>
      <c r="AA67" s="159">
        <f>SUM(G67+I67+K67+M67+O67+Q67+S67+U67+W67+Y67)</f>
        <v>0</v>
      </c>
      <c r="AB67" s="191"/>
      <c r="AC67" s="21"/>
      <c r="AD67" s="21"/>
      <c r="AE67" s="21"/>
      <c r="AF67" s="21"/>
      <c r="AG67" s="21"/>
      <c r="AH67" s="21"/>
    </row>
    <row r="68" spans="2:34" ht="12.75" customHeight="1" hidden="1" thickBot="1">
      <c r="B68" s="100"/>
      <c r="C68" s="102"/>
      <c r="D68" s="104"/>
      <c r="E68" s="106"/>
      <c r="F68" s="98"/>
      <c r="G68" s="54"/>
      <c r="H68" s="98"/>
      <c r="I68" s="54"/>
      <c r="J68" s="98"/>
      <c r="K68" s="54"/>
      <c r="L68" s="98"/>
      <c r="M68" s="54"/>
      <c r="N68" s="98"/>
      <c r="O68" s="54"/>
      <c r="P68" s="98"/>
      <c r="Q68" s="54"/>
      <c r="R68" s="98"/>
      <c r="S68" s="54"/>
      <c r="T68" s="98"/>
      <c r="U68" s="54"/>
      <c r="V68" s="98"/>
      <c r="W68" s="54"/>
      <c r="X68" s="98"/>
      <c r="Y68" s="54"/>
      <c r="Z68" s="95"/>
      <c r="AA68" s="160"/>
      <c r="AB68" s="192"/>
      <c r="AC68" s="21"/>
      <c r="AD68" s="21"/>
      <c r="AE68" s="21"/>
      <c r="AF68" s="21"/>
      <c r="AG68" s="21"/>
      <c r="AH68" s="21"/>
    </row>
    <row r="69" spans="2:34" ht="12.75" customHeight="1" hidden="1" thickTop="1">
      <c r="B69" s="99">
        <v>31</v>
      </c>
      <c r="C69" s="101" t="e">
        <f>VLOOKUP(B69,'пр.взв'!B67:E90,2,FALSE)</f>
        <v>#N/A</v>
      </c>
      <c r="D69" s="103" t="e">
        <f>VLOOKUP(B69,'пр.взв'!B67:F146,3,FALSE)</f>
        <v>#N/A</v>
      </c>
      <c r="E69" s="103" t="e">
        <f>VLOOKUP(B69,'пр.взв'!B67:G146,4,FALSE)</f>
        <v>#N/A</v>
      </c>
      <c r="F69" s="97"/>
      <c r="G69" s="55"/>
      <c r="H69" s="97"/>
      <c r="I69" s="55"/>
      <c r="J69" s="97"/>
      <c r="K69" s="55"/>
      <c r="L69" s="97"/>
      <c r="M69" s="55"/>
      <c r="N69" s="97"/>
      <c r="O69" s="55"/>
      <c r="P69" s="97"/>
      <c r="Q69" s="55"/>
      <c r="R69" s="97"/>
      <c r="S69" s="55"/>
      <c r="T69" s="97"/>
      <c r="U69" s="55"/>
      <c r="V69" s="97"/>
      <c r="W69" s="55"/>
      <c r="X69" s="97"/>
      <c r="Y69" s="55"/>
      <c r="Z69" s="96"/>
      <c r="AA69" s="159">
        <f>SUM(G69+I69+K69+M69+O69+Q69+S69+U69+W69+Y69)</f>
        <v>0</v>
      </c>
      <c r="AB69" s="191"/>
      <c r="AC69" s="21"/>
      <c r="AD69" s="21"/>
      <c r="AE69" s="21"/>
      <c r="AF69" s="21"/>
      <c r="AG69" s="21"/>
      <c r="AH69" s="21"/>
    </row>
    <row r="70" spans="2:34" ht="12.75" customHeight="1" hidden="1" thickBot="1">
      <c r="B70" s="100"/>
      <c r="C70" s="102"/>
      <c r="D70" s="104"/>
      <c r="E70" s="104"/>
      <c r="F70" s="98"/>
      <c r="G70" s="54"/>
      <c r="H70" s="98"/>
      <c r="I70" s="54"/>
      <c r="J70" s="98"/>
      <c r="K70" s="54"/>
      <c r="L70" s="98"/>
      <c r="M70" s="54"/>
      <c r="N70" s="98"/>
      <c r="O70" s="54"/>
      <c r="P70" s="98"/>
      <c r="Q70" s="54"/>
      <c r="R70" s="98"/>
      <c r="S70" s="54"/>
      <c r="T70" s="98"/>
      <c r="U70" s="54"/>
      <c r="V70" s="98"/>
      <c r="W70" s="54"/>
      <c r="X70" s="98"/>
      <c r="Y70" s="54"/>
      <c r="Z70" s="95"/>
      <c r="AA70" s="160"/>
      <c r="AB70" s="192"/>
      <c r="AC70" s="21"/>
      <c r="AD70" s="21"/>
      <c r="AE70" s="21"/>
      <c r="AF70" s="21"/>
      <c r="AG70" s="21"/>
      <c r="AH70" s="21"/>
    </row>
    <row r="71" spans="2:34" ht="12.75" customHeight="1" hidden="1" thickTop="1">
      <c r="B71" s="99">
        <v>32</v>
      </c>
      <c r="C71" s="101" t="e">
        <f>VLOOKUP(B71,'пр.взв'!B69:E92,2,FALSE)</f>
        <v>#N/A</v>
      </c>
      <c r="D71" s="103" t="e">
        <f>VLOOKUP(B71,'пр.взв'!B69:F148,3,FALSE)</f>
        <v>#N/A</v>
      </c>
      <c r="E71" s="105" t="e">
        <f>VLOOKUP(B71,'пр.взв'!B69:G148,4,FALSE)</f>
        <v>#N/A</v>
      </c>
      <c r="F71" s="97"/>
      <c r="G71" s="55"/>
      <c r="H71" s="97"/>
      <c r="I71" s="55"/>
      <c r="J71" s="97"/>
      <c r="K71" s="55"/>
      <c r="L71" s="97"/>
      <c r="M71" s="55"/>
      <c r="N71" s="97"/>
      <c r="O71" s="55"/>
      <c r="P71" s="97"/>
      <c r="Q71" s="55"/>
      <c r="R71" s="97"/>
      <c r="S71" s="55"/>
      <c r="T71" s="97"/>
      <c r="U71" s="55"/>
      <c r="V71" s="97"/>
      <c r="W71" s="55"/>
      <c r="X71" s="97"/>
      <c r="Y71" s="55"/>
      <c r="Z71" s="94"/>
      <c r="AA71" s="162">
        <f>SUM(G71+I71+K71+M71+O71+Q71+S71+U71+W71+Y71)</f>
        <v>0</v>
      </c>
      <c r="AB71" s="197"/>
      <c r="AC71" s="21"/>
      <c r="AD71" s="21"/>
      <c r="AE71" s="21"/>
      <c r="AF71" s="21"/>
      <c r="AG71" s="21"/>
      <c r="AH71" s="21"/>
    </row>
    <row r="72" spans="2:34" ht="12.75" customHeight="1" hidden="1" thickBot="1">
      <c r="B72" s="100"/>
      <c r="C72" s="102"/>
      <c r="D72" s="104"/>
      <c r="E72" s="106"/>
      <c r="F72" s="98"/>
      <c r="G72" s="56"/>
      <c r="H72" s="98"/>
      <c r="I72" s="56"/>
      <c r="J72" s="98"/>
      <c r="K72" s="56"/>
      <c r="L72" s="98"/>
      <c r="M72" s="56"/>
      <c r="N72" s="98"/>
      <c r="O72" s="56"/>
      <c r="P72" s="98"/>
      <c r="Q72" s="56"/>
      <c r="R72" s="98"/>
      <c r="S72" s="56"/>
      <c r="T72" s="98"/>
      <c r="U72" s="56"/>
      <c r="V72" s="98"/>
      <c r="W72" s="56"/>
      <c r="X72" s="98"/>
      <c r="Y72" s="56"/>
      <c r="Z72" s="95"/>
      <c r="AA72" s="160"/>
      <c r="AB72" s="192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33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В.И.Зотов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г.Энгельс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36" customHeight="1">
      <c r="B75" s="38" t="str">
        <f>HYPERLINK('[1]реквизиты'!$A$8)</f>
        <v>Гл. секретарь, судья ВК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X61:X62"/>
    <mergeCell ref="AB71:AB72"/>
    <mergeCell ref="AB61:AB62"/>
    <mergeCell ref="AB63:AB64"/>
    <mergeCell ref="AB65:AB66"/>
    <mergeCell ref="AB67:AB68"/>
    <mergeCell ref="AA67:AA68"/>
    <mergeCell ref="AA69:AA70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AB11:AB12"/>
    <mergeCell ref="AB14:AB15"/>
    <mergeCell ref="AB16:AB17"/>
    <mergeCell ref="AB18:AB19"/>
    <mergeCell ref="C35:C36"/>
    <mergeCell ref="D35:D36"/>
    <mergeCell ref="AB20:AB21"/>
    <mergeCell ref="AB22:AB23"/>
    <mergeCell ref="AB24:AB25"/>
    <mergeCell ref="AB27:AB28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47:E48"/>
    <mergeCell ref="B43:B44"/>
    <mergeCell ref="C43:C44"/>
    <mergeCell ref="D43:D44"/>
    <mergeCell ref="B45:B46"/>
    <mergeCell ref="C45:C46"/>
    <mergeCell ref="D45:D46"/>
    <mergeCell ref="B41:B42"/>
    <mergeCell ref="C41:C42"/>
    <mergeCell ref="C37:C38"/>
    <mergeCell ref="D41:D42"/>
    <mergeCell ref="D39:D40"/>
    <mergeCell ref="B39:B40"/>
    <mergeCell ref="C39:C40"/>
    <mergeCell ref="D37:D38"/>
    <mergeCell ref="B31:B32"/>
    <mergeCell ref="D33:D34"/>
    <mergeCell ref="C31:C32"/>
    <mergeCell ref="D31:D32"/>
    <mergeCell ref="B33:B34"/>
    <mergeCell ref="C33:C34"/>
    <mergeCell ref="B35:B36"/>
    <mergeCell ref="B37:B38"/>
    <mergeCell ref="AA16:AA17"/>
    <mergeCell ref="AA18:AA19"/>
    <mergeCell ref="Z18:Z19"/>
    <mergeCell ref="E24:E25"/>
    <mergeCell ref="AA22:AA23"/>
    <mergeCell ref="T22:T23"/>
    <mergeCell ref="AA24:AA25"/>
    <mergeCell ref="V24:V25"/>
    <mergeCell ref="X24:X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C27:C28"/>
    <mergeCell ref="D27:D28"/>
    <mergeCell ref="C18:C19"/>
    <mergeCell ref="D18:D19"/>
    <mergeCell ref="B20:B21"/>
    <mergeCell ref="C20:C21"/>
    <mergeCell ref="D20:D21"/>
    <mergeCell ref="C22:C23"/>
    <mergeCell ref="D22:D23"/>
    <mergeCell ref="B22:B23"/>
    <mergeCell ref="A9:A10"/>
    <mergeCell ref="B9:B10"/>
    <mergeCell ref="C9:C10"/>
    <mergeCell ref="B16:B17"/>
    <mergeCell ref="C16:C17"/>
    <mergeCell ref="B14:B15"/>
    <mergeCell ref="C14:C15"/>
    <mergeCell ref="B13:AB13"/>
    <mergeCell ref="AA11:AA12"/>
    <mergeCell ref="Z11:Z12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E31:E32"/>
    <mergeCell ref="D7:D8"/>
    <mergeCell ref="E7:E8"/>
    <mergeCell ref="D9:D10"/>
    <mergeCell ref="E9:E10"/>
    <mergeCell ref="E18:E19"/>
    <mergeCell ref="D11:D12"/>
    <mergeCell ref="E11:E12"/>
    <mergeCell ref="D16:D17"/>
    <mergeCell ref="E14:E15"/>
    <mergeCell ref="E20:E21"/>
    <mergeCell ref="B18:B19"/>
    <mergeCell ref="E22:E23"/>
    <mergeCell ref="E45:E46"/>
    <mergeCell ref="E16:E17"/>
    <mergeCell ref="E27:E28"/>
    <mergeCell ref="E39:E40"/>
    <mergeCell ref="E37:E38"/>
    <mergeCell ref="E35:E36"/>
    <mergeCell ref="E43:E44"/>
    <mergeCell ref="H31:H32"/>
    <mergeCell ref="R37:R38"/>
    <mergeCell ref="V31:V32"/>
    <mergeCell ref="F43:F44"/>
    <mergeCell ref="J41:J42"/>
    <mergeCell ref="B7:B8"/>
    <mergeCell ref="C7:C8"/>
    <mergeCell ref="B11:B12"/>
    <mergeCell ref="C11:C12"/>
    <mergeCell ref="D14:D15"/>
    <mergeCell ref="L39:L40"/>
    <mergeCell ref="N39:N40"/>
    <mergeCell ref="H37:H38"/>
    <mergeCell ref="F39:F40"/>
    <mergeCell ref="H39:H40"/>
    <mergeCell ref="H41:H42"/>
    <mergeCell ref="E41:E4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AA31:AA32"/>
    <mergeCell ref="V33:V34"/>
    <mergeCell ref="X33:X34"/>
    <mergeCell ref="Z33:Z34"/>
    <mergeCell ref="Z53:Z54"/>
    <mergeCell ref="Z51:Z52"/>
    <mergeCell ref="V43:V44"/>
    <mergeCell ref="AA49:AA50"/>
    <mergeCell ref="X39:X40"/>
    <mergeCell ref="X51:X52"/>
    <mergeCell ref="AA51:AA52"/>
    <mergeCell ref="Z59:Z60"/>
    <mergeCell ref="AA59:AA60"/>
    <mergeCell ref="X59:X60"/>
    <mergeCell ref="Z55:Z56"/>
    <mergeCell ref="AA55:AA56"/>
    <mergeCell ref="X57:X58"/>
    <mergeCell ref="AA57:AA58"/>
    <mergeCell ref="X55:X56"/>
    <mergeCell ref="Z57:Z58"/>
    <mergeCell ref="AA47:AA48"/>
    <mergeCell ref="X47:X48"/>
    <mergeCell ref="X49:X50"/>
    <mergeCell ref="T49:T50"/>
    <mergeCell ref="Z49:Z50"/>
    <mergeCell ref="V47:V48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V29:V30"/>
    <mergeCell ref="X29:X30"/>
    <mergeCell ref="AA41:AA42"/>
    <mergeCell ref="T39:T40"/>
    <mergeCell ref="Z39:Z40"/>
    <mergeCell ref="AA39:AA40"/>
    <mergeCell ref="V41:V42"/>
    <mergeCell ref="X41:X42"/>
    <mergeCell ref="T41:T42"/>
    <mergeCell ref="Z41:Z42"/>
    <mergeCell ref="T9:T10"/>
    <mergeCell ref="X16:X17"/>
    <mergeCell ref="T29:T30"/>
    <mergeCell ref="AA29:AA30"/>
    <mergeCell ref="T27:T28"/>
    <mergeCell ref="AA27:AA28"/>
    <mergeCell ref="V27:V28"/>
    <mergeCell ref="X27:X28"/>
    <mergeCell ref="X20:X21"/>
    <mergeCell ref="V22:V23"/>
    <mergeCell ref="T5:U5"/>
    <mergeCell ref="T11:T12"/>
    <mergeCell ref="T16:T17"/>
    <mergeCell ref="T24:T25"/>
    <mergeCell ref="AA14:AA15"/>
    <mergeCell ref="T14:T15"/>
    <mergeCell ref="AA9:AA10"/>
    <mergeCell ref="T20:T21"/>
    <mergeCell ref="AA20:AA21"/>
    <mergeCell ref="T18:T19"/>
    <mergeCell ref="T7:T8"/>
    <mergeCell ref="R24:R25"/>
    <mergeCell ref="R27:R28"/>
    <mergeCell ref="J24:J25"/>
    <mergeCell ref="F18:F19"/>
    <mergeCell ref="F20:F21"/>
    <mergeCell ref="F22:F23"/>
    <mergeCell ref="J27:J28"/>
    <mergeCell ref="L27:L28"/>
    <mergeCell ref="P20:P21"/>
    <mergeCell ref="F9:F10"/>
    <mergeCell ref="F11:F12"/>
    <mergeCell ref="F14:F15"/>
    <mergeCell ref="F16:F17"/>
    <mergeCell ref="F27:F28"/>
    <mergeCell ref="H27:H28"/>
    <mergeCell ref="H24:H25"/>
    <mergeCell ref="H22:H23"/>
    <mergeCell ref="F29:F30"/>
    <mergeCell ref="H29:H30"/>
    <mergeCell ref="J29:J30"/>
    <mergeCell ref="R20:R21"/>
    <mergeCell ref="P22:P23"/>
    <mergeCell ref="R22:R23"/>
    <mergeCell ref="L24:L25"/>
    <mergeCell ref="J20:J21"/>
    <mergeCell ref="L29:L30"/>
    <mergeCell ref="N29:N30"/>
    <mergeCell ref="J22:J23"/>
    <mergeCell ref="L22:L23"/>
    <mergeCell ref="P29:P30"/>
    <mergeCell ref="R29:R30"/>
    <mergeCell ref="L31:L32"/>
    <mergeCell ref="N27:N28"/>
    <mergeCell ref="P27:P28"/>
    <mergeCell ref="P31:P32"/>
    <mergeCell ref="R31:R32"/>
    <mergeCell ref="R11:R12"/>
    <mergeCell ref="P14:P15"/>
    <mergeCell ref="R14:R15"/>
    <mergeCell ref="P18:P19"/>
    <mergeCell ref="R18:R19"/>
    <mergeCell ref="P16:P17"/>
    <mergeCell ref="R16:R17"/>
    <mergeCell ref="N9:N10"/>
    <mergeCell ref="H11:H12"/>
    <mergeCell ref="J11:J12"/>
    <mergeCell ref="L11:L12"/>
    <mergeCell ref="N11:N12"/>
    <mergeCell ref="P11:P12"/>
    <mergeCell ref="H7:H8"/>
    <mergeCell ref="J7:J8"/>
    <mergeCell ref="L7:L8"/>
    <mergeCell ref="H9:H10"/>
    <mergeCell ref="J9:J10"/>
    <mergeCell ref="L9:L10"/>
    <mergeCell ref="E55:E56"/>
    <mergeCell ref="D55:D56"/>
    <mergeCell ref="C55:C56"/>
    <mergeCell ref="D4:D5"/>
    <mergeCell ref="E4:E5"/>
    <mergeCell ref="F5:G5"/>
    <mergeCell ref="F4:Y4"/>
    <mergeCell ref="P5:Q5"/>
    <mergeCell ref="R5:S5"/>
    <mergeCell ref="N5:O5"/>
    <mergeCell ref="L16:L17"/>
    <mergeCell ref="J16:J17"/>
    <mergeCell ref="N22:N23"/>
    <mergeCell ref="V5:W5"/>
    <mergeCell ref="X5:Y5"/>
    <mergeCell ref="B2:J2"/>
    <mergeCell ref="H5:I5"/>
    <mergeCell ref="P9:P10"/>
    <mergeCell ref="R9:R10"/>
    <mergeCell ref="F7:F8"/>
    <mergeCell ref="X22:X23"/>
    <mergeCell ref="R33:R34"/>
    <mergeCell ref="J35:J36"/>
    <mergeCell ref="L35:L36"/>
    <mergeCell ref="N20:N21"/>
    <mergeCell ref="N24:N25"/>
    <mergeCell ref="P24:P25"/>
    <mergeCell ref="J31:J32"/>
    <mergeCell ref="T35:T36"/>
    <mergeCell ref="X35:X36"/>
    <mergeCell ref="V16:V17"/>
    <mergeCell ref="H16:H17"/>
    <mergeCell ref="V14:V15"/>
    <mergeCell ref="H53:H54"/>
    <mergeCell ref="J53:J54"/>
    <mergeCell ref="L20:L21"/>
    <mergeCell ref="J14:J15"/>
    <mergeCell ref="L14:L15"/>
    <mergeCell ref="N14:N15"/>
    <mergeCell ref="N18:N19"/>
    <mergeCell ref="Z22:Z23"/>
    <mergeCell ref="F41:F42"/>
    <mergeCell ref="H14:H15"/>
    <mergeCell ref="N16:N17"/>
    <mergeCell ref="H18:H19"/>
    <mergeCell ref="J18:J19"/>
    <mergeCell ref="L18:L19"/>
    <mergeCell ref="N31:N32"/>
    <mergeCell ref="L41:L42"/>
    <mergeCell ref="X14:X15"/>
    <mergeCell ref="F55:F56"/>
    <mergeCell ref="H55:H56"/>
    <mergeCell ref="J55:J56"/>
    <mergeCell ref="L55:L56"/>
    <mergeCell ref="F53:F54"/>
    <mergeCell ref="Z31:Z32"/>
    <mergeCell ref="F31:F32"/>
    <mergeCell ref="T47:T48"/>
    <mergeCell ref="Z47:Z48"/>
    <mergeCell ref="X31:X32"/>
    <mergeCell ref="Z7:Z8"/>
    <mergeCell ref="Z14:Z15"/>
    <mergeCell ref="V9:V10"/>
    <mergeCell ref="X9:X10"/>
    <mergeCell ref="V11:V12"/>
    <mergeCell ref="X11:X12"/>
    <mergeCell ref="V18:V19"/>
    <mergeCell ref="B26:AB26"/>
    <mergeCell ref="N33:N34"/>
    <mergeCell ref="P33:P34"/>
    <mergeCell ref="H20:H21"/>
    <mergeCell ref="Z29:Z30"/>
    <mergeCell ref="V20:V21"/>
    <mergeCell ref="Z24:Z25"/>
    <mergeCell ref="X18:X19"/>
    <mergeCell ref="Z27:Z28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A1:AB1"/>
    <mergeCell ref="X3:AB3"/>
    <mergeCell ref="B3:W3"/>
    <mergeCell ref="E33:E34"/>
    <mergeCell ref="F33:F34"/>
    <mergeCell ref="H33:H34"/>
    <mergeCell ref="J33:J34"/>
    <mergeCell ref="L33:L34"/>
    <mergeCell ref="Z16:Z17"/>
    <mergeCell ref="Z20:Z21"/>
    <mergeCell ref="F35:F36"/>
    <mergeCell ref="H35:H36"/>
    <mergeCell ref="Z37:Z38"/>
    <mergeCell ref="F37:F38"/>
    <mergeCell ref="N35:N36"/>
    <mergeCell ref="AA37:AA38"/>
    <mergeCell ref="R39:R40"/>
    <mergeCell ref="R43:R44"/>
    <mergeCell ref="Z35:Z36"/>
    <mergeCell ref="AA35:AA36"/>
    <mergeCell ref="P37:P38"/>
    <mergeCell ref="X37:X38"/>
    <mergeCell ref="V39:V40"/>
    <mergeCell ref="T37:T38"/>
    <mergeCell ref="V37:V38"/>
    <mergeCell ref="P43:P44"/>
    <mergeCell ref="H43:H44"/>
    <mergeCell ref="J43:J44"/>
    <mergeCell ref="L43:L44"/>
    <mergeCell ref="N43:N44"/>
    <mergeCell ref="P35:P36"/>
    <mergeCell ref="R35:R36"/>
    <mergeCell ref="N41:N42"/>
    <mergeCell ref="P41:P42"/>
    <mergeCell ref="R41:R42"/>
    <mergeCell ref="P39:P40"/>
    <mergeCell ref="F45:F46"/>
    <mergeCell ref="H45:H46"/>
    <mergeCell ref="J45:J46"/>
    <mergeCell ref="L45:L46"/>
    <mergeCell ref="N45:N46"/>
    <mergeCell ref="P45:P46"/>
    <mergeCell ref="F51:F52"/>
    <mergeCell ref="H51:H52"/>
    <mergeCell ref="R45:R46"/>
    <mergeCell ref="F47:F48"/>
    <mergeCell ref="H47:H48"/>
    <mergeCell ref="J47:J48"/>
    <mergeCell ref="L47:L48"/>
    <mergeCell ref="N47:N48"/>
    <mergeCell ref="P47:P48"/>
    <mergeCell ref="R47:R48"/>
    <mergeCell ref="F49:F50"/>
    <mergeCell ref="H49:H50"/>
    <mergeCell ref="J49:J50"/>
    <mergeCell ref="L49:L50"/>
    <mergeCell ref="N49:N50"/>
    <mergeCell ref="P49:P50"/>
    <mergeCell ref="R49:R50"/>
    <mergeCell ref="V49:V50"/>
    <mergeCell ref="V53:V54"/>
    <mergeCell ref="R55:R56"/>
    <mergeCell ref="V55:V56"/>
    <mergeCell ref="T53:T54"/>
    <mergeCell ref="T55:T56"/>
    <mergeCell ref="T51:T52"/>
    <mergeCell ref="V51:V52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N55:N56"/>
    <mergeCell ref="V61:V62"/>
    <mergeCell ref="T61:T62"/>
    <mergeCell ref="N59:N60"/>
    <mergeCell ref="P59:P60"/>
    <mergeCell ref="R59:R60"/>
    <mergeCell ref="V59:V60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X63:X64"/>
    <mergeCell ref="B65:B66"/>
    <mergeCell ref="C65:C66"/>
    <mergeCell ref="D65:D66"/>
    <mergeCell ref="E65:E66"/>
    <mergeCell ref="F65:F66"/>
    <mergeCell ref="H65:H66"/>
    <mergeCell ref="J65:J66"/>
    <mergeCell ref="R63:R64"/>
    <mergeCell ref="V63:V64"/>
    <mergeCell ref="P67:P68"/>
    <mergeCell ref="P65:P66"/>
    <mergeCell ref="N67:N68"/>
    <mergeCell ref="L67:L68"/>
    <mergeCell ref="N63:N64"/>
    <mergeCell ref="P63:P64"/>
    <mergeCell ref="L63:L64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X65:X66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Z71:Z72"/>
    <mergeCell ref="Z67:Z68"/>
    <mergeCell ref="V69:V70"/>
    <mergeCell ref="T69:T70"/>
    <mergeCell ref="V71:V72"/>
    <mergeCell ref="T71:T72"/>
    <mergeCell ref="Z69:Z70"/>
    <mergeCell ref="X67:X68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17" sqref="B7:G1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98" t="s">
        <v>54</v>
      </c>
      <c r="B1" s="198"/>
      <c r="C1" s="198"/>
      <c r="D1" s="198"/>
      <c r="E1" s="198"/>
      <c r="F1" s="198"/>
      <c r="G1" s="198"/>
    </row>
    <row r="2" spans="1:10" ht="33" customHeight="1">
      <c r="A2" s="226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27"/>
      <c r="C2" s="227"/>
      <c r="D2" s="227"/>
      <c r="E2" s="227"/>
      <c r="F2" s="227"/>
      <c r="G2" s="227"/>
      <c r="H2" s="4"/>
      <c r="I2" s="4"/>
      <c r="J2" s="4"/>
    </row>
    <row r="3" spans="1:7" ht="15" customHeight="1">
      <c r="A3" s="228" t="str">
        <f>HYPERLINK('[1]реквизиты'!$A$3)</f>
        <v>06-08  ноября  2015 г.  г. Чебоксары</v>
      </c>
      <c r="B3" s="228"/>
      <c r="C3" s="228"/>
      <c r="D3" s="228"/>
      <c r="E3" s="228"/>
      <c r="F3" s="228"/>
      <c r="G3" s="228"/>
    </row>
    <row r="4" ht="12.75">
      <c r="D4" s="30" t="s">
        <v>88</v>
      </c>
    </row>
    <row r="5" spans="1:7" ht="12.75">
      <c r="A5" s="210" t="s">
        <v>0</v>
      </c>
      <c r="B5" s="229" t="s">
        <v>4</v>
      </c>
      <c r="C5" s="210" t="s">
        <v>1</v>
      </c>
      <c r="D5" s="210" t="s">
        <v>2</v>
      </c>
      <c r="E5" s="210" t="s">
        <v>22</v>
      </c>
      <c r="F5" s="210" t="s">
        <v>7</v>
      </c>
      <c r="G5" s="210" t="s">
        <v>8</v>
      </c>
    </row>
    <row r="6" spans="1:7" ht="12.75">
      <c r="A6" s="210"/>
      <c r="B6" s="210"/>
      <c r="C6" s="210"/>
      <c r="D6" s="210"/>
      <c r="E6" s="210"/>
      <c r="F6" s="210"/>
      <c r="G6" s="210"/>
    </row>
    <row r="7" spans="1:7" ht="12.75">
      <c r="A7" s="207" t="s">
        <v>9</v>
      </c>
      <c r="B7" s="208">
        <v>1</v>
      </c>
      <c r="C7" s="219" t="s">
        <v>73</v>
      </c>
      <c r="D7" s="90" t="s">
        <v>74</v>
      </c>
      <c r="E7" s="223" t="s">
        <v>75</v>
      </c>
      <c r="F7" s="90"/>
      <c r="G7" s="220" t="s">
        <v>76</v>
      </c>
    </row>
    <row r="8" spans="1:7" ht="12.75">
      <c r="A8" s="207"/>
      <c r="B8" s="209"/>
      <c r="C8" s="219"/>
      <c r="D8" s="90"/>
      <c r="E8" s="223"/>
      <c r="F8" s="90"/>
      <c r="G8" s="220"/>
    </row>
    <row r="9" spans="1:7" ht="12.75" customHeight="1">
      <c r="A9" s="207" t="s">
        <v>10</v>
      </c>
      <c r="B9" s="208">
        <v>2</v>
      </c>
      <c r="C9" s="219" t="s">
        <v>84</v>
      </c>
      <c r="D9" s="90" t="s">
        <v>85</v>
      </c>
      <c r="E9" s="223" t="s">
        <v>86</v>
      </c>
      <c r="F9" s="90"/>
      <c r="G9" s="206" t="s">
        <v>87</v>
      </c>
    </row>
    <row r="10" spans="1:7" ht="12.75" customHeight="1">
      <c r="A10" s="207"/>
      <c r="B10" s="209"/>
      <c r="C10" s="219"/>
      <c r="D10" s="90"/>
      <c r="E10" s="223"/>
      <c r="F10" s="90"/>
      <c r="G10" s="206"/>
    </row>
    <row r="11" spans="1:7" ht="12.75" customHeight="1">
      <c r="A11" s="207" t="s">
        <v>11</v>
      </c>
      <c r="B11" s="208">
        <v>3</v>
      </c>
      <c r="C11" s="219" t="s">
        <v>80</v>
      </c>
      <c r="D11" s="90" t="s">
        <v>81</v>
      </c>
      <c r="E11" s="223" t="s">
        <v>82</v>
      </c>
      <c r="F11" s="90"/>
      <c r="G11" s="220" t="s">
        <v>83</v>
      </c>
    </row>
    <row r="12" spans="1:7" ht="12.75" customHeight="1">
      <c r="A12" s="207"/>
      <c r="B12" s="209"/>
      <c r="C12" s="219"/>
      <c r="D12" s="90"/>
      <c r="E12" s="223"/>
      <c r="F12" s="90"/>
      <c r="G12" s="220"/>
    </row>
    <row r="13" spans="1:7" ht="12.75" customHeight="1">
      <c r="A13" s="207" t="s">
        <v>12</v>
      </c>
      <c r="B13" s="208">
        <v>4</v>
      </c>
      <c r="C13" s="219" t="s">
        <v>77</v>
      </c>
      <c r="D13" s="90" t="s">
        <v>78</v>
      </c>
      <c r="E13" s="223" t="s">
        <v>75</v>
      </c>
      <c r="F13" s="90"/>
      <c r="G13" s="220" t="s">
        <v>79</v>
      </c>
    </row>
    <row r="14" spans="1:7" ht="12.75" customHeight="1">
      <c r="A14" s="207"/>
      <c r="B14" s="209"/>
      <c r="C14" s="219"/>
      <c r="D14" s="90"/>
      <c r="E14" s="223"/>
      <c r="F14" s="90"/>
      <c r="G14" s="220"/>
    </row>
    <row r="15" spans="1:7" ht="12.75" customHeight="1">
      <c r="A15" s="207" t="s">
        <v>13</v>
      </c>
      <c r="B15" s="208">
        <v>5</v>
      </c>
      <c r="C15" s="219" t="s">
        <v>69</v>
      </c>
      <c r="D15" s="90" t="s">
        <v>70</v>
      </c>
      <c r="E15" s="223" t="s">
        <v>71</v>
      </c>
      <c r="F15" s="90"/>
      <c r="G15" s="220" t="s">
        <v>72</v>
      </c>
    </row>
    <row r="16" spans="1:7" ht="12.75" customHeight="1">
      <c r="A16" s="207"/>
      <c r="B16" s="209"/>
      <c r="C16" s="219"/>
      <c r="D16" s="90"/>
      <c r="E16" s="223"/>
      <c r="F16" s="90"/>
      <c r="G16" s="220"/>
    </row>
    <row r="17" spans="1:7" ht="12.75" customHeight="1">
      <c r="A17" s="207" t="s">
        <v>14</v>
      </c>
      <c r="B17" s="208">
        <v>6</v>
      </c>
      <c r="C17" s="220" t="s">
        <v>89</v>
      </c>
      <c r="D17" s="222" t="s">
        <v>90</v>
      </c>
      <c r="E17" s="223" t="s">
        <v>91</v>
      </c>
      <c r="F17" s="90"/>
      <c r="G17" s="220" t="s">
        <v>92</v>
      </c>
    </row>
    <row r="18" spans="1:7" ht="12.75" customHeight="1">
      <c r="A18" s="207"/>
      <c r="B18" s="209"/>
      <c r="C18" s="220"/>
      <c r="D18" s="90"/>
      <c r="E18" s="223"/>
      <c r="F18" s="90"/>
      <c r="G18" s="220"/>
    </row>
    <row r="19" spans="1:7" ht="12.75" customHeight="1">
      <c r="A19" s="207" t="s">
        <v>15</v>
      </c>
      <c r="B19" s="208"/>
      <c r="C19" s="219"/>
      <c r="D19" s="90"/>
      <c r="E19" s="223"/>
      <c r="F19" s="90"/>
      <c r="G19" s="220"/>
    </row>
    <row r="20" spans="1:7" ht="12.75" customHeight="1">
      <c r="A20" s="207"/>
      <c r="B20" s="209"/>
      <c r="C20" s="219"/>
      <c r="D20" s="90"/>
      <c r="E20" s="223"/>
      <c r="F20" s="90"/>
      <c r="G20" s="220"/>
    </row>
    <row r="21" spans="1:7" ht="12.75" customHeight="1">
      <c r="A21" s="207" t="s">
        <v>16</v>
      </c>
      <c r="B21" s="208"/>
      <c r="C21" s="219"/>
      <c r="D21" s="90"/>
      <c r="E21" s="223"/>
      <c r="F21" s="90"/>
      <c r="G21" s="220"/>
    </row>
    <row r="22" spans="1:7" ht="12.75" customHeight="1">
      <c r="A22" s="207"/>
      <c r="B22" s="209"/>
      <c r="C22" s="219"/>
      <c r="D22" s="90"/>
      <c r="E22" s="223"/>
      <c r="F22" s="90"/>
      <c r="G22" s="220"/>
    </row>
    <row r="23" spans="1:7" ht="12.75" customHeight="1">
      <c r="A23" s="207" t="s">
        <v>17</v>
      </c>
      <c r="B23" s="208"/>
      <c r="C23" s="219"/>
      <c r="D23" s="90"/>
      <c r="E23" s="223"/>
      <c r="F23" s="90"/>
      <c r="G23" s="220"/>
    </row>
    <row r="24" spans="1:7" ht="12.75" customHeight="1">
      <c r="A24" s="207"/>
      <c r="B24" s="209"/>
      <c r="C24" s="219"/>
      <c r="D24" s="90"/>
      <c r="E24" s="223"/>
      <c r="F24" s="90"/>
      <c r="G24" s="220"/>
    </row>
    <row r="25" spans="1:7" ht="12.75" customHeight="1">
      <c r="A25" s="207" t="s">
        <v>18</v>
      </c>
      <c r="B25" s="208"/>
      <c r="C25" s="219"/>
      <c r="D25" s="90"/>
      <c r="E25" s="223"/>
      <c r="F25" s="90"/>
      <c r="G25" s="220"/>
    </row>
    <row r="26" spans="1:7" ht="12.75" customHeight="1">
      <c r="A26" s="207"/>
      <c r="B26" s="209"/>
      <c r="C26" s="219"/>
      <c r="D26" s="90"/>
      <c r="E26" s="223"/>
      <c r="F26" s="90"/>
      <c r="G26" s="220"/>
    </row>
    <row r="27" spans="1:7" ht="12.75" customHeight="1">
      <c r="A27" s="207" t="s">
        <v>19</v>
      </c>
      <c r="B27" s="208"/>
      <c r="C27" s="224"/>
      <c r="D27" s="210"/>
      <c r="E27" s="221"/>
      <c r="F27" s="225"/>
      <c r="G27" s="206"/>
    </row>
    <row r="28" spans="1:7" ht="12.75" customHeight="1">
      <c r="A28" s="207"/>
      <c r="B28" s="209"/>
      <c r="C28" s="224"/>
      <c r="D28" s="210"/>
      <c r="E28" s="221"/>
      <c r="F28" s="225"/>
      <c r="G28" s="206"/>
    </row>
    <row r="29" spans="1:7" ht="12.75">
      <c r="A29" s="207" t="s">
        <v>20</v>
      </c>
      <c r="B29" s="208"/>
      <c r="C29" s="219"/>
      <c r="D29" s="90"/>
      <c r="E29" s="223"/>
      <c r="F29" s="90"/>
      <c r="G29" s="220"/>
    </row>
    <row r="30" spans="1:7" ht="12.75">
      <c r="A30" s="207"/>
      <c r="B30" s="209"/>
      <c r="C30" s="219"/>
      <c r="D30" s="90"/>
      <c r="E30" s="223"/>
      <c r="F30" s="90"/>
      <c r="G30" s="220"/>
    </row>
    <row r="31" spans="1:7" ht="12.75">
      <c r="A31" s="207" t="s">
        <v>23</v>
      </c>
      <c r="B31" s="208"/>
      <c r="C31" s="224"/>
      <c r="D31" s="210"/>
      <c r="E31" s="221"/>
      <c r="F31" s="225"/>
      <c r="G31" s="206"/>
    </row>
    <row r="32" spans="1:7" ht="12.75">
      <c r="A32" s="207"/>
      <c r="B32" s="209"/>
      <c r="C32" s="224"/>
      <c r="D32" s="210"/>
      <c r="E32" s="221"/>
      <c r="F32" s="225"/>
      <c r="G32" s="206"/>
    </row>
    <row r="33" spans="1:7" ht="12.75">
      <c r="A33" s="207" t="s">
        <v>24</v>
      </c>
      <c r="B33" s="208"/>
      <c r="C33" s="219"/>
      <c r="D33" s="90"/>
      <c r="E33" s="223"/>
      <c r="F33" s="90"/>
      <c r="G33" s="220"/>
    </row>
    <row r="34" spans="1:7" ht="12.75">
      <c r="A34" s="207"/>
      <c r="B34" s="209"/>
      <c r="C34" s="219"/>
      <c r="D34" s="90"/>
      <c r="E34" s="223"/>
      <c r="F34" s="90"/>
      <c r="G34" s="220"/>
    </row>
    <row r="35" spans="1:7" ht="12.75">
      <c r="A35" s="207" t="s">
        <v>25</v>
      </c>
      <c r="B35" s="208"/>
      <c r="C35" s="224"/>
      <c r="D35" s="210"/>
      <c r="E35" s="223"/>
      <c r="F35" s="225"/>
      <c r="G35" s="206"/>
    </row>
    <row r="36" spans="1:7" ht="12.75">
      <c r="A36" s="207"/>
      <c r="B36" s="209"/>
      <c r="C36" s="224"/>
      <c r="D36" s="210"/>
      <c r="E36" s="223"/>
      <c r="F36" s="225"/>
      <c r="G36" s="206"/>
    </row>
    <row r="37" spans="1:7" ht="12.75">
      <c r="A37" s="207" t="s">
        <v>26</v>
      </c>
      <c r="B37" s="208"/>
      <c r="C37" s="224"/>
      <c r="D37" s="215"/>
      <c r="E37" s="221"/>
      <c r="F37" s="225"/>
      <c r="G37" s="206"/>
    </row>
    <row r="38" spans="1:7" ht="12.75">
      <c r="A38" s="207"/>
      <c r="B38" s="209"/>
      <c r="C38" s="224"/>
      <c r="D38" s="216"/>
      <c r="E38" s="221"/>
      <c r="F38" s="225"/>
      <c r="G38" s="206"/>
    </row>
    <row r="39" spans="1:7" ht="12.75">
      <c r="A39" s="207" t="s">
        <v>27</v>
      </c>
      <c r="B39" s="208"/>
      <c r="C39" s="219"/>
      <c r="D39" s="90"/>
      <c r="E39" s="223"/>
      <c r="F39" s="90"/>
      <c r="G39" s="220"/>
    </row>
    <row r="40" spans="1:7" ht="12.75">
      <c r="A40" s="207"/>
      <c r="B40" s="209"/>
      <c r="C40" s="219"/>
      <c r="D40" s="90"/>
      <c r="E40" s="223"/>
      <c r="F40" s="90"/>
      <c r="G40" s="220"/>
    </row>
    <row r="41" spans="1:7" ht="12.75">
      <c r="A41" s="207" t="s">
        <v>28</v>
      </c>
      <c r="B41" s="208"/>
      <c r="C41" s="219"/>
      <c r="D41" s="222"/>
      <c r="E41" s="223"/>
      <c r="F41" s="90"/>
      <c r="G41" s="220"/>
    </row>
    <row r="42" spans="1:7" ht="12.75">
      <c r="A42" s="207"/>
      <c r="B42" s="209"/>
      <c r="C42" s="219"/>
      <c r="D42" s="90"/>
      <c r="E42" s="223"/>
      <c r="F42" s="90"/>
      <c r="G42" s="220"/>
    </row>
    <row r="43" spans="1:7" ht="12.75">
      <c r="A43" s="207" t="s">
        <v>29</v>
      </c>
      <c r="B43" s="208"/>
      <c r="C43" s="219"/>
      <c r="D43" s="90"/>
      <c r="E43" s="90"/>
      <c r="F43" s="90"/>
      <c r="G43" s="90"/>
    </row>
    <row r="44" spans="1:7" ht="12.75">
      <c r="A44" s="207"/>
      <c r="B44" s="209"/>
      <c r="C44" s="219"/>
      <c r="D44" s="90"/>
      <c r="E44" s="90"/>
      <c r="F44" s="90"/>
      <c r="G44" s="90"/>
    </row>
    <row r="45" spans="1:7" ht="12.75">
      <c r="A45" s="207" t="s">
        <v>30</v>
      </c>
      <c r="B45" s="208"/>
      <c r="C45" s="219"/>
      <c r="D45" s="90"/>
      <c r="E45" s="90"/>
      <c r="F45" s="90"/>
      <c r="G45" s="90"/>
    </row>
    <row r="46" spans="1:7" ht="12.75">
      <c r="A46" s="207"/>
      <c r="B46" s="209"/>
      <c r="C46" s="219"/>
      <c r="D46" s="90"/>
      <c r="E46" s="90"/>
      <c r="F46" s="90"/>
      <c r="G46" s="90"/>
    </row>
    <row r="47" spans="1:7" ht="12.75">
      <c r="A47" s="207" t="s">
        <v>31</v>
      </c>
      <c r="B47" s="208"/>
      <c r="C47" s="219"/>
      <c r="D47" s="90"/>
      <c r="E47" s="221"/>
      <c r="F47" s="90"/>
      <c r="G47" s="90"/>
    </row>
    <row r="48" spans="1:7" ht="12.75">
      <c r="A48" s="207"/>
      <c r="B48" s="209"/>
      <c r="C48" s="219"/>
      <c r="D48" s="90"/>
      <c r="E48" s="221"/>
      <c r="F48" s="90"/>
      <c r="G48" s="90"/>
    </row>
    <row r="49" spans="1:7" ht="12.75">
      <c r="A49" s="207" t="s">
        <v>32</v>
      </c>
      <c r="B49" s="208"/>
      <c r="C49" s="219"/>
      <c r="D49" s="90"/>
      <c r="E49" s="90"/>
      <c r="F49" s="90"/>
      <c r="G49" s="90"/>
    </row>
    <row r="50" spans="1:7" ht="12.75">
      <c r="A50" s="207"/>
      <c r="B50" s="209"/>
      <c r="C50" s="219"/>
      <c r="D50" s="90"/>
      <c r="E50" s="90"/>
      <c r="F50" s="90"/>
      <c r="G50" s="90"/>
    </row>
    <row r="51" spans="1:7" ht="12.75">
      <c r="A51" s="207" t="s">
        <v>33</v>
      </c>
      <c r="B51" s="208"/>
      <c r="C51" s="219"/>
      <c r="D51" s="90"/>
      <c r="E51" s="90"/>
      <c r="F51" s="90"/>
      <c r="G51" s="90"/>
    </row>
    <row r="52" spans="1:7" ht="12.75">
      <c r="A52" s="207"/>
      <c r="B52" s="209"/>
      <c r="C52" s="219"/>
      <c r="D52" s="90"/>
      <c r="E52" s="90"/>
      <c r="F52" s="90"/>
      <c r="G52" s="90"/>
    </row>
    <row r="53" spans="1:7" ht="12.75">
      <c r="A53" s="207" t="s">
        <v>34</v>
      </c>
      <c r="B53" s="208"/>
      <c r="C53" s="219"/>
      <c r="D53" s="90"/>
      <c r="E53" s="90"/>
      <c r="F53" s="90"/>
      <c r="G53" s="90"/>
    </row>
    <row r="54" spans="1:7" ht="12.75">
      <c r="A54" s="207"/>
      <c r="B54" s="209"/>
      <c r="C54" s="219"/>
      <c r="D54" s="90"/>
      <c r="E54" s="90"/>
      <c r="F54" s="90"/>
      <c r="G54" s="90"/>
    </row>
    <row r="55" spans="1:7" ht="12.75">
      <c r="A55" s="207" t="s">
        <v>35</v>
      </c>
      <c r="B55" s="208"/>
      <c r="C55" s="219"/>
      <c r="D55" s="90"/>
      <c r="E55" s="90"/>
      <c r="F55" s="90"/>
      <c r="G55" s="90"/>
    </row>
    <row r="56" spans="1:7" ht="12.75">
      <c r="A56" s="207"/>
      <c r="B56" s="209"/>
      <c r="C56" s="219"/>
      <c r="D56" s="90"/>
      <c r="E56" s="90"/>
      <c r="F56" s="90"/>
      <c r="G56" s="90"/>
    </row>
    <row r="57" spans="1:7" ht="12.75">
      <c r="A57" s="207" t="s">
        <v>36</v>
      </c>
      <c r="B57" s="208"/>
      <c r="C57" s="219"/>
      <c r="D57" s="90"/>
      <c r="E57" s="90"/>
      <c r="F57" s="90"/>
      <c r="G57" s="90"/>
    </row>
    <row r="58" spans="1:7" ht="12.75">
      <c r="A58" s="207"/>
      <c r="B58" s="209"/>
      <c r="C58" s="219"/>
      <c r="D58" s="90"/>
      <c r="E58" s="90"/>
      <c r="F58" s="90"/>
      <c r="G58" s="90"/>
    </row>
    <row r="59" spans="1:7" ht="12.75">
      <c r="A59" s="207" t="s">
        <v>37</v>
      </c>
      <c r="B59" s="208"/>
      <c r="C59" s="219"/>
      <c r="D59" s="90"/>
      <c r="E59" s="220"/>
      <c r="F59" s="90"/>
      <c r="G59" s="90"/>
    </row>
    <row r="60" spans="1:7" ht="12.75">
      <c r="A60" s="207"/>
      <c r="B60" s="209"/>
      <c r="C60" s="219"/>
      <c r="D60" s="90"/>
      <c r="E60" s="220"/>
      <c r="F60" s="90"/>
      <c r="G60" s="90"/>
    </row>
    <row r="61" spans="1:7" ht="12.75">
      <c r="A61" s="207" t="s">
        <v>38</v>
      </c>
      <c r="B61" s="208"/>
      <c r="C61" s="219"/>
      <c r="D61" s="90"/>
      <c r="E61" s="220"/>
      <c r="F61" s="90"/>
      <c r="G61" s="90"/>
    </row>
    <row r="62" spans="1:7" ht="12.75">
      <c r="A62" s="207"/>
      <c r="B62" s="209"/>
      <c r="C62" s="219"/>
      <c r="D62" s="90"/>
      <c r="E62" s="220"/>
      <c r="F62" s="90"/>
      <c r="G62" s="90"/>
    </row>
    <row r="63" spans="1:7" ht="12.75">
      <c r="A63" s="207" t="s">
        <v>39</v>
      </c>
      <c r="B63" s="208"/>
      <c r="C63" s="213"/>
      <c r="D63" s="215"/>
      <c r="E63" s="211"/>
      <c r="F63" s="217"/>
      <c r="G63" s="211"/>
    </row>
    <row r="64" spans="1:7" ht="12.75">
      <c r="A64" s="207"/>
      <c r="B64" s="209"/>
      <c r="C64" s="214"/>
      <c r="D64" s="216"/>
      <c r="E64" s="212"/>
      <c r="F64" s="218"/>
      <c r="G64" s="212"/>
    </row>
    <row r="65" spans="1:7" ht="12.75">
      <c r="A65" s="207" t="s">
        <v>40</v>
      </c>
      <c r="B65" s="208"/>
      <c r="C65" s="206"/>
      <c r="D65" s="210"/>
      <c r="E65" s="210"/>
      <c r="F65" s="90"/>
      <c r="G65" s="206"/>
    </row>
    <row r="66" spans="1:7" ht="12.75">
      <c r="A66" s="207"/>
      <c r="B66" s="209"/>
      <c r="C66" s="206"/>
      <c r="D66" s="210"/>
      <c r="E66" s="210"/>
      <c r="F66" s="90"/>
      <c r="G66" s="206"/>
    </row>
    <row r="67" spans="1:7" ht="12.75">
      <c r="A67" s="207" t="s">
        <v>41</v>
      </c>
      <c r="B67" s="208"/>
      <c r="C67" s="206"/>
      <c r="D67" s="210"/>
      <c r="E67" s="210"/>
      <c r="F67" s="90"/>
      <c r="G67" s="206"/>
    </row>
    <row r="68" spans="1:7" ht="12.75">
      <c r="A68" s="207"/>
      <c r="B68" s="209"/>
      <c r="C68" s="206"/>
      <c r="D68" s="210"/>
      <c r="E68" s="210"/>
      <c r="F68" s="90"/>
      <c r="G68" s="206"/>
    </row>
    <row r="69" spans="1:7" ht="12.75">
      <c r="A69" s="207" t="s">
        <v>42</v>
      </c>
      <c r="B69" s="208"/>
      <c r="C69" s="206"/>
      <c r="D69" s="210"/>
      <c r="E69" s="210"/>
      <c r="F69" s="90"/>
      <c r="G69" s="206"/>
    </row>
    <row r="70" spans="1:7" ht="12.75">
      <c r="A70" s="207"/>
      <c r="B70" s="209"/>
      <c r="C70" s="206"/>
      <c r="D70" s="210"/>
      <c r="E70" s="210"/>
      <c r="F70" s="90"/>
      <c r="G70" s="206"/>
    </row>
    <row r="71" spans="1:7" ht="12.75">
      <c r="A71" s="207" t="s">
        <v>43</v>
      </c>
      <c r="B71" s="208"/>
      <c r="C71" s="206"/>
      <c r="D71" s="210"/>
      <c r="E71" s="210"/>
      <c r="F71" s="90"/>
      <c r="G71" s="206"/>
    </row>
    <row r="72" spans="1:7" ht="12.75">
      <c r="A72" s="207"/>
      <c r="B72" s="209"/>
      <c r="C72" s="206"/>
      <c r="D72" s="210"/>
      <c r="E72" s="210"/>
      <c r="F72" s="90"/>
      <c r="G72" s="206"/>
    </row>
    <row r="73" spans="1:7" ht="12.75">
      <c r="A73" s="207" t="s">
        <v>44</v>
      </c>
      <c r="B73" s="208"/>
      <c r="C73" s="206"/>
      <c r="D73" s="210"/>
      <c r="E73" s="210"/>
      <c r="F73" s="90"/>
      <c r="G73" s="206"/>
    </row>
    <row r="74" spans="1:7" ht="12.75">
      <c r="A74" s="207"/>
      <c r="B74" s="209"/>
      <c r="C74" s="206"/>
      <c r="D74" s="210"/>
      <c r="E74" s="210"/>
      <c r="F74" s="90"/>
      <c r="G74" s="206"/>
    </row>
    <row r="75" spans="1:7" ht="12.75">
      <c r="A75" s="207" t="s">
        <v>45</v>
      </c>
      <c r="B75" s="208"/>
      <c r="C75" s="206"/>
      <c r="D75" s="210"/>
      <c r="E75" s="210"/>
      <c r="F75" s="90"/>
      <c r="G75" s="206"/>
    </row>
    <row r="76" spans="1:7" ht="12.75">
      <c r="A76" s="207"/>
      <c r="B76" s="209"/>
      <c r="C76" s="206"/>
      <c r="D76" s="210"/>
      <c r="E76" s="210"/>
      <c r="F76" s="90"/>
      <c r="G76" s="206"/>
    </row>
    <row r="77" spans="1:7" ht="12.75">
      <c r="A77" s="207" t="s">
        <v>46</v>
      </c>
      <c r="B77" s="208"/>
      <c r="C77" s="206"/>
      <c r="D77" s="210"/>
      <c r="E77" s="210"/>
      <c r="F77" s="90"/>
      <c r="G77" s="206"/>
    </row>
    <row r="78" spans="1:7" ht="12.75">
      <c r="A78" s="207"/>
      <c r="B78" s="209"/>
      <c r="C78" s="206"/>
      <c r="D78" s="210"/>
      <c r="E78" s="210"/>
      <c r="F78" s="90"/>
      <c r="G78" s="206"/>
    </row>
    <row r="79" spans="1:7" ht="12.75">
      <c r="A79" s="207" t="s">
        <v>47</v>
      </c>
      <c r="B79" s="208"/>
      <c r="C79" s="206"/>
      <c r="D79" s="210"/>
      <c r="E79" s="210"/>
      <c r="F79" s="90"/>
      <c r="G79" s="206"/>
    </row>
    <row r="80" spans="1:7" ht="12.75">
      <c r="A80" s="207"/>
      <c r="B80" s="209"/>
      <c r="C80" s="206"/>
      <c r="D80" s="210"/>
      <c r="E80" s="210"/>
      <c r="F80" s="90"/>
      <c r="G80" s="206"/>
    </row>
    <row r="81" spans="1:7" ht="12.75">
      <c r="A81" s="207" t="s">
        <v>48</v>
      </c>
      <c r="B81" s="208"/>
      <c r="C81" s="206"/>
      <c r="D81" s="210"/>
      <c r="E81" s="210"/>
      <c r="F81" s="90"/>
      <c r="G81" s="206"/>
    </row>
    <row r="82" spans="1:7" ht="12.75">
      <c r="A82" s="207"/>
      <c r="B82" s="209"/>
      <c r="C82" s="206"/>
      <c r="D82" s="210"/>
      <c r="E82" s="210"/>
      <c r="F82" s="90"/>
      <c r="G82" s="206"/>
    </row>
    <row r="83" spans="1:7" ht="12.75">
      <c r="A83" s="207" t="s">
        <v>49</v>
      </c>
      <c r="B83" s="208"/>
      <c r="C83" s="206"/>
      <c r="D83" s="210"/>
      <c r="E83" s="210"/>
      <c r="F83" s="90"/>
      <c r="G83" s="206"/>
    </row>
    <row r="84" spans="1:7" ht="12.75">
      <c r="A84" s="207"/>
      <c r="B84" s="209"/>
      <c r="C84" s="206"/>
      <c r="D84" s="210"/>
      <c r="E84" s="210"/>
      <c r="F84" s="90"/>
      <c r="G84" s="206"/>
    </row>
    <row r="85" spans="1:7" ht="12.75">
      <c r="A85" s="207" t="s">
        <v>50</v>
      </c>
      <c r="B85" s="208"/>
      <c r="C85" s="206"/>
      <c r="D85" s="210"/>
      <c r="E85" s="210"/>
      <c r="F85" s="90"/>
      <c r="G85" s="206"/>
    </row>
    <row r="86" spans="1:7" ht="12.75">
      <c r="A86" s="207"/>
      <c r="B86" s="209"/>
      <c r="C86" s="206"/>
      <c r="D86" s="210"/>
      <c r="E86" s="210"/>
      <c r="F86" s="90"/>
      <c r="G86" s="206"/>
    </row>
    <row r="87" spans="1:8" ht="12.75">
      <c r="A87" s="205"/>
      <c r="B87" s="203"/>
      <c r="C87" s="201"/>
      <c r="D87" s="199"/>
      <c r="E87" s="199"/>
      <c r="F87" s="200"/>
      <c r="G87" s="201"/>
      <c r="H87" s="3"/>
    </row>
    <row r="88" spans="1:8" ht="12.75">
      <c r="A88" s="205"/>
      <c r="B88" s="204"/>
      <c r="C88" s="201"/>
      <c r="D88" s="199"/>
      <c r="E88" s="199"/>
      <c r="F88" s="200"/>
      <c r="G88" s="201"/>
      <c r="H88" s="3"/>
    </row>
    <row r="89" spans="1:8" ht="12.75">
      <c r="A89" s="205"/>
      <c r="B89" s="203"/>
      <c r="C89" s="201"/>
      <c r="D89" s="199"/>
      <c r="E89" s="199"/>
      <c r="F89" s="200"/>
      <c r="G89" s="201"/>
      <c r="H89" s="3"/>
    </row>
    <row r="90" spans="1:8" ht="12.75">
      <c r="A90" s="205"/>
      <c r="B90" s="204"/>
      <c r="C90" s="201"/>
      <c r="D90" s="199"/>
      <c r="E90" s="199"/>
      <c r="F90" s="200"/>
      <c r="G90" s="201"/>
      <c r="H90" s="3"/>
    </row>
    <row r="91" spans="1:8" ht="12.75">
      <c r="A91" s="205"/>
      <c r="B91" s="203"/>
      <c r="C91" s="201"/>
      <c r="D91" s="199"/>
      <c r="E91" s="199"/>
      <c r="F91" s="200"/>
      <c r="G91" s="201"/>
      <c r="H91" s="3"/>
    </row>
    <row r="92" spans="1:8" ht="12.75">
      <c r="A92" s="205"/>
      <c r="B92" s="204"/>
      <c r="C92" s="201"/>
      <c r="D92" s="199"/>
      <c r="E92" s="199"/>
      <c r="F92" s="200"/>
      <c r="G92" s="201"/>
      <c r="H92" s="3"/>
    </row>
    <row r="93" spans="1:8" ht="12.75">
      <c r="A93" s="205"/>
      <c r="B93" s="203"/>
      <c r="C93" s="201"/>
      <c r="D93" s="199"/>
      <c r="E93" s="199"/>
      <c r="F93" s="200"/>
      <c r="G93" s="201"/>
      <c r="H93" s="3"/>
    </row>
    <row r="94" spans="1:8" ht="12.75">
      <c r="A94" s="205"/>
      <c r="B94" s="204"/>
      <c r="C94" s="201"/>
      <c r="D94" s="199"/>
      <c r="E94" s="199"/>
      <c r="F94" s="200"/>
      <c r="G94" s="201"/>
      <c r="H94" s="3"/>
    </row>
    <row r="95" spans="1:8" ht="12.75">
      <c r="A95" s="205"/>
      <c r="B95" s="203"/>
      <c r="C95" s="201"/>
      <c r="D95" s="199"/>
      <c r="E95" s="199"/>
      <c r="F95" s="200"/>
      <c r="G95" s="201"/>
      <c r="H95" s="3"/>
    </row>
    <row r="96" spans="1:8" ht="12.75">
      <c r="A96" s="205"/>
      <c r="B96" s="204"/>
      <c r="C96" s="201"/>
      <c r="D96" s="199"/>
      <c r="E96" s="199"/>
      <c r="F96" s="200"/>
      <c r="G96" s="201"/>
      <c r="H96" s="3"/>
    </row>
    <row r="97" spans="1:8" ht="12.75">
      <c r="A97" s="205"/>
      <c r="B97" s="203"/>
      <c r="C97" s="201"/>
      <c r="D97" s="199"/>
      <c r="E97" s="199"/>
      <c r="F97" s="200"/>
      <c r="G97" s="201"/>
      <c r="H97" s="3"/>
    </row>
    <row r="98" spans="1:8" ht="12.75">
      <c r="A98" s="205"/>
      <c r="B98" s="204"/>
      <c r="C98" s="201"/>
      <c r="D98" s="199"/>
      <c r="E98" s="199"/>
      <c r="F98" s="200"/>
      <c r="G98" s="201"/>
      <c r="H98" s="3"/>
    </row>
    <row r="99" spans="1:8" ht="12.75">
      <c r="A99" s="205"/>
      <c r="B99" s="203"/>
      <c r="C99" s="201"/>
      <c r="D99" s="199"/>
      <c r="E99" s="199"/>
      <c r="F99" s="200"/>
      <c r="G99" s="201"/>
      <c r="H99" s="3"/>
    </row>
    <row r="100" spans="1:8" ht="12.75">
      <c r="A100" s="205"/>
      <c r="B100" s="204"/>
      <c r="C100" s="201"/>
      <c r="D100" s="199"/>
      <c r="E100" s="199"/>
      <c r="F100" s="200"/>
      <c r="G100" s="201"/>
      <c r="H100" s="3"/>
    </row>
    <row r="101" spans="1:8" ht="12.75">
      <c r="A101" s="205"/>
      <c r="B101" s="203"/>
      <c r="C101" s="201"/>
      <c r="D101" s="199"/>
      <c r="E101" s="199"/>
      <c r="F101" s="200"/>
      <c r="G101" s="201"/>
      <c r="H101" s="3"/>
    </row>
    <row r="102" spans="1:8" ht="12.75">
      <c r="A102" s="205"/>
      <c r="B102" s="204"/>
      <c r="C102" s="201"/>
      <c r="D102" s="199"/>
      <c r="E102" s="199"/>
      <c r="F102" s="200"/>
      <c r="G102" s="201"/>
      <c r="H102" s="3"/>
    </row>
    <row r="103" spans="1:8" ht="12.75">
      <c r="A103" s="202"/>
      <c r="B103" s="203"/>
      <c r="C103" s="201"/>
      <c r="D103" s="199"/>
      <c r="E103" s="199"/>
      <c r="F103" s="200"/>
      <c r="G103" s="201"/>
      <c r="H103" s="3"/>
    </row>
    <row r="104" spans="1:8" ht="12.75">
      <c r="A104" s="202"/>
      <c r="B104" s="204"/>
      <c r="C104" s="201"/>
      <c r="D104" s="199"/>
      <c r="E104" s="199"/>
      <c r="F104" s="200"/>
      <c r="G104" s="201"/>
      <c r="H104" s="3"/>
    </row>
    <row r="105" spans="1:8" ht="12.75">
      <c r="A105" s="202"/>
      <c r="B105" s="203"/>
      <c r="C105" s="201"/>
      <c r="D105" s="199"/>
      <c r="E105" s="199"/>
      <c r="F105" s="200"/>
      <c r="G105" s="201"/>
      <c r="H105" s="3"/>
    </row>
    <row r="106" spans="1:8" ht="12.75">
      <c r="A106" s="202"/>
      <c r="B106" s="204"/>
      <c r="C106" s="201"/>
      <c r="D106" s="199"/>
      <c r="E106" s="199"/>
      <c r="F106" s="200"/>
      <c r="G106" s="201"/>
      <c r="H106" s="3"/>
    </row>
    <row r="107" spans="1:8" ht="12.75">
      <c r="A107" s="202"/>
      <c r="B107" s="203"/>
      <c r="C107" s="201"/>
      <c r="D107" s="199"/>
      <c r="E107" s="199"/>
      <c r="F107" s="200"/>
      <c r="G107" s="201"/>
      <c r="H107" s="3"/>
    </row>
    <row r="108" spans="1:8" ht="12.75">
      <c r="A108" s="202"/>
      <c r="B108" s="204"/>
      <c r="C108" s="201"/>
      <c r="D108" s="199"/>
      <c r="E108" s="199"/>
      <c r="F108" s="200"/>
      <c r="G108" s="201"/>
      <c r="H108" s="3"/>
    </row>
    <row r="109" spans="1:8" ht="12.75">
      <c r="A109" s="202"/>
      <c r="B109" s="203"/>
      <c r="C109" s="201"/>
      <c r="D109" s="199"/>
      <c r="E109" s="199"/>
      <c r="F109" s="200"/>
      <c r="G109" s="201"/>
      <c r="H109" s="3"/>
    </row>
    <row r="110" spans="1:8" ht="12.75">
      <c r="A110" s="202"/>
      <c r="B110" s="204"/>
      <c r="C110" s="201"/>
      <c r="D110" s="199"/>
      <c r="E110" s="199"/>
      <c r="F110" s="200"/>
      <c r="G110" s="201"/>
      <c r="H110" s="3"/>
    </row>
    <row r="111" spans="1:8" ht="12.75">
      <c r="A111" s="202"/>
      <c r="B111" s="203"/>
      <c r="C111" s="201"/>
      <c r="D111" s="199"/>
      <c r="E111" s="199"/>
      <c r="F111" s="200"/>
      <c r="G111" s="201"/>
      <c r="H111" s="3"/>
    </row>
    <row r="112" spans="1:8" ht="12.75">
      <c r="A112" s="202"/>
      <c r="B112" s="204"/>
      <c r="C112" s="201"/>
      <c r="D112" s="199"/>
      <c r="E112" s="199"/>
      <c r="F112" s="200"/>
      <c r="G112" s="201"/>
      <c r="H112" s="3"/>
    </row>
    <row r="113" spans="1:8" ht="12.75">
      <c r="A113" s="202"/>
      <c r="B113" s="203"/>
      <c r="C113" s="201"/>
      <c r="D113" s="199"/>
      <c r="E113" s="199"/>
      <c r="F113" s="200"/>
      <c r="G113" s="201"/>
      <c r="H113" s="3"/>
    </row>
    <row r="114" spans="1:8" ht="12.75">
      <c r="A114" s="202"/>
      <c r="B114" s="204"/>
      <c r="C114" s="201"/>
      <c r="D114" s="199"/>
      <c r="E114" s="199"/>
      <c r="F114" s="200"/>
      <c r="G114" s="201"/>
      <c r="H114" s="3"/>
    </row>
    <row r="115" spans="1:8" ht="12.75">
      <c r="A115" s="202"/>
      <c r="B115" s="203"/>
      <c r="C115" s="201"/>
      <c r="D115" s="199"/>
      <c r="E115" s="199"/>
      <c r="F115" s="200"/>
      <c r="G115" s="201"/>
      <c r="H115" s="3"/>
    </row>
    <row r="116" spans="1:8" ht="12.75">
      <c r="A116" s="202"/>
      <c r="B116" s="204"/>
      <c r="C116" s="201"/>
      <c r="D116" s="199"/>
      <c r="E116" s="199"/>
      <c r="F116" s="200"/>
      <c r="G116" s="201"/>
      <c r="H116" s="3"/>
    </row>
    <row r="117" spans="1:8" ht="12.75">
      <c r="A117" s="202"/>
      <c r="B117" s="203"/>
      <c r="C117" s="201"/>
      <c r="D117" s="199"/>
      <c r="E117" s="199"/>
      <c r="F117" s="200"/>
      <c r="G117" s="201"/>
      <c r="H117" s="3"/>
    </row>
    <row r="118" spans="1:8" ht="12.75">
      <c r="A118" s="202"/>
      <c r="B118" s="204"/>
      <c r="C118" s="201"/>
      <c r="D118" s="199"/>
      <c r="E118" s="199"/>
      <c r="F118" s="200"/>
      <c r="G118" s="201"/>
      <c r="H118" s="3"/>
    </row>
    <row r="119" spans="1:8" ht="12.75">
      <c r="A119" s="202"/>
      <c r="B119" s="203"/>
      <c r="C119" s="201"/>
      <c r="D119" s="199"/>
      <c r="E119" s="199"/>
      <c r="F119" s="200"/>
      <c r="G119" s="201"/>
      <c r="H119" s="3"/>
    </row>
    <row r="120" spans="1:8" ht="12.75">
      <c r="A120" s="202"/>
      <c r="B120" s="204"/>
      <c r="C120" s="201"/>
      <c r="D120" s="199"/>
      <c r="E120" s="199"/>
      <c r="F120" s="200"/>
      <c r="G120" s="201"/>
      <c r="H120" s="3"/>
    </row>
    <row r="121" spans="1:8" ht="12.75">
      <c r="A121" s="202"/>
      <c r="B121" s="203"/>
      <c r="C121" s="201"/>
      <c r="D121" s="199"/>
      <c r="E121" s="199"/>
      <c r="F121" s="200"/>
      <c r="G121" s="201"/>
      <c r="H121" s="3"/>
    </row>
    <row r="122" spans="1:8" ht="12.75">
      <c r="A122" s="202"/>
      <c r="B122" s="204"/>
      <c r="C122" s="201"/>
      <c r="D122" s="199"/>
      <c r="E122" s="199"/>
      <c r="F122" s="200"/>
      <c r="G122" s="201"/>
      <c r="H122" s="3"/>
    </row>
    <row r="123" spans="1:8" ht="12.75">
      <c r="A123" s="202"/>
      <c r="B123" s="203"/>
      <c r="C123" s="201"/>
      <c r="D123" s="199"/>
      <c r="E123" s="199"/>
      <c r="F123" s="200"/>
      <c r="G123" s="201"/>
      <c r="H123" s="3"/>
    </row>
    <row r="124" spans="1:8" ht="12.75">
      <c r="A124" s="202"/>
      <c r="B124" s="204"/>
      <c r="C124" s="201"/>
      <c r="D124" s="199"/>
      <c r="E124" s="199"/>
      <c r="F124" s="200"/>
      <c r="G124" s="201"/>
      <c r="H124" s="3"/>
    </row>
    <row r="125" spans="1:8" ht="12.75">
      <c r="A125" s="202"/>
      <c r="B125" s="203"/>
      <c r="C125" s="201"/>
      <c r="D125" s="199"/>
      <c r="E125" s="199"/>
      <c r="F125" s="200"/>
      <c r="G125" s="201"/>
      <c r="H125" s="3"/>
    </row>
    <row r="126" spans="1:8" ht="12.75">
      <c r="A126" s="202"/>
      <c r="B126" s="204"/>
      <c r="C126" s="201"/>
      <c r="D126" s="199"/>
      <c r="E126" s="199"/>
      <c r="F126" s="200"/>
      <c r="G126" s="201"/>
      <c r="H126" s="3"/>
    </row>
    <row r="127" spans="1:8" ht="12.75">
      <c r="A127" s="202"/>
      <c r="B127" s="203"/>
      <c r="C127" s="201"/>
      <c r="D127" s="199"/>
      <c r="E127" s="199"/>
      <c r="F127" s="200"/>
      <c r="G127" s="201"/>
      <c r="H127" s="3"/>
    </row>
    <row r="128" spans="1:8" ht="12.75">
      <c r="A128" s="202"/>
      <c r="B128" s="204"/>
      <c r="C128" s="201"/>
      <c r="D128" s="199"/>
      <c r="E128" s="199"/>
      <c r="F128" s="200"/>
      <c r="G128" s="201"/>
      <c r="H128" s="3"/>
    </row>
    <row r="129" spans="1:8" ht="12.75">
      <c r="A129" s="202"/>
      <c r="B129" s="203"/>
      <c r="C129" s="201"/>
      <c r="D129" s="199"/>
      <c r="E129" s="199"/>
      <c r="F129" s="200"/>
      <c r="G129" s="201"/>
      <c r="H129" s="3"/>
    </row>
    <row r="130" spans="1:8" ht="12.75">
      <c r="A130" s="202"/>
      <c r="B130" s="204"/>
      <c r="C130" s="201"/>
      <c r="D130" s="199"/>
      <c r="E130" s="199"/>
      <c r="F130" s="200"/>
      <c r="G130" s="201"/>
      <c r="H130" s="3"/>
    </row>
    <row r="131" spans="1:8" ht="12.75">
      <c r="A131" s="202"/>
      <c r="B131" s="203"/>
      <c r="C131" s="201"/>
      <c r="D131" s="199"/>
      <c r="E131" s="199"/>
      <c r="F131" s="200"/>
      <c r="G131" s="201"/>
      <c r="H131" s="3"/>
    </row>
    <row r="132" spans="1:8" ht="12.75">
      <c r="A132" s="202"/>
      <c r="B132" s="204"/>
      <c r="C132" s="201"/>
      <c r="D132" s="199"/>
      <c r="E132" s="199"/>
      <c r="F132" s="200"/>
      <c r="G132" s="201"/>
      <c r="H132" s="3"/>
    </row>
    <row r="133" spans="1:8" ht="12.75">
      <c r="A133" s="202"/>
      <c r="B133" s="203"/>
      <c r="C133" s="201"/>
      <c r="D133" s="199"/>
      <c r="E133" s="199"/>
      <c r="F133" s="200"/>
      <c r="G133" s="201"/>
      <c r="H133" s="3"/>
    </row>
    <row r="134" spans="1:8" ht="12.75">
      <c r="A134" s="202"/>
      <c r="B134" s="204"/>
      <c r="C134" s="201"/>
      <c r="D134" s="199"/>
      <c r="E134" s="199"/>
      <c r="F134" s="200"/>
      <c r="G134" s="201"/>
      <c r="H134" s="3"/>
    </row>
    <row r="135" spans="1:8" ht="12.75">
      <c r="A135" s="202"/>
      <c r="B135" s="203"/>
      <c r="C135" s="201"/>
      <c r="D135" s="199"/>
      <c r="E135" s="199"/>
      <c r="F135" s="200"/>
      <c r="G135" s="201"/>
      <c r="H135" s="3"/>
    </row>
    <row r="136" spans="1:8" ht="12.75">
      <c r="A136" s="202"/>
      <c r="B136" s="204"/>
      <c r="C136" s="201"/>
      <c r="D136" s="199"/>
      <c r="E136" s="199"/>
      <c r="F136" s="200"/>
      <c r="G136" s="201"/>
      <c r="H136" s="3"/>
    </row>
    <row r="137" spans="1:8" ht="12.75">
      <c r="A137" s="202"/>
      <c r="B137" s="203"/>
      <c r="C137" s="201"/>
      <c r="D137" s="199"/>
      <c r="E137" s="199"/>
      <c r="F137" s="200"/>
      <c r="G137" s="201"/>
      <c r="H137" s="3"/>
    </row>
    <row r="138" spans="1:8" ht="12.75">
      <c r="A138" s="202"/>
      <c r="B138" s="204"/>
      <c r="C138" s="201"/>
      <c r="D138" s="199"/>
      <c r="E138" s="199"/>
      <c r="F138" s="200"/>
      <c r="G138" s="201"/>
      <c r="H138" s="3"/>
    </row>
    <row r="139" spans="1:8" ht="12.75">
      <c r="A139" s="202"/>
      <c r="B139" s="203"/>
      <c r="C139" s="201"/>
      <c r="D139" s="199"/>
      <c r="E139" s="199"/>
      <c r="F139" s="200"/>
      <c r="G139" s="201"/>
      <c r="H139" s="3"/>
    </row>
    <row r="140" spans="1:8" ht="12.75">
      <c r="A140" s="202"/>
      <c r="B140" s="204"/>
      <c r="C140" s="201"/>
      <c r="D140" s="199"/>
      <c r="E140" s="199"/>
      <c r="F140" s="200"/>
      <c r="G140" s="201"/>
      <c r="H140" s="3"/>
    </row>
    <row r="141" spans="1:8" ht="12.75">
      <c r="A141" s="202"/>
      <c r="B141" s="203"/>
      <c r="C141" s="201"/>
      <c r="D141" s="199"/>
      <c r="E141" s="199"/>
      <c r="F141" s="200"/>
      <c r="G141" s="201"/>
      <c r="H141" s="3"/>
    </row>
    <row r="142" spans="1:8" ht="12.75">
      <c r="A142" s="202"/>
      <c r="B142" s="204"/>
      <c r="C142" s="201"/>
      <c r="D142" s="199"/>
      <c r="E142" s="199"/>
      <c r="F142" s="200"/>
      <c r="G142" s="201"/>
      <c r="H142" s="3"/>
    </row>
    <row r="143" spans="1:8" ht="12.75">
      <c r="A143" s="202"/>
      <c r="B143" s="203"/>
      <c r="C143" s="201"/>
      <c r="D143" s="199"/>
      <c r="E143" s="199"/>
      <c r="F143" s="200"/>
      <c r="G143" s="201"/>
      <c r="H143" s="3"/>
    </row>
    <row r="144" spans="1:8" ht="12.75">
      <c r="A144" s="202"/>
      <c r="B144" s="204"/>
      <c r="C144" s="201"/>
      <c r="D144" s="199"/>
      <c r="E144" s="199"/>
      <c r="F144" s="200"/>
      <c r="G144" s="201"/>
      <c r="H144" s="3"/>
    </row>
    <row r="145" spans="1:8" ht="12.75">
      <c r="A145" s="202"/>
      <c r="B145" s="203"/>
      <c r="C145" s="201"/>
      <c r="D145" s="199"/>
      <c r="E145" s="199"/>
      <c r="F145" s="200"/>
      <c r="G145" s="201"/>
      <c r="H145" s="3"/>
    </row>
    <row r="146" spans="1:8" ht="12.75">
      <c r="A146" s="202"/>
      <c r="B146" s="204"/>
      <c r="C146" s="201"/>
      <c r="D146" s="199"/>
      <c r="E146" s="199"/>
      <c r="F146" s="200"/>
      <c r="G146" s="201"/>
      <c r="H146" s="3"/>
    </row>
    <row r="147" spans="1:8" ht="12.75">
      <c r="A147" s="202"/>
      <c r="B147" s="203"/>
      <c r="C147" s="201"/>
      <c r="D147" s="199"/>
      <c r="E147" s="199"/>
      <c r="F147" s="200"/>
      <c r="G147" s="201"/>
      <c r="H147" s="3"/>
    </row>
    <row r="148" spans="1:8" ht="12.75">
      <c r="A148" s="202"/>
      <c r="B148" s="204"/>
      <c r="C148" s="201"/>
      <c r="D148" s="199"/>
      <c r="E148" s="199"/>
      <c r="F148" s="200"/>
      <c r="G148" s="201"/>
      <c r="H148" s="3"/>
    </row>
    <row r="149" spans="1:8" ht="12.75">
      <c r="A149" s="202"/>
      <c r="B149" s="203"/>
      <c r="C149" s="201"/>
      <c r="D149" s="199"/>
      <c r="E149" s="199"/>
      <c r="F149" s="200"/>
      <c r="G149" s="201"/>
      <c r="H149" s="3"/>
    </row>
    <row r="150" spans="1:8" ht="12.75">
      <c r="A150" s="202"/>
      <c r="B150" s="204"/>
      <c r="C150" s="201"/>
      <c r="D150" s="199"/>
      <c r="E150" s="199"/>
      <c r="F150" s="200"/>
      <c r="G150" s="201"/>
      <c r="H150" s="3"/>
    </row>
    <row r="151" spans="1:8" ht="12.75">
      <c r="A151" s="202"/>
      <c r="B151" s="203"/>
      <c r="C151" s="201"/>
      <c r="D151" s="199"/>
      <c r="E151" s="199"/>
      <c r="F151" s="200"/>
      <c r="G151" s="201"/>
      <c r="H151" s="3"/>
    </row>
    <row r="152" spans="1:8" ht="12.75">
      <c r="A152" s="202"/>
      <c r="B152" s="204"/>
      <c r="C152" s="201"/>
      <c r="D152" s="199"/>
      <c r="E152" s="199"/>
      <c r="F152" s="200"/>
      <c r="G152" s="201"/>
      <c r="H152" s="3"/>
    </row>
    <row r="153" spans="1:8" ht="12.75">
      <c r="A153" s="202"/>
      <c r="B153" s="203"/>
      <c r="C153" s="201"/>
      <c r="D153" s="199"/>
      <c r="E153" s="199"/>
      <c r="F153" s="200"/>
      <c r="G153" s="201"/>
      <c r="H153" s="3"/>
    </row>
    <row r="154" spans="1:8" ht="12.75">
      <c r="A154" s="202"/>
      <c r="B154" s="204"/>
      <c r="C154" s="201"/>
      <c r="D154" s="199"/>
      <c r="E154" s="199"/>
      <c r="F154" s="200"/>
      <c r="G154" s="201"/>
      <c r="H154" s="3"/>
    </row>
    <row r="155" spans="1:8" ht="12.75">
      <c r="A155" s="202"/>
      <c r="B155" s="203"/>
      <c r="C155" s="201"/>
      <c r="D155" s="199"/>
      <c r="E155" s="199"/>
      <c r="F155" s="200"/>
      <c r="G155" s="201"/>
      <c r="H155" s="3"/>
    </row>
    <row r="156" spans="1:8" ht="12.75">
      <c r="A156" s="202"/>
      <c r="B156" s="204"/>
      <c r="C156" s="201"/>
      <c r="D156" s="199"/>
      <c r="E156" s="199"/>
      <c r="F156" s="200"/>
      <c r="G156" s="201"/>
      <c r="H156" s="3"/>
    </row>
    <row r="157" spans="1:8" ht="12.75">
      <c r="A157" s="202"/>
      <c r="B157" s="203"/>
      <c r="C157" s="201"/>
      <c r="D157" s="199"/>
      <c r="E157" s="199"/>
      <c r="F157" s="200"/>
      <c r="G157" s="201"/>
      <c r="H157" s="3"/>
    </row>
    <row r="158" spans="1:8" ht="12.75">
      <c r="A158" s="202"/>
      <c r="B158" s="204"/>
      <c r="C158" s="201"/>
      <c r="D158" s="199"/>
      <c r="E158" s="199"/>
      <c r="F158" s="200"/>
      <c r="G158" s="201"/>
      <c r="H158" s="3"/>
    </row>
    <row r="159" spans="1:8" ht="12.75">
      <c r="A159" s="202"/>
      <c r="B159" s="203"/>
      <c r="C159" s="201"/>
      <c r="D159" s="199"/>
      <c r="E159" s="199"/>
      <c r="F159" s="200"/>
      <c r="G159" s="201"/>
      <c r="H159" s="3"/>
    </row>
    <row r="160" spans="1:8" ht="12.75">
      <c r="A160" s="202"/>
      <c r="B160" s="204"/>
      <c r="C160" s="201"/>
      <c r="D160" s="199"/>
      <c r="E160" s="199"/>
      <c r="F160" s="200"/>
      <c r="G160" s="201"/>
      <c r="H160" s="3"/>
    </row>
    <row r="161" spans="1:8" ht="12.75">
      <c r="A161" s="202"/>
      <c r="B161" s="203"/>
      <c r="C161" s="201"/>
      <c r="D161" s="199"/>
      <c r="E161" s="199"/>
      <c r="F161" s="200"/>
      <c r="G161" s="201"/>
      <c r="H161" s="3"/>
    </row>
    <row r="162" spans="1:8" ht="12.75">
      <c r="A162" s="202"/>
      <c r="B162" s="204"/>
      <c r="C162" s="201"/>
      <c r="D162" s="199"/>
      <c r="E162" s="199"/>
      <c r="F162" s="200"/>
      <c r="G162" s="201"/>
      <c r="H162" s="3"/>
    </row>
    <row r="163" spans="1:8" ht="12.75">
      <c r="A163" s="202"/>
      <c r="B163" s="203"/>
      <c r="C163" s="201"/>
      <c r="D163" s="199"/>
      <c r="E163" s="199"/>
      <c r="F163" s="200"/>
      <c r="G163" s="201"/>
      <c r="H163" s="3"/>
    </row>
    <row r="164" spans="1:8" ht="12.75">
      <c r="A164" s="202"/>
      <c r="B164" s="204"/>
      <c r="C164" s="201"/>
      <c r="D164" s="199"/>
      <c r="E164" s="199"/>
      <c r="F164" s="200"/>
      <c r="G164" s="201"/>
      <c r="H164" s="3"/>
    </row>
    <row r="165" spans="1:8" ht="12.75">
      <c r="A165" s="202"/>
      <c r="B165" s="203"/>
      <c r="C165" s="201"/>
      <c r="D165" s="199"/>
      <c r="E165" s="199"/>
      <c r="F165" s="200"/>
      <c r="G165" s="201"/>
      <c r="H165" s="3"/>
    </row>
    <row r="166" spans="1:8" ht="12.75">
      <c r="A166" s="202"/>
      <c r="B166" s="204"/>
      <c r="C166" s="201"/>
      <c r="D166" s="199"/>
      <c r="E166" s="199"/>
      <c r="F166" s="200"/>
      <c r="G166" s="201"/>
      <c r="H166" s="3"/>
    </row>
    <row r="167" spans="1:8" ht="12.75">
      <c r="A167" s="202"/>
      <c r="B167" s="203"/>
      <c r="C167" s="201"/>
      <c r="D167" s="199"/>
      <c r="E167" s="199"/>
      <c r="F167" s="200"/>
      <c r="G167" s="201"/>
      <c r="H167" s="3"/>
    </row>
    <row r="168" spans="1:8" ht="12.75">
      <c r="A168" s="202"/>
      <c r="B168" s="204"/>
      <c r="C168" s="201"/>
      <c r="D168" s="199"/>
      <c r="E168" s="199"/>
      <c r="F168" s="200"/>
      <c r="G168" s="201"/>
      <c r="H168" s="3"/>
    </row>
    <row r="169" spans="1:8" ht="12.75">
      <c r="A169" s="202"/>
      <c r="B169" s="203"/>
      <c r="C169" s="201"/>
      <c r="D169" s="199"/>
      <c r="E169" s="199"/>
      <c r="F169" s="200"/>
      <c r="G169" s="201"/>
      <c r="H169" s="3"/>
    </row>
    <row r="170" spans="1:8" ht="12.75">
      <c r="A170" s="202"/>
      <c r="B170" s="204"/>
      <c r="C170" s="201"/>
      <c r="D170" s="199"/>
      <c r="E170" s="199"/>
      <c r="F170" s="200"/>
      <c r="G170" s="201"/>
      <c r="H170" s="3"/>
    </row>
    <row r="171" spans="1:8" ht="12.75">
      <c r="A171" s="202"/>
      <c r="B171" s="203"/>
      <c r="C171" s="201"/>
      <c r="D171" s="199"/>
      <c r="E171" s="199"/>
      <c r="F171" s="200"/>
      <c r="G171" s="201"/>
      <c r="H171" s="3"/>
    </row>
    <row r="172" spans="1:8" ht="12.75">
      <c r="A172" s="202"/>
      <c r="B172" s="204"/>
      <c r="C172" s="201"/>
      <c r="D172" s="199"/>
      <c r="E172" s="199"/>
      <c r="F172" s="200"/>
      <c r="G172" s="201"/>
      <c r="H172" s="3"/>
    </row>
    <row r="173" spans="1:8" ht="12.75">
      <c r="A173" s="202"/>
      <c r="B173" s="203"/>
      <c r="C173" s="201"/>
      <c r="D173" s="199"/>
      <c r="E173" s="199"/>
      <c r="F173" s="200"/>
      <c r="G173" s="201"/>
      <c r="H173" s="3"/>
    </row>
    <row r="174" spans="1:8" ht="12.75">
      <c r="A174" s="202"/>
      <c r="B174" s="204"/>
      <c r="C174" s="201"/>
      <c r="D174" s="199"/>
      <c r="E174" s="199"/>
      <c r="F174" s="200"/>
      <c r="G174" s="201"/>
      <c r="H174" s="3"/>
    </row>
    <row r="175" spans="1:8" ht="12.75">
      <c r="A175" s="202"/>
      <c r="B175" s="203"/>
      <c r="C175" s="201"/>
      <c r="D175" s="199"/>
      <c r="E175" s="199"/>
      <c r="F175" s="200"/>
      <c r="G175" s="201"/>
      <c r="H175" s="3"/>
    </row>
    <row r="176" spans="1:8" ht="12.75">
      <c r="A176" s="202"/>
      <c r="B176" s="204"/>
      <c r="C176" s="201"/>
      <c r="D176" s="199"/>
      <c r="E176" s="199"/>
      <c r="F176" s="200"/>
      <c r="G176" s="201"/>
      <c r="H176" s="3"/>
    </row>
    <row r="177" spans="1:8" ht="12.75">
      <c r="A177" s="202"/>
      <c r="B177" s="203"/>
      <c r="C177" s="201"/>
      <c r="D177" s="199"/>
      <c r="E177" s="199"/>
      <c r="F177" s="200"/>
      <c r="G177" s="201"/>
      <c r="H177" s="3"/>
    </row>
    <row r="178" spans="1:8" ht="12.75">
      <c r="A178" s="202"/>
      <c r="B178" s="204"/>
      <c r="C178" s="201"/>
      <c r="D178" s="199"/>
      <c r="E178" s="199"/>
      <c r="F178" s="200"/>
      <c r="G178" s="201"/>
      <c r="H178" s="3"/>
    </row>
    <row r="179" spans="1:8" ht="12.75">
      <c r="A179" s="202"/>
      <c r="B179" s="203"/>
      <c r="C179" s="201"/>
      <c r="D179" s="199"/>
      <c r="E179" s="199"/>
      <c r="F179" s="200"/>
      <c r="G179" s="201"/>
      <c r="H179" s="3"/>
    </row>
    <row r="180" spans="1:8" ht="12.75">
      <c r="A180" s="202"/>
      <c r="B180" s="204"/>
      <c r="C180" s="201"/>
      <c r="D180" s="199"/>
      <c r="E180" s="199"/>
      <c r="F180" s="200"/>
      <c r="G180" s="201"/>
      <c r="H180" s="3"/>
    </row>
    <row r="181" spans="1:8" ht="12.75">
      <c r="A181" s="202"/>
      <c r="B181" s="203"/>
      <c r="C181" s="201"/>
      <c r="D181" s="199"/>
      <c r="E181" s="199"/>
      <c r="F181" s="200"/>
      <c r="G181" s="201"/>
      <c r="H181" s="3"/>
    </row>
    <row r="182" spans="1:8" ht="12.75">
      <c r="A182" s="202"/>
      <c r="B182" s="204"/>
      <c r="C182" s="201"/>
      <c r="D182" s="199"/>
      <c r="E182" s="199"/>
      <c r="F182" s="200"/>
      <c r="G182" s="201"/>
      <c r="H182" s="3"/>
    </row>
    <row r="183" spans="1:8" ht="12.75">
      <c r="A183" s="202"/>
      <c r="B183" s="203"/>
      <c r="C183" s="201"/>
      <c r="D183" s="199"/>
      <c r="E183" s="199"/>
      <c r="F183" s="200"/>
      <c r="G183" s="201"/>
      <c r="H183" s="3"/>
    </row>
    <row r="184" spans="1:8" ht="12.75">
      <c r="A184" s="202"/>
      <c r="B184" s="204"/>
      <c r="C184" s="201"/>
      <c r="D184" s="199"/>
      <c r="E184" s="199"/>
      <c r="F184" s="200"/>
      <c r="G184" s="201"/>
      <c r="H184" s="3"/>
    </row>
    <row r="185" spans="1:8" ht="12.75">
      <c r="A185" s="202"/>
      <c r="B185" s="203"/>
      <c r="C185" s="201"/>
      <c r="D185" s="199"/>
      <c r="E185" s="199"/>
      <c r="F185" s="200"/>
      <c r="G185" s="201"/>
      <c r="H185" s="3"/>
    </row>
    <row r="186" spans="1:8" ht="12.75">
      <c r="A186" s="202"/>
      <c r="B186" s="204"/>
      <c r="C186" s="201"/>
      <c r="D186" s="199"/>
      <c r="E186" s="199"/>
      <c r="F186" s="200"/>
      <c r="G186" s="201"/>
      <c r="H186" s="3"/>
    </row>
    <row r="187" spans="1:8" ht="12.75">
      <c r="A187" s="202"/>
      <c r="B187" s="203"/>
      <c r="C187" s="201"/>
      <c r="D187" s="199"/>
      <c r="E187" s="199"/>
      <c r="F187" s="200"/>
      <c r="G187" s="201"/>
      <c r="H187" s="3"/>
    </row>
    <row r="188" spans="1:8" ht="12.75">
      <c r="A188" s="202"/>
      <c r="B188" s="204"/>
      <c r="C188" s="201"/>
      <c r="D188" s="199"/>
      <c r="E188" s="199"/>
      <c r="F188" s="200"/>
      <c r="G188" s="201"/>
      <c r="H188" s="3"/>
    </row>
    <row r="189" spans="1:8" ht="12.75">
      <c r="A189" s="202"/>
      <c r="B189" s="203"/>
      <c r="C189" s="201"/>
      <c r="D189" s="199"/>
      <c r="E189" s="199"/>
      <c r="F189" s="200"/>
      <c r="G189" s="201"/>
      <c r="H189" s="3"/>
    </row>
    <row r="190" spans="1:8" ht="12.75">
      <c r="A190" s="202"/>
      <c r="B190" s="204"/>
      <c r="C190" s="201"/>
      <c r="D190" s="199"/>
      <c r="E190" s="199"/>
      <c r="F190" s="200"/>
      <c r="G190" s="201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29:A30"/>
    <mergeCell ref="B29:B30"/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81:G182"/>
    <mergeCell ref="A179:A180"/>
    <mergeCell ref="B179:B180"/>
    <mergeCell ref="C179:C180"/>
    <mergeCell ref="D179:D180"/>
    <mergeCell ref="E179:E180"/>
    <mergeCell ref="F179:F180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F189:F190"/>
    <mergeCell ref="G189:G190"/>
    <mergeCell ref="E185:E186"/>
    <mergeCell ref="F185:F186"/>
    <mergeCell ref="G185:G186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61" t="s">
        <v>51</v>
      </c>
      <c r="B1" s="261"/>
      <c r="C1" s="261"/>
      <c r="D1" s="261"/>
      <c r="E1" s="261"/>
      <c r="F1" s="261"/>
      <c r="G1" s="26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42" t="s">
        <v>55</v>
      </c>
      <c r="B2" s="142"/>
      <c r="C2" s="262"/>
      <c r="D2" s="263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64"/>
      <c r="F2" s="264"/>
      <c r="G2" s="265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17" t="str">
        <f>HYPERLINK('[1]реквизиты'!$A$3)</f>
        <v>06-08  ноября  2015 г.  г. Чебоксары</v>
      </c>
      <c r="D3" s="117"/>
      <c r="E3" s="117"/>
      <c r="F3" s="118"/>
      <c r="G3" s="59" t="str">
        <f>HYPERLINK('пр.взв'!D4)</f>
        <v>В.к. 87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6" t="s">
        <v>21</v>
      </c>
      <c r="B4" s="268" t="s">
        <v>4</v>
      </c>
      <c r="C4" s="269" t="s">
        <v>1</v>
      </c>
      <c r="D4" s="269" t="s">
        <v>2</v>
      </c>
      <c r="E4" s="269" t="s">
        <v>3</v>
      </c>
      <c r="F4" s="269" t="s">
        <v>7</v>
      </c>
      <c r="G4" s="270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7"/>
      <c r="B5" s="215"/>
      <c r="C5" s="215"/>
      <c r="D5" s="215"/>
      <c r="E5" s="215"/>
      <c r="F5" s="215"/>
      <c r="G5" s="27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51" t="s">
        <v>9</v>
      </c>
      <c r="B6" s="253">
        <v>5</v>
      </c>
      <c r="C6" s="255" t="str">
        <f>VLOOKUP(B6,'пр.взв'!B5:G84,2,FALSE)</f>
        <v>СИНИЦЫН Сергей Александрович</v>
      </c>
      <c r="D6" s="256" t="str">
        <f>VLOOKUP(B6,'пр.взв'!B7:G86,3,FALSE)</f>
        <v>21.02.1998, КМС</v>
      </c>
      <c r="E6" s="258" t="str">
        <f>VLOOKUP(B6,'пр.взв'!B7:G86,4,FALSE)</f>
        <v>Воронежская</v>
      </c>
      <c r="F6" s="247">
        <f>VLOOKUP(B6,'пр.взв'!B7:G86,5,FALSE)</f>
        <v>0</v>
      </c>
      <c r="G6" s="249" t="str">
        <f>VLOOKUP(B6,'пр.взв'!B7:G86,6,FALSE)</f>
        <v>Гончаров С.Ю.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52"/>
      <c r="B7" s="254"/>
      <c r="C7" s="255"/>
      <c r="D7" s="257"/>
      <c r="E7" s="259"/>
      <c r="F7" s="248"/>
      <c r="G7" s="250"/>
    </row>
    <row r="8" spans="1:7" ht="13.5" customHeight="1">
      <c r="A8" s="252" t="s">
        <v>10</v>
      </c>
      <c r="B8" s="272">
        <v>2</v>
      </c>
      <c r="C8" s="255" t="str">
        <f>VLOOKUP(B8,'пр.взв'!B7:G86,2,FALSE)</f>
        <v>СЕМЕНОВ Виктор Сергеевич</v>
      </c>
      <c r="D8" s="260" t="str">
        <f>VLOOKUP(B8,'пр.взв'!B7:G86,3,FALSE)</f>
        <v>13.10.1998, 1р</v>
      </c>
      <c r="E8" s="259" t="str">
        <f>VLOOKUP(B8,'пр.взв'!B7:G86,4,FALSE)</f>
        <v>Нижегородская, г.Нижний Новгород</v>
      </c>
      <c r="F8" s="248">
        <f>VLOOKUP(B8,'пр.взв'!B7:G86,5,FALSE)</f>
        <v>0</v>
      </c>
      <c r="G8" s="250" t="str">
        <f>VLOOKUP(B8,'пр.взв'!B7:G86,6,FALSE)</f>
        <v>Симанов М.В.  Гаврилов А.Е.</v>
      </c>
    </row>
    <row r="9" spans="1:7" ht="13.5" customHeight="1">
      <c r="A9" s="252"/>
      <c r="B9" s="254"/>
      <c r="C9" s="255"/>
      <c r="D9" s="260"/>
      <c r="E9" s="259"/>
      <c r="F9" s="248"/>
      <c r="G9" s="250"/>
    </row>
    <row r="10" spans="1:7" ht="13.5" customHeight="1">
      <c r="A10" s="252" t="s">
        <v>11</v>
      </c>
      <c r="B10" s="272">
        <v>3</v>
      </c>
      <c r="C10" s="255" t="str">
        <f>VLOOKUP(B10,'пр.взв'!B7:G86,2,FALSE)</f>
        <v>БОНДАРЕВ Никита Сергеевич</v>
      </c>
      <c r="D10" s="260" t="str">
        <f>VLOOKUP(B10,'пр.взв'!B7:G86,3,FALSE)</f>
        <v>25.07.1998, 1р</v>
      </c>
      <c r="E10" s="259" t="str">
        <f>VLOOKUP(B10,'пр.взв'!B7:G86,4,FALSE)</f>
        <v>Пермский, Пермь, МО</v>
      </c>
      <c r="F10" s="248">
        <f>VLOOKUP(B10,'пр.взв'!B7:G86,5,FALSE)</f>
        <v>0</v>
      </c>
      <c r="G10" s="250" t="str">
        <f>VLOOKUP(B10,'пр.взв'!B7:G86,6,FALSE)</f>
        <v>Газеев АГ</v>
      </c>
    </row>
    <row r="11" spans="1:7" ht="13.5" customHeight="1">
      <c r="A11" s="252"/>
      <c r="B11" s="254"/>
      <c r="C11" s="255"/>
      <c r="D11" s="260"/>
      <c r="E11" s="259"/>
      <c r="F11" s="248"/>
      <c r="G11" s="250"/>
    </row>
    <row r="12" spans="1:7" ht="13.5" customHeight="1">
      <c r="A12" s="252" t="s">
        <v>11</v>
      </c>
      <c r="B12" s="272">
        <v>6</v>
      </c>
      <c r="C12" s="255" t="str">
        <f>VLOOKUP(B12,'пр.взв'!B7:G86,2,FALSE)</f>
        <v>АГЕЕВ Денис Вячеславович</v>
      </c>
      <c r="D12" s="260" t="str">
        <f>VLOOKUP(B12,'пр.взв'!B7:G86,3,FALSE)</f>
        <v>08.07.1999, 2р</v>
      </c>
      <c r="E12" s="259" t="str">
        <f>VLOOKUP(B12,'пр.взв'!B7:G86,4,FALSE)</f>
        <v>Москва</v>
      </c>
      <c r="F12" s="248">
        <f>VLOOKUP(B12,'пр.взв'!B7:G86,5,FALSE)</f>
        <v>0</v>
      </c>
      <c r="G12" s="250" t="str">
        <f>VLOOKUP(B12,'пр.взв'!B7:G86,6,FALSE)</f>
        <v>Казанцев ВМ</v>
      </c>
    </row>
    <row r="13" spans="1:7" ht="13.5" customHeight="1">
      <c r="A13" s="252"/>
      <c r="B13" s="254"/>
      <c r="C13" s="255"/>
      <c r="D13" s="260"/>
      <c r="E13" s="259"/>
      <c r="F13" s="248"/>
      <c r="G13" s="250"/>
    </row>
    <row r="14" spans="1:7" ht="13.5" customHeight="1">
      <c r="A14" s="233" t="s">
        <v>13</v>
      </c>
      <c r="B14" s="238">
        <v>4</v>
      </c>
      <c r="C14" s="240" t="str">
        <f>VLOOKUP(B14,'пр.взв'!B7:G86,2,FALSE)</f>
        <v>ПРОПАДАЛИН Алексей Владимирович</v>
      </c>
      <c r="D14" s="241" t="str">
        <f>VLOOKUP(B14,'пр.взв'!B7:G86,3,FALSE)</f>
        <v>29.12.1998, 1р</v>
      </c>
      <c r="E14" s="234" t="str">
        <f>VLOOKUP(B14,'пр.взв'!B7:G86,4,FALSE)</f>
        <v>Самарская, Самара</v>
      </c>
      <c r="F14" s="245">
        <f>VLOOKUP(B14,'пр.взв'!B7:G86,5,FALSE)</f>
        <v>0</v>
      </c>
      <c r="G14" s="236" t="str">
        <f>VLOOKUP(B14,'пр.взв'!B7:G86,6,FALSE)</f>
        <v>Воробьев О.Н.</v>
      </c>
    </row>
    <row r="15" spans="1:7" ht="13.5" customHeight="1">
      <c r="A15" s="233"/>
      <c r="B15" s="239"/>
      <c r="C15" s="240"/>
      <c r="D15" s="241"/>
      <c r="E15" s="234"/>
      <c r="F15" s="245"/>
      <c r="G15" s="236"/>
    </row>
    <row r="16" spans="1:7" ht="13.5" customHeight="1">
      <c r="A16" s="233" t="s">
        <v>14</v>
      </c>
      <c r="B16" s="238">
        <v>1</v>
      </c>
      <c r="C16" s="240" t="str">
        <f>VLOOKUP(B16,'пр.взв'!B7:G86,2,FALSE)</f>
        <v>ЗУЛЬКАРНЯЕВ Руслан Рустямович</v>
      </c>
      <c r="D16" s="241" t="str">
        <f>VLOOKUP(B16,'пр.взв'!B7:G86,3,FALSE)</f>
        <v>09.03.1999, 1р</v>
      </c>
      <c r="E16" s="234" t="str">
        <f>VLOOKUP(B16,'пр.взв'!B7:G86,4,FALSE)</f>
        <v>Самарская, Самара</v>
      </c>
      <c r="F16" s="245">
        <f>VLOOKUP(B16,'пр.взв'!B7:G86,5,FALSE)</f>
        <v>0</v>
      </c>
      <c r="G16" s="236" t="str">
        <f>VLOOKUP(B16,'пр.взв'!B7:G86,6,FALSE)</f>
        <v>Киргизов В.В.     Глухов Т.В.</v>
      </c>
    </row>
    <row r="17" spans="1:7" ht="13.5" customHeight="1">
      <c r="A17" s="233"/>
      <c r="B17" s="239"/>
      <c r="C17" s="240"/>
      <c r="D17" s="241"/>
      <c r="E17" s="234"/>
      <c r="F17" s="245"/>
      <c r="G17" s="236"/>
    </row>
    <row r="18" spans="1:7" ht="13.5" customHeight="1" hidden="1">
      <c r="A18" s="233" t="s">
        <v>15</v>
      </c>
      <c r="B18" s="238"/>
      <c r="C18" s="240" t="e">
        <f>VLOOKUP(B18,'пр.взв'!B7:G86,2,FALSE)</f>
        <v>#N/A</v>
      </c>
      <c r="D18" s="241" t="e">
        <f>VLOOKUP(B18,'пр.взв'!B7:G86,3,FALSE)</f>
        <v>#N/A</v>
      </c>
      <c r="E18" s="246" t="e">
        <f>VLOOKUP(B18,'пр.взв'!B7:G86,4,FALSE)</f>
        <v>#N/A</v>
      </c>
      <c r="F18" s="235"/>
      <c r="G18" s="236" t="e">
        <f>VLOOKUP(B18,'пр.взв'!B7:G86,6,FALSE)</f>
        <v>#N/A</v>
      </c>
    </row>
    <row r="19" spans="1:7" ht="13.5" customHeight="1" hidden="1">
      <c r="A19" s="233"/>
      <c r="B19" s="239"/>
      <c r="C19" s="240"/>
      <c r="D19" s="241"/>
      <c r="E19" s="246"/>
      <c r="F19" s="235"/>
      <c r="G19" s="236"/>
    </row>
    <row r="20" spans="1:7" ht="13.5" customHeight="1" hidden="1">
      <c r="A20" s="233" t="s">
        <v>16</v>
      </c>
      <c r="B20" s="238"/>
      <c r="C20" s="240" t="e">
        <f>VLOOKUP(B20,'пр.взв'!B7:G86,2,FALSE)</f>
        <v>#N/A</v>
      </c>
      <c r="D20" s="241" t="e">
        <f>VLOOKUP(B20,'пр.взв'!B7:G86,3,FALSE)</f>
        <v>#N/A</v>
      </c>
      <c r="E20" s="234" t="e">
        <f>VLOOKUP(B20,'пр.взв'!B7:G86,4,FALSE)</f>
        <v>#N/A</v>
      </c>
      <c r="F20" s="245" t="e">
        <f>VLOOKUP(B20,'пр.взв'!B7:G86,5,FALSE)</f>
        <v>#N/A</v>
      </c>
      <c r="G20" s="236" t="e">
        <f>VLOOKUP(B20,'пр.взв'!B7:G86,6,FALSE)</f>
        <v>#N/A</v>
      </c>
    </row>
    <row r="21" spans="1:7" ht="13.5" customHeight="1" hidden="1">
      <c r="A21" s="233"/>
      <c r="B21" s="239"/>
      <c r="C21" s="240"/>
      <c r="D21" s="241"/>
      <c r="E21" s="234"/>
      <c r="F21" s="245"/>
      <c r="G21" s="236"/>
    </row>
    <row r="22" spans="1:7" ht="13.5" customHeight="1" hidden="1">
      <c r="A22" s="233" t="s">
        <v>17</v>
      </c>
      <c r="B22" s="238"/>
      <c r="C22" s="240" t="e">
        <f>VLOOKUP(B22,'пр.взв'!B7:G86,2,FALSE)</f>
        <v>#N/A</v>
      </c>
      <c r="D22" s="241" t="e">
        <f>VLOOKUP(B22,'пр.взв'!B7:G86,3,FALSE)</f>
        <v>#N/A</v>
      </c>
      <c r="E22" s="234" t="e">
        <f>VLOOKUP(B22,'пр.взв'!B7:G86,4,FALSE)</f>
        <v>#N/A</v>
      </c>
      <c r="F22" s="245" t="e">
        <f>VLOOKUP(B22,'пр.взв'!B7:G86,5,FALSE)</f>
        <v>#N/A</v>
      </c>
      <c r="G22" s="236" t="e">
        <f>VLOOKUP(B22,'пр.взв'!B7:G86,6,FALSE)</f>
        <v>#N/A</v>
      </c>
    </row>
    <row r="23" spans="1:7" ht="13.5" customHeight="1" hidden="1">
      <c r="A23" s="233"/>
      <c r="B23" s="239"/>
      <c r="C23" s="240"/>
      <c r="D23" s="241"/>
      <c r="E23" s="234"/>
      <c r="F23" s="245"/>
      <c r="G23" s="236"/>
    </row>
    <row r="24" spans="1:7" ht="13.5" customHeight="1" hidden="1">
      <c r="A24" s="233" t="s">
        <v>18</v>
      </c>
      <c r="B24" s="238"/>
      <c r="C24" s="240" t="e">
        <f>VLOOKUP(B24,'пр.взв'!B7:G86,2,FALSE)</f>
        <v>#N/A</v>
      </c>
      <c r="D24" s="241" t="e">
        <f>VLOOKUP(B24,'пр.взв'!B7:G86,3,FALSE)</f>
        <v>#N/A</v>
      </c>
      <c r="E24" s="234" t="e">
        <f>VLOOKUP(B24,'пр.взв'!B7:G86,4,FALSE)</f>
        <v>#N/A</v>
      </c>
      <c r="F24" s="245" t="e">
        <f>VLOOKUP(B24,'пр.взв'!B7:G86,5,FALSE)</f>
        <v>#N/A</v>
      </c>
      <c r="G24" s="236" t="e">
        <f>VLOOKUP(B24,'пр.взв'!B7:G86,6,FALSE)</f>
        <v>#N/A</v>
      </c>
    </row>
    <row r="25" spans="1:7" ht="13.5" customHeight="1" hidden="1">
      <c r="A25" s="233"/>
      <c r="B25" s="239"/>
      <c r="C25" s="240"/>
      <c r="D25" s="241"/>
      <c r="E25" s="234"/>
      <c r="F25" s="245"/>
      <c r="G25" s="236"/>
    </row>
    <row r="26" spans="1:7" ht="13.5" customHeight="1" hidden="1">
      <c r="A26" s="233" t="s">
        <v>19</v>
      </c>
      <c r="B26" s="238"/>
      <c r="C26" s="240" t="e">
        <f>VLOOKUP(B26,'пр.взв'!B7:G86,2,FALSE)</f>
        <v>#N/A</v>
      </c>
      <c r="D26" s="241" t="e">
        <f>VLOOKUP(B26,'пр.взв'!B7:G86,3,FALSE)</f>
        <v>#N/A</v>
      </c>
      <c r="E26" s="234" t="e">
        <f>VLOOKUP(B26,'пр.взв'!B7:G86,4,FALSE)</f>
        <v>#N/A</v>
      </c>
      <c r="F26" s="235"/>
      <c r="G26" s="236" t="e">
        <f>VLOOKUP(B26,'пр.взв'!B7:G86,6,FALSE)</f>
        <v>#N/A</v>
      </c>
    </row>
    <row r="27" spans="1:7" ht="13.5" customHeight="1" hidden="1">
      <c r="A27" s="233"/>
      <c r="B27" s="239"/>
      <c r="C27" s="240"/>
      <c r="D27" s="241"/>
      <c r="E27" s="234"/>
      <c r="F27" s="235"/>
      <c r="G27" s="236"/>
    </row>
    <row r="28" spans="1:7" ht="13.5" customHeight="1" hidden="1">
      <c r="A28" s="233" t="s">
        <v>20</v>
      </c>
      <c r="B28" s="238"/>
      <c r="C28" s="240" t="e">
        <f>VLOOKUP(B28,'пр.взв'!B7:G86,2,FALSE)</f>
        <v>#N/A</v>
      </c>
      <c r="D28" s="241" t="e">
        <f>VLOOKUP(B28,'пр.взв'!B7:G86,3,FALSE)</f>
        <v>#N/A</v>
      </c>
      <c r="E28" s="246" t="e">
        <f>VLOOKUP(B28,'пр.взв'!B7:G86,4,FALSE)</f>
        <v>#N/A</v>
      </c>
      <c r="F28" s="245" t="e">
        <f>VLOOKUP(B28,'пр.взв'!B7:G86,5,FALSE)</f>
        <v>#N/A</v>
      </c>
      <c r="G28" s="236" t="e">
        <f>VLOOKUP(B28,'пр.взв'!B7:G86,6,FALSE)</f>
        <v>#N/A</v>
      </c>
    </row>
    <row r="29" spans="1:7" ht="13.5" customHeight="1" hidden="1">
      <c r="A29" s="233"/>
      <c r="B29" s="239"/>
      <c r="C29" s="240"/>
      <c r="D29" s="241"/>
      <c r="E29" s="246"/>
      <c r="F29" s="245"/>
      <c r="G29" s="236"/>
    </row>
    <row r="30" spans="1:7" ht="13.5" customHeight="1" hidden="1">
      <c r="A30" s="233" t="s">
        <v>65</v>
      </c>
      <c r="B30" s="238"/>
      <c r="C30" s="240" t="e">
        <f>VLOOKUP(B30,'пр.взв'!B7:G86,2,FALSE)</f>
        <v>#N/A</v>
      </c>
      <c r="D30" s="241" t="e">
        <f>VLOOKUP(B30,'пр.взв'!B7:G86,3,FALSE)</f>
        <v>#N/A</v>
      </c>
      <c r="E30" s="246" t="e">
        <f>VLOOKUP(B30,'пр.взв'!B7:G86,4,FALSE)</f>
        <v>#N/A</v>
      </c>
      <c r="F30" s="245" t="e">
        <f>VLOOKUP(B30,'пр.взв'!B7:G86,5,FALSE)</f>
        <v>#N/A</v>
      </c>
      <c r="G30" s="236" t="e">
        <f>VLOOKUP(B30,'пр.взв'!B7:G86,6,FALSE)</f>
        <v>#N/A</v>
      </c>
    </row>
    <row r="31" spans="1:14" ht="13.5" customHeight="1" hidden="1">
      <c r="A31" s="233"/>
      <c r="B31" s="239"/>
      <c r="C31" s="240"/>
      <c r="D31" s="241"/>
      <c r="E31" s="246"/>
      <c r="F31" s="245"/>
      <c r="G31" s="236"/>
      <c r="H31" s="5"/>
      <c r="I31" s="5"/>
      <c r="J31" s="5"/>
      <c r="L31" s="5"/>
      <c r="M31" s="5"/>
      <c r="N31" s="5"/>
    </row>
    <row r="32" spans="1:14" ht="13.5" customHeight="1" hidden="1">
      <c r="A32" s="233" t="s">
        <v>65</v>
      </c>
      <c r="B32" s="238"/>
      <c r="C32" s="240" t="e">
        <f>VLOOKUP(B32,'пр.взв'!B7:G86,2,FALSE)</f>
        <v>#N/A</v>
      </c>
      <c r="D32" s="241" t="e">
        <f>VLOOKUP(B32,'пр.взв'!B7:G86,3,FALSE)</f>
        <v>#N/A</v>
      </c>
      <c r="E32" s="234" t="e">
        <f>VLOOKUP(B32,'пр.взв'!B7:G86,4,FALSE)</f>
        <v>#N/A</v>
      </c>
      <c r="F32" s="245" t="e">
        <f>VLOOKUP(B32,'пр.взв'!B7:G86,5,FALSE)</f>
        <v>#N/A</v>
      </c>
      <c r="G32" s="236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233"/>
      <c r="B33" s="239"/>
      <c r="C33" s="240"/>
      <c r="D33" s="241"/>
      <c r="E33" s="234"/>
      <c r="F33" s="245"/>
      <c r="G33" s="236"/>
      <c r="H33" s="5"/>
      <c r="I33" s="5"/>
      <c r="J33" s="5"/>
      <c r="L33" s="5"/>
      <c r="M33" s="5"/>
      <c r="N33" s="5"/>
    </row>
    <row r="34" spans="1:7" ht="13.5" customHeight="1" hidden="1">
      <c r="A34" s="233" t="s">
        <v>25</v>
      </c>
      <c r="B34" s="238"/>
      <c r="C34" s="240" t="e">
        <f>VLOOKUP(B34,'пр.взв'!B7:G86,2,FALSE)</f>
        <v>#N/A</v>
      </c>
      <c r="D34" s="241" t="e">
        <f>VLOOKUP(B34,'пр.взв'!B3:G114,3,FALSE)</f>
        <v>#N/A</v>
      </c>
      <c r="E34" s="246" t="e">
        <f>VLOOKUP(B34,'пр.взв'!B7:G86,4,FALSE)</f>
        <v>#N/A</v>
      </c>
      <c r="F34" s="245" t="e">
        <f>VLOOKUP(B34,'пр.взв'!B7:G86,5,FALSE)</f>
        <v>#N/A</v>
      </c>
      <c r="G34" s="236" t="e">
        <f>VLOOKUP(B34,'пр.взв'!B7:G86,6,FALSE)</f>
        <v>#N/A</v>
      </c>
    </row>
    <row r="35" spans="1:7" ht="13.5" customHeight="1" hidden="1">
      <c r="A35" s="233"/>
      <c r="B35" s="239"/>
      <c r="C35" s="240"/>
      <c r="D35" s="241"/>
      <c r="E35" s="246"/>
      <c r="F35" s="245"/>
      <c r="G35" s="236"/>
    </row>
    <row r="36" spans="1:7" ht="13.5" customHeight="1" hidden="1">
      <c r="A36" s="233" t="s">
        <v>26</v>
      </c>
      <c r="B36" s="238"/>
      <c r="C36" s="240" t="e">
        <f>VLOOKUP(B36,'пр.взв'!B7:G86,2,FALSE)</f>
        <v>#N/A</v>
      </c>
      <c r="D36" s="241" t="e">
        <f>VLOOKUP(B36,'пр.взв'!B7:G86,3,FALSE)</f>
        <v>#N/A</v>
      </c>
      <c r="E36" s="234" t="e">
        <f>VLOOKUP(B36,'пр.взв'!B7:G86,4,FALSE)</f>
        <v>#N/A</v>
      </c>
      <c r="F36" s="245" t="e">
        <f>VLOOKUP(B36,'пр.взв'!B7:G86,5,FALSE)</f>
        <v>#N/A</v>
      </c>
      <c r="G36" s="236" t="e">
        <f>VLOOKUP(B36,'пр.взв'!B7:G86,6,FALSE)</f>
        <v>#N/A</v>
      </c>
    </row>
    <row r="37" spans="1:7" ht="13.5" customHeight="1" hidden="1">
      <c r="A37" s="233"/>
      <c r="B37" s="239"/>
      <c r="C37" s="240"/>
      <c r="D37" s="241"/>
      <c r="E37" s="234"/>
      <c r="F37" s="245"/>
      <c r="G37" s="236"/>
    </row>
    <row r="38" spans="1:7" ht="13.5" customHeight="1" hidden="1">
      <c r="A38" s="233" t="s">
        <v>27</v>
      </c>
      <c r="B38" s="238"/>
      <c r="C38" s="240" t="e">
        <f>VLOOKUP(B38,'пр.взв'!B7:G86,2,FALSE)</f>
        <v>#N/A</v>
      </c>
      <c r="D38" s="241" t="e">
        <f>VLOOKUP(B38,'пр.взв'!B7:G86,3,FALSE)</f>
        <v>#N/A</v>
      </c>
      <c r="E38" s="246" t="e">
        <f>VLOOKUP(B38,'пр.взв'!B7:G86,4,FALSE)</f>
        <v>#N/A</v>
      </c>
      <c r="F38" s="235"/>
      <c r="G38" s="236" t="e">
        <f>VLOOKUP(B38,'пр.взв'!B7:G86,6,FALSE)</f>
        <v>#N/A</v>
      </c>
    </row>
    <row r="39" spans="1:7" ht="13.5" customHeight="1" hidden="1">
      <c r="A39" s="233"/>
      <c r="B39" s="239"/>
      <c r="C39" s="240"/>
      <c r="D39" s="241"/>
      <c r="E39" s="246"/>
      <c r="F39" s="235"/>
      <c r="G39" s="236"/>
    </row>
    <row r="40" spans="1:7" ht="13.5" customHeight="1" hidden="1">
      <c r="A40" s="233" t="s">
        <v>28</v>
      </c>
      <c r="B40" s="238"/>
      <c r="C40" s="240" t="e">
        <f>VLOOKUP(B40,'пр.взв'!B7:G86,2,FALSE)</f>
        <v>#N/A</v>
      </c>
      <c r="D40" s="241" t="e">
        <f>VLOOKUP(B40,'пр.взв'!B7:G86,3,FALSE)</f>
        <v>#N/A</v>
      </c>
      <c r="E40" s="246" t="e">
        <f>VLOOKUP(B40,'пр.взв'!B7:G86,4,FALSE)</f>
        <v>#N/A</v>
      </c>
      <c r="F40" s="245" t="e">
        <f>VLOOKUP(B40,'пр.взв'!B7:G86,5,FALSE)</f>
        <v>#N/A</v>
      </c>
      <c r="G40" s="236" t="e">
        <f>VLOOKUP(B40,'пр.взв'!B7:G86,6,FALSE)</f>
        <v>#N/A</v>
      </c>
    </row>
    <row r="41" spans="1:7" ht="13.5" customHeight="1" hidden="1">
      <c r="A41" s="233"/>
      <c r="B41" s="239"/>
      <c r="C41" s="240"/>
      <c r="D41" s="241"/>
      <c r="E41" s="246"/>
      <c r="F41" s="245"/>
      <c r="G41" s="236"/>
    </row>
    <row r="42" spans="1:7" ht="13.5" customHeight="1" hidden="1">
      <c r="A42" s="233" t="s">
        <v>29</v>
      </c>
      <c r="B42" s="238"/>
      <c r="C42" s="240" t="e">
        <f>VLOOKUP(B42,'пр.взв'!B7:G86,2,FALSE)</f>
        <v>#N/A</v>
      </c>
      <c r="D42" s="241" t="e">
        <f>VLOOKUP(B42,'пр.взв'!B7:G86,3,FALSE)</f>
        <v>#N/A</v>
      </c>
      <c r="E42" s="234" t="e">
        <f>VLOOKUP(B42,'пр.взв'!B7:G86,4,FALSE)</f>
        <v>#N/A</v>
      </c>
      <c r="F42" s="245" t="e">
        <f>VLOOKUP(B42,'пр.взв'!B7:G86,5,FALSE)</f>
        <v>#N/A</v>
      </c>
      <c r="G42" s="236" t="e">
        <f>VLOOKUP(B42,'пр.взв'!B7:G86,6,FALSE)</f>
        <v>#N/A</v>
      </c>
    </row>
    <row r="43" spans="1:7" ht="13.5" customHeight="1" hidden="1">
      <c r="A43" s="233"/>
      <c r="B43" s="239"/>
      <c r="C43" s="240"/>
      <c r="D43" s="241"/>
      <c r="E43" s="234"/>
      <c r="F43" s="245"/>
      <c r="G43" s="236"/>
    </row>
    <row r="44" spans="1:7" ht="13.5" customHeight="1" hidden="1">
      <c r="A44" s="233" t="s">
        <v>30</v>
      </c>
      <c r="B44" s="238"/>
      <c r="C44" s="240" t="e">
        <f>VLOOKUP(B44,'пр.взв'!B7:G86,2,FALSE)</f>
        <v>#N/A</v>
      </c>
      <c r="D44" s="241" t="e">
        <f>VLOOKUP(B44,'пр.взв'!B7:G86,3,FALSE)</f>
        <v>#N/A</v>
      </c>
      <c r="E44" s="234" t="e">
        <f>VLOOKUP(B44,'пр.взв'!B7:G86,4,FALSE)</f>
        <v>#N/A</v>
      </c>
      <c r="F44" s="245" t="e">
        <f>VLOOKUP(B44,'пр.взв'!B7:G86,5,FALSE)</f>
        <v>#N/A</v>
      </c>
      <c r="G44" s="236" t="e">
        <f>VLOOKUP(B44,'пр.взв'!B7:G86,6,FALSE)</f>
        <v>#N/A</v>
      </c>
    </row>
    <row r="45" spans="1:7" ht="13.5" customHeight="1" hidden="1">
      <c r="A45" s="233"/>
      <c r="B45" s="239"/>
      <c r="C45" s="240"/>
      <c r="D45" s="241"/>
      <c r="E45" s="234"/>
      <c r="F45" s="245"/>
      <c r="G45" s="236"/>
    </row>
    <row r="46" spans="1:7" ht="13.5" customHeight="1" hidden="1">
      <c r="A46" s="233" t="s">
        <v>31</v>
      </c>
      <c r="B46" s="238"/>
      <c r="C46" s="240" t="e">
        <f>VLOOKUP(B46,'пр.взв'!B7:G86,2,FALSE)</f>
        <v>#N/A</v>
      </c>
      <c r="D46" s="241" t="e">
        <f>VLOOKUP(B46,'пр.взв'!B7:G86,3,FALSE)</f>
        <v>#N/A</v>
      </c>
      <c r="E46" s="234" t="e">
        <f>VLOOKUP(B46,'пр.взв'!B7:G86,4,FALSE)</f>
        <v>#N/A</v>
      </c>
      <c r="F46" s="235"/>
      <c r="G46" s="236" t="e">
        <f>VLOOKUP(B46,'пр.взв'!B7:G86,6,FALSE)</f>
        <v>#N/A</v>
      </c>
    </row>
    <row r="47" spans="1:7" ht="13.5" customHeight="1" hidden="1">
      <c r="A47" s="233"/>
      <c r="B47" s="239"/>
      <c r="C47" s="240"/>
      <c r="D47" s="241"/>
      <c r="E47" s="234"/>
      <c r="F47" s="235"/>
      <c r="G47" s="236"/>
    </row>
    <row r="48" spans="1:7" ht="13.5" customHeight="1" hidden="1">
      <c r="A48" s="233" t="s">
        <v>32</v>
      </c>
      <c r="B48" s="238"/>
      <c r="C48" s="240" t="e">
        <f>VLOOKUP(B48,'пр.взв'!B7:G86,2,FALSE)</f>
        <v>#N/A</v>
      </c>
      <c r="D48" s="241" t="e">
        <f>VLOOKUP(B48,'пр.взв'!B7:G86,3,FALSE)</f>
        <v>#N/A</v>
      </c>
      <c r="E48" s="234" t="e">
        <f>VLOOKUP(B48,'пр.взв'!B7:G86,4,FALSE)</f>
        <v>#N/A</v>
      </c>
      <c r="F48" s="245" t="e">
        <f>VLOOKUP(B48,'пр.взв'!B7:G86,5,FALSE)</f>
        <v>#N/A</v>
      </c>
      <c r="G48" s="236" t="e">
        <f>VLOOKUP(B48,'пр.взв'!B7:G86,6,FALSE)</f>
        <v>#N/A</v>
      </c>
    </row>
    <row r="49" spans="1:7" ht="13.5" customHeight="1" hidden="1">
      <c r="A49" s="233"/>
      <c r="B49" s="239"/>
      <c r="C49" s="240"/>
      <c r="D49" s="241"/>
      <c r="E49" s="234"/>
      <c r="F49" s="245"/>
      <c r="G49" s="236"/>
    </row>
    <row r="50" spans="1:7" ht="13.5" customHeight="1" hidden="1">
      <c r="A50" s="233" t="s">
        <v>33</v>
      </c>
      <c r="B50" s="238"/>
      <c r="C50" s="240" t="e">
        <f>VLOOKUP(B50,'пр.взв'!B7:G86,2,FALSE)</f>
        <v>#N/A</v>
      </c>
      <c r="D50" s="241" t="e">
        <f>VLOOKUP(B50,'пр.взв'!B7:G86,3,FALSE)</f>
        <v>#N/A</v>
      </c>
      <c r="E50" s="234" t="e">
        <f>VLOOKUP(B50,'пр.взв'!B7:G86,4,FALSE)</f>
        <v>#N/A</v>
      </c>
      <c r="F50" s="245" t="e">
        <f>VLOOKUP(B50,'пр.взв'!B7:G86,5,FALSE)</f>
        <v>#N/A</v>
      </c>
      <c r="G50" s="236" t="e">
        <f>VLOOKUP(B50,'пр.взв'!B7:G86,6,FALSE)</f>
        <v>#N/A</v>
      </c>
    </row>
    <row r="51" spans="1:7" ht="13.5" customHeight="1" hidden="1">
      <c r="A51" s="233"/>
      <c r="B51" s="239"/>
      <c r="C51" s="240"/>
      <c r="D51" s="241"/>
      <c r="E51" s="234"/>
      <c r="F51" s="245"/>
      <c r="G51" s="236"/>
    </row>
    <row r="52" spans="1:7" ht="13.5" customHeight="1" hidden="1">
      <c r="A52" s="233" t="s">
        <v>34</v>
      </c>
      <c r="B52" s="238"/>
      <c r="C52" s="240" t="e">
        <f>VLOOKUP(B52,'пр.взв'!B7:G86,2,FALSE)</f>
        <v>#N/A</v>
      </c>
      <c r="D52" s="241" t="e">
        <f>VLOOKUP(B52,'пр.взв'!B7:G86,3,FALSE)</f>
        <v>#N/A</v>
      </c>
      <c r="E52" s="234" t="e">
        <f>VLOOKUP(B52,'пр.взв'!B7:G86,4,FALSE)</f>
        <v>#N/A</v>
      </c>
      <c r="F52" s="245" t="e">
        <f>VLOOKUP(B52,'пр.взв'!B7:G86,5,FALSE)</f>
        <v>#N/A</v>
      </c>
      <c r="G52" s="236" t="e">
        <f>VLOOKUP(B52,'пр.взв'!B7:G86,6,FALSE)</f>
        <v>#N/A</v>
      </c>
    </row>
    <row r="53" spans="1:7" ht="13.5" customHeight="1" hidden="1">
      <c r="A53" s="233"/>
      <c r="B53" s="239"/>
      <c r="C53" s="240"/>
      <c r="D53" s="241"/>
      <c r="E53" s="234"/>
      <c r="F53" s="245"/>
      <c r="G53" s="236"/>
    </row>
    <row r="54" spans="1:7" ht="13.5" customHeight="1" hidden="1">
      <c r="A54" s="233" t="s">
        <v>35</v>
      </c>
      <c r="B54" s="238"/>
      <c r="C54" s="240" t="e">
        <f>VLOOKUP(B54,'пр.взв'!B7:G86,2,FALSE)</f>
        <v>#N/A</v>
      </c>
      <c r="D54" s="241" t="e">
        <f>VLOOKUP(B54,'пр.взв'!B7:G86,3,FALSE)</f>
        <v>#N/A</v>
      </c>
      <c r="E54" s="234" t="e">
        <f>VLOOKUP(B54,'пр.взв'!B7:G86,4,FALSE)</f>
        <v>#N/A</v>
      </c>
      <c r="F54" s="245" t="e">
        <f>VLOOKUP(B54,'пр.взв'!B7:G86,5,FALSE)</f>
        <v>#N/A</v>
      </c>
      <c r="G54" s="236" t="e">
        <f>VLOOKUP(B54,'пр.взв'!B7:G86,6,FALSE)</f>
        <v>#N/A</v>
      </c>
    </row>
    <row r="55" spans="1:7" ht="13.5" customHeight="1" hidden="1">
      <c r="A55" s="233"/>
      <c r="B55" s="239"/>
      <c r="C55" s="240"/>
      <c r="D55" s="241"/>
      <c r="E55" s="234"/>
      <c r="F55" s="245"/>
      <c r="G55" s="236"/>
    </row>
    <row r="56" spans="1:7" ht="13.5" customHeight="1" hidden="1">
      <c r="A56" s="233" t="s">
        <v>36</v>
      </c>
      <c r="B56" s="238"/>
      <c r="C56" s="240" t="e">
        <f>VLOOKUP(B56,'пр.взв'!B7:G86,2,FALSE)</f>
        <v>#N/A</v>
      </c>
      <c r="D56" s="241" t="e">
        <f>VLOOKUP(B56,'пр.взв'!B7:G86,3,FALSE)</f>
        <v>#N/A</v>
      </c>
      <c r="E56" s="234" t="e">
        <f>VLOOKUP(B56,'пр.взв'!B7:G86,4,FALSE)</f>
        <v>#N/A</v>
      </c>
      <c r="F56" s="245" t="e">
        <f>VLOOKUP(B56,'пр.взв'!B7:G86,5,FALSE)</f>
        <v>#N/A</v>
      </c>
      <c r="G56" s="236" t="e">
        <f>VLOOKUP(B56,'пр.взв'!B7:G86,6,FALSE)</f>
        <v>#N/A</v>
      </c>
    </row>
    <row r="57" spans="1:7" ht="13.5" customHeight="1" hidden="1">
      <c r="A57" s="233"/>
      <c r="B57" s="239"/>
      <c r="C57" s="240"/>
      <c r="D57" s="241"/>
      <c r="E57" s="234"/>
      <c r="F57" s="245"/>
      <c r="G57" s="236"/>
    </row>
    <row r="58" spans="1:7" ht="10.5" customHeight="1" hidden="1">
      <c r="A58" s="233" t="s">
        <v>37</v>
      </c>
      <c r="B58" s="238"/>
      <c r="C58" s="240" t="e">
        <f>VLOOKUP(B58,'пр.взв'!B7:G86,2,FALSE)</f>
        <v>#N/A</v>
      </c>
      <c r="D58" s="241" t="e">
        <f>VLOOKUP(B58,'пр.взв'!B7:G86,3,FALSE)</f>
        <v>#N/A</v>
      </c>
      <c r="E58" s="234" t="e">
        <f>VLOOKUP(B58,'пр.взв'!B7:G86,4,FALSE)</f>
        <v>#N/A</v>
      </c>
      <c r="F58" s="235" t="e">
        <f>VLOOKUP(B58,'пр.взв'!B7:G86,5,FALSE)</f>
        <v>#N/A</v>
      </c>
      <c r="G58" s="236" t="e">
        <f>VLOOKUP(B58,'пр.взв'!B7:G86,6,FALSE)</f>
        <v>#N/A</v>
      </c>
    </row>
    <row r="59" spans="1:7" ht="10.5" customHeight="1" hidden="1">
      <c r="A59" s="233"/>
      <c r="B59" s="239"/>
      <c r="C59" s="240"/>
      <c r="D59" s="241"/>
      <c r="E59" s="234"/>
      <c r="F59" s="235"/>
      <c r="G59" s="236"/>
    </row>
    <row r="60" spans="1:7" ht="10.5" customHeight="1" hidden="1">
      <c r="A60" s="233" t="s">
        <v>38</v>
      </c>
      <c r="B60" s="238"/>
      <c r="C60" s="240" t="e">
        <f>VLOOKUP(B60,'пр.взв'!B7:G86,2,FALSE)</f>
        <v>#N/A</v>
      </c>
      <c r="D60" s="241" t="e">
        <f>VLOOKUP(B60,'пр.взв'!B7:G86,3,FALSE)</f>
        <v>#N/A</v>
      </c>
      <c r="E60" s="234" t="e">
        <f>VLOOKUP(B60,'пр.взв'!B7:G86,4,FALSE)</f>
        <v>#N/A</v>
      </c>
      <c r="F60" s="235" t="e">
        <f>VLOOKUP(B60,'пр.взв'!B7:G86,5,FALSE)</f>
        <v>#N/A</v>
      </c>
      <c r="G60" s="236" t="e">
        <f>VLOOKUP(B60,'пр.взв'!B7:G86,6,FALSE)</f>
        <v>#N/A</v>
      </c>
    </row>
    <row r="61" spans="1:7" ht="10.5" customHeight="1" hidden="1">
      <c r="A61" s="233"/>
      <c r="B61" s="239"/>
      <c r="C61" s="240"/>
      <c r="D61" s="241"/>
      <c r="E61" s="234"/>
      <c r="F61" s="235"/>
      <c r="G61" s="236"/>
    </row>
    <row r="62" spans="1:7" ht="10.5" customHeight="1" hidden="1">
      <c r="A62" s="233" t="s">
        <v>39</v>
      </c>
      <c r="B62" s="238"/>
      <c r="C62" s="240" t="e">
        <f>VLOOKUP(B62,'пр.взв'!B7:G86,2,FALSE)</f>
        <v>#N/A</v>
      </c>
      <c r="D62" s="241" t="e">
        <f>VLOOKUP(B62,'пр.взв'!B7:G86,3,FALSE)</f>
        <v>#N/A</v>
      </c>
      <c r="E62" s="234" t="e">
        <f>VLOOKUP(B62,'пр.взв'!B7:G86,4,FALSE)</f>
        <v>#N/A</v>
      </c>
      <c r="F62" s="235" t="e">
        <f>VLOOKUP(B62,'пр.взв'!B7:G86,5,FALSE)</f>
        <v>#N/A</v>
      </c>
      <c r="G62" s="236" t="e">
        <f>VLOOKUP(B62,'пр.взв'!B7:G86,6,FALSE)</f>
        <v>#N/A</v>
      </c>
    </row>
    <row r="63" spans="1:7" ht="10.5" customHeight="1" hidden="1">
      <c r="A63" s="233"/>
      <c r="B63" s="239"/>
      <c r="C63" s="240"/>
      <c r="D63" s="241"/>
      <c r="E63" s="234"/>
      <c r="F63" s="235"/>
      <c r="G63" s="236"/>
    </row>
    <row r="64" spans="1:7" ht="10.5" customHeight="1" hidden="1">
      <c r="A64" s="233" t="s">
        <v>40</v>
      </c>
      <c r="B64" s="238"/>
      <c r="C64" s="240" t="e">
        <f>VLOOKUP(B64,'пр.взв'!B7:G86,2,FALSE)</f>
        <v>#N/A</v>
      </c>
      <c r="D64" s="241" t="e">
        <f>VLOOKUP(B64,'пр.взв'!B7:G86,3,FALSE)</f>
        <v>#N/A</v>
      </c>
      <c r="E64" s="234" t="e">
        <f>VLOOKUP(B64,'пр.взв'!B7:G86,4,FALSE)</f>
        <v>#N/A</v>
      </c>
      <c r="F64" s="235" t="e">
        <f>VLOOKUP(B64,'пр.взв'!B7:G86,5,FALSE)</f>
        <v>#N/A</v>
      </c>
      <c r="G64" s="236" t="e">
        <f>VLOOKUP(B64,'пр.взв'!B7:G86,6,FALSE)</f>
        <v>#N/A</v>
      </c>
    </row>
    <row r="65" spans="1:7" ht="10.5" customHeight="1" hidden="1" thickBot="1">
      <c r="A65" s="242"/>
      <c r="B65" s="243"/>
      <c r="C65" s="244"/>
      <c r="D65" s="93"/>
      <c r="E65" s="91"/>
      <c r="F65" s="92"/>
      <c r="G65" s="237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30"/>
      <c r="B68" s="203"/>
      <c r="C68" s="201"/>
      <c r="D68" s="199"/>
      <c r="E68" s="231"/>
      <c r="F68" s="232"/>
      <c r="G68" s="201"/>
      <c r="H68" s="3"/>
      <c r="I68" s="3"/>
      <c r="J68" s="3"/>
      <c r="K68" s="3"/>
      <c r="L68" s="3"/>
      <c r="M68" s="3"/>
    </row>
    <row r="69" spans="1:13" ht="12.75">
      <c r="A69" s="230"/>
      <c r="B69" s="204"/>
      <c r="C69" s="201"/>
      <c r="D69" s="199"/>
      <c r="E69" s="231"/>
      <c r="F69" s="232"/>
      <c r="G69" s="201"/>
      <c r="H69" s="3"/>
      <c r="I69" s="3"/>
      <c r="J69" s="3"/>
      <c r="K69" s="3"/>
      <c r="L69" s="3"/>
      <c r="M69" s="3"/>
    </row>
    <row r="70" spans="1:10" ht="12.75">
      <c r="A70" s="230"/>
      <c r="B70" s="203"/>
      <c r="C70" s="201"/>
      <c r="D70" s="199"/>
      <c r="E70" s="231"/>
      <c r="F70" s="232"/>
      <c r="G70" s="201"/>
      <c r="H70" s="3"/>
      <c r="I70" s="3"/>
      <c r="J70" s="3"/>
    </row>
    <row r="71" spans="1:10" ht="12.75">
      <c r="A71" s="230"/>
      <c r="B71" s="204"/>
      <c r="C71" s="201"/>
      <c r="D71" s="199"/>
      <c r="E71" s="231"/>
      <c r="F71" s="232"/>
      <c r="G71" s="201"/>
      <c r="H71" s="3"/>
      <c r="I71" s="3"/>
      <c r="J71" s="3"/>
    </row>
    <row r="72" spans="1:10" ht="12.75">
      <c r="A72" s="230"/>
      <c r="B72" s="203"/>
      <c r="C72" s="201"/>
      <c r="D72" s="199"/>
      <c r="E72" s="231"/>
      <c r="F72" s="232"/>
      <c r="G72" s="201"/>
      <c r="H72" s="3"/>
      <c r="I72" s="3"/>
      <c r="J72" s="3"/>
    </row>
    <row r="73" spans="1:10" ht="12.75">
      <c r="A73" s="230"/>
      <c r="B73" s="204"/>
      <c r="C73" s="201"/>
      <c r="D73" s="199"/>
      <c r="E73" s="231"/>
      <c r="F73" s="232"/>
      <c r="G73" s="201"/>
      <c r="H73" s="3"/>
      <c r="I73" s="3"/>
      <c r="J73" s="3"/>
    </row>
    <row r="74" spans="1:10" ht="12.75">
      <c r="A74" s="230"/>
      <c r="B74" s="203"/>
      <c r="C74" s="201"/>
      <c r="D74" s="199"/>
      <c r="E74" s="231"/>
      <c r="F74" s="232"/>
      <c r="G74" s="201"/>
      <c r="H74" s="3"/>
      <c r="I74" s="3"/>
      <c r="J74" s="3"/>
    </row>
    <row r="75" spans="1:10" ht="12.75">
      <c r="A75" s="230"/>
      <c r="B75" s="204"/>
      <c r="C75" s="201"/>
      <c r="D75" s="199"/>
      <c r="E75" s="231"/>
      <c r="F75" s="232"/>
      <c r="G75" s="201"/>
      <c r="H75" s="3"/>
      <c r="I75" s="3"/>
      <c r="J75" s="3"/>
    </row>
    <row r="76" spans="1:10" ht="12.75">
      <c r="A76" s="230"/>
      <c r="B76" s="203"/>
      <c r="C76" s="201"/>
      <c r="D76" s="199"/>
      <c r="E76" s="231"/>
      <c r="F76" s="232"/>
      <c r="G76" s="201"/>
      <c r="H76" s="3"/>
      <c r="I76" s="3"/>
      <c r="J76" s="3"/>
    </row>
    <row r="77" spans="1:10" ht="12.75">
      <c r="A77" s="230"/>
      <c r="B77" s="204"/>
      <c r="C77" s="201"/>
      <c r="D77" s="199"/>
      <c r="E77" s="231"/>
      <c r="F77" s="232"/>
      <c r="G77" s="201"/>
      <c r="H77" s="3"/>
      <c r="I77" s="3"/>
      <c r="J77" s="3"/>
    </row>
    <row r="78" spans="1:10" ht="12.75">
      <c r="A78" s="230"/>
      <c r="B78" s="203"/>
      <c r="C78" s="201"/>
      <c r="D78" s="199"/>
      <c r="E78" s="231"/>
      <c r="F78" s="232"/>
      <c r="G78" s="201"/>
      <c r="H78" s="3"/>
      <c r="I78" s="3"/>
      <c r="J78" s="3"/>
    </row>
    <row r="79" spans="1:10" ht="12.75">
      <c r="A79" s="230"/>
      <c r="B79" s="204"/>
      <c r="C79" s="201"/>
      <c r="D79" s="199"/>
      <c r="E79" s="231"/>
      <c r="F79" s="232"/>
      <c r="G79" s="201"/>
      <c r="H79" s="3"/>
      <c r="I79" s="3"/>
      <c r="J79" s="3"/>
    </row>
    <row r="80" spans="1:10" ht="12.75">
      <c r="A80" s="230"/>
      <c r="B80" s="203"/>
      <c r="C80" s="201"/>
      <c r="D80" s="199"/>
      <c r="E80" s="231"/>
      <c r="F80" s="232"/>
      <c r="G80" s="201"/>
      <c r="H80" s="3"/>
      <c r="I80" s="3"/>
      <c r="J80" s="3"/>
    </row>
    <row r="81" spans="1:10" ht="12.75">
      <c r="A81" s="230"/>
      <c r="B81" s="204"/>
      <c r="C81" s="201"/>
      <c r="D81" s="199"/>
      <c r="E81" s="231"/>
      <c r="F81" s="232"/>
      <c r="G81" s="201"/>
      <c r="H81" s="3"/>
      <c r="I81" s="3"/>
      <c r="J81" s="3"/>
    </row>
    <row r="82" spans="1:10" ht="12.75">
      <c r="A82" s="230"/>
      <c r="B82" s="203"/>
      <c r="C82" s="201"/>
      <c r="D82" s="199"/>
      <c r="E82" s="231"/>
      <c r="F82" s="232"/>
      <c r="G82" s="201"/>
      <c r="H82" s="3"/>
      <c r="I82" s="3"/>
      <c r="J82" s="3"/>
    </row>
    <row r="83" spans="1:10" ht="12.75">
      <c r="A83" s="230"/>
      <c r="B83" s="204"/>
      <c r="C83" s="201"/>
      <c r="D83" s="199"/>
      <c r="E83" s="231"/>
      <c r="F83" s="232"/>
      <c r="G83" s="201"/>
      <c r="H83" s="3"/>
      <c r="I83" s="3"/>
      <c r="J83" s="3"/>
    </row>
    <row r="84" spans="1:10" ht="12.75">
      <c r="A84" s="230"/>
      <c r="B84" s="203"/>
      <c r="C84" s="201"/>
      <c r="D84" s="199"/>
      <c r="E84" s="231"/>
      <c r="F84" s="232"/>
      <c r="G84" s="201"/>
      <c r="H84" s="3"/>
      <c r="I84" s="3"/>
      <c r="J84" s="3"/>
    </row>
    <row r="85" spans="1:10" ht="12.75">
      <c r="A85" s="230"/>
      <c r="B85" s="204"/>
      <c r="C85" s="201"/>
      <c r="D85" s="199"/>
      <c r="E85" s="231"/>
      <c r="F85" s="232"/>
      <c r="G85" s="201"/>
      <c r="H85" s="3"/>
      <c r="I85" s="3"/>
      <c r="J85" s="3"/>
    </row>
    <row r="86" spans="1:10" ht="12.75">
      <c r="A86" s="230"/>
      <c r="B86" s="203"/>
      <c r="C86" s="201"/>
      <c r="D86" s="199"/>
      <c r="E86" s="231"/>
      <c r="F86" s="232"/>
      <c r="G86" s="201"/>
      <c r="H86" s="3"/>
      <c r="I86" s="3"/>
      <c r="J86" s="3"/>
    </row>
    <row r="87" spans="1:10" ht="12.75">
      <c r="A87" s="230"/>
      <c r="B87" s="204"/>
      <c r="C87" s="201"/>
      <c r="D87" s="199"/>
      <c r="E87" s="231"/>
      <c r="F87" s="232"/>
      <c r="G87" s="201"/>
      <c r="H87" s="3"/>
      <c r="I87" s="3"/>
      <c r="J87" s="3"/>
    </row>
    <row r="88" spans="1:10" ht="12.75">
      <c r="A88" s="230"/>
      <c r="B88" s="203"/>
      <c r="C88" s="201"/>
      <c r="D88" s="199"/>
      <c r="E88" s="231"/>
      <c r="F88" s="232"/>
      <c r="G88" s="201"/>
      <c r="H88" s="3"/>
      <c r="I88" s="3"/>
      <c r="J88" s="3"/>
    </row>
    <row r="89" spans="1:10" ht="12.75">
      <c r="A89" s="230"/>
      <c r="B89" s="204"/>
      <c r="C89" s="201"/>
      <c r="D89" s="199"/>
      <c r="E89" s="231"/>
      <c r="F89" s="232"/>
      <c r="G89" s="201"/>
      <c r="H89" s="3"/>
      <c r="I89" s="3"/>
      <c r="J89" s="3"/>
    </row>
    <row r="90" spans="1:10" ht="12.75">
      <c r="A90" s="230"/>
      <c r="B90" s="203"/>
      <c r="C90" s="201"/>
      <c r="D90" s="199"/>
      <c r="E90" s="231"/>
      <c r="F90" s="232"/>
      <c r="G90" s="201"/>
      <c r="H90" s="3"/>
      <c r="I90" s="3"/>
      <c r="J90" s="3"/>
    </row>
    <row r="91" spans="1:10" ht="12.75">
      <c r="A91" s="230"/>
      <c r="B91" s="204"/>
      <c r="C91" s="201"/>
      <c r="D91" s="199"/>
      <c r="E91" s="231"/>
      <c r="F91" s="232"/>
      <c r="G91" s="201"/>
      <c r="H91" s="3"/>
      <c r="I91" s="3"/>
      <c r="J91" s="3"/>
    </row>
    <row r="92" spans="1:10" ht="12.75">
      <c r="A92" s="230"/>
      <c r="B92" s="203"/>
      <c r="C92" s="201"/>
      <c r="D92" s="199"/>
      <c r="E92" s="231"/>
      <c r="F92" s="232"/>
      <c r="G92" s="201"/>
      <c r="H92" s="3"/>
      <c r="I92" s="3"/>
      <c r="J92" s="3"/>
    </row>
    <row r="93" spans="1:10" ht="12.75">
      <c r="A93" s="230"/>
      <c r="B93" s="204"/>
      <c r="C93" s="201"/>
      <c r="D93" s="199"/>
      <c r="E93" s="231"/>
      <c r="F93" s="232"/>
      <c r="G93" s="201"/>
      <c r="H93" s="3"/>
      <c r="I93" s="3"/>
      <c r="J93" s="3"/>
    </row>
    <row r="94" spans="1:10" ht="12.75">
      <c r="A94" s="230"/>
      <c r="B94" s="203"/>
      <c r="C94" s="201"/>
      <c r="D94" s="199"/>
      <c r="E94" s="231"/>
      <c r="F94" s="232"/>
      <c r="G94" s="201"/>
      <c r="H94" s="3"/>
      <c r="I94" s="3"/>
      <c r="J94" s="3"/>
    </row>
    <row r="95" spans="1:10" ht="12.75">
      <c r="A95" s="230"/>
      <c r="B95" s="204"/>
      <c r="C95" s="201"/>
      <c r="D95" s="199"/>
      <c r="E95" s="231"/>
      <c r="F95" s="232"/>
      <c r="G95" s="201"/>
      <c r="H95" s="3"/>
      <c r="I95" s="3"/>
      <c r="J95" s="3"/>
    </row>
    <row r="96" spans="1:10" ht="12.75">
      <c r="A96" s="230"/>
      <c r="B96" s="203"/>
      <c r="C96" s="201"/>
      <c r="D96" s="199"/>
      <c r="E96" s="231"/>
      <c r="F96" s="232"/>
      <c r="G96" s="201"/>
      <c r="H96" s="3"/>
      <c r="I96" s="3"/>
      <c r="J96" s="3"/>
    </row>
    <row r="97" spans="1:10" ht="12.75">
      <c r="A97" s="230"/>
      <c r="B97" s="204"/>
      <c r="C97" s="201"/>
      <c r="D97" s="199"/>
      <c r="E97" s="231"/>
      <c r="F97" s="232"/>
      <c r="G97" s="201"/>
      <c r="H97" s="3"/>
      <c r="I97" s="3"/>
      <c r="J97" s="3"/>
    </row>
    <row r="98" spans="1:10" ht="12.75">
      <c r="A98" s="230"/>
      <c r="B98" s="203"/>
      <c r="C98" s="201"/>
      <c r="D98" s="199"/>
      <c r="E98" s="231"/>
      <c r="F98" s="232"/>
      <c r="G98" s="201"/>
      <c r="H98" s="3"/>
      <c r="I98" s="3"/>
      <c r="J98" s="3"/>
    </row>
    <row r="99" spans="1:10" ht="12.75">
      <c r="A99" s="230"/>
      <c r="B99" s="204"/>
      <c r="C99" s="201"/>
      <c r="D99" s="199"/>
      <c r="E99" s="231"/>
      <c r="F99" s="232"/>
      <c r="G99" s="201"/>
      <c r="H99" s="3"/>
      <c r="I99" s="3"/>
      <c r="J99" s="3"/>
    </row>
    <row r="100" spans="1:10" ht="12.75">
      <c r="A100" s="230"/>
      <c r="B100" s="203"/>
      <c r="C100" s="201"/>
      <c r="D100" s="199"/>
      <c r="E100" s="231"/>
      <c r="F100" s="232"/>
      <c r="G100" s="201"/>
      <c r="H100" s="3"/>
      <c r="I100" s="3"/>
      <c r="J100" s="3"/>
    </row>
    <row r="101" spans="1:10" ht="12.75">
      <c r="A101" s="230"/>
      <c r="B101" s="204"/>
      <c r="C101" s="201"/>
      <c r="D101" s="199"/>
      <c r="E101" s="231"/>
      <c r="F101" s="232"/>
      <c r="G101" s="201"/>
      <c r="H101" s="3"/>
      <c r="I101" s="3"/>
      <c r="J101" s="3"/>
    </row>
    <row r="102" spans="1:10" ht="12.75">
      <c r="A102" s="230"/>
      <c r="B102" s="203"/>
      <c r="C102" s="201"/>
      <c r="D102" s="199"/>
      <c r="E102" s="231"/>
      <c r="F102" s="232"/>
      <c r="G102" s="201"/>
      <c r="H102" s="3"/>
      <c r="I102" s="3"/>
      <c r="J102" s="3"/>
    </row>
    <row r="103" spans="1:10" ht="12.75">
      <c r="A103" s="230"/>
      <c r="B103" s="204"/>
      <c r="C103" s="201"/>
      <c r="D103" s="199"/>
      <c r="E103" s="231"/>
      <c r="F103" s="232"/>
      <c r="G103" s="201"/>
      <c r="H103" s="3"/>
      <c r="I103" s="3"/>
      <c r="J103" s="3"/>
    </row>
    <row r="104" spans="1:10" ht="12.75">
      <c r="A104" s="230"/>
      <c r="B104" s="203"/>
      <c r="C104" s="201"/>
      <c r="D104" s="199"/>
      <c r="E104" s="231"/>
      <c r="F104" s="232"/>
      <c r="G104" s="201"/>
      <c r="H104" s="3"/>
      <c r="I104" s="3"/>
      <c r="J104" s="3"/>
    </row>
    <row r="105" spans="1:10" ht="12.75">
      <c r="A105" s="230"/>
      <c r="B105" s="204"/>
      <c r="C105" s="201"/>
      <c r="D105" s="199"/>
      <c r="E105" s="231"/>
      <c r="F105" s="232"/>
      <c r="G105" s="201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G22:G23"/>
    <mergeCell ref="A20:A21"/>
    <mergeCell ref="B20:B21"/>
    <mergeCell ref="C20:C21"/>
    <mergeCell ref="D20:D21"/>
    <mergeCell ref="F20:F21"/>
    <mergeCell ref="G20:G21"/>
    <mergeCell ref="F22:F23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4:F15"/>
    <mergeCell ref="B8:B9"/>
    <mergeCell ref="F8:F9"/>
    <mergeCell ref="C8:C9"/>
    <mergeCell ref="D8:D9"/>
    <mergeCell ref="E12:E13"/>
    <mergeCell ref="F12:F1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D6:D7"/>
    <mergeCell ref="E6:E7"/>
    <mergeCell ref="C12:C13"/>
    <mergeCell ref="D12:D13"/>
    <mergeCell ref="E8:E9"/>
    <mergeCell ref="C18:C19"/>
    <mergeCell ref="D18:D19"/>
    <mergeCell ref="E32:E33"/>
    <mergeCell ref="A30:A31"/>
    <mergeCell ref="B30:B31"/>
    <mergeCell ref="C30:C31"/>
    <mergeCell ref="D30:D31"/>
    <mergeCell ref="E30:E31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B52:B53"/>
    <mergeCell ref="A56:A57"/>
    <mergeCell ref="B56:B57"/>
    <mergeCell ref="C56:C57"/>
    <mergeCell ref="A54:A55"/>
    <mergeCell ref="B54:B55"/>
    <mergeCell ref="C54:C55"/>
    <mergeCell ref="A52:A53"/>
    <mergeCell ref="D56:D57"/>
    <mergeCell ref="E56:E57"/>
    <mergeCell ref="A58:A59"/>
    <mergeCell ref="B58:B59"/>
    <mergeCell ref="C58:C59"/>
    <mergeCell ref="D58:D59"/>
    <mergeCell ref="E58:E59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E70:E71"/>
    <mergeCell ref="F70:F71"/>
    <mergeCell ref="G70:G71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A98:A99"/>
    <mergeCell ref="B98:B99"/>
    <mergeCell ref="C98:C99"/>
    <mergeCell ref="D98:D99"/>
    <mergeCell ref="E98:E99"/>
    <mergeCell ref="F98:F99"/>
    <mergeCell ref="A100:A101"/>
    <mergeCell ref="B100:B101"/>
    <mergeCell ref="C100:C101"/>
    <mergeCell ref="D100:D101"/>
    <mergeCell ref="E100:E101"/>
    <mergeCell ref="F100:F101"/>
    <mergeCell ref="D102:D103"/>
    <mergeCell ref="E102:E103"/>
    <mergeCell ref="F102:F103"/>
    <mergeCell ref="G98:G99"/>
    <mergeCell ref="G100:G101"/>
    <mergeCell ref="G102:G103"/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2015-11-07T15:45:39Z</cp:lastPrinted>
  <dcterms:created xsi:type="dcterms:W3CDTF">1996-10-08T23:32:33Z</dcterms:created>
  <dcterms:modified xsi:type="dcterms:W3CDTF">2015-11-08T07:55:24Z</dcterms:modified>
  <cp:category/>
  <cp:version/>
  <cp:contentType/>
  <cp:contentStatus/>
</cp:coreProperties>
</file>