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<sst xmlns="http://schemas.openxmlformats.org/spreadsheetml/2006/main" count="40" uniqueCount="32">
  <si>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</si>
  <si>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</si>
  <si>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</si>
  <si>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</si>
  <si>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</si>
  <si>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</si>
  <si>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</si>
  <si>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</si>
  <si>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</si>
  <si>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</si>
  <si>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</si>
  <si>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</si>
  <si>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</si>
  <si>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</si>
  <si>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</si>
  <si>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</si>
  <si>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</si>
  <si>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</si>
  <si>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</si>
  <si>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</si>
  <si>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</si>
  <si>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</si>
  <si>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</si>
  <si>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Пермский, Пермь</t>
  </si>
  <si>
    <t>КАНИН Александр Владимирович</t>
  </si>
  <si>
    <t>16.09.1944 1</t>
  </si>
  <si>
    <t>Махоношин ВГ</t>
  </si>
  <si>
    <t>КРИВКОВ Борис Иванович</t>
  </si>
  <si>
    <t>21.03.1948 мс</t>
  </si>
  <si>
    <t>ХМАО-Югра</t>
  </si>
  <si>
    <t>Воробьев ВВ</t>
  </si>
  <si>
    <t>в.к. 62-М7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</si>
</sst>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6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6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8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62-М7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2</v>
      </c>
      <c r="C8" s="106" t="str">
        <f>VLOOKUP(B8,'пр.взв.'!B7:H22,2,FALSE)</f>
        <v>КРИВКОВ Борис Иванович</v>
      </c>
      <c r="D8" s="107" t="str">
        <f>VLOOKUP(B8,'пр.взв.'!B7:H22,3,FALSE)</f>
        <v>21.03.1948 мс</v>
      </c>
      <c r="E8" s="94" t="str">
        <f>VLOOKUP(B8,'пр.взв.'!B7:H22,4,FALSE)</f>
        <v>ХМАО-Югра</v>
      </c>
      <c r="F8" s="77">
        <f>VLOOKUP(B8,'пр.взв.'!B7:H22,5,FALSE)</f>
        <v>0</v>
      </c>
      <c r="G8" s="79"/>
      <c r="H8" s="72" t="str">
        <f>VLOOKUP(B8,'пр.взв.'!B7:H22,7,FALSE)</f>
        <v>Воробьев ВВ</v>
      </c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1</v>
      </c>
      <c r="C10" s="100" t="str">
        <f>VLOOKUP(B10,'пр.взв.'!B7:H22,2,FALSE)</f>
        <v>КАНИН Александр Владимирович</v>
      </c>
      <c r="D10" s="102" t="str">
        <f>VLOOKUP(B10,'пр.взв.'!B7:H22,3,FALSE)</f>
        <v>16.09.1944 1</v>
      </c>
      <c r="E10" s="96" t="str">
        <f>VLOOKUP(B10,'пр.взв.'!B1:H24,4,FALSE)</f>
        <v>Пермский, Пермь</v>
      </c>
      <c r="F10" s="78">
        <f>VLOOKUP(B10,'пр.взв.'!B7:H22,5,FALSE)</f>
        <v>0</v>
      </c>
      <c r="G10" s="81"/>
      <c r="H10" s="74" t="str">
        <f>VLOOKUP(B10,'пр.взв.'!B7:H22,7,FALSE)</f>
        <v>Махоношин ВГ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8"/>
      <c r="C2" s="118"/>
      <c r="D2" s="118"/>
      <c r="E2" s="118"/>
      <c r="F2" s="118"/>
      <c r="G2" s="118"/>
      <c r="H2" s="119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6" t="s">
        <v>31</v>
      </c>
      <c r="E4" s="126"/>
      <c r="F4" s="126"/>
      <c r="I4" s="11"/>
      <c r="J4" s="11"/>
      <c r="K4" s="11"/>
    </row>
    <row r="5" spans="1:8" ht="12.75" customHeight="1">
      <c r="A5" s="109" t="s">
        <v>4</v>
      </c>
      <c r="B5" s="129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30"/>
      <c r="C6" s="110"/>
      <c r="D6" s="110"/>
      <c r="E6" s="114"/>
      <c r="F6" s="103"/>
      <c r="G6" s="110"/>
      <c r="H6" s="110"/>
    </row>
    <row r="7" spans="1:8" ht="12.75" customHeight="1">
      <c r="A7" s="108"/>
      <c r="B7" s="123">
        <v>1</v>
      </c>
      <c r="C7" s="116" t="s">
        <v>24</v>
      </c>
      <c r="D7" s="108" t="s">
        <v>25</v>
      </c>
      <c r="E7" s="117" t="s">
        <v>23</v>
      </c>
      <c r="F7" s="132"/>
      <c r="G7" s="122"/>
      <c r="H7" s="116" t="s">
        <v>26</v>
      </c>
    </row>
    <row r="8" spans="1:8" ht="12.75">
      <c r="A8" s="108"/>
      <c r="B8" s="123"/>
      <c r="C8" s="116"/>
      <c r="D8" s="108"/>
      <c r="E8" s="117"/>
      <c r="F8" s="132"/>
      <c r="G8" s="122"/>
      <c r="H8" s="116"/>
    </row>
    <row r="9" spans="1:8" ht="12.75" customHeight="1">
      <c r="A9" s="108"/>
      <c r="B9" s="123">
        <v>2</v>
      </c>
      <c r="C9" s="116" t="s">
        <v>27</v>
      </c>
      <c r="D9" s="108" t="s">
        <v>28</v>
      </c>
      <c r="E9" s="108" t="s">
        <v>29</v>
      </c>
      <c r="F9" s="115"/>
      <c r="G9" s="122"/>
      <c r="H9" s="120" t="s">
        <v>30</v>
      </c>
    </row>
    <row r="10" spans="1:8" ht="12.75" customHeight="1">
      <c r="A10" s="108"/>
      <c r="B10" s="123"/>
      <c r="C10" s="116"/>
      <c r="D10" s="108"/>
      <c r="E10" s="108"/>
      <c r="F10" s="115"/>
      <c r="G10" s="122"/>
      <c r="H10" s="121"/>
    </row>
    <row r="11" spans="1:8" ht="12.75" customHeight="1">
      <c r="A11" s="108"/>
      <c r="B11" s="123"/>
      <c r="C11" s="124"/>
      <c r="D11" s="122"/>
      <c r="E11" s="122"/>
      <c r="F11" s="124"/>
      <c r="G11" s="122"/>
      <c r="H11" s="124"/>
    </row>
    <row r="12" spans="1:8" ht="15" customHeight="1">
      <c r="A12" s="108"/>
      <c r="B12" s="123"/>
      <c r="C12" s="124"/>
      <c r="D12" s="122"/>
      <c r="E12" s="131"/>
      <c r="F12" s="124"/>
      <c r="G12" s="122"/>
      <c r="H12" s="124"/>
    </row>
    <row r="13" spans="1:8" ht="12.75" customHeight="1">
      <c r="A13" s="108"/>
      <c r="B13" s="127">
        <v>4</v>
      </c>
      <c r="C13" s="128"/>
      <c r="D13" s="125"/>
      <c r="E13" s="113"/>
      <c r="F13" s="78"/>
      <c r="G13" s="111"/>
      <c r="H13" s="111"/>
    </row>
    <row r="14" spans="1:8" ht="15" customHeight="1">
      <c r="A14" s="108"/>
      <c r="B14" s="127"/>
      <c r="C14" s="128"/>
      <c r="D14" s="125"/>
      <c r="E14" s="114"/>
      <c r="F14" s="78"/>
      <c r="G14" s="111"/>
      <c r="H14" s="111"/>
    </row>
    <row r="15" spans="1:8" ht="15" customHeight="1">
      <c r="A15" s="108"/>
      <c r="B15" s="127">
        <v>5</v>
      </c>
      <c r="C15" s="128"/>
      <c r="D15" s="125"/>
      <c r="E15" s="113"/>
      <c r="F15" s="78"/>
      <c r="G15" s="111"/>
      <c r="H15" s="125"/>
    </row>
    <row r="16" spans="1:8" ht="15.75" customHeight="1">
      <c r="A16" s="108"/>
      <c r="B16" s="127"/>
      <c r="C16" s="128"/>
      <c r="D16" s="125"/>
      <c r="E16" s="114"/>
      <c r="F16" s="78"/>
      <c r="G16" s="111"/>
      <c r="H16" s="125"/>
    </row>
    <row r="17" spans="1:8" ht="12.75" customHeight="1">
      <c r="A17" s="108"/>
      <c r="B17" s="127">
        <v>6</v>
      </c>
      <c r="C17" s="128"/>
      <c r="D17" s="125"/>
      <c r="E17" s="113"/>
      <c r="F17" s="78"/>
      <c r="G17" s="111"/>
      <c r="H17" s="125"/>
    </row>
    <row r="18" spans="1:8" ht="15" customHeight="1">
      <c r="A18" s="108"/>
      <c r="B18" s="127"/>
      <c r="C18" s="128"/>
      <c r="D18" s="125"/>
      <c r="E18" s="114"/>
      <c r="F18" s="78"/>
      <c r="G18" s="111"/>
      <c r="H18" s="125"/>
    </row>
    <row r="19" spans="1:8" ht="12.75" customHeight="1">
      <c r="A19" s="108"/>
      <c r="B19" s="127">
        <v>7</v>
      </c>
      <c r="C19" s="128"/>
      <c r="D19" s="125"/>
      <c r="E19" s="113"/>
      <c r="F19" s="78"/>
      <c r="G19" s="111"/>
      <c r="H19" s="125"/>
    </row>
    <row r="20" spans="1:8" ht="15" customHeight="1">
      <c r="A20" s="108"/>
      <c r="B20" s="127"/>
      <c r="C20" s="128"/>
      <c r="D20" s="125"/>
      <c r="E20" s="114"/>
      <c r="F20" s="78"/>
      <c r="G20" s="111"/>
      <c r="H20" s="125"/>
    </row>
    <row r="21" spans="1:8" ht="12.75" customHeight="1">
      <c r="A21" s="108"/>
      <c r="B21" s="127">
        <v>8</v>
      </c>
      <c r="C21" s="128"/>
      <c r="D21" s="125"/>
      <c r="E21" s="113"/>
      <c r="F21" s="78"/>
      <c r="G21" s="111"/>
      <c r="H21" s="125"/>
    </row>
    <row r="22" spans="1:8" ht="15" customHeight="1">
      <c r="A22" s="108"/>
      <c r="B22" s="127"/>
      <c r="C22" s="128"/>
      <c r="D22" s="125"/>
      <c r="E22" s="114"/>
      <c r="F22" s="78"/>
      <c r="G22" s="111"/>
      <c r="H22" s="12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26.25" customHeight="1" thickBot="1">
      <c r="A4" s="21"/>
      <c r="B4" s="21"/>
      <c r="C4" s="142" t="str">
        <f>'[2]реквизиты'!$A$3</f>
        <v>14-16 мая 2015г.           г.Дзержинск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8:17" ht="27.75" customHeight="1" thickBot="1">
      <c r="H5" s="152" t="str">
        <f>HYPERLINK('пр.взв.'!D4)</f>
        <v>в.к. 62-М7 кг</v>
      </c>
      <c r="I5" s="153"/>
      <c r="J5" s="153"/>
      <c r="K5" s="153"/>
      <c r="L5" s="153"/>
      <c r="M5" s="153"/>
      <c r="N5" s="154"/>
      <c r="O5" s="171"/>
      <c r="P5" s="172"/>
      <c r="Q5" s="173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1" t="s">
        <v>0</v>
      </c>
      <c r="B7" s="141"/>
      <c r="E7" s="34"/>
      <c r="F7" s="34"/>
      <c r="G7" s="34"/>
      <c r="H7" s="34"/>
      <c r="I7" s="155" t="s">
        <v>12</v>
      </c>
      <c r="J7" s="155"/>
      <c r="K7" s="155"/>
      <c r="L7" s="155"/>
      <c r="M7" s="155"/>
      <c r="N7" s="34"/>
      <c r="O7" s="34"/>
      <c r="P7" s="34"/>
      <c r="Q7" s="36"/>
      <c r="R7" s="19"/>
      <c r="S7" s="17"/>
      <c r="T7" s="177" t="s">
        <v>1</v>
      </c>
      <c r="U7" s="177"/>
    </row>
    <row r="8" spans="1:21" ht="12.75" customHeight="1" thickBot="1">
      <c r="A8" s="139">
        <v>1</v>
      </c>
      <c r="B8" s="140" t="str">
        <f>VLOOKUP('пр.хода'!A8,'пр.взв.'!B7:C22,2,FALSE)</f>
        <v>КАНИН Александр Владимирович</v>
      </c>
      <c r="C8" s="138" t="str">
        <f>VLOOKUP(A8,'пр.взв.'!B7:H22,3,FALSE)</f>
        <v>16.09.1944 1</v>
      </c>
      <c r="D8" s="138" t="str">
        <f>VLOOKUP(A8,'пр.взв.'!B7:H22,4,FALSE)</f>
        <v>Пермский, Пермь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0" t="str">
        <f>VLOOKUP(U8,'пр.взв.'!B7:F22,2,FALSE)</f>
        <v>КРИВКОВ Борис Иванович</v>
      </c>
      <c r="S8" s="138" t="str">
        <f>VLOOKUP(U8,'пр.взв.'!B7:F22,3,FALSE)</f>
        <v>21.03.1948 мс</v>
      </c>
      <c r="T8" s="138" t="str">
        <f>VLOOKUP(U8,'пр.взв.'!B7:F22,4,FALSE)</f>
        <v>ХМАО-Югра</v>
      </c>
      <c r="U8" s="174">
        <v>2</v>
      </c>
    </row>
    <row r="9" spans="1:21" ht="12.75" customHeight="1">
      <c r="A9" s="135"/>
      <c r="B9" s="136"/>
      <c r="C9" s="137"/>
      <c r="D9" s="137"/>
      <c r="E9" s="37">
        <v>1</v>
      </c>
      <c r="F9" s="34"/>
      <c r="G9" s="38"/>
      <c r="H9" s="45">
        <v>2</v>
      </c>
      <c r="I9" s="182" t="str">
        <f>VLOOKUP(H9,'пр.взв.'!B7:F22,2,FALSE)</f>
        <v>КРИВКОВ Борис Иванович</v>
      </c>
      <c r="J9" s="183"/>
      <c r="K9" s="183"/>
      <c r="L9" s="183"/>
      <c r="M9" s="184"/>
      <c r="N9" s="34"/>
      <c r="O9" s="34"/>
      <c r="P9" s="34"/>
      <c r="Q9" s="37">
        <v>2</v>
      </c>
      <c r="R9" s="136"/>
      <c r="S9" s="137"/>
      <c r="T9" s="137"/>
      <c r="U9" s="175"/>
    </row>
    <row r="10" spans="1:21" ht="12.75" customHeight="1" thickBot="1">
      <c r="A10" s="133">
        <v>5</v>
      </c>
      <c r="B10" s="162">
        <f>VLOOKUP('пр.хода'!A10,'пр.взв.'!B9:C24,2,FALSE)</f>
        <v>0</v>
      </c>
      <c r="C10" s="156">
        <f>VLOOKUP(A10,'пр.взв.'!B7:H22,3,FALSE)</f>
        <v>0</v>
      </c>
      <c r="D10" s="156">
        <f>VLOOKUP(A10,'пр.взв.'!B7:H22,4,FALSE)</f>
        <v>0</v>
      </c>
      <c r="E10" s="18"/>
      <c r="F10" s="39"/>
      <c r="G10" s="40"/>
      <c r="H10" s="46"/>
      <c r="I10" s="185"/>
      <c r="J10" s="186"/>
      <c r="K10" s="186"/>
      <c r="L10" s="186"/>
      <c r="M10" s="187"/>
      <c r="N10" s="34"/>
      <c r="O10" s="41"/>
      <c r="P10" s="39"/>
      <c r="Q10" s="18"/>
      <c r="R10" s="162">
        <f>VLOOKUP(U10,'пр.взв.'!B9:F24,2,FALSE)</f>
        <v>0</v>
      </c>
      <c r="S10" s="156">
        <f>VLOOKUP(U10,'пр.взв.'!B9:F24,3,FALSE)</f>
        <v>0</v>
      </c>
      <c r="T10" s="156">
        <f>VLOOKUP(U10,'пр.взв.'!B9:F24,4,FALSE)</f>
        <v>0</v>
      </c>
      <c r="U10" s="174">
        <v>6</v>
      </c>
    </row>
    <row r="11" spans="1:21" ht="12.75" customHeight="1" thickBot="1">
      <c r="A11" s="135"/>
      <c r="B11" s="161"/>
      <c r="C11" s="157"/>
      <c r="D11" s="157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/>
      <c r="P11" s="35"/>
      <c r="Q11" s="34"/>
      <c r="R11" s="161"/>
      <c r="S11" s="157"/>
      <c r="T11" s="157"/>
      <c r="U11" s="175"/>
    </row>
    <row r="12" spans="1:21" ht="12.75" customHeight="1" thickBot="1">
      <c r="A12" s="139">
        <v>3</v>
      </c>
      <c r="B12" s="160" t="e">
        <f>VLOOKUP('пр.хода'!A12,'пр.взв.'!B11:C26,2,FALSE)</f>
        <v>#N/A</v>
      </c>
      <c r="C12" s="170" t="e">
        <f>VLOOKUP(A12,'пр.взв.'!B7:H22,3,FALSE)</f>
        <v>#N/A</v>
      </c>
      <c r="D12" s="170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60">
        <f>VLOOKUP(U12,'пр.взв.'!B11:F26,2,FALSE)</f>
        <v>0</v>
      </c>
      <c r="S12" s="170">
        <f>VLOOKUP(U12,'пр.взв.'!B11:F26,3,FALSE)</f>
        <v>0</v>
      </c>
      <c r="T12" s="170">
        <f>VLOOKUP(U12,'пр.взв.'!B11:F26,4,FALSE)</f>
        <v>0</v>
      </c>
      <c r="U12" s="176">
        <v>4</v>
      </c>
    </row>
    <row r="13" spans="1:21" ht="12.75" customHeight="1" thickBot="1">
      <c r="A13" s="135"/>
      <c r="B13" s="161"/>
      <c r="C13" s="157"/>
      <c r="D13" s="157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1"/>
      <c r="S13" s="157"/>
      <c r="T13" s="157"/>
      <c r="U13" s="175"/>
    </row>
    <row r="14" spans="1:21" ht="12.75" customHeight="1" thickBot="1">
      <c r="A14" s="133">
        <v>7</v>
      </c>
      <c r="B14" s="162">
        <f>VLOOKUP('пр.хода'!A14,'пр.взв.'!B13:C28,2,FALSE)</f>
        <v>0</v>
      </c>
      <c r="C14" s="156">
        <f>VLOOKUP(A14,'пр.взв.'!B7:H22,3,FALSE)</f>
        <v>0</v>
      </c>
      <c r="D14" s="156">
        <f>VLOOKUP(A14,'пр.взв.'!B7:H22,4,FALSE)</f>
        <v>0</v>
      </c>
      <c r="E14" s="18"/>
      <c r="F14" s="34"/>
      <c r="G14" s="38"/>
      <c r="H14" s="45">
        <v>1</v>
      </c>
      <c r="I14" s="164" t="str">
        <f>VLOOKUP(H14,'пр.взв.'!B5:F27,2,FALSE)</f>
        <v>КАНИН Александр Владимирович</v>
      </c>
      <c r="J14" s="165"/>
      <c r="K14" s="165"/>
      <c r="L14" s="165"/>
      <c r="M14" s="166"/>
      <c r="N14" s="34"/>
      <c r="O14" s="34"/>
      <c r="P14" s="34"/>
      <c r="Q14" s="18"/>
      <c r="R14" s="162">
        <f>VLOOKUP(U14,'пр.взв.'!B13:F28,2,FALSE)</f>
        <v>0</v>
      </c>
      <c r="S14" s="156">
        <f>VLOOKUP(U14,'пр.взв.'!B13:F28,3,FALSE)</f>
        <v>0</v>
      </c>
      <c r="T14" s="156">
        <f>VLOOKUP(U14,'пр.взв.'!B13:F28,4,FALSE)</f>
        <v>0</v>
      </c>
      <c r="U14" s="174">
        <v>8</v>
      </c>
    </row>
    <row r="15" spans="1:21" ht="12.75" customHeight="1" thickBot="1">
      <c r="A15" s="134"/>
      <c r="B15" s="163"/>
      <c r="C15" s="180"/>
      <c r="D15" s="180"/>
      <c r="E15" s="34"/>
      <c r="F15" s="34"/>
      <c r="G15" s="38"/>
      <c r="H15" s="46"/>
      <c r="I15" s="167"/>
      <c r="J15" s="168"/>
      <c r="K15" s="168"/>
      <c r="L15" s="168"/>
      <c r="M15" s="169"/>
      <c r="N15" s="34"/>
      <c r="O15" s="34"/>
      <c r="P15" s="34"/>
      <c r="Q15" s="34"/>
      <c r="R15" s="163"/>
      <c r="S15" s="180"/>
      <c r="T15" s="180"/>
      <c r="U15" s="181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8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9" t="s">
        <v>3</v>
      </c>
    </row>
    <row r="18" spans="1:21" ht="12.75" customHeight="1">
      <c r="A18" s="178"/>
      <c r="G18" s="151" t="s">
        <v>17</v>
      </c>
      <c r="H18" s="151"/>
      <c r="I18" s="151"/>
      <c r="J18" s="151"/>
      <c r="K18" s="151"/>
      <c r="L18" s="151"/>
      <c r="M18" s="151"/>
      <c r="N18" s="151"/>
      <c r="O18" s="151"/>
      <c r="R18" s="17"/>
      <c r="S18" s="17"/>
      <c r="T18" s="17"/>
      <c r="U18" s="179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8" t="e">
        <f>VLOOKUP(A21,'пр.взв.'!B7:F22,2,FALSE)</f>
        <v>#N/A</v>
      </c>
      <c r="C21" s="48"/>
      <c r="D21" s="48"/>
      <c r="E21" s="48"/>
      <c r="Q21" s="48"/>
      <c r="R21" s="57"/>
      <c r="S21" s="143" t="e">
        <f>VLOOKUP(U21,'пр.взв.'!B7:F22,2,FALSE)</f>
        <v>#N/A</v>
      </c>
      <c r="T21" s="144"/>
      <c r="U21" s="58">
        <v>0</v>
      </c>
    </row>
    <row r="22" spans="1:21" ht="12.75" customHeight="1">
      <c r="A22" s="47"/>
      <c r="B22" s="156"/>
      <c r="C22" s="49">
        <v>0</v>
      </c>
      <c r="D22" s="50"/>
      <c r="E22" s="48"/>
      <c r="Q22" s="48"/>
      <c r="R22" s="59">
        <v>0</v>
      </c>
      <c r="S22" s="145"/>
      <c r="T22" s="146"/>
      <c r="U22" s="58"/>
    </row>
    <row r="23" spans="1:21" ht="12.75" customHeight="1">
      <c r="A23" s="47">
        <v>0</v>
      </c>
      <c r="B23" s="199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7" t="e">
        <f>VLOOKUP(U23,'пр.взв.'!B7:F22,2,FALSE)</f>
        <v>#N/A</v>
      </c>
      <c r="T23" s="148"/>
      <c r="U23" s="58">
        <v>0</v>
      </c>
    </row>
    <row r="24" spans="1:21" ht="13.5" thickBot="1">
      <c r="A24" s="47"/>
      <c r="B24" s="200"/>
      <c r="C24" s="53"/>
      <c r="D24" s="52"/>
      <c r="E24" s="48"/>
      <c r="Q24" s="48"/>
      <c r="R24" s="51"/>
      <c r="S24" s="149"/>
      <c r="T24" s="150"/>
      <c r="U24" s="58"/>
    </row>
    <row r="25" spans="1:21" ht="12.75">
      <c r="A25" s="48"/>
      <c r="B25" s="48"/>
      <c r="C25" s="53"/>
      <c r="D25" s="52"/>
      <c r="E25" s="54">
        <v>0</v>
      </c>
      <c r="F25" s="189" t="e">
        <f>VLOOKUP(E25,'пр.взв.'!B7:D22,2,FALSE)</f>
        <v>#N/A</v>
      </c>
      <c r="G25" s="189"/>
      <c r="H25" s="189"/>
      <c r="I25" s="190"/>
      <c r="M25" s="188" t="e">
        <f>VLOOKUP(Q25,'пр.взв.'!B7:C22,2,FALSE)</f>
        <v>#N/A</v>
      </c>
      <c r="N25" s="189"/>
      <c r="O25" s="189"/>
      <c r="P25" s="190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1"/>
      <c r="G26" s="192"/>
      <c r="H26" s="192"/>
      <c r="I26" s="193"/>
      <c r="J26" s="22"/>
      <c r="K26" s="22"/>
      <c r="L26" s="22"/>
      <c r="M26" s="191"/>
      <c r="N26" s="192"/>
      <c r="O26" s="192"/>
      <c r="P26" s="193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4" t="e">
        <f>VLOOKUP(B27,'пр.взв.'!B7:F22,2,FALSE)</f>
        <v>#N/A</v>
      </c>
      <c r="D27" s="195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60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6"/>
      <c r="D28" s="197"/>
      <c r="E28" s="48"/>
      <c r="F28" s="2"/>
      <c r="G28" s="2"/>
      <c r="H28" s="2"/>
      <c r="I28" s="2"/>
      <c r="Q28" s="48"/>
      <c r="R28" s="16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2015-05-15T09:03:48Z</cp:lastPrinted>
  <dcterms:created xsi:type="dcterms:W3CDTF">1996-10-08T23:32:33Z</dcterms:created>
  <dcterms:modified xsi:type="dcterms:W3CDTF">2015-05-17T18:35:39Z</dcterms:modified>
  <cp:category/>
  <cp:version/>
  <cp:contentType/>
  <cp:contentStatus/>
</cp:coreProperties>
</file>