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<sst xmlns="http://schemas.openxmlformats.org/spreadsheetml/2006/main" count="463" uniqueCount="139">
  <si>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</si>
  <si>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</si>
  <si>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</si>
  <si>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</si>
  <si>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</si>
  <si>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</si>
  <si>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</si>
  <si>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</si>
  <si>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</si>
  <si>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</si>
  <si>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</si>
  <si>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</si>
  <si>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</si>
  <si>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</si>
  <si>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</si>
  <si>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</si>
  <si>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</si>
  <si>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</si>
  <si>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</si>
  <si>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</si>
  <si>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</si>
  <si>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</si>
  <si>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</si>
  <si>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</si>
  <si>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</si>
  <si>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</si>
  <si>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</si>
  <si>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</si>
  <si>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</si>
  <si>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</si>
  <si>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</si>
  <si>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</si>
  <si>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</si>
  <si>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</si>
  <si>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</si>
  <si>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>КВАЧАН Кристина Владимировна</t>
  </si>
  <si>
    <t>29.01.81 мсмк</t>
  </si>
  <si>
    <t>ДВФО Приморский Владивосток МО</t>
  </si>
  <si>
    <t>000618</t>
  </si>
  <si>
    <t>Леонтьев ЮА Фалеева ОА</t>
  </si>
  <si>
    <t>РУБЕЛЬ Полина Валентиновна</t>
  </si>
  <si>
    <t>28.06.86 мсмк</t>
  </si>
  <si>
    <t>000617</t>
  </si>
  <si>
    <t>БОНДАРЕВА Елена Борисовна</t>
  </si>
  <si>
    <t>07.06.85 мсмк</t>
  </si>
  <si>
    <t xml:space="preserve">МОСКВА  С-70 Д </t>
  </si>
  <si>
    <t>000527</t>
  </si>
  <si>
    <t>Береснев СН Ханбабаев РК Ходырев АН</t>
  </si>
  <si>
    <t>КРИВОЩЕКОВА Наталья Леонидовна</t>
  </si>
  <si>
    <t>07.06.82 мс</t>
  </si>
  <si>
    <t>ПФО Пермский Пермь Д</t>
  </si>
  <si>
    <t>000615</t>
  </si>
  <si>
    <t>Брулетова ЛА</t>
  </si>
  <si>
    <t>РУДЕНКО Екатерина Сергеевна</t>
  </si>
  <si>
    <t>03.07.88 мс</t>
  </si>
  <si>
    <t>СЗФО Псковская В.Луки РССС</t>
  </si>
  <si>
    <t>008866</t>
  </si>
  <si>
    <t>Петров АБ Сосунов ИВ</t>
  </si>
  <si>
    <t>ХМЕЛЕВА Евгения Павловна</t>
  </si>
  <si>
    <t>23.03.86 кмс</t>
  </si>
  <si>
    <t>СЗФО Псковская Пушкинские горы РССС</t>
  </si>
  <si>
    <t>001394</t>
  </si>
  <si>
    <t>Хмелев ПИ Петров АБ</t>
  </si>
  <si>
    <t>РЫЧКОВА Татьяна Сергеевна</t>
  </si>
  <si>
    <t>27.09.89 кмс</t>
  </si>
  <si>
    <t>УФО Курганская Курган МО</t>
  </si>
  <si>
    <t>008882</t>
  </si>
  <si>
    <t>Евтодеев ВФ Родионов АП</t>
  </si>
  <si>
    <t>СТРУКОВА Анастасия Павловна</t>
  </si>
  <si>
    <t>21.02.90 мс</t>
  </si>
  <si>
    <t>000799</t>
  </si>
  <si>
    <t>Струков ПГ</t>
  </si>
  <si>
    <t>БОРИСОВА Зинаида Петровна</t>
  </si>
  <si>
    <t>28.08.82 мсмк</t>
  </si>
  <si>
    <t>ЦФО Бррянская Брянск ЛОК</t>
  </si>
  <si>
    <t>000602</t>
  </si>
  <si>
    <t>АРЕФЬЕВА Лидия Борисовна</t>
  </si>
  <si>
    <t>17.05.87 мс</t>
  </si>
  <si>
    <t>ЦФО Московская Протвино МО</t>
  </si>
  <si>
    <t>004087</t>
  </si>
  <si>
    <t>Комарова ВВ</t>
  </si>
  <si>
    <t>ПАК Елена Игоревна</t>
  </si>
  <si>
    <t>10.03.80 мс</t>
  </si>
  <si>
    <t>ЦФО Тульская Тула РССС</t>
  </si>
  <si>
    <t>000630</t>
  </si>
  <si>
    <t>Лювунхай ВА</t>
  </si>
  <si>
    <t>ЛОБЫНЦЕВА Кристина Валерьевна</t>
  </si>
  <si>
    <t>18.02.89 мс</t>
  </si>
  <si>
    <t>ЮФО Краснодарский Крымск МО</t>
  </si>
  <si>
    <t>Адамян АВ Велиулаева АГ</t>
  </si>
  <si>
    <t>ТРЕСНИЦКАЯ Валентина Николаевна</t>
  </si>
  <si>
    <t>28.10.87 кмс</t>
  </si>
  <si>
    <t>ЮФО Ростовская Новочеркасск ЛОК</t>
  </si>
  <si>
    <t>Минаев АВ Варданян АС</t>
  </si>
  <si>
    <t>АКУЛОВА Рада Александровна</t>
  </si>
  <si>
    <t>17.08.85 кмс</t>
  </si>
  <si>
    <t>ЮФО Ставропольский Ставрополь ВС</t>
  </si>
  <si>
    <t>006467</t>
  </si>
  <si>
    <t>УФО ЯНАО Пурпе МО</t>
  </si>
  <si>
    <t>Сапронов ВВ Моторкин АВ</t>
  </si>
  <si>
    <t>Папшуков МА Папшуов СМ</t>
  </si>
  <si>
    <t>в.к. 48   кг.</t>
  </si>
  <si>
    <t>В.К.  48 кг</t>
  </si>
  <si>
    <t>4</t>
  </si>
  <si>
    <t>2'20''</t>
  </si>
  <si>
    <t>3'53''</t>
  </si>
  <si>
    <t>1'20''</t>
  </si>
  <si>
    <t>0</t>
  </si>
  <si>
    <t>2'28''</t>
  </si>
  <si>
    <t>2</t>
  </si>
  <si>
    <t>1'07''</t>
  </si>
  <si>
    <t>3'05''</t>
  </si>
  <si>
    <t>3</t>
  </si>
  <si>
    <t>0'00''</t>
  </si>
  <si>
    <t>3'02''</t>
  </si>
  <si>
    <t>1'33''</t>
  </si>
  <si>
    <t>1</t>
  </si>
  <si>
    <t>3'03''</t>
  </si>
  <si>
    <t>1'15''</t>
  </si>
  <si>
    <t xml:space="preserve">В.К.  48 </t>
  </si>
  <si>
    <t>ВСТРЕЧА 2</t>
  </si>
  <si>
    <t>1'10''</t>
  </si>
  <si>
    <t>48 КГ</t>
  </si>
  <si>
    <t>13-14</t>
  </si>
  <si>
    <t>9-12</t>
  </si>
  <si>
    <t>7-8</t>
  </si>
  <si>
    <t>5</t>
  </si>
  <si>
    <t>4:0</t>
  </si>
  <si>
    <t>6</t>
  </si>
  <si>
    <t>/г.Армавир/</t>
  </si>
  <si>
    <t>Гл. секретарь, судья МК</t>
  </si>
  <si>
    <t>Гл. судья, судья МК</t>
  </si>
  <si>
    <t>Р.М. Бабоян</t>
  </si>
  <si>
    <t>Н.Ю.Глушкова</t>
  </si>
  <si>
    <t>/г.Рязань/</t>
  </si>
  <si>
    <t xml:space="preserve">ИТОГОВЫЙ ПРОТОКОЛ    </t>
  </si>
  <si>
    <t>48 кг</t>
  </si>
  <si>
    <t>3:0</t>
  </si>
  <si>
    <t>Сафронов ВВ Моторкин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</si>
</sst>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sz val="10"/>
      <color indexed="5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0" applyFont="1" applyAlignment="1">
      <alignment/>
    </xf>
    <xf numFmtId="0" fontId="16" fillId="0" borderId="0" xfId="15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7" xfId="15" applyFont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9" xfId="15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16" fillId="0" borderId="10" xfId="15" applyFont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4" xfId="15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15" applyFont="1" applyBorder="1" applyAlignment="1">
      <alignment horizontal="center"/>
    </xf>
    <xf numFmtId="0" fontId="6" fillId="0" borderId="16" xfId="15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0" borderId="10" xfId="15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15" xfId="15" applyNumberFormat="1" applyFont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3" fillId="0" borderId="24" xfId="15" applyFont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6" fillId="2" borderId="6" xfId="0" applyFont="1" applyFill="1" applyBorder="1" applyAlignment="1">
      <alignment/>
    </xf>
    <xf numFmtId="0" fontId="6" fillId="0" borderId="29" xfId="15" applyFont="1" applyBorder="1" applyAlignment="1">
      <alignment horizontal="center"/>
    </xf>
    <xf numFmtId="0" fontId="6" fillId="0" borderId="29" xfId="15" applyNumberFormat="1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30" xfId="15" applyFont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3" fillId="2" borderId="31" xfId="0" applyFont="1" applyFill="1" applyBorder="1" applyAlignment="1">
      <alignment/>
    </xf>
    <xf numFmtId="0" fontId="6" fillId="0" borderId="16" xfId="15" applyNumberFormat="1" applyFont="1" applyBorder="1" applyAlignment="1">
      <alignment horizontal="center"/>
    </xf>
    <xf numFmtId="0" fontId="3" fillId="2" borderId="32" xfId="0" applyFont="1" applyFill="1" applyBorder="1" applyAlignment="1">
      <alignment/>
    </xf>
    <xf numFmtId="0" fontId="6" fillId="2" borderId="1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6" fillId="0" borderId="33" xfId="15" applyNumberFormat="1" applyFont="1" applyBorder="1" applyAlignment="1">
      <alignment horizontal="center"/>
    </xf>
    <xf numFmtId="49" fontId="3" fillId="0" borderId="34" xfId="15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3" fillId="0" borderId="0" xfId="15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15" applyFont="1" applyBorder="1" applyAlignment="1">
      <alignment/>
    </xf>
    <xf numFmtId="0" fontId="2" fillId="0" borderId="0" xfId="15" applyFont="1" applyAlignment="1">
      <alignment/>
    </xf>
    <xf numFmtId="0" fontId="15" fillId="3" borderId="36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4" fillId="0" borderId="36" xfId="15" applyFont="1" applyBorder="1" applyAlignment="1">
      <alignment horizontal="center" vertical="center" wrapText="1"/>
    </xf>
    <xf numFmtId="0" fontId="14" fillId="0" borderId="37" xfId="15" applyFont="1" applyBorder="1" applyAlignment="1">
      <alignment horizontal="center" vertical="center" wrapText="1"/>
    </xf>
    <xf numFmtId="0" fontId="14" fillId="0" borderId="38" xfId="15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3" fillId="0" borderId="46" xfId="15" applyFont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left" vertical="center" wrapText="1"/>
    </xf>
    <xf numFmtId="0" fontId="3" fillId="0" borderId="16" xfId="15" applyFont="1" applyBorder="1" applyAlignment="1">
      <alignment horizontal="left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2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52" xfId="15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3" fillId="0" borderId="21" xfId="15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0" fontId="6" fillId="0" borderId="54" xfId="15" applyFont="1" applyBorder="1" applyAlignment="1">
      <alignment horizontal="center" vertical="center" wrapText="1"/>
    </xf>
    <xf numFmtId="0" fontId="3" fillId="0" borderId="1" xfId="15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3" fillId="0" borderId="54" xfId="15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3" fillId="0" borderId="56" xfId="15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0" borderId="62" xfId="15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41" xfId="15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1" fillId="0" borderId="7" xfId="15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6" fillId="0" borderId="42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1" fillId="0" borderId="45" xfId="15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3" fillId="0" borderId="41" xfId="15" applyFont="1" applyFill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12" xfId="15" applyFont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0" borderId="15" xfId="15" applyFont="1" applyFill="1" applyBorder="1" applyAlignment="1">
      <alignment horizontal="left" vertical="center" wrapText="1"/>
    </xf>
    <xf numFmtId="0" fontId="3" fillId="0" borderId="12" xfId="15" applyFont="1" applyFill="1" applyBorder="1" applyAlignment="1">
      <alignment horizontal="left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5" fillId="0" borderId="36" xfId="15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49" fontId="3" fillId="6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7" borderId="41" xfId="0" applyNumberFormat="1" applyFont="1" applyFill="1" applyBorder="1" applyAlignment="1">
      <alignment horizontal="center" vertical="center" wrapText="1"/>
    </xf>
    <xf numFmtId="49" fontId="3" fillId="8" borderId="41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7" borderId="41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3" fillId="8" borderId="15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49" fontId="6" fillId="7" borderId="41" xfId="0" applyNumberFormat="1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49" fontId="6" fillId="3" borderId="41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49" fontId="6" fillId="8" borderId="41" xfId="0" applyNumberFormat="1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14" fontId="3" fillId="8" borderId="41" xfId="0" applyNumberFormat="1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49" fontId="6" fillId="6" borderId="41" xfId="0" applyNumberFormat="1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66675</xdr:rowOff>
    </xdr:from>
    <xdr:to>
      <xdr:col>4</xdr:col>
      <xdr:colOff>76200</xdr:colOff>
      <xdr:row>2</xdr:row>
      <xdr:rowOff>47625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6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123825</xdr:rowOff>
    </xdr:from>
    <xdr:to>
      <xdr:col>1</xdr:col>
      <xdr:colOff>409575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257175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11">
          <cell r="A11" t="str">
            <v>ПРОТОКОЛ  ВЗВЕШИВАНИЯ                                                                                                                                        Первенство России по ДЖИУ-ДЖИТСУ среди юниоров  1988-90 гг.р.</v>
          </cell>
        </row>
        <row r="12">
          <cell r="A12" t="str">
            <v>28 февраля - 01 марта 2008 г. г. 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  <cell r="L2" t="str">
            <v>ПРОТОКОЛ ХОДА СОРЕВНОВАНИЙ</v>
          </cell>
        </row>
        <row r="3">
          <cell r="A3" t="str">
            <v>12-15 сентября 2008 г.        г. Астрахань</v>
          </cell>
        </row>
        <row r="15">
          <cell r="A15" t="str">
            <v>12-15 сентября 2008 г.        г. Астрахань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1">
      <selection activeCell="T40" sqref="A1:T40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0.25" customHeight="1" thickBot="1">
      <c r="A1" s="34"/>
      <c r="B1" s="34"/>
      <c r="C1" s="34"/>
      <c r="D1" s="34"/>
      <c r="E1" s="34"/>
      <c r="F1" s="34"/>
      <c r="G1" s="122" t="str">
        <f>HYPERLINK('[2]реквизиты'!$L$2)</f>
        <v>ПРОТОКОЛ ХОДА СОРЕВНОВАНИЙ</v>
      </c>
      <c r="H1" s="122"/>
      <c r="I1" s="122"/>
      <c r="J1" s="122"/>
      <c r="K1" s="122"/>
      <c r="L1" s="122"/>
      <c r="M1" s="122"/>
      <c r="N1" s="4"/>
      <c r="O1" s="4"/>
      <c r="P1" s="4"/>
      <c r="Q1" s="4"/>
      <c r="R1" s="4"/>
      <c r="S1" s="4"/>
      <c r="T1" s="4"/>
    </row>
    <row r="2" spans="1:20" ht="34.5" customHeight="1" thickBot="1">
      <c r="A2" s="4"/>
      <c r="B2" s="35"/>
      <c r="C2" s="35"/>
      <c r="D2" s="35"/>
      <c r="E2" s="35"/>
      <c r="F2" s="123" t="str">
        <f>HYPERLINK('[2]реквизиты'!$A$2)</f>
        <v>Чемпионат России по САМБО среди женщин</v>
      </c>
      <c r="G2" s="124"/>
      <c r="H2" s="124"/>
      <c r="I2" s="124"/>
      <c r="J2" s="124"/>
      <c r="K2" s="124"/>
      <c r="L2" s="124"/>
      <c r="M2" s="124"/>
      <c r="N2" s="125"/>
      <c r="O2" s="35"/>
      <c r="P2" s="35"/>
      <c r="Q2" s="35"/>
      <c r="R2" s="118" t="s">
        <v>101</v>
      </c>
      <c r="S2" s="119"/>
      <c r="T2" s="120"/>
    </row>
    <row r="3" spans="1:26" ht="19.5" customHeight="1">
      <c r="A3" s="36"/>
      <c r="B3" s="36"/>
      <c r="C3" s="36"/>
      <c r="D3" s="36"/>
      <c r="E3" s="36"/>
      <c r="F3" s="36"/>
      <c r="G3" s="121" t="str">
        <f>HYPERLINK('[2]реквизиты'!$A$15)</f>
        <v>12-15 сентября 2008 г.        г. Астрахань</v>
      </c>
      <c r="H3" s="121"/>
      <c r="I3" s="121"/>
      <c r="J3" s="121"/>
      <c r="K3" s="121"/>
      <c r="L3" s="121"/>
      <c r="M3" s="121"/>
      <c r="N3" s="37"/>
      <c r="O3" s="37"/>
      <c r="P3" s="37"/>
      <c r="Q3" s="37"/>
      <c r="R3" s="37"/>
      <c r="S3" s="37"/>
      <c r="T3" s="37"/>
      <c r="U3" s="19"/>
      <c r="V3" s="19"/>
      <c r="W3" s="19"/>
      <c r="X3" s="19"/>
      <c r="Y3" s="19"/>
      <c r="Z3" s="19"/>
    </row>
    <row r="4" spans="1:20" ht="18" customHeight="1" thickBot="1">
      <c r="A4" s="38" t="s">
        <v>30</v>
      </c>
      <c r="B4" s="4"/>
      <c r="C4" s="4"/>
      <c r="D4" s="39"/>
      <c r="E4" s="4"/>
      <c r="F4" s="39"/>
      <c r="G4" s="4"/>
      <c r="H4" s="4"/>
      <c r="I4" s="4"/>
      <c r="J4" s="4"/>
      <c r="K4" s="38" t="s">
        <v>7</v>
      </c>
      <c r="L4" s="4"/>
      <c r="M4" s="4"/>
      <c r="N4" s="39"/>
      <c r="O4" s="4"/>
      <c r="P4" s="39"/>
      <c r="Q4" s="4"/>
      <c r="R4" s="4"/>
      <c r="S4" s="4"/>
      <c r="T4" s="4"/>
    </row>
    <row r="5" spans="1:21" ht="13.5" thickBot="1">
      <c r="A5" s="184" t="s">
        <v>1</v>
      </c>
      <c r="B5" s="184" t="s">
        <v>8</v>
      </c>
      <c r="C5" s="184" t="s">
        <v>9</v>
      </c>
      <c r="D5" s="184" t="s">
        <v>10</v>
      </c>
      <c r="E5" s="188" t="s">
        <v>11</v>
      </c>
      <c r="F5" s="189"/>
      <c r="G5" s="189"/>
      <c r="H5" s="191"/>
      <c r="I5" s="184" t="s">
        <v>12</v>
      </c>
      <c r="J5" s="184" t="s">
        <v>13</v>
      </c>
      <c r="K5" s="184" t="s">
        <v>1</v>
      </c>
      <c r="L5" s="184" t="s">
        <v>8</v>
      </c>
      <c r="M5" s="184" t="s">
        <v>9</v>
      </c>
      <c r="N5" s="184" t="s">
        <v>10</v>
      </c>
      <c r="O5" s="188" t="s">
        <v>11</v>
      </c>
      <c r="P5" s="189"/>
      <c r="Q5" s="189"/>
      <c r="R5" s="189"/>
      <c r="S5" s="184" t="s">
        <v>12</v>
      </c>
      <c r="T5" s="184" t="s">
        <v>13</v>
      </c>
      <c r="U5" s="18"/>
    </row>
    <row r="6" spans="1:21" ht="13.5" thickBot="1">
      <c r="A6" s="185"/>
      <c r="B6" s="185"/>
      <c r="C6" s="185"/>
      <c r="D6" s="187"/>
      <c r="E6" s="40">
        <v>1</v>
      </c>
      <c r="F6" s="41">
        <v>2</v>
      </c>
      <c r="G6" s="41">
        <v>3</v>
      </c>
      <c r="H6" s="41">
        <v>4</v>
      </c>
      <c r="I6" s="192"/>
      <c r="J6" s="185"/>
      <c r="K6" s="185"/>
      <c r="L6" s="185"/>
      <c r="M6" s="185"/>
      <c r="N6" s="187"/>
      <c r="O6" s="40">
        <v>1</v>
      </c>
      <c r="P6" s="41">
        <v>2</v>
      </c>
      <c r="Q6" s="41">
        <v>3</v>
      </c>
      <c r="R6" s="42">
        <v>4</v>
      </c>
      <c r="S6" s="185"/>
      <c r="T6" s="185"/>
      <c r="U6" s="18"/>
    </row>
    <row r="7" spans="1:21" ht="12.75" customHeight="1">
      <c r="A7" s="175">
        <v>1</v>
      </c>
      <c r="B7" s="154" t="str">
        <f>VLOOKUP('пр.хода'!A7,'пр.взвешивания'!B6:E33,2,FALSE)</f>
        <v>БОНДАРЕВА Елена Борисовна</v>
      </c>
      <c r="C7" s="176" t="str">
        <f>VLOOKUP('пр.хода'!B7,'пр.взвешивания'!C6:F33,2,FALSE)</f>
        <v>07.06.85 мсмк</v>
      </c>
      <c r="D7" s="133" t="str">
        <f>VLOOKUP('пр.хода'!C7,'пр.взвешивания'!D6:G33,2,FALSE)</f>
        <v>МОСКВА  С-70 Д </v>
      </c>
      <c r="E7" s="43"/>
      <c r="F7" s="44" t="str">
        <f>HYPERLINK(круги!G5)</f>
        <v>4</v>
      </c>
      <c r="G7" s="44" t="str">
        <f>HYPERLINK(круги!G16)</f>
        <v>4</v>
      </c>
      <c r="H7" s="44" t="str">
        <f>HYPERLINK(круги!G27)</f>
        <v>3</v>
      </c>
      <c r="I7" s="182">
        <f>SUM(круги!G5+круги!G16+круги!G27)</f>
        <v>11</v>
      </c>
      <c r="J7" s="183">
        <v>1</v>
      </c>
      <c r="K7" s="175">
        <v>1</v>
      </c>
      <c r="L7" s="154" t="str">
        <f>VLOOKUP(K7,'пр.взвешивания'!B6:C33,2,FALSE)</f>
        <v>БОНДАРЕВА Елена Борисовна</v>
      </c>
      <c r="M7" s="155" t="str">
        <f>VLOOKUP(L7,'пр.взвешивания'!C6:D33,2,FALSE)</f>
        <v>07.06.85 мсмк</v>
      </c>
      <c r="N7" s="156" t="str">
        <f>VLOOKUP(M7,'пр.взвешивания'!D6:E33,2,FALSE)</f>
        <v>МОСКВА  С-70 Д </v>
      </c>
      <c r="O7" s="45"/>
      <c r="P7" s="46">
        <v>3</v>
      </c>
      <c r="Q7" s="46">
        <v>4</v>
      </c>
      <c r="R7" s="47">
        <v>3</v>
      </c>
      <c r="S7" s="150">
        <f>SUM(O7:R7)</f>
        <v>10</v>
      </c>
      <c r="T7" s="186">
        <v>1</v>
      </c>
      <c r="U7" s="18"/>
    </row>
    <row r="8" spans="1:21" ht="12.75" customHeight="1">
      <c r="A8" s="162"/>
      <c r="B8" s="145"/>
      <c r="C8" s="171"/>
      <c r="D8" s="172"/>
      <c r="E8" s="48"/>
      <c r="F8" s="49" t="str">
        <f>HYPERLINK(круги!H5)</f>
        <v>2'20''</v>
      </c>
      <c r="G8" s="49" t="str">
        <f>HYPERLINK(круги!H16)</f>
        <v>1'20''</v>
      </c>
      <c r="H8" s="50">
        <f>HYPERLINK(круги!H27)</f>
      </c>
      <c r="I8" s="139"/>
      <c r="J8" s="163"/>
      <c r="K8" s="162"/>
      <c r="L8" s="145"/>
      <c r="M8" s="149"/>
      <c r="N8" s="157"/>
      <c r="O8" s="51"/>
      <c r="P8" s="52">
        <f>HYPERLINK(круги!G81)</f>
      </c>
      <c r="Q8" s="52" t="s">
        <v>118</v>
      </c>
      <c r="R8" s="53"/>
      <c r="S8" s="139"/>
      <c r="T8" s="158"/>
      <c r="U8" s="18"/>
    </row>
    <row r="9" spans="1:21" ht="12.75" customHeight="1">
      <c r="A9" s="162">
        <v>2</v>
      </c>
      <c r="B9" s="169" t="str">
        <f>VLOOKUP('пр.хода'!A9,'пр.взвешивания'!B8:E35,2,FALSE)</f>
        <v>СТРУКОВА Анастасия Павловна</v>
      </c>
      <c r="C9" s="170" t="str">
        <f>VLOOKUP('пр.хода'!B9,'пр.взвешивания'!C8:F35,2,FALSE)</f>
        <v>21.02.90 мс</v>
      </c>
      <c r="D9" s="130" t="str">
        <f>VLOOKUP('пр.хода'!C9,'пр.взвешивания'!D8:G35,2,FALSE)</f>
        <v>УФО ЯНАО Пурпе МО</v>
      </c>
      <c r="E9" s="54" t="str">
        <f>HYPERLINK(круги!G7)</f>
        <v>0</v>
      </c>
      <c r="F9" s="55"/>
      <c r="G9" s="56" t="str">
        <f>HYPERLINK(круги!G33)</f>
        <v>0</v>
      </c>
      <c r="H9" s="57" t="str">
        <f>HYPERLINK(круги!G20)</f>
        <v>0</v>
      </c>
      <c r="I9" s="179">
        <f>SUM(круги!G7+круги!G20+круги!G33)</f>
        <v>0</v>
      </c>
      <c r="J9" s="163">
        <v>4</v>
      </c>
      <c r="K9" s="162">
        <v>6</v>
      </c>
      <c r="L9" s="144" t="str">
        <f>VLOOKUP(K9,'пр.взвешивания'!B6:C33,2,FALSE)</f>
        <v>КВАЧАН Кристина Владимировна</v>
      </c>
      <c r="M9" s="147" t="str">
        <f>VLOOKUP(L9,'пр.взвешивания'!C6:D33,2,FALSE)</f>
        <v>29.01.81 мсмк</v>
      </c>
      <c r="N9" s="152" t="str">
        <f>VLOOKUP(M9,'пр.взвешивания'!D6:E33,2,FALSE)</f>
        <v>ДВФО Приморский Владивосток МО</v>
      </c>
      <c r="O9" s="58">
        <v>0</v>
      </c>
      <c r="P9" s="59"/>
      <c r="Q9" s="60">
        <v>4</v>
      </c>
      <c r="R9" s="61">
        <v>3</v>
      </c>
      <c r="S9" s="139">
        <f>SUM(O9:R9)</f>
        <v>7</v>
      </c>
      <c r="T9" s="158">
        <v>2</v>
      </c>
      <c r="U9" s="18"/>
    </row>
    <row r="10" spans="1:21" ht="12.75" customHeight="1">
      <c r="A10" s="162"/>
      <c r="B10" s="145"/>
      <c r="C10" s="171"/>
      <c r="D10" s="172"/>
      <c r="E10" s="62">
        <f>HYPERLINK(круги!H7)</f>
      </c>
      <c r="F10" s="63"/>
      <c r="G10" s="64">
        <f>HYPERLINK(круги!H33)</f>
      </c>
      <c r="H10" s="65">
        <f>HYPERLINK(круги!H20)</f>
      </c>
      <c r="I10" s="139"/>
      <c r="J10" s="163"/>
      <c r="K10" s="162"/>
      <c r="L10" s="145"/>
      <c r="M10" s="149"/>
      <c r="N10" s="157"/>
      <c r="O10" s="66">
        <f>HYPERLINK(круги!H83)</f>
      </c>
      <c r="P10" s="67"/>
      <c r="Q10" s="68" t="s">
        <v>117</v>
      </c>
      <c r="R10" s="53">
        <f>HYPERLINK(круги!H80)</f>
      </c>
      <c r="S10" s="139"/>
      <c r="T10" s="158"/>
      <c r="U10" s="18"/>
    </row>
    <row r="11" spans="1:21" ht="12.75" customHeight="1">
      <c r="A11" s="162">
        <v>3</v>
      </c>
      <c r="B11" s="169" t="str">
        <f>VLOOKUP('пр.хода'!A11,'пр.взвешивания'!B10:E37,2,FALSE)</f>
        <v>ХМЕЛЕВА Евгения Павловна</v>
      </c>
      <c r="C11" s="170" t="str">
        <f>VLOOKUP('пр.хода'!B11,'пр.взвешивания'!C10:F37,2,FALSE)</f>
        <v>23.03.86 кмс</v>
      </c>
      <c r="D11" s="130" t="str">
        <f>VLOOKUP('пр.хода'!C11,'пр.взвешивания'!D10:G37,2,FALSE)</f>
        <v>СЗФО Псковская Пушкинские горы РССС</v>
      </c>
      <c r="E11" s="69" t="str">
        <f>HYPERLINK(круги!G18)</f>
        <v>0</v>
      </c>
      <c r="F11" s="70" t="str">
        <f>HYPERLINK(круги!G31)</f>
        <v>3</v>
      </c>
      <c r="G11" s="71"/>
      <c r="H11" s="70" t="str">
        <f>HYPERLINK(круги!G11)</f>
        <v>0</v>
      </c>
      <c r="I11" s="179">
        <f>SUM(круги!G11+круги!G18+круги!G31)</f>
        <v>3</v>
      </c>
      <c r="J11" s="190">
        <v>3</v>
      </c>
      <c r="K11" s="162">
        <v>7</v>
      </c>
      <c r="L11" s="144" t="str">
        <f>VLOOKUP(K11,'пр.взвешивания'!B8:C35,2,FALSE)</f>
        <v>АРЕФЬЕВА Лидия Борисовна</v>
      </c>
      <c r="M11" s="147" t="str">
        <f>VLOOKUP(L11,'пр.взвешивания'!C8:D35,2,FALSE)</f>
        <v>17.05.87 мс</v>
      </c>
      <c r="N11" s="152" t="str">
        <f>VLOOKUP(M11,'пр.взвешивания'!D8:E35,2,FALSE)</f>
        <v>ЦФО Московская Протвино МО</v>
      </c>
      <c r="O11" s="58">
        <v>0</v>
      </c>
      <c r="P11" s="72">
        <v>0</v>
      </c>
      <c r="Q11" s="73"/>
      <c r="R11" s="74">
        <v>3</v>
      </c>
      <c r="S11" s="139">
        <f>SUM(O11:R11)</f>
        <v>3</v>
      </c>
      <c r="T11" s="159">
        <v>3</v>
      </c>
      <c r="U11" s="18"/>
    </row>
    <row r="12" spans="1:21" ht="12.75" customHeight="1">
      <c r="A12" s="162"/>
      <c r="B12" s="145"/>
      <c r="C12" s="171"/>
      <c r="D12" s="172"/>
      <c r="E12" s="75">
        <f>HYPERLINK(круги!H18)</f>
      </c>
      <c r="F12" s="49">
        <f>HYPERLINK(круги!H31)</f>
      </c>
      <c r="G12" s="76"/>
      <c r="H12" s="49">
        <f>HYPERLINK(круги!H11)</f>
      </c>
      <c r="I12" s="139"/>
      <c r="J12" s="190"/>
      <c r="K12" s="162"/>
      <c r="L12" s="145"/>
      <c r="M12" s="149"/>
      <c r="N12" s="157"/>
      <c r="O12" s="66">
        <f>HYPERLINK(круги!H78)</f>
      </c>
      <c r="P12" s="52"/>
      <c r="Q12" s="77"/>
      <c r="R12" s="53">
        <f>HYPERLINK(круги!H91)</f>
      </c>
      <c r="S12" s="139"/>
      <c r="T12" s="159"/>
      <c r="U12" s="18"/>
    </row>
    <row r="13" spans="1:21" ht="12.75" customHeight="1">
      <c r="A13" s="162">
        <v>4</v>
      </c>
      <c r="B13" s="169" t="str">
        <f>VLOOKUP('пр.хода'!A13,'пр.взвешивания'!B12:E39,2,FALSE)</f>
        <v>КРИВОЩЕКОВА Наталья Леонидовна</v>
      </c>
      <c r="C13" s="170" t="str">
        <f>VLOOKUP('пр.хода'!B13,'пр.взвешивания'!C12:F39,2,FALSE)</f>
        <v>07.06.82 мс</v>
      </c>
      <c r="D13" s="130" t="str">
        <f>VLOOKUP('пр.хода'!C13,'пр.взвешивания'!D12:G39,2,FALSE)</f>
        <v>ПФО Пермский Пермь Д</v>
      </c>
      <c r="E13" s="54" t="str">
        <f>HYPERLINK(круги!G29)</f>
        <v>0</v>
      </c>
      <c r="F13" s="56" t="str">
        <f>HYPERLINK(круги!G22)</f>
        <v>4</v>
      </c>
      <c r="G13" s="56" t="str">
        <f>HYPERLINK(круги!G9)</f>
        <v>3</v>
      </c>
      <c r="H13" s="78"/>
      <c r="I13" s="179">
        <f>SUM(круги!G9+круги!G22+круги!G29)</f>
        <v>7</v>
      </c>
      <c r="J13" s="190">
        <v>2</v>
      </c>
      <c r="K13" s="162">
        <v>4</v>
      </c>
      <c r="L13" s="144" t="str">
        <f>VLOOKUP(K13,'пр.взвешивания'!B6:C33,2,FALSE)</f>
        <v>КРИВОЩЕКОВА Наталья Леонидовна</v>
      </c>
      <c r="M13" s="147" t="str">
        <f>VLOOKUP(L13,'пр.взвешивания'!C6:D33,2,FALSE)</f>
        <v>07.06.82 мс</v>
      </c>
      <c r="N13" s="152" t="str">
        <f>VLOOKUP(M13,'пр.взвешивания'!D6:E33,2,FALSE)</f>
        <v>ПФО Пермский Пермь Д</v>
      </c>
      <c r="O13" s="58">
        <v>0</v>
      </c>
      <c r="P13" s="72">
        <v>0</v>
      </c>
      <c r="Q13" s="72">
        <v>0</v>
      </c>
      <c r="R13" s="79"/>
      <c r="S13" s="139">
        <f>SUM(O13:R13)</f>
        <v>0</v>
      </c>
      <c r="T13" s="159">
        <v>4</v>
      </c>
      <c r="U13" s="18"/>
    </row>
    <row r="14" spans="1:21" ht="12.75" customHeight="1" thickBot="1">
      <c r="A14" s="164"/>
      <c r="B14" s="146"/>
      <c r="C14" s="174"/>
      <c r="D14" s="161"/>
      <c r="E14" s="80">
        <f>HYPERLINK(круги!H29)</f>
      </c>
      <c r="F14" s="81" t="str">
        <f>HYPERLINK(круги!H22)</f>
        <v>3'53''</v>
      </c>
      <c r="G14" s="81">
        <f>HYPERLINK(круги!H9)</f>
      </c>
      <c r="H14" s="82"/>
      <c r="I14" s="140"/>
      <c r="J14" s="193"/>
      <c r="K14" s="164"/>
      <c r="L14" s="146"/>
      <c r="M14" s="148"/>
      <c r="N14" s="153"/>
      <c r="O14" s="83"/>
      <c r="P14" s="84">
        <f>HYPERLINK(круги!H82)</f>
      </c>
      <c r="Q14" s="84">
        <f>HYPERLINK(круги!H93)</f>
      </c>
      <c r="R14" s="85"/>
      <c r="S14" s="140"/>
      <c r="T14" s="160"/>
      <c r="U14" s="18"/>
    </row>
    <row r="15" spans="1:21" ht="24.75" customHeight="1" thickBot="1">
      <c r="A15" s="86" t="s">
        <v>31</v>
      </c>
      <c r="B15" s="18"/>
      <c r="C15" s="18"/>
      <c r="D15" s="18"/>
      <c r="E15" s="18"/>
      <c r="F15" s="18"/>
      <c r="G15" s="18"/>
      <c r="H15" s="18"/>
      <c r="I15" s="87"/>
      <c r="J15" s="18"/>
      <c r="K15" s="86" t="s">
        <v>14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12.75" customHeight="1">
      <c r="A16" s="175">
        <v>5</v>
      </c>
      <c r="B16" s="154" t="str">
        <f>VLOOKUP(A16,'пр.взвешивания'!B6:E33,2,FALSE)</f>
        <v>ЛОБЫНЦЕВА Кристина Валерьевна</v>
      </c>
      <c r="C16" s="176" t="str">
        <f>VLOOKUP(B16,'пр.взвешивания'!C6:F33,2,FALSE)</f>
        <v>18.02.89 мс</v>
      </c>
      <c r="D16" s="133" t="str">
        <f>VLOOKUP(C16,'пр.взвешивания'!D6:G33,2,FALSE)</f>
        <v>ЮФО Краснодарский Крымск МО</v>
      </c>
      <c r="E16" s="88"/>
      <c r="F16" s="44" t="str">
        <f>HYPERLINK(круги!O5)</f>
        <v>0</v>
      </c>
      <c r="G16" s="89" t="str">
        <f>HYPERLINK(круги!O16)</f>
        <v>1</v>
      </c>
      <c r="H16" s="18"/>
      <c r="I16" s="177">
        <f>SUM(круги!O5+круги!O16)</f>
        <v>1</v>
      </c>
      <c r="J16" s="178">
        <v>3</v>
      </c>
      <c r="K16" s="151">
        <v>10</v>
      </c>
      <c r="L16" s="154" t="str">
        <f>VLOOKUP(K16,'пр.взвешивания'!B6:C33,2,FALSE)</f>
        <v>РУБЕЛЬ Полина Валентиновна</v>
      </c>
      <c r="M16" s="155" t="str">
        <f>VLOOKUP(L16,'пр.взвешивания'!C6:D33,2,FALSE)</f>
        <v>28.06.86 мсмк</v>
      </c>
      <c r="N16" s="156" t="str">
        <f>VLOOKUP(M16,'пр.взвешивания'!D6:E33,2,FALSE)</f>
        <v>ДВФО Приморский Владивосток МО</v>
      </c>
      <c r="O16" s="45"/>
      <c r="P16" s="46">
        <v>3</v>
      </c>
      <c r="Q16" s="46">
        <v>0</v>
      </c>
      <c r="R16" s="90">
        <v>4</v>
      </c>
      <c r="S16" s="150">
        <f>SUM(O16:R16)</f>
        <v>7</v>
      </c>
      <c r="T16" s="151">
        <v>3</v>
      </c>
      <c r="U16" s="18"/>
    </row>
    <row r="17" spans="1:21" ht="12.75" customHeight="1">
      <c r="A17" s="162"/>
      <c r="B17" s="145"/>
      <c r="C17" s="171"/>
      <c r="D17" s="172"/>
      <c r="E17" s="91"/>
      <c r="F17" s="49">
        <f>HYPERLINK(круги!P5)</f>
      </c>
      <c r="G17" s="92">
        <f>HYPERLINK(круги!IP16)</f>
      </c>
      <c r="H17" s="18"/>
      <c r="I17" s="173"/>
      <c r="J17" s="143"/>
      <c r="K17" s="143"/>
      <c r="L17" s="145"/>
      <c r="M17" s="149"/>
      <c r="N17" s="157"/>
      <c r="O17" s="51"/>
      <c r="P17" s="52">
        <f>HYPERLINK(круги!P81)</f>
      </c>
      <c r="Q17" s="52">
        <f>HYPERLINK(круги!P76)</f>
      </c>
      <c r="R17" s="93"/>
      <c r="S17" s="139"/>
      <c r="T17" s="143"/>
      <c r="U17" s="18"/>
    </row>
    <row r="18" spans="1:21" ht="12.75" customHeight="1">
      <c r="A18" s="162">
        <v>6</v>
      </c>
      <c r="B18" s="169" t="str">
        <f>VLOOKUP(A18,'пр.взвешивания'!B8:E35,2,FALSE)</f>
        <v>КВАЧАН Кристина Владимировна</v>
      </c>
      <c r="C18" s="170" t="str">
        <f>VLOOKUP(B18,'пр.взвешивания'!C8:F35,2,FALSE)</f>
        <v>29.01.81 мсмк</v>
      </c>
      <c r="D18" s="130" t="str">
        <f>VLOOKUP(C18,'пр.взвешивания'!D8:G35,2,FALSE)</f>
        <v>ДВФО Приморский Владивосток МО</v>
      </c>
      <c r="E18" s="54" t="str">
        <f>HYPERLINK(круги!O7)</f>
        <v>4</v>
      </c>
      <c r="F18" s="55"/>
      <c r="G18" s="57" t="str">
        <f>HYPERLINK(круги!O29)</f>
        <v>4</v>
      </c>
      <c r="H18" s="18"/>
      <c r="I18" s="173">
        <f>SUM(круги!O7+круги!O29)</f>
        <v>8</v>
      </c>
      <c r="J18" s="143">
        <v>1</v>
      </c>
      <c r="K18" s="141">
        <v>14</v>
      </c>
      <c r="L18" s="144" t="str">
        <f>VLOOKUP(K18,'пр.взвешивания'!B8:C35,2,FALSE)</f>
        <v>ПАК Елена Игоревна</v>
      </c>
      <c r="M18" s="147" t="str">
        <f>VLOOKUP(L18,'пр.взвешивания'!C8:D35,2,FALSE)</f>
        <v>10.03.80 мс</v>
      </c>
      <c r="N18" s="152" t="str">
        <f>VLOOKUP(M18,'пр.взвешивания'!D8:E35,2,FALSE)</f>
        <v>ЦФО Тульская Тула РССС</v>
      </c>
      <c r="O18" s="58">
        <v>0</v>
      </c>
      <c r="P18" s="59"/>
      <c r="Q18" s="60">
        <v>3</v>
      </c>
      <c r="R18" s="94">
        <v>4</v>
      </c>
      <c r="S18" s="139">
        <f>SUM(O18:R18)</f>
        <v>7</v>
      </c>
      <c r="T18" s="141">
        <v>1</v>
      </c>
      <c r="U18" s="18"/>
    </row>
    <row r="19" spans="1:21" ht="12.75" customHeight="1">
      <c r="A19" s="162"/>
      <c r="B19" s="145"/>
      <c r="C19" s="171"/>
      <c r="D19" s="172"/>
      <c r="E19" s="62" t="str">
        <f>HYPERLINK(круги!P7)</f>
        <v>2'28''</v>
      </c>
      <c r="F19" s="63"/>
      <c r="G19" s="65" t="str">
        <f>HYPERLINK(круги!P29)</f>
        <v>3'03''</v>
      </c>
      <c r="H19" s="18"/>
      <c r="I19" s="173"/>
      <c r="J19" s="143"/>
      <c r="K19" s="143"/>
      <c r="L19" s="145"/>
      <c r="M19" s="149"/>
      <c r="N19" s="157"/>
      <c r="O19" s="66">
        <f>HYPERLINK(круги!P83)</f>
      </c>
      <c r="P19" s="67"/>
      <c r="Q19" s="68"/>
      <c r="R19" s="93" t="s">
        <v>118</v>
      </c>
      <c r="S19" s="139"/>
      <c r="T19" s="143"/>
      <c r="U19" s="18"/>
    </row>
    <row r="20" spans="1:21" ht="12.75" customHeight="1">
      <c r="A20" s="162">
        <v>7</v>
      </c>
      <c r="B20" s="169" t="str">
        <f>VLOOKUP(A20,'пр.взвешивания'!B10:E37,2,FALSE)</f>
        <v>АРЕФЬЕВА Лидия Борисовна</v>
      </c>
      <c r="C20" s="170" t="str">
        <f>VLOOKUP(B20,'пр.взвешивания'!C10:F37,2,FALSE)</f>
        <v>17.05.87 мс</v>
      </c>
      <c r="D20" s="130" t="str">
        <f>VLOOKUP(C20,'пр.взвешивания'!D10:G37,2,FALSE)</f>
        <v>ЦФО Московская Протвино МО</v>
      </c>
      <c r="E20" s="69" t="str">
        <f>HYPERLINK(круги!O18)</f>
        <v>3</v>
      </c>
      <c r="F20" s="70" t="str">
        <f>HYPERLINK(круги!O27)</f>
        <v>0</v>
      </c>
      <c r="G20" s="95"/>
      <c r="H20" s="18"/>
      <c r="I20" s="165">
        <f>SUM(круги!O18+круги!O27)</f>
        <v>3</v>
      </c>
      <c r="J20" s="167">
        <v>2</v>
      </c>
      <c r="K20" s="141">
        <v>12</v>
      </c>
      <c r="L20" s="144" t="str">
        <f>VLOOKUP(K20,'пр.взвешивания'!B10:C37,2,FALSE)</f>
        <v>БОРИСОВА Зинаида Петровна</v>
      </c>
      <c r="M20" s="147" t="str">
        <f>VLOOKUP(L20,'пр.взвешивания'!C10:D37,2,FALSE)</f>
        <v>28.08.82 мсмк</v>
      </c>
      <c r="N20" s="152" t="str">
        <f>VLOOKUP(M20,'пр.взвешивания'!D10:E37,2,FALSE)</f>
        <v>ЦФО Бррянская Брянск ЛОК</v>
      </c>
      <c r="O20" s="58">
        <v>3</v>
      </c>
      <c r="P20" s="72">
        <v>0</v>
      </c>
      <c r="Q20" s="73"/>
      <c r="R20" s="96">
        <v>4</v>
      </c>
      <c r="S20" s="139">
        <f>SUM(O20:R20)</f>
        <v>7</v>
      </c>
      <c r="T20" s="141">
        <v>2</v>
      </c>
      <c r="U20" s="18"/>
    </row>
    <row r="21" spans="1:21" ht="12.75" customHeight="1" thickBot="1">
      <c r="A21" s="164"/>
      <c r="B21" s="146"/>
      <c r="C21" s="174"/>
      <c r="D21" s="161"/>
      <c r="E21" s="80">
        <f>HYPERLINK(круги!P18)</f>
      </c>
      <c r="F21" s="81">
        <f>HYPERLINK(круги!P27)</f>
      </c>
      <c r="G21" s="97"/>
      <c r="H21" s="18"/>
      <c r="I21" s="166"/>
      <c r="J21" s="168"/>
      <c r="K21" s="143"/>
      <c r="L21" s="145"/>
      <c r="M21" s="149"/>
      <c r="N21" s="157"/>
      <c r="O21" s="66">
        <f>HYPERLINK(круги!P78)</f>
      </c>
      <c r="P21" s="52"/>
      <c r="Q21" s="77"/>
      <c r="R21" s="93" t="s">
        <v>121</v>
      </c>
      <c r="S21" s="139"/>
      <c r="T21" s="143"/>
      <c r="U21" s="18"/>
    </row>
    <row r="22" spans="1:21" ht="15" customHeight="1" thickBot="1">
      <c r="A22" s="86" t="s">
        <v>32</v>
      </c>
      <c r="B22" s="18"/>
      <c r="C22" s="18"/>
      <c r="D22" s="18"/>
      <c r="E22" s="18"/>
      <c r="F22" s="18"/>
      <c r="G22" s="18"/>
      <c r="H22" s="18"/>
      <c r="I22" s="18"/>
      <c r="J22" s="18"/>
      <c r="K22" s="141">
        <v>11</v>
      </c>
      <c r="L22" s="144" t="str">
        <f>VLOOKUP(K22,'пр.взвешивания'!B12:C39,2,FALSE)</f>
        <v>РЫЧКОВА Татьяна Сергеевна</v>
      </c>
      <c r="M22" s="147" t="str">
        <f>VLOOKUP(L22,'пр.взвешивания'!C12:D39,2,FALSE)</f>
        <v>27.09.89 кмс</v>
      </c>
      <c r="N22" s="152" t="str">
        <f>VLOOKUP(M22,'пр.взвешивания'!D12:E39,2,FALSE)</f>
        <v>УФО Курганская Курган МО</v>
      </c>
      <c r="O22" s="58">
        <v>0</v>
      </c>
      <c r="P22" s="72">
        <v>0</v>
      </c>
      <c r="Q22" s="72">
        <v>0</v>
      </c>
      <c r="R22" s="98"/>
      <c r="S22" s="139">
        <f>SUM(O22:R22)</f>
        <v>0</v>
      </c>
      <c r="T22" s="141">
        <v>4</v>
      </c>
      <c r="U22" s="18"/>
    </row>
    <row r="23" spans="1:21" ht="12.75" customHeight="1" thickBot="1">
      <c r="A23" s="175">
        <v>8</v>
      </c>
      <c r="B23" s="154" t="str">
        <f>VLOOKUP(A23,'пр.взвешивания'!B6:E33,2,FALSE)</f>
        <v>РУДЕНКО Екатерина Сергеевна</v>
      </c>
      <c r="C23" s="176" t="str">
        <f>VLOOKUP(B23,'пр.взвешивания'!C6:F33,2,FALSE)</f>
        <v>03.07.88 мс</v>
      </c>
      <c r="D23" s="133" t="str">
        <f>VLOOKUP(C23,'пр.взвешивания'!D6:G33,2,FALSE)</f>
        <v>СЗФО Псковская В.Луки РССС</v>
      </c>
      <c r="E23" s="43"/>
      <c r="F23" s="44" t="str">
        <f>HYPERLINK(круги!G41)</f>
        <v>2</v>
      </c>
      <c r="G23" s="44" t="str">
        <f>HYPERLINK(круги!G52)</f>
        <v>0</v>
      </c>
      <c r="H23" s="44" t="str">
        <f>HYPERLINK(круги!G63)</f>
        <v>0</v>
      </c>
      <c r="I23" s="182">
        <f>SUM(круги!G41+круги!G52+круги!G63)</f>
        <v>2</v>
      </c>
      <c r="J23" s="183">
        <v>3</v>
      </c>
      <c r="K23" s="142"/>
      <c r="L23" s="146"/>
      <c r="M23" s="148"/>
      <c r="N23" s="153"/>
      <c r="O23" s="83"/>
      <c r="P23" s="84"/>
      <c r="Q23" s="84"/>
      <c r="R23" s="99"/>
      <c r="S23" s="140"/>
      <c r="T23" s="142"/>
      <c r="U23" s="18"/>
    </row>
    <row r="24" spans="1:21" ht="12.75" customHeight="1">
      <c r="A24" s="162"/>
      <c r="B24" s="145"/>
      <c r="C24" s="171"/>
      <c r="D24" s="172"/>
      <c r="E24" s="48"/>
      <c r="F24" s="49">
        <f>HYPERLINK(круги!H41)</f>
      </c>
      <c r="G24" s="49">
        <f>HYPERLINK(круги!H52)</f>
      </c>
      <c r="H24" s="49">
        <f>HYPERLINK(круги!H63)</f>
      </c>
      <c r="I24" s="139"/>
      <c r="J24" s="163"/>
      <c r="K24" s="18"/>
      <c r="L24" s="100"/>
      <c r="M24" s="18"/>
      <c r="N24" s="18"/>
      <c r="O24" s="100"/>
      <c r="P24" s="100"/>
      <c r="Q24" s="101"/>
      <c r="R24" s="101"/>
      <c r="S24" s="101"/>
      <c r="T24" s="101"/>
      <c r="U24" s="18"/>
    </row>
    <row r="25" spans="1:21" ht="12.75" customHeight="1">
      <c r="A25" s="162">
        <v>9</v>
      </c>
      <c r="B25" s="169" t="str">
        <f>VLOOKUP(A25,'пр.взвешивания'!B8:E35,2,FALSE)</f>
        <v>АКУЛОВА Рада Александровна</v>
      </c>
      <c r="C25" s="170" t="str">
        <f>VLOOKUP(B25,'пр.взвешивания'!C8:F35,2,FALSE)</f>
        <v>17.08.85 кмс</v>
      </c>
      <c r="D25" s="130" t="str">
        <f>VLOOKUP(C25,'пр.взвешивания'!D8:G35,2,FALSE)</f>
        <v>ЮФО Ставропольский Ставрополь ВС</v>
      </c>
      <c r="E25" s="54" t="str">
        <f>HYPERLINK(круги!G43)</f>
        <v>0</v>
      </c>
      <c r="F25" s="55"/>
      <c r="G25" s="56" t="str">
        <f>HYPERLINK(круги!G69)</f>
        <v>0</v>
      </c>
      <c r="H25" s="57" t="str">
        <f>HYPERLINK(круги!G56)</f>
        <v>0</v>
      </c>
      <c r="I25" s="179">
        <f>SUM(круги!G43+круги!G56+круги!G69)</f>
        <v>0</v>
      </c>
      <c r="J25" s="163">
        <v>4</v>
      </c>
      <c r="K25" s="18"/>
      <c r="L25" s="18" t="s">
        <v>15</v>
      </c>
      <c r="M25" s="18"/>
      <c r="N25" s="18"/>
      <c r="O25" s="4"/>
      <c r="P25" s="101" t="s">
        <v>16</v>
      </c>
      <c r="Q25" s="101"/>
      <c r="R25" s="101"/>
      <c r="S25" s="101"/>
      <c r="T25" s="101"/>
      <c r="U25" s="18"/>
    </row>
    <row r="26" spans="1:21" ht="12.75" customHeight="1" thickBot="1">
      <c r="A26" s="162"/>
      <c r="B26" s="145"/>
      <c r="C26" s="171"/>
      <c r="D26" s="172"/>
      <c r="E26" s="62">
        <f>HYPERLINK(круги!H43)</f>
      </c>
      <c r="F26" s="63"/>
      <c r="G26" s="64">
        <f>HYPERLINK(круги!H69)</f>
      </c>
      <c r="H26" s="65">
        <f>HYPERLINK(круги!H56)</f>
      </c>
      <c r="I26" s="139"/>
      <c r="J26" s="163"/>
      <c r="K26" s="18"/>
      <c r="L26" s="18"/>
      <c r="M26" s="18"/>
      <c r="N26" s="18"/>
      <c r="O26" s="102"/>
      <c r="P26" s="102"/>
      <c r="Q26" s="102"/>
      <c r="R26" s="101"/>
      <c r="S26" s="101"/>
      <c r="T26" s="101"/>
      <c r="U26" s="18"/>
    </row>
    <row r="27" spans="1:21" ht="12.75" customHeight="1" thickBot="1">
      <c r="A27" s="162">
        <v>10</v>
      </c>
      <c r="B27" s="169" t="str">
        <f>VLOOKUP(A27,'пр.взвешивания'!B10:E37,2,FALSE)</f>
        <v>РУБЕЛЬ Полина Валентиновна</v>
      </c>
      <c r="C27" s="170" t="str">
        <f>VLOOKUP(B27,'пр.взвешивания'!C10:F37,2,FALSE)</f>
        <v>28.06.86 мсмк</v>
      </c>
      <c r="D27" s="130" t="str">
        <f>VLOOKUP(C27,'пр.взвешивания'!D10:G37,2,FALSE)</f>
        <v>ДВФО Приморский Владивосток МО</v>
      </c>
      <c r="E27" s="69" t="str">
        <f>HYPERLINK(круги!G54)</f>
        <v>3</v>
      </c>
      <c r="F27" s="70" t="str">
        <f>HYPERLINK(круги!G67)</f>
        <v>4</v>
      </c>
      <c r="G27" s="71"/>
      <c r="H27" s="70" t="str">
        <f>HYPERLINK(круги!G47)</f>
        <v>4</v>
      </c>
      <c r="I27" s="179">
        <f>SUM(круги!G47+круги!G54+круги!G67)</f>
        <v>11</v>
      </c>
      <c r="J27" s="180">
        <v>1</v>
      </c>
      <c r="K27" s="134">
        <v>1</v>
      </c>
      <c r="L27" s="132" t="str">
        <f>VLOOKUP(K27,'пр.взвешивания'!B6:C33,2,FALSE)</f>
        <v>БОНДАРЕВА Елена Борисовна</v>
      </c>
      <c r="M27" s="132" t="str">
        <f>VLOOKUP(L27,'пр.взвешивания'!C6:D33,2,FALSE)</f>
        <v>07.06.85 мсмк</v>
      </c>
      <c r="N27" s="133" t="str">
        <f>VLOOKUP(M27,'пр.взвешивания'!D6:E33,2,FALSE)</f>
        <v>МОСКВА  С-70 Д </v>
      </c>
      <c r="O27" s="101"/>
      <c r="P27" s="103"/>
      <c r="Q27" s="103"/>
      <c r="R27" s="101"/>
      <c r="S27" s="101"/>
      <c r="T27" s="101"/>
      <c r="U27" s="18"/>
    </row>
    <row r="28" spans="1:21" ht="12.75" customHeight="1">
      <c r="A28" s="162"/>
      <c r="B28" s="145"/>
      <c r="C28" s="171"/>
      <c r="D28" s="172"/>
      <c r="E28" s="75">
        <f>HYPERLINK(круги!H54)</f>
      </c>
      <c r="F28" s="49" t="str">
        <f>HYPERLINK(круги!H67)</f>
        <v>1'33''</v>
      </c>
      <c r="G28" s="76"/>
      <c r="H28" s="49" t="str">
        <f>HYPERLINK(круги!H47)</f>
        <v>1'07''</v>
      </c>
      <c r="I28" s="139"/>
      <c r="J28" s="180"/>
      <c r="K28" s="135"/>
      <c r="L28" s="128"/>
      <c r="M28" s="128"/>
      <c r="N28" s="130"/>
      <c r="O28" s="104">
        <v>1</v>
      </c>
      <c r="P28" s="103"/>
      <c r="Q28" s="103"/>
      <c r="R28" s="102"/>
      <c r="S28" s="102"/>
      <c r="T28" s="102"/>
      <c r="U28" s="18"/>
    </row>
    <row r="29" spans="1:21" ht="12.75" customHeight="1" thickBot="1">
      <c r="A29" s="162">
        <v>11</v>
      </c>
      <c r="B29" s="169" t="str">
        <f>VLOOKUP(A29,'пр.взвешивания'!B12:E39,2,FALSE)</f>
        <v>РЫЧКОВА Татьяна Сергеевна</v>
      </c>
      <c r="C29" s="170" t="str">
        <f>VLOOKUP(B29,'пр.взвешивания'!C12:F39,2,FALSE)</f>
        <v>27.09.89 кмс</v>
      </c>
      <c r="D29" s="130" t="str">
        <f>VLOOKUP(C29,'пр.взвешивания'!D12:G39,2,FALSE)</f>
        <v>УФО Курганская Курган МО</v>
      </c>
      <c r="E29" s="54" t="str">
        <f>HYPERLINK(круги!G65)</f>
        <v>4</v>
      </c>
      <c r="F29" s="56" t="str">
        <f>HYPERLINK(круги!G58)</f>
        <v>3</v>
      </c>
      <c r="G29" s="56" t="str">
        <f>HYPERLINK(круги!G45)</f>
        <v>0</v>
      </c>
      <c r="H29" s="78"/>
      <c r="I29" s="179">
        <f>SUM(круги!G45+круги!G58+круги!G65)</f>
        <v>7</v>
      </c>
      <c r="J29" s="180">
        <v>2</v>
      </c>
      <c r="K29" s="135">
        <v>12</v>
      </c>
      <c r="L29" s="128" t="str">
        <f>VLOOKUP(K29,'пр.взвешивания'!B6:E33,2,FALSE)</f>
        <v>БОРИСОВА Зинаида Петровна</v>
      </c>
      <c r="M29" s="128" t="str">
        <f>VLOOKUP(L29,'пр.взвешивания'!C6:F33,2,FALSE)</f>
        <v>28.08.82 мсмк</v>
      </c>
      <c r="N29" s="130" t="str">
        <f>VLOOKUP(M29,'пр.взвешивания'!D6:G33,2,FALSE)</f>
        <v>ЦФО Бррянская Брянск ЛОК</v>
      </c>
      <c r="O29" s="105" t="s">
        <v>127</v>
      </c>
      <c r="P29" s="106"/>
      <c r="Q29" s="107"/>
      <c r="R29" s="101"/>
      <c r="S29" s="101"/>
      <c r="T29" s="101"/>
      <c r="U29" s="18"/>
    </row>
    <row r="30" spans="1:21" ht="12.75" customHeight="1" thickBot="1">
      <c r="A30" s="164"/>
      <c r="B30" s="146"/>
      <c r="C30" s="174"/>
      <c r="D30" s="161"/>
      <c r="E30" s="80" t="str">
        <f>HYPERLINK(круги!H65)</f>
        <v>3'02''</v>
      </c>
      <c r="F30" s="81">
        <f>HYPERLINK(круги!H58)</f>
      </c>
      <c r="G30" s="81">
        <f>HYPERLINK(круги!H45)</f>
      </c>
      <c r="H30" s="82"/>
      <c r="I30" s="140"/>
      <c r="J30" s="181"/>
      <c r="K30" s="136"/>
      <c r="L30" s="137"/>
      <c r="M30" s="137"/>
      <c r="N30" s="138"/>
      <c r="O30" s="102"/>
      <c r="P30" s="108"/>
      <c r="Q30" s="108"/>
      <c r="R30" s="104" t="s">
        <v>116</v>
      </c>
      <c r="S30" s="102"/>
      <c r="T30" s="102"/>
      <c r="U30" s="18"/>
    </row>
    <row r="31" spans="1:21" ht="13.5" customHeight="1" thickBot="1">
      <c r="A31" s="86" t="s">
        <v>33</v>
      </c>
      <c r="B31" s="18"/>
      <c r="C31" s="18"/>
      <c r="D31" s="18"/>
      <c r="E31" s="18"/>
      <c r="F31" s="18"/>
      <c r="G31" s="18"/>
      <c r="H31" s="18"/>
      <c r="I31" s="87"/>
      <c r="J31" s="18"/>
      <c r="K31" s="134">
        <v>14</v>
      </c>
      <c r="L31" s="132" t="str">
        <f>VLOOKUP(K31,'пр.взвешивания'!B8:E35,2,FALSE)</f>
        <v>ПАК Елена Игоревна</v>
      </c>
      <c r="M31" s="132" t="str">
        <f>VLOOKUP(L31,'пр.взвешивания'!C8:F35,2,FALSE)</f>
        <v>10.03.80 мс</v>
      </c>
      <c r="N31" s="133" t="str">
        <f>VLOOKUP(M31,'пр.взвешивания'!D8:G35,2,FALSE)</f>
        <v>ЦФО Тульская Тула РССС</v>
      </c>
      <c r="O31" s="101"/>
      <c r="P31" s="108"/>
      <c r="Q31" s="108"/>
      <c r="R31" s="105" t="s">
        <v>137</v>
      </c>
      <c r="S31" s="101"/>
      <c r="T31" s="101"/>
      <c r="U31" s="18"/>
    </row>
    <row r="32" spans="1:21" ht="12.75" customHeight="1">
      <c r="A32" s="175">
        <v>12</v>
      </c>
      <c r="B32" s="154" t="str">
        <f>VLOOKUP(A32,'пр.взвешивания'!B6:E33,2,FALSE)</f>
        <v>БОРИСОВА Зинаида Петровна</v>
      </c>
      <c r="C32" s="176" t="str">
        <f>VLOOKUP(B32,'пр.взвешивания'!C6:F33,2,FALSE)</f>
        <v>28.08.82 мсмк</v>
      </c>
      <c r="D32" s="133" t="str">
        <f>VLOOKUP(C32,'пр.взвешивания'!D6:G33,2,FALSE)</f>
        <v>ЦФО Бррянская Брянск ЛОК</v>
      </c>
      <c r="E32" s="88"/>
      <c r="F32" s="44" t="str">
        <f>HYPERLINK(круги!O41)</f>
        <v>4</v>
      </c>
      <c r="G32" s="89" t="str">
        <f>HYPERLINK(круги!O52)</f>
        <v>0</v>
      </c>
      <c r="H32" s="18"/>
      <c r="I32" s="177">
        <f>SUM(круги!O41+круги!O52)</f>
        <v>4</v>
      </c>
      <c r="J32" s="178">
        <v>2</v>
      </c>
      <c r="K32" s="126"/>
      <c r="L32" s="128"/>
      <c r="M32" s="128"/>
      <c r="N32" s="130"/>
      <c r="O32" s="104" t="s">
        <v>128</v>
      </c>
      <c r="P32" s="109"/>
      <c r="Q32" s="110"/>
      <c r="R32" s="101"/>
      <c r="S32" s="101"/>
      <c r="T32" s="101"/>
      <c r="U32" s="18"/>
    </row>
    <row r="33" spans="1:21" ht="13.5" thickBot="1">
      <c r="A33" s="162"/>
      <c r="B33" s="145"/>
      <c r="C33" s="171"/>
      <c r="D33" s="172"/>
      <c r="E33" s="91"/>
      <c r="F33" s="49" t="str">
        <f>HYPERLINK(круги!P41)</f>
        <v>3'05''</v>
      </c>
      <c r="G33" s="92">
        <f>HYPERLINK(круги!H52)</f>
      </c>
      <c r="H33" s="18"/>
      <c r="I33" s="173"/>
      <c r="J33" s="143"/>
      <c r="K33" s="126">
        <v>6</v>
      </c>
      <c r="L33" s="128" t="str">
        <f>VLOOKUP(K33,'пр.взвешивания'!B6:C33,2,FALSE)</f>
        <v>КВАЧАН Кристина Владимировна</v>
      </c>
      <c r="M33" s="128" t="str">
        <f>VLOOKUP(L33,'пр.взвешивания'!C6:D33,2,FALSE)</f>
        <v>29.01.81 мсмк</v>
      </c>
      <c r="N33" s="130" t="str">
        <f>VLOOKUP(M33,'пр.взвешивания'!D6:E33,2,FALSE)</f>
        <v>ДВФО Приморский Владивосток МО</v>
      </c>
      <c r="O33" s="105" t="s">
        <v>127</v>
      </c>
      <c r="P33" s="101"/>
      <c r="Q33" s="101"/>
      <c r="R33" s="101"/>
      <c r="S33" s="101"/>
      <c r="T33" s="101"/>
      <c r="U33" s="18"/>
    </row>
    <row r="34" spans="1:21" ht="12.75" customHeight="1" thickBot="1">
      <c r="A34" s="162">
        <v>13</v>
      </c>
      <c r="B34" s="169" t="str">
        <f>VLOOKUP(A34,'пр.взвешивания'!B8:E35,2,FALSE)</f>
        <v>ТРЕСНИЦКАЯ Валентина Николаевна</v>
      </c>
      <c r="C34" s="170" t="str">
        <f>VLOOKUP(B34,'пр.взвешивания'!C8:F35,2,FALSE)</f>
        <v>28.10.87 кмс</v>
      </c>
      <c r="D34" s="130" t="str">
        <f>VLOOKUP(C34,'пр.взвешивания'!D8:G35,2,FALSE)</f>
        <v>ЮФО Ростовская Новочеркасск ЛОК</v>
      </c>
      <c r="E34" s="54" t="str">
        <f>HYPERLINK(круги!O43)</f>
        <v>0</v>
      </c>
      <c r="F34" s="55"/>
      <c r="G34" s="57" t="str">
        <f>HYPERLINK(круги!O65)</f>
        <v>0</v>
      </c>
      <c r="H34" s="18"/>
      <c r="I34" s="173">
        <f>SUM(круги!O43+круги!O65)</f>
        <v>0</v>
      </c>
      <c r="J34" s="143">
        <v>0</v>
      </c>
      <c r="K34" s="127"/>
      <c r="L34" s="129"/>
      <c r="M34" s="129"/>
      <c r="N34" s="131"/>
      <c r="O34" s="111"/>
      <c r="P34" s="112"/>
      <c r="Q34" s="113"/>
      <c r="R34" s="114"/>
      <c r="S34" s="114"/>
      <c r="T34" s="114"/>
      <c r="U34" s="18"/>
    </row>
    <row r="35" spans="1:21" ht="15.75">
      <c r="A35" s="162"/>
      <c r="B35" s="145"/>
      <c r="C35" s="171"/>
      <c r="D35" s="172"/>
      <c r="E35" s="62">
        <f>HYPERLINK(круги!P43)</f>
      </c>
      <c r="F35" s="63"/>
      <c r="G35" s="65">
        <f>HYPERLINK(круги!P65)</f>
      </c>
      <c r="H35" s="18"/>
      <c r="I35" s="173"/>
      <c r="J35" s="143"/>
      <c r="K35" s="115"/>
      <c r="L35" s="115"/>
      <c r="M35" s="115"/>
      <c r="N35" s="115"/>
      <c r="O35" s="115"/>
      <c r="P35" s="116"/>
      <c r="Q35" s="115"/>
      <c r="R35" s="18"/>
      <c r="S35" s="18"/>
      <c r="T35" s="18"/>
      <c r="U35" s="18"/>
    </row>
    <row r="36" spans="1:21" ht="12.75" customHeight="1">
      <c r="A36" s="162">
        <v>14</v>
      </c>
      <c r="B36" s="169" t="str">
        <f>VLOOKUP(A36,'пр.взвешивания'!B10:E37,2,FALSE)</f>
        <v>ПАК Елена Игоревна</v>
      </c>
      <c r="C36" s="170" t="str">
        <f>VLOOKUP(B36,'пр.взвешивания'!C10:F37,2,FALSE)</f>
        <v>10.03.80 мс</v>
      </c>
      <c r="D36" s="130" t="str">
        <f>VLOOKUP(C36,'пр.взвешивания'!D10:G37,2,FALSE)</f>
        <v>ЦФО Тульская Тула РССС</v>
      </c>
      <c r="E36" s="69" t="str">
        <f>HYPERLINK(круги!O54)</f>
        <v>3</v>
      </c>
      <c r="F36" s="70" t="str">
        <f>HYPERLINK(круги!O63)</f>
        <v>4</v>
      </c>
      <c r="G36" s="95"/>
      <c r="H36" s="18"/>
      <c r="I36" s="165">
        <f>SUM(круги!O54+круги!O63)</f>
        <v>7</v>
      </c>
      <c r="J36" s="167">
        <v>1</v>
      </c>
      <c r="K36" s="115"/>
      <c r="L36" s="115"/>
      <c r="M36" s="115"/>
      <c r="N36" s="115"/>
      <c r="O36" s="115"/>
      <c r="P36" s="115"/>
      <c r="Q36" s="115"/>
      <c r="R36" s="18"/>
      <c r="S36" s="18"/>
      <c r="T36" s="18"/>
      <c r="U36" s="18"/>
    </row>
    <row r="37" spans="1:21" ht="13.5" thickBot="1">
      <c r="A37" s="164"/>
      <c r="B37" s="146"/>
      <c r="C37" s="174"/>
      <c r="D37" s="161"/>
      <c r="E37" s="80">
        <f>HYPERLINK(круги!P54)</f>
      </c>
      <c r="F37" s="81" t="str">
        <f>HYPERLINK(круги!P63)</f>
        <v>0'00''</v>
      </c>
      <c r="G37" s="97"/>
      <c r="H37" s="18"/>
      <c r="I37" s="166"/>
      <c r="J37" s="168"/>
      <c r="K37" s="4"/>
      <c r="L37" s="4"/>
      <c r="M37" s="4"/>
      <c r="N37" s="4"/>
      <c r="O37" s="4"/>
      <c r="P37" s="4"/>
      <c r="Q37" s="4"/>
      <c r="R37" s="4"/>
      <c r="S37" s="18"/>
      <c r="T37" s="18"/>
      <c r="U37" s="18"/>
    </row>
    <row r="38" spans="1:21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4"/>
      <c r="L38" s="4"/>
      <c r="M38" s="4"/>
      <c r="N38" s="4"/>
      <c r="O38" s="4"/>
      <c r="P38" s="4"/>
      <c r="Q38" s="4"/>
      <c r="R38" s="4"/>
      <c r="S38" s="18"/>
      <c r="T38" s="18"/>
      <c r="U38" s="18"/>
    </row>
    <row r="39" spans="1:21" ht="15.75">
      <c r="A39" s="117"/>
      <c r="B39" s="22" t="s">
        <v>131</v>
      </c>
      <c r="C39" s="23"/>
      <c r="D39" s="23"/>
      <c r="E39" s="24"/>
      <c r="F39" s="24"/>
      <c r="G39" s="24"/>
      <c r="H39" s="33" t="s">
        <v>132</v>
      </c>
      <c r="I39" s="33"/>
      <c r="J39" s="36"/>
      <c r="K39" s="117"/>
      <c r="L39" s="22" t="s">
        <v>130</v>
      </c>
      <c r="M39" s="18"/>
      <c r="N39" s="18"/>
      <c r="O39" s="25"/>
      <c r="P39" s="25"/>
      <c r="Q39" s="25"/>
      <c r="R39" s="33" t="s">
        <v>133</v>
      </c>
      <c r="S39" s="33"/>
      <c r="T39" s="36"/>
      <c r="U39" s="18"/>
    </row>
    <row r="40" spans="1:21" ht="15.75">
      <c r="A40" s="6"/>
      <c r="B40" s="22"/>
      <c r="C40" s="18"/>
      <c r="D40" s="18"/>
      <c r="E40" s="18"/>
      <c r="F40" s="18"/>
      <c r="G40" s="18"/>
      <c r="H40" s="23" t="s">
        <v>129</v>
      </c>
      <c r="I40" s="33"/>
      <c r="J40" s="36"/>
      <c r="K40" s="36"/>
      <c r="L40" s="36"/>
      <c r="M40" s="36"/>
      <c r="N40" s="36"/>
      <c r="O40" s="36"/>
      <c r="P40" s="36"/>
      <c r="Q40" s="36"/>
      <c r="R40" s="36" t="s">
        <v>134</v>
      </c>
      <c r="S40" s="36"/>
      <c r="T40" s="36"/>
      <c r="U40" s="18"/>
    </row>
    <row r="41" spans="1:21" ht="12.75">
      <c r="A41" s="18"/>
      <c r="T41" s="18"/>
      <c r="U41" s="18"/>
    </row>
    <row r="42" spans="1:21" ht="12.75">
      <c r="A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</sheetData>
  <mergeCells count="166">
    <mergeCell ref="N20:N21"/>
    <mergeCell ref="N22:N23"/>
    <mergeCell ref="E5:H5"/>
    <mergeCell ref="I5:I6"/>
    <mergeCell ref="J5:J6"/>
    <mergeCell ref="I7:I8"/>
    <mergeCell ref="J7:J8"/>
    <mergeCell ref="K5:K6"/>
    <mergeCell ref="L5:L6"/>
    <mergeCell ref="J13:J14"/>
    <mergeCell ref="C5:C6"/>
    <mergeCell ref="A7:A8"/>
    <mergeCell ref="B7:B8"/>
    <mergeCell ref="C7:C8"/>
    <mergeCell ref="J9:J10"/>
    <mergeCell ref="A11:A12"/>
    <mergeCell ref="B11:B12"/>
    <mergeCell ref="C11:C12"/>
    <mergeCell ref="D11:D12"/>
    <mergeCell ref="I11:I12"/>
    <mergeCell ref="J11:J12"/>
    <mergeCell ref="A9:A10"/>
    <mergeCell ref="D9:D10"/>
    <mergeCell ref="I13:I14"/>
    <mergeCell ref="D7:D8"/>
    <mergeCell ref="D5:D6"/>
    <mergeCell ref="A13:A14"/>
    <mergeCell ref="B13:B14"/>
    <mergeCell ref="C13:C14"/>
    <mergeCell ref="B9:B10"/>
    <mergeCell ref="C9:C10"/>
    <mergeCell ref="A5:A6"/>
    <mergeCell ref="B5:B6"/>
    <mergeCell ref="A16:A17"/>
    <mergeCell ref="B16:B17"/>
    <mergeCell ref="C16:C17"/>
    <mergeCell ref="D16:D17"/>
    <mergeCell ref="T5:T6"/>
    <mergeCell ref="K7:K8"/>
    <mergeCell ref="L7:L8"/>
    <mergeCell ref="M7:M8"/>
    <mergeCell ref="N7:N8"/>
    <mergeCell ref="S7:S8"/>
    <mergeCell ref="T7:T8"/>
    <mergeCell ref="M5:M6"/>
    <mergeCell ref="N5:N6"/>
    <mergeCell ref="O5:R5"/>
    <mergeCell ref="B20:B21"/>
    <mergeCell ref="S5:S6"/>
    <mergeCell ref="C20:C21"/>
    <mergeCell ref="D20:D21"/>
    <mergeCell ref="I16:I17"/>
    <mergeCell ref="J16:J17"/>
    <mergeCell ref="I18:I19"/>
    <mergeCell ref="J18:J19"/>
    <mergeCell ref="D13:D14"/>
    <mergeCell ref="I9:I10"/>
    <mergeCell ref="J23:J24"/>
    <mergeCell ref="A23:A24"/>
    <mergeCell ref="B23:B24"/>
    <mergeCell ref="C23:C24"/>
    <mergeCell ref="D23:D24"/>
    <mergeCell ref="C25:C26"/>
    <mergeCell ref="D25:D26"/>
    <mergeCell ref="I25:I26"/>
    <mergeCell ref="A18:A19"/>
    <mergeCell ref="I23:I24"/>
    <mergeCell ref="B18:B19"/>
    <mergeCell ref="C18:C19"/>
    <mergeCell ref="D18:D19"/>
    <mergeCell ref="A25:A26"/>
    <mergeCell ref="A20:A21"/>
    <mergeCell ref="L13:L14"/>
    <mergeCell ref="I20:I21"/>
    <mergeCell ref="J20:J21"/>
    <mergeCell ref="A27:A28"/>
    <mergeCell ref="B27:B28"/>
    <mergeCell ref="C27:C28"/>
    <mergeCell ref="D27:D28"/>
    <mergeCell ref="K27:K28"/>
    <mergeCell ref="L27:L28"/>
    <mergeCell ref="B25:B26"/>
    <mergeCell ref="A29:A30"/>
    <mergeCell ref="B29:B30"/>
    <mergeCell ref="C29:C30"/>
    <mergeCell ref="D29:D30"/>
    <mergeCell ref="I32:I33"/>
    <mergeCell ref="J32:J33"/>
    <mergeCell ref="I27:I28"/>
    <mergeCell ref="J27:J28"/>
    <mergeCell ref="I29:I30"/>
    <mergeCell ref="J29:J30"/>
    <mergeCell ref="A32:A33"/>
    <mergeCell ref="B32:B33"/>
    <mergeCell ref="C32:C33"/>
    <mergeCell ref="D32:D33"/>
    <mergeCell ref="I36:I37"/>
    <mergeCell ref="J36:J37"/>
    <mergeCell ref="A34:A35"/>
    <mergeCell ref="B34:B35"/>
    <mergeCell ref="C34:C35"/>
    <mergeCell ref="D34:D35"/>
    <mergeCell ref="I34:I35"/>
    <mergeCell ref="A36:A37"/>
    <mergeCell ref="B36:B37"/>
    <mergeCell ref="C36:C37"/>
    <mergeCell ref="D36:D37"/>
    <mergeCell ref="K9:K10"/>
    <mergeCell ref="L9:L10"/>
    <mergeCell ref="M9:M10"/>
    <mergeCell ref="J34:J35"/>
    <mergeCell ref="J25:J26"/>
    <mergeCell ref="K11:K12"/>
    <mergeCell ref="L11:L12"/>
    <mergeCell ref="M11:M12"/>
    <mergeCell ref="K13:K14"/>
    <mergeCell ref="N11:N12"/>
    <mergeCell ref="S9:S10"/>
    <mergeCell ref="N9:N10"/>
    <mergeCell ref="S13:S14"/>
    <mergeCell ref="T9:T10"/>
    <mergeCell ref="S11:S12"/>
    <mergeCell ref="T11:T12"/>
    <mergeCell ref="T13:T14"/>
    <mergeCell ref="M13:M14"/>
    <mergeCell ref="N13:N14"/>
    <mergeCell ref="K18:K19"/>
    <mergeCell ref="L18:L19"/>
    <mergeCell ref="M18:M19"/>
    <mergeCell ref="K16:K17"/>
    <mergeCell ref="L16:L17"/>
    <mergeCell ref="M16:M17"/>
    <mergeCell ref="N16:N17"/>
    <mergeCell ref="N18:N19"/>
    <mergeCell ref="S16:S17"/>
    <mergeCell ref="T16:T17"/>
    <mergeCell ref="S18:S19"/>
    <mergeCell ref="T18:T19"/>
    <mergeCell ref="S22:S23"/>
    <mergeCell ref="T22:T23"/>
    <mergeCell ref="K20:K21"/>
    <mergeCell ref="L20:L21"/>
    <mergeCell ref="K22:K23"/>
    <mergeCell ref="L22:L23"/>
    <mergeCell ref="M22:M23"/>
    <mergeCell ref="M20:M21"/>
    <mergeCell ref="S20:S21"/>
    <mergeCell ref="T20:T21"/>
    <mergeCell ref="M27:M28"/>
    <mergeCell ref="N27:N28"/>
    <mergeCell ref="K31:K32"/>
    <mergeCell ref="L31:L32"/>
    <mergeCell ref="M31:M32"/>
    <mergeCell ref="N31:N32"/>
    <mergeCell ref="K29:K30"/>
    <mergeCell ref="L29:L30"/>
    <mergeCell ref="M29:M30"/>
    <mergeCell ref="N29:N30"/>
    <mergeCell ref="K33:K34"/>
    <mergeCell ref="L33:L34"/>
    <mergeCell ref="M33:M34"/>
    <mergeCell ref="N33:N34"/>
    <mergeCell ref="R2:T2"/>
    <mergeCell ref="G3:M3"/>
    <mergeCell ref="G1:M1"/>
    <mergeCell ref="F2:N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72">
      <selection activeCell="A72" sqref="A72:H9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52" t="s">
        <v>17</v>
      </c>
      <c r="B1" s="252"/>
      <c r="C1" s="252"/>
      <c r="D1" s="252"/>
      <c r="E1" s="252"/>
      <c r="F1" s="252"/>
      <c r="G1" s="252"/>
      <c r="H1" s="252"/>
      <c r="I1" s="252" t="s">
        <v>17</v>
      </c>
      <c r="J1" s="252"/>
      <c r="K1" s="252"/>
      <c r="L1" s="252"/>
      <c r="M1" s="252"/>
      <c r="N1" s="252"/>
      <c r="O1" s="252"/>
      <c r="P1" s="252"/>
    </row>
    <row r="2" spans="1:16" ht="23.25" customHeight="1">
      <c r="A2" s="11" t="s">
        <v>30</v>
      </c>
      <c r="B2" s="3" t="s">
        <v>18</v>
      </c>
      <c r="C2" s="3"/>
      <c r="D2" s="3"/>
      <c r="E2" s="11" t="s">
        <v>102</v>
      </c>
      <c r="F2" s="3"/>
      <c r="G2" s="3"/>
      <c r="H2" s="3"/>
      <c r="I2" s="11" t="s">
        <v>31</v>
      </c>
      <c r="J2" s="3" t="s">
        <v>18</v>
      </c>
      <c r="K2" s="3"/>
      <c r="L2" s="3"/>
      <c r="M2" s="11" t="s">
        <v>102</v>
      </c>
      <c r="N2" s="3"/>
      <c r="O2" s="3"/>
      <c r="P2" s="3"/>
    </row>
    <row r="3" spans="1:16" ht="12.75">
      <c r="A3" s="243" t="s">
        <v>1</v>
      </c>
      <c r="B3" s="243" t="s">
        <v>8</v>
      </c>
      <c r="C3" s="243" t="s">
        <v>9</v>
      </c>
      <c r="D3" s="243" t="s">
        <v>10</v>
      </c>
      <c r="E3" s="243" t="s">
        <v>19</v>
      </c>
      <c r="F3" s="243" t="s">
        <v>20</v>
      </c>
      <c r="G3" s="243" t="s">
        <v>21</v>
      </c>
      <c r="H3" s="243" t="s">
        <v>22</v>
      </c>
      <c r="I3" s="243" t="s">
        <v>1</v>
      </c>
      <c r="J3" s="243" t="s">
        <v>8</v>
      </c>
      <c r="K3" s="243" t="s">
        <v>9</v>
      </c>
      <c r="L3" s="243" t="s">
        <v>10</v>
      </c>
      <c r="M3" s="243" t="s">
        <v>19</v>
      </c>
      <c r="N3" s="243" t="s">
        <v>20</v>
      </c>
      <c r="O3" s="243" t="s">
        <v>21</v>
      </c>
      <c r="P3" s="243" t="s">
        <v>22</v>
      </c>
    </row>
    <row r="4" spans="1:16" ht="12.7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</row>
    <row r="5" spans="1:16" ht="12.75" customHeight="1">
      <c r="A5" s="251">
        <v>1</v>
      </c>
      <c r="B5" s="253" t="str">
        <f>VLOOKUP(A5,'пр.взвешивания'!B6:E33,2,FALSE)</f>
        <v>БОНДАРЕВА Елена Борисовна</v>
      </c>
      <c r="C5" s="253" t="str">
        <f>VLOOKUP(B5,'пр.взвешивания'!C6:F33,2,FALSE)</f>
        <v>07.06.85 мсмк</v>
      </c>
      <c r="D5" s="253" t="str">
        <f>VLOOKUP(C5,'пр.взвешивания'!D6:G33,2,FALSE)</f>
        <v>МОСКВА  С-70 Д </v>
      </c>
      <c r="E5" s="245"/>
      <c r="F5" s="249"/>
      <c r="G5" s="247" t="s">
        <v>103</v>
      </c>
      <c r="H5" s="243" t="s">
        <v>104</v>
      </c>
      <c r="I5" s="257">
        <v>5</v>
      </c>
      <c r="J5" s="253" t="str">
        <f>VLOOKUP(I5,'пр.взвешивания'!B6:E33,2,FALSE)</f>
        <v>ЛОБЫНЦЕВА Кристина Валерьевна</v>
      </c>
      <c r="K5" s="253" t="str">
        <f>VLOOKUP(J5,'пр.взвешивания'!C6:F33,2,FALSE)</f>
        <v>18.02.89 мс</v>
      </c>
      <c r="L5" s="253" t="str">
        <f>VLOOKUP(K5,'пр.взвешивания'!D6:G33,2,FALSE)</f>
        <v>ЮФО Краснодарский Крымск МО</v>
      </c>
      <c r="M5" s="245"/>
      <c r="N5" s="249"/>
      <c r="O5" s="247" t="s">
        <v>107</v>
      </c>
      <c r="P5" s="243"/>
    </row>
    <row r="6" spans="1:16" ht="12.75">
      <c r="A6" s="251"/>
      <c r="B6" s="223"/>
      <c r="C6" s="223"/>
      <c r="D6" s="223"/>
      <c r="E6" s="245"/>
      <c r="F6" s="245"/>
      <c r="G6" s="247"/>
      <c r="H6" s="243"/>
      <c r="I6" s="257"/>
      <c r="J6" s="223"/>
      <c r="K6" s="223"/>
      <c r="L6" s="223"/>
      <c r="M6" s="245"/>
      <c r="N6" s="245"/>
      <c r="O6" s="247"/>
      <c r="P6" s="243"/>
    </row>
    <row r="7" spans="1:16" ht="12.75" customHeight="1">
      <c r="A7" s="202">
        <v>2</v>
      </c>
      <c r="B7" s="253" t="str">
        <f>VLOOKUP(A7,'пр.взвешивания'!B8:E35,2,FALSE)</f>
        <v>СТРУКОВА Анастасия Павловна</v>
      </c>
      <c r="C7" s="253" t="str">
        <f>VLOOKUP(B7,'пр.взвешивания'!C8:F35,2,FALSE)</f>
        <v>21.02.90 мс</v>
      </c>
      <c r="D7" s="253" t="str">
        <f>VLOOKUP(C7,'пр.взвешивания'!D8:G35,2,FALSE)</f>
        <v>УФО ЯНАО Пурпе МО</v>
      </c>
      <c r="E7" s="194"/>
      <c r="F7" s="194"/>
      <c r="G7" s="202">
        <v>0</v>
      </c>
      <c r="H7" s="202"/>
      <c r="I7" s="202">
        <v>6</v>
      </c>
      <c r="J7" s="253" t="str">
        <f>VLOOKUP(I7,'пр.взвешивания'!B8:E35,2,FALSE)</f>
        <v>КВАЧАН Кристина Владимировна</v>
      </c>
      <c r="K7" s="253" t="str">
        <f>VLOOKUP(J7,'пр.взвешивания'!C8:F35,2,FALSE)</f>
        <v>29.01.81 мсмк</v>
      </c>
      <c r="L7" s="253" t="str">
        <f>VLOOKUP(K7,'пр.взвешивания'!D8:G35,2,FALSE)</f>
        <v>ДВФО Приморский Владивосток МО</v>
      </c>
      <c r="M7" s="194"/>
      <c r="N7" s="194"/>
      <c r="O7" s="202">
        <v>4</v>
      </c>
      <c r="P7" s="202" t="s">
        <v>108</v>
      </c>
    </row>
    <row r="8" spans="1:16" ht="13.5" thickBot="1">
      <c r="A8" s="213"/>
      <c r="B8" s="232"/>
      <c r="C8" s="232"/>
      <c r="D8" s="232"/>
      <c r="E8" s="212"/>
      <c r="F8" s="212"/>
      <c r="G8" s="213"/>
      <c r="H8" s="213"/>
      <c r="I8" s="213"/>
      <c r="J8" s="232"/>
      <c r="K8" s="232"/>
      <c r="L8" s="232"/>
      <c r="M8" s="212"/>
      <c r="N8" s="212"/>
      <c r="O8" s="213"/>
      <c r="P8" s="213"/>
    </row>
    <row r="9" spans="1:16" ht="12.75" customHeight="1">
      <c r="A9" s="203">
        <v>4</v>
      </c>
      <c r="B9" s="254" t="str">
        <f>VLOOKUP(A9,'пр.взвешивания'!B10:E37,2,FALSE)</f>
        <v>КРИВОЩЕКОВА Наталья Леонидовна</v>
      </c>
      <c r="C9" s="254" t="str">
        <f>VLOOKUP(B9,'пр.взвешивания'!C10:F37,2,FALSE)</f>
        <v>07.06.82 мс</v>
      </c>
      <c r="D9" s="254" t="str">
        <f>VLOOKUP(C9,'пр.взвешивания'!D10:G37,2,FALSE)</f>
        <v>ПФО Пермский Пермь Д</v>
      </c>
      <c r="E9" s="245"/>
      <c r="F9" s="249"/>
      <c r="G9" s="247" t="s">
        <v>112</v>
      </c>
      <c r="H9" s="250"/>
      <c r="I9" s="242">
        <v>7</v>
      </c>
      <c r="J9" s="254" t="str">
        <f>VLOOKUP(I9,'пр.взвешивания'!B10:E37,2,FALSE)</f>
        <v>АРЕФЬЕВА Лидия Борисовна</v>
      </c>
      <c r="K9" s="254" t="str">
        <f>VLOOKUP(J9,'пр.взвешивания'!C10:F37,2,FALSE)</f>
        <v>17.05.87 мс</v>
      </c>
      <c r="L9" s="254" t="str">
        <f>VLOOKUP(K9,'пр.взвешивания'!D10:G37,2,FALSE)</f>
        <v>ЦФО Московская Протвино МО</v>
      </c>
      <c r="M9" s="242" t="s">
        <v>25</v>
      </c>
      <c r="N9" s="244"/>
      <c r="O9" s="246"/>
      <c r="P9" s="248"/>
    </row>
    <row r="10" spans="1:16" ht="12.75">
      <c r="A10" s="243"/>
      <c r="B10" s="223"/>
      <c r="C10" s="223"/>
      <c r="D10" s="223"/>
      <c r="E10" s="245"/>
      <c r="F10" s="245"/>
      <c r="G10" s="247"/>
      <c r="H10" s="243"/>
      <c r="I10" s="243"/>
      <c r="J10" s="223"/>
      <c r="K10" s="223"/>
      <c r="L10" s="223"/>
      <c r="M10" s="243"/>
      <c r="N10" s="245"/>
      <c r="O10" s="247"/>
      <c r="P10" s="243"/>
    </row>
    <row r="11" spans="1:13" ht="12.75" customHeight="1">
      <c r="A11" s="202">
        <v>3</v>
      </c>
      <c r="B11" s="253" t="str">
        <f>VLOOKUP(A11,'пр.взвешивания'!B6:E33,2,FALSE)</f>
        <v>ХМЕЛЕВА Евгения Павловна</v>
      </c>
      <c r="C11" s="253" t="str">
        <f>VLOOKUP(B11,'пр.взвешивания'!C6:F33,2,FALSE)</f>
        <v>23.03.86 кмс</v>
      </c>
      <c r="D11" s="253" t="str">
        <f>VLOOKUP(C11,'пр.взвешивания'!D6:G33,2,FALSE)</f>
        <v>СЗФО Псковская Пушкинские горы РССС</v>
      </c>
      <c r="E11" s="194"/>
      <c r="F11" s="194"/>
      <c r="G11" s="202">
        <v>0</v>
      </c>
      <c r="H11" s="202"/>
      <c r="I11" s="4"/>
      <c r="J11" s="4"/>
      <c r="K11" s="4"/>
      <c r="L11" s="4"/>
      <c r="M11" s="4"/>
    </row>
    <row r="12" spans="1:13" ht="12.75">
      <c r="A12" s="203"/>
      <c r="B12" s="223"/>
      <c r="C12" s="223"/>
      <c r="D12" s="223"/>
      <c r="E12" s="195"/>
      <c r="F12" s="195"/>
      <c r="G12" s="203"/>
      <c r="H12" s="203"/>
      <c r="I12" s="4"/>
      <c r="J12" s="4"/>
      <c r="K12" s="4"/>
      <c r="L12" s="4"/>
      <c r="M12" s="4"/>
    </row>
    <row r="13" spans="1:16" ht="24" customHeight="1">
      <c r="A13" s="11" t="s">
        <v>30</v>
      </c>
      <c r="B13" s="3" t="s">
        <v>23</v>
      </c>
      <c r="C13" s="3"/>
      <c r="D13" s="3"/>
      <c r="E13" s="11" t="s">
        <v>102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11" t="s">
        <v>102</v>
      </c>
      <c r="N13" s="3"/>
      <c r="O13" s="3"/>
      <c r="P13" s="3"/>
    </row>
    <row r="14" spans="1:16" ht="12.75">
      <c r="A14" s="202" t="s">
        <v>1</v>
      </c>
      <c r="B14" s="202" t="s">
        <v>8</v>
      </c>
      <c r="C14" s="202" t="s">
        <v>9</v>
      </c>
      <c r="D14" s="202" t="s">
        <v>10</v>
      </c>
      <c r="E14" s="202" t="s">
        <v>19</v>
      </c>
      <c r="F14" s="202" t="s">
        <v>20</v>
      </c>
      <c r="G14" s="202" t="s">
        <v>21</v>
      </c>
      <c r="H14" s="202" t="s">
        <v>22</v>
      </c>
      <c r="I14" s="202" t="s">
        <v>1</v>
      </c>
      <c r="J14" s="202" t="s">
        <v>8</v>
      </c>
      <c r="K14" s="202" t="s">
        <v>9</v>
      </c>
      <c r="L14" s="202" t="s">
        <v>10</v>
      </c>
      <c r="M14" s="202" t="s">
        <v>19</v>
      </c>
      <c r="N14" s="202" t="s">
        <v>20</v>
      </c>
      <c r="O14" s="202" t="s">
        <v>21</v>
      </c>
      <c r="P14" s="202" t="s">
        <v>22</v>
      </c>
    </row>
    <row r="15" spans="1:16" ht="12.75">
      <c r="A15" s="221"/>
      <c r="B15" s="226"/>
      <c r="C15" s="226"/>
      <c r="D15" s="226"/>
      <c r="E15" s="226"/>
      <c r="F15" s="226"/>
      <c r="G15" s="226"/>
      <c r="H15" s="226"/>
      <c r="I15" s="226"/>
      <c r="J15" s="239"/>
      <c r="K15" s="226"/>
      <c r="L15" s="226"/>
      <c r="M15" s="226"/>
      <c r="N15" s="221"/>
      <c r="O15" s="221"/>
      <c r="P15" s="221"/>
    </row>
    <row r="16" spans="1:16" ht="12.75" customHeight="1">
      <c r="A16" s="215">
        <v>1</v>
      </c>
      <c r="B16" s="253" t="str">
        <f>VLOOKUP(A16,'пр.взвешивания'!B6:E33,2,FALSE)</f>
        <v>БОНДАРЕВА Елена Борисовна</v>
      </c>
      <c r="C16" s="253" t="str">
        <f>VLOOKUP(B16,'пр.взвешивания'!C6:F33,2,FALSE)</f>
        <v>07.06.85 мсмк</v>
      </c>
      <c r="D16" s="253" t="str">
        <f>VLOOKUP(C16,'пр.взвешивания'!D6:G33,2,FALSE)</f>
        <v>МОСКВА  С-70 Д </v>
      </c>
      <c r="E16" s="194"/>
      <c r="F16" s="196"/>
      <c r="G16" s="198" t="s">
        <v>103</v>
      </c>
      <c r="H16" s="202" t="s">
        <v>106</v>
      </c>
      <c r="I16" s="255">
        <v>5</v>
      </c>
      <c r="J16" s="253" t="str">
        <f>VLOOKUP(I16,'пр.взвешивания'!B6:E33,2,FALSE)</f>
        <v>ЛОБЫНЦЕВА Кристина Валерьевна</v>
      </c>
      <c r="K16" s="253" t="str">
        <f>VLOOKUP(J16,'пр.взвешивания'!C6:F33,2,FALSE)</f>
        <v>18.02.89 мс</v>
      </c>
      <c r="L16" s="253" t="str">
        <f>VLOOKUP(K16,'пр.взвешивания'!D6:G33,2,FALSE)</f>
        <v>ЮФО Краснодарский Крымск МО</v>
      </c>
      <c r="M16" s="202"/>
      <c r="N16" s="196"/>
      <c r="O16" s="198" t="s">
        <v>116</v>
      </c>
      <c r="P16" s="202"/>
    </row>
    <row r="17" spans="1:16" ht="12.75">
      <c r="A17" s="216"/>
      <c r="B17" s="223"/>
      <c r="C17" s="223"/>
      <c r="D17" s="223"/>
      <c r="E17" s="195"/>
      <c r="F17" s="226"/>
      <c r="G17" s="199"/>
      <c r="H17" s="203"/>
      <c r="I17" s="256"/>
      <c r="J17" s="223"/>
      <c r="K17" s="223"/>
      <c r="L17" s="223"/>
      <c r="M17" s="203"/>
      <c r="N17" s="221"/>
      <c r="O17" s="199"/>
      <c r="P17" s="203"/>
    </row>
    <row r="18" spans="1:16" ht="12.75" customHeight="1">
      <c r="A18" s="202">
        <v>3</v>
      </c>
      <c r="B18" s="253" t="str">
        <f>VLOOKUP(A18,'пр.взвешивания'!B8:E35,2,FALSE)</f>
        <v>ХМЕЛЕВА Евгения Павловна</v>
      </c>
      <c r="C18" s="253" t="str">
        <f>VLOOKUP(B18,'пр.взвешивания'!C8:F35,2,FALSE)</f>
        <v>23.03.86 кмс</v>
      </c>
      <c r="D18" s="253" t="str">
        <f>VLOOKUP(C18,'пр.взвешивания'!D8:G35,2,FALSE)</f>
        <v>СЗФО Псковская Пушкинские горы РССС</v>
      </c>
      <c r="E18" s="194"/>
      <c r="F18" s="194"/>
      <c r="G18" s="202">
        <v>0</v>
      </c>
      <c r="H18" s="202"/>
      <c r="I18" s="202">
        <v>7</v>
      </c>
      <c r="J18" s="253" t="str">
        <f>VLOOKUP(I18,'пр.взвешивания'!B8:E35,2,FALSE)</f>
        <v>АРЕФЬЕВА Лидия Борисовна</v>
      </c>
      <c r="K18" s="253" t="str">
        <f>VLOOKUP(J18,'пр.взвешивания'!C8:F35,2,FALSE)</f>
        <v>17.05.87 мс</v>
      </c>
      <c r="L18" s="253" t="str">
        <f>VLOOKUP(K18,'пр.взвешивания'!D8:G35,2,FALSE)</f>
        <v>ЦФО Московская Протвино МО</v>
      </c>
      <c r="M18" s="202"/>
      <c r="N18" s="194"/>
      <c r="O18" s="202">
        <v>3</v>
      </c>
      <c r="P18" s="202"/>
    </row>
    <row r="19" spans="1:16" ht="13.5" thickBot="1">
      <c r="A19" s="231"/>
      <c r="B19" s="232"/>
      <c r="C19" s="232"/>
      <c r="D19" s="232"/>
      <c r="E19" s="230"/>
      <c r="F19" s="230"/>
      <c r="G19" s="230"/>
      <c r="H19" s="230"/>
      <c r="I19" s="230"/>
      <c r="J19" s="232"/>
      <c r="K19" s="232"/>
      <c r="L19" s="232"/>
      <c r="M19" s="230"/>
      <c r="N19" s="231"/>
      <c r="O19" s="231"/>
      <c r="P19" s="231"/>
    </row>
    <row r="20" spans="1:16" ht="12.75" customHeight="1">
      <c r="A20" s="210">
        <v>2</v>
      </c>
      <c r="B20" s="254" t="str">
        <f>VLOOKUP(A20,'пр.взвешивания'!B6:E33,2,FALSE)</f>
        <v>СТРУКОВА Анастасия Павловна</v>
      </c>
      <c r="C20" s="254" t="str">
        <f>VLOOKUP(B20,'пр.взвешивания'!C6:F33,2,FALSE)</f>
        <v>21.02.90 мс</v>
      </c>
      <c r="D20" s="254" t="str">
        <f>VLOOKUP(C20,'пр.взвешивания'!D6:G33,2,FALSE)</f>
        <v>УФО ЯНАО Пурпе МО</v>
      </c>
      <c r="E20" s="206"/>
      <c r="F20" s="207"/>
      <c r="G20" s="208" t="s">
        <v>107</v>
      </c>
      <c r="H20" s="209"/>
      <c r="I20" s="210">
        <v>6</v>
      </c>
      <c r="J20" s="254" t="str">
        <f>VLOOKUP(I20,'пр.взвешивания'!B10:E37,2,FALSE)</f>
        <v>КВАЧАН Кристина Владимировна</v>
      </c>
      <c r="K20" s="254" t="str">
        <f>VLOOKUP(J20,'пр.взвешивания'!C10:F37,2,FALSE)</f>
        <v>29.01.81 мсмк</v>
      </c>
      <c r="L20" s="254" t="str">
        <f>VLOOKUP(K20,'пр.взвешивания'!D10:G37,2,FALSE)</f>
        <v>ДВФО Приморский Владивосток МО</v>
      </c>
      <c r="M20" s="210" t="s">
        <v>25</v>
      </c>
      <c r="N20" s="207"/>
      <c r="O20" s="208"/>
      <c r="P20" s="229"/>
    </row>
    <row r="21" spans="1:16" ht="12.75">
      <c r="A21" s="221"/>
      <c r="B21" s="223"/>
      <c r="C21" s="223"/>
      <c r="D21" s="223"/>
      <c r="E21" s="195"/>
      <c r="F21" s="226"/>
      <c r="G21" s="199"/>
      <c r="H21" s="226"/>
      <c r="I21" s="226"/>
      <c r="J21" s="223"/>
      <c r="K21" s="223"/>
      <c r="L21" s="223"/>
      <c r="M21" s="203"/>
      <c r="N21" s="221"/>
      <c r="O21" s="199"/>
      <c r="P21" s="221"/>
    </row>
    <row r="22" spans="1:13" ht="12.75" customHeight="1">
      <c r="A22" s="202">
        <v>4</v>
      </c>
      <c r="B22" s="253" t="str">
        <f>VLOOKUP(A22,'пр.взвешивания'!B12:E39,2,FALSE)</f>
        <v>КРИВОЩЕКОВА Наталья Леонидовна</v>
      </c>
      <c r="C22" s="253" t="str">
        <f>VLOOKUP(B22,'пр.взвешивания'!C12:F39,2,FALSE)</f>
        <v>07.06.82 мс</v>
      </c>
      <c r="D22" s="253" t="str">
        <f>VLOOKUP(C22,'пр.взвешивания'!D12:G39,2,FALSE)</f>
        <v>ПФО Пермский Пермь Д</v>
      </c>
      <c r="E22" s="194"/>
      <c r="F22" s="194"/>
      <c r="G22" s="202">
        <v>4</v>
      </c>
      <c r="H22" s="202" t="s">
        <v>105</v>
      </c>
      <c r="I22" s="4"/>
      <c r="J22" s="4"/>
      <c r="K22" s="4"/>
      <c r="L22" s="4"/>
      <c r="M22" s="4"/>
    </row>
    <row r="23" spans="1:13" ht="12.75">
      <c r="A23" s="221"/>
      <c r="B23" s="223"/>
      <c r="C23" s="223"/>
      <c r="D23" s="223"/>
      <c r="E23" s="226"/>
      <c r="F23" s="226"/>
      <c r="G23" s="226"/>
      <c r="H23" s="226"/>
      <c r="I23" s="4"/>
      <c r="J23" s="4"/>
      <c r="K23" s="4"/>
      <c r="L23" s="4"/>
      <c r="M23" s="4"/>
    </row>
    <row r="24" spans="1:16" ht="26.25" customHeight="1">
      <c r="A24" s="11" t="s">
        <v>30</v>
      </c>
      <c r="B24" s="3" t="s">
        <v>24</v>
      </c>
      <c r="C24" s="3"/>
      <c r="D24" s="3"/>
      <c r="E24" s="11" t="s">
        <v>102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11" t="s">
        <v>102</v>
      </c>
      <c r="N24" s="3"/>
      <c r="O24" s="3"/>
      <c r="P24" s="3"/>
    </row>
    <row r="25" spans="1:16" ht="12.75">
      <c r="A25" s="202" t="s">
        <v>1</v>
      </c>
      <c r="B25" s="202" t="s">
        <v>8</v>
      </c>
      <c r="C25" s="202" t="s">
        <v>9</v>
      </c>
      <c r="D25" s="202" t="s">
        <v>10</v>
      </c>
      <c r="E25" s="202" t="s">
        <v>19</v>
      </c>
      <c r="F25" s="202" t="s">
        <v>20</v>
      </c>
      <c r="G25" s="202" t="s">
        <v>21</v>
      </c>
      <c r="H25" s="202" t="s">
        <v>22</v>
      </c>
      <c r="I25" s="202" t="s">
        <v>1</v>
      </c>
      <c r="J25" s="202" t="s">
        <v>8</v>
      </c>
      <c r="K25" s="202" t="s">
        <v>9</v>
      </c>
      <c r="L25" s="202" t="s">
        <v>10</v>
      </c>
      <c r="M25" s="202" t="s">
        <v>19</v>
      </c>
      <c r="N25" s="202" t="s">
        <v>20</v>
      </c>
      <c r="O25" s="202" t="s">
        <v>21</v>
      </c>
      <c r="P25" s="202" t="s">
        <v>22</v>
      </c>
    </row>
    <row r="26" spans="1:16" ht="12.75">
      <c r="A26" s="221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1"/>
      <c r="O26" s="221"/>
      <c r="P26" s="221"/>
    </row>
    <row r="27" spans="1:16" ht="12.75" customHeight="1">
      <c r="A27" s="215">
        <v>1</v>
      </c>
      <c r="B27" s="253" t="str">
        <f>VLOOKUP(A27,'пр.взвешивания'!B6:E33,2,FALSE)</f>
        <v>БОНДАРЕВА Елена Борисовна</v>
      </c>
      <c r="C27" s="253" t="str">
        <f>VLOOKUP(B27,'пр.взвешивания'!C6:F33,2,FALSE)</f>
        <v>07.06.85 мсмк</v>
      </c>
      <c r="D27" s="253" t="str">
        <f>VLOOKUP(C27,'пр.взвешивания'!D6:G33,2,FALSE)</f>
        <v>МОСКВА  С-70 Д </v>
      </c>
      <c r="E27" s="194"/>
      <c r="F27" s="196"/>
      <c r="G27" s="198" t="s">
        <v>112</v>
      </c>
      <c r="H27" s="202"/>
      <c r="I27" s="255">
        <v>7</v>
      </c>
      <c r="J27" s="253" t="str">
        <f>VLOOKUP(I27,'пр.взвешивания'!B6:E33,2,FALSE)</f>
        <v>АРЕФЬЕВА Лидия Борисовна</v>
      </c>
      <c r="K27" s="253" t="str">
        <f>VLOOKUP(J27,'пр.взвешивания'!C6:F33,2,FALSE)</f>
        <v>17.05.87 мс</v>
      </c>
      <c r="L27" s="253" t="str">
        <f>VLOOKUP(K27,'пр.взвешивания'!D6:G33,2,FALSE)</f>
        <v>ЦФО Московская Протвино МО</v>
      </c>
      <c r="M27" s="202"/>
      <c r="N27" s="196"/>
      <c r="O27" s="198" t="s">
        <v>107</v>
      </c>
      <c r="P27" s="202"/>
    </row>
    <row r="28" spans="1:16" ht="12.75">
      <c r="A28" s="216"/>
      <c r="B28" s="223"/>
      <c r="C28" s="223"/>
      <c r="D28" s="223"/>
      <c r="E28" s="195"/>
      <c r="F28" s="226"/>
      <c r="G28" s="199"/>
      <c r="H28" s="203"/>
      <c r="I28" s="256"/>
      <c r="J28" s="223"/>
      <c r="K28" s="223"/>
      <c r="L28" s="223"/>
      <c r="M28" s="203"/>
      <c r="N28" s="221"/>
      <c r="O28" s="199"/>
      <c r="P28" s="203"/>
    </row>
    <row r="29" spans="1:16" ht="12.75" customHeight="1">
      <c r="A29" s="202">
        <v>4</v>
      </c>
      <c r="B29" s="253" t="str">
        <f>VLOOKUP(A29,'пр.взвешивания'!B8:E35,2,FALSE)</f>
        <v>КРИВОЩЕКОВА Наталья Леонидовна</v>
      </c>
      <c r="C29" s="253" t="str">
        <f>VLOOKUP(B29,'пр.взвешивания'!C8:F35,2,FALSE)</f>
        <v>07.06.82 мс</v>
      </c>
      <c r="D29" s="253" t="str">
        <f>VLOOKUP(C29,'пр.взвешивания'!D8:G35,2,FALSE)</f>
        <v>ПФО Пермский Пермь Д</v>
      </c>
      <c r="E29" s="194"/>
      <c r="F29" s="194"/>
      <c r="G29" s="202">
        <v>0</v>
      </c>
      <c r="H29" s="202"/>
      <c r="I29" s="202">
        <v>6</v>
      </c>
      <c r="J29" s="253" t="str">
        <f>VLOOKUP(I29,'пр.взвешивания'!B8:E35,2,FALSE)</f>
        <v>КВАЧАН Кристина Владимировна</v>
      </c>
      <c r="K29" s="253" t="str">
        <f>VLOOKUP(J29,'пр.взвешивания'!C8:F35,2,FALSE)</f>
        <v>29.01.81 мсмк</v>
      </c>
      <c r="L29" s="253" t="str">
        <f>VLOOKUP(K29,'пр.взвешивания'!D8:G35,2,FALSE)</f>
        <v>ДВФО Приморский Владивосток МО</v>
      </c>
      <c r="M29" s="202"/>
      <c r="N29" s="194"/>
      <c r="O29" s="202">
        <v>4</v>
      </c>
      <c r="P29" s="202" t="s">
        <v>117</v>
      </c>
    </row>
    <row r="30" spans="1:16" ht="13.5" thickBot="1">
      <c r="A30" s="231"/>
      <c r="B30" s="232"/>
      <c r="C30" s="232"/>
      <c r="D30" s="232"/>
      <c r="E30" s="230"/>
      <c r="F30" s="230"/>
      <c r="G30" s="230"/>
      <c r="H30" s="230"/>
      <c r="I30" s="230"/>
      <c r="J30" s="232"/>
      <c r="K30" s="232"/>
      <c r="L30" s="232"/>
      <c r="M30" s="230"/>
      <c r="N30" s="231"/>
      <c r="O30" s="231"/>
      <c r="P30" s="231"/>
    </row>
    <row r="31" spans="1:16" ht="12.75" customHeight="1">
      <c r="A31" s="210">
        <v>3</v>
      </c>
      <c r="B31" s="254" t="str">
        <f>VLOOKUP(A31,'пр.взвешивания'!B10:E37,2,FALSE)</f>
        <v>ХМЕЛЕВА Евгения Павловна</v>
      </c>
      <c r="C31" s="254" t="str">
        <f>VLOOKUP(B31,'пр.взвешивания'!C10:F37,2,FALSE)</f>
        <v>23.03.86 кмс</v>
      </c>
      <c r="D31" s="254" t="str">
        <f>VLOOKUP(C31,'пр.взвешивания'!D10:G37,2,FALSE)</f>
        <v>СЗФО Псковская Пушкинские горы РССС</v>
      </c>
      <c r="E31" s="206"/>
      <c r="F31" s="207"/>
      <c r="G31" s="208" t="s">
        <v>112</v>
      </c>
      <c r="H31" s="209"/>
      <c r="I31" s="210">
        <v>5</v>
      </c>
      <c r="J31" s="254" t="str">
        <f>VLOOKUP(I31,'пр.взвешивания'!B10:E37,2,FALSE)</f>
        <v>ЛОБЫНЦЕВА Кристина Валерьевна</v>
      </c>
      <c r="K31" s="254" t="str">
        <f>VLOOKUP(J31,'пр.взвешивания'!C10:F37,2,FALSE)</f>
        <v>18.02.89 мс</v>
      </c>
      <c r="L31" s="254" t="str">
        <f>VLOOKUP(K31,'пр.взвешивания'!D10:G37,2,FALSE)</f>
        <v>ЮФО Краснодарский Крымск МО</v>
      </c>
      <c r="M31" s="210" t="s">
        <v>25</v>
      </c>
      <c r="N31" s="207"/>
      <c r="O31" s="208"/>
      <c r="P31" s="229"/>
    </row>
    <row r="32" spans="1:16" ht="12.75">
      <c r="A32" s="221"/>
      <c r="B32" s="223"/>
      <c r="C32" s="223"/>
      <c r="D32" s="223"/>
      <c r="E32" s="195"/>
      <c r="F32" s="226"/>
      <c r="G32" s="199"/>
      <c r="H32" s="226"/>
      <c r="I32" s="226"/>
      <c r="J32" s="223"/>
      <c r="K32" s="223"/>
      <c r="L32" s="223"/>
      <c r="M32" s="203"/>
      <c r="N32" s="221"/>
      <c r="O32" s="199"/>
      <c r="P32" s="221"/>
    </row>
    <row r="33" spans="1:13" ht="12.75">
      <c r="A33" s="202">
        <v>2</v>
      </c>
      <c r="B33" s="253" t="str">
        <f>VLOOKUP(A33,'пр.взвешивания'!B6:E33,2,FALSE)</f>
        <v>СТРУКОВА Анастасия Павловна</v>
      </c>
      <c r="C33" s="253" t="str">
        <f>VLOOKUP(B33,'пр.взвешивания'!C6:F33,2,FALSE)</f>
        <v>21.02.90 мс</v>
      </c>
      <c r="D33" s="253" t="str">
        <f>VLOOKUP(C33,'пр.взвешивания'!D6:G33,2,FALSE)</f>
        <v>УФО ЯНАО Пурпе МО</v>
      </c>
      <c r="E33" s="194"/>
      <c r="F33" s="194"/>
      <c r="G33" s="202">
        <v>0</v>
      </c>
      <c r="H33" s="202"/>
      <c r="I33" s="4"/>
      <c r="J33" s="4"/>
      <c r="K33" s="4"/>
      <c r="L33" s="4"/>
      <c r="M33" s="4"/>
    </row>
    <row r="34" spans="1:13" ht="12.75">
      <c r="A34" s="221"/>
      <c r="B34" s="223"/>
      <c r="C34" s="223"/>
      <c r="D34" s="223"/>
      <c r="E34" s="226"/>
      <c r="F34" s="226"/>
      <c r="G34" s="226"/>
      <c r="H34" s="226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6" ht="21.75" customHeight="1">
      <c r="A37" s="252" t="s">
        <v>17</v>
      </c>
      <c r="B37" s="252"/>
      <c r="C37" s="252"/>
      <c r="D37" s="252"/>
      <c r="E37" s="252"/>
      <c r="F37" s="252"/>
      <c r="G37" s="252"/>
      <c r="H37" s="252"/>
      <c r="I37" s="252" t="s">
        <v>17</v>
      </c>
      <c r="J37" s="252"/>
      <c r="K37" s="252"/>
      <c r="L37" s="252"/>
      <c r="M37" s="252"/>
      <c r="N37" s="252"/>
      <c r="O37" s="252"/>
      <c r="P37" s="252"/>
    </row>
    <row r="38" spans="1:16" ht="24.75" customHeight="1">
      <c r="A38" s="11" t="s">
        <v>32</v>
      </c>
      <c r="B38" s="3" t="s">
        <v>18</v>
      </c>
      <c r="C38" s="3"/>
      <c r="D38" s="3"/>
      <c r="E38" s="11" t="s">
        <v>102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11" t="s">
        <v>102</v>
      </c>
      <c r="N38" s="3"/>
      <c r="O38" s="3"/>
      <c r="P38" s="3"/>
    </row>
    <row r="39" spans="1:16" ht="12.75">
      <c r="A39" s="243" t="s">
        <v>1</v>
      </c>
      <c r="B39" s="243" t="s">
        <v>8</v>
      </c>
      <c r="C39" s="243" t="s">
        <v>9</v>
      </c>
      <c r="D39" s="243" t="s">
        <v>10</v>
      </c>
      <c r="E39" s="243" t="s">
        <v>19</v>
      </c>
      <c r="F39" s="243" t="s">
        <v>20</v>
      </c>
      <c r="G39" s="243" t="s">
        <v>21</v>
      </c>
      <c r="H39" s="243" t="s">
        <v>22</v>
      </c>
      <c r="I39" s="243" t="s">
        <v>1</v>
      </c>
      <c r="J39" s="243" t="s">
        <v>8</v>
      </c>
      <c r="K39" s="243" t="s">
        <v>9</v>
      </c>
      <c r="L39" s="243" t="s">
        <v>10</v>
      </c>
      <c r="M39" s="243" t="s">
        <v>19</v>
      </c>
      <c r="N39" s="243" t="s">
        <v>20</v>
      </c>
      <c r="O39" s="243" t="s">
        <v>21</v>
      </c>
      <c r="P39" s="243" t="s">
        <v>22</v>
      </c>
    </row>
    <row r="40" spans="1:16" ht="12.75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</row>
    <row r="41" spans="1:16" ht="12.75" customHeight="1">
      <c r="A41" s="251">
        <v>8</v>
      </c>
      <c r="B41" s="222" t="str">
        <f>VLOOKUP(A41,'пр.взвешивания'!B6:E33,2,FALSE)</f>
        <v>РУДЕНКО Екатерина Сергеевна</v>
      </c>
      <c r="C41" s="222" t="str">
        <f>VLOOKUP(B41,'пр.взвешивания'!C6:F33,2,FALSE)</f>
        <v>03.07.88 мс</v>
      </c>
      <c r="D41" s="222" t="str">
        <f>VLOOKUP(C41,'пр.взвешивания'!D6:G33,2,FALSE)</f>
        <v>СЗФО Псковская В.Луки РССС</v>
      </c>
      <c r="E41" s="245"/>
      <c r="F41" s="249"/>
      <c r="G41" s="247" t="s">
        <v>109</v>
      </c>
      <c r="H41" s="243"/>
      <c r="I41" s="251">
        <v>12</v>
      </c>
      <c r="J41" s="222" t="str">
        <f>VLOOKUP(I41,'пр.взвешивания'!B6:E33,2,FALSE)</f>
        <v>БОРИСОВА Зинаида Петровна</v>
      </c>
      <c r="K41" s="222" t="str">
        <f>VLOOKUP(J41,'пр.взвешивания'!C6:F33,2,FALSE)</f>
        <v>28.08.82 мсмк</v>
      </c>
      <c r="L41" s="222" t="str">
        <f>VLOOKUP(K41,'пр.взвешивания'!D6:G33,2,FALSE)</f>
        <v>ЦФО Бррянская Брянск ЛОК</v>
      </c>
      <c r="M41" s="245"/>
      <c r="N41" s="249"/>
      <c r="O41" s="247" t="s">
        <v>103</v>
      </c>
      <c r="P41" s="243" t="s">
        <v>111</v>
      </c>
    </row>
    <row r="42" spans="1:16" ht="12.75">
      <c r="A42" s="251"/>
      <c r="B42" s="223"/>
      <c r="C42" s="223"/>
      <c r="D42" s="223"/>
      <c r="E42" s="245"/>
      <c r="F42" s="245"/>
      <c r="G42" s="247"/>
      <c r="H42" s="243"/>
      <c r="I42" s="251"/>
      <c r="J42" s="223"/>
      <c r="K42" s="223"/>
      <c r="L42" s="223"/>
      <c r="M42" s="245"/>
      <c r="N42" s="245"/>
      <c r="O42" s="247"/>
      <c r="P42" s="243"/>
    </row>
    <row r="43" spans="1:16" ht="12.75" customHeight="1">
      <c r="A43" s="202">
        <v>9</v>
      </c>
      <c r="B43" s="222" t="str">
        <f>VLOOKUP(A43,'пр.взвешивания'!B8:E35,2,FALSE)</f>
        <v>АКУЛОВА Рада Александровна</v>
      </c>
      <c r="C43" s="222" t="str">
        <f>VLOOKUP(B43,'пр.взвешивания'!C8:F35,2,FALSE)</f>
        <v>17.08.85 кмс</v>
      </c>
      <c r="D43" s="222" t="str">
        <f>VLOOKUP(C43,'пр.взвешивания'!D8:G35,2,FALSE)</f>
        <v>ЮФО Ставропольский Ставрополь ВС</v>
      </c>
      <c r="E43" s="194"/>
      <c r="F43" s="194"/>
      <c r="G43" s="202">
        <v>0</v>
      </c>
      <c r="H43" s="202"/>
      <c r="I43" s="202">
        <v>13</v>
      </c>
      <c r="J43" s="222" t="str">
        <f>VLOOKUP(I43,'пр.взвешивания'!B8:E35,2,FALSE)</f>
        <v>ТРЕСНИЦКАЯ Валентина Николаевна</v>
      </c>
      <c r="K43" s="222" t="str">
        <f>VLOOKUP(J43,'пр.взвешивания'!C8:F35,2,FALSE)</f>
        <v>28.10.87 кмс</v>
      </c>
      <c r="L43" s="222" t="str">
        <f>VLOOKUP(K43,'пр.взвешивания'!D8:G35,2,FALSE)</f>
        <v>ЮФО Ростовская Новочеркасск ЛОК</v>
      </c>
      <c r="M43" s="194"/>
      <c r="N43" s="194"/>
      <c r="O43" s="202">
        <v>0</v>
      </c>
      <c r="P43" s="202"/>
    </row>
    <row r="44" spans="1:16" ht="13.5" thickBot="1">
      <c r="A44" s="213"/>
      <c r="B44" s="232"/>
      <c r="C44" s="232"/>
      <c r="D44" s="232"/>
      <c r="E44" s="212"/>
      <c r="F44" s="212"/>
      <c r="G44" s="213"/>
      <c r="H44" s="213"/>
      <c r="I44" s="213"/>
      <c r="J44" s="232"/>
      <c r="K44" s="232"/>
      <c r="L44" s="232"/>
      <c r="M44" s="212"/>
      <c r="N44" s="212"/>
      <c r="O44" s="213"/>
      <c r="P44" s="213"/>
    </row>
    <row r="45" spans="1:16" ht="12.75" customHeight="1">
      <c r="A45" s="203">
        <v>11</v>
      </c>
      <c r="B45" s="205" t="str">
        <f>VLOOKUP(A45,'пр.взвешивания'!B10:E37,2,FALSE)</f>
        <v>РЫЧКОВА Татьяна Сергеевна</v>
      </c>
      <c r="C45" s="205" t="str">
        <f>VLOOKUP(B45,'пр.взвешивания'!C10:F37,2,FALSE)</f>
        <v>27.09.89 кмс</v>
      </c>
      <c r="D45" s="205" t="str">
        <f>VLOOKUP(C45,'пр.взвешивания'!D10:G37,2,FALSE)</f>
        <v>УФО Курганская Курган МО</v>
      </c>
      <c r="E45" s="245"/>
      <c r="F45" s="249"/>
      <c r="G45" s="247" t="s">
        <v>107</v>
      </c>
      <c r="H45" s="250"/>
      <c r="I45" s="242">
        <v>14</v>
      </c>
      <c r="J45" s="205" t="str">
        <f>VLOOKUP(I45,'пр.взвешивания'!B10:E37,2,FALSE)</f>
        <v>ПАК Елена Игоревна</v>
      </c>
      <c r="K45" s="205" t="str">
        <f>VLOOKUP(J45,'пр.взвешивания'!C10:F37,2,FALSE)</f>
        <v>10.03.80 мс</v>
      </c>
      <c r="L45" s="205" t="str">
        <f>VLOOKUP(K45,'пр.взвешивания'!D10:G37,2,FALSE)</f>
        <v>ЦФО Тульская Тула РССС</v>
      </c>
      <c r="M45" s="242" t="s">
        <v>25</v>
      </c>
      <c r="N45" s="244"/>
      <c r="O45" s="246"/>
      <c r="P45" s="248"/>
    </row>
    <row r="46" spans="1:16" ht="12.75">
      <c r="A46" s="243"/>
      <c r="B46" s="223"/>
      <c r="C46" s="223"/>
      <c r="D46" s="223"/>
      <c r="E46" s="245"/>
      <c r="F46" s="245"/>
      <c r="G46" s="247"/>
      <c r="H46" s="243"/>
      <c r="I46" s="243"/>
      <c r="J46" s="223"/>
      <c r="K46" s="223"/>
      <c r="L46" s="223"/>
      <c r="M46" s="243"/>
      <c r="N46" s="245"/>
      <c r="O46" s="247"/>
      <c r="P46" s="243"/>
    </row>
    <row r="47" spans="1:13" ht="12.75" customHeight="1">
      <c r="A47" s="202">
        <v>10</v>
      </c>
      <c r="B47" s="222" t="str">
        <f>VLOOKUP(A47,'пр.взвешивания'!B12:E39,2,FALSE)</f>
        <v>РУБЕЛЬ Полина Валентиновна</v>
      </c>
      <c r="C47" s="222" t="str">
        <f>VLOOKUP(B47,'пр.взвешивания'!C12:F39,2,FALSE)</f>
        <v>28.06.86 мсмк</v>
      </c>
      <c r="D47" s="222" t="str">
        <f>VLOOKUP(C47,'пр.взвешивания'!D12:G39,2,FALSE)</f>
        <v>ДВФО Приморский Владивосток МО</v>
      </c>
      <c r="E47" s="194"/>
      <c r="F47" s="194"/>
      <c r="G47" s="202">
        <v>4</v>
      </c>
      <c r="H47" s="240" t="s">
        <v>110</v>
      </c>
      <c r="I47" s="218"/>
      <c r="J47" s="4"/>
      <c r="K47" s="4"/>
      <c r="L47" s="4"/>
      <c r="M47" s="4"/>
    </row>
    <row r="48" spans="1:13" ht="12.75">
      <c r="A48" s="203"/>
      <c r="B48" s="223"/>
      <c r="C48" s="223"/>
      <c r="D48" s="223"/>
      <c r="E48" s="195"/>
      <c r="F48" s="195"/>
      <c r="G48" s="203"/>
      <c r="H48" s="241"/>
      <c r="I48" s="218"/>
      <c r="J48" s="4"/>
      <c r="K48" s="4"/>
      <c r="L48" s="4"/>
      <c r="M48" s="4"/>
    </row>
    <row r="49" spans="1:16" ht="21" customHeight="1">
      <c r="A49" s="3" t="s">
        <v>32</v>
      </c>
      <c r="B49" s="3" t="s">
        <v>23</v>
      </c>
      <c r="C49" s="3"/>
      <c r="D49" s="3"/>
      <c r="E49" s="11" t="s">
        <v>102</v>
      </c>
      <c r="F49" s="3"/>
      <c r="G49" s="3"/>
      <c r="H49" s="3"/>
      <c r="I49" s="3" t="s">
        <v>33</v>
      </c>
      <c r="J49" s="3" t="s">
        <v>23</v>
      </c>
      <c r="K49" s="3"/>
      <c r="L49" s="3"/>
      <c r="M49" s="11" t="s">
        <v>102</v>
      </c>
      <c r="N49" s="3"/>
      <c r="O49" s="3"/>
      <c r="P49" s="3"/>
    </row>
    <row r="50" spans="1:16" ht="12.75">
      <c r="A50" s="202" t="s">
        <v>1</v>
      </c>
      <c r="B50" s="202" t="s">
        <v>8</v>
      </c>
      <c r="C50" s="202" t="s">
        <v>9</v>
      </c>
      <c r="D50" s="202" t="s">
        <v>10</v>
      </c>
      <c r="E50" s="202" t="s">
        <v>19</v>
      </c>
      <c r="F50" s="202" t="s">
        <v>20</v>
      </c>
      <c r="G50" s="202" t="s">
        <v>21</v>
      </c>
      <c r="H50" s="202" t="s">
        <v>22</v>
      </c>
      <c r="I50" s="235" t="s">
        <v>1</v>
      </c>
      <c r="J50" s="202" t="s">
        <v>8</v>
      </c>
      <c r="K50" s="202" t="s">
        <v>9</v>
      </c>
      <c r="L50" s="202" t="s">
        <v>10</v>
      </c>
      <c r="M50" s="202" t="s">
        <v>19</v>
      </c>
      <c r="N50" s="202" t="s">
        <v>20</v>
      </c>
      <c r="O50" s="202" t="s">
        <v>21</v>
      </c>
      <c r="P50" s="202" t="s">
        <v>22</v>
      </c>
    </row>
    <row r="51" spans="1:16" ht="12.75">
      <c r="A51" s="221"/>
      <c r="B51" s="226"/>
      <c r="C51" s="226"/>
      <c r="D51" s="226"/>
      <c r="E51" s="226"/>
      <c r="F51" s="226"/>
      <c r="G51" s="226"/>
      <c r="H51" s="226"/>
      <c r="I51" s="234"/>
      <c r="J51" s="239"/>
      <c r="K51" s="226"/>
      <c r="L51" s="226"/>
      <c r="M51" s="226"/>
      <c r="N51" s="221"/>
      <c r="O51" s="221"/>
      <c r="P51" s="221"/>
    </row>
    <row r="52" spans="1:16" ht="12.75" customHeight="1">
      <c r="A52" s="215">
        <v>8</v>
      </c>
      <c r="B52" s="222" t="str">
        <f>VLOOKUP(A52,'пр.взвешивания'!B6:E33,2,FALSE)</f>
        <v>РУДЕНКО Екатерина Сергеевна</v>
      </c>
      <c r="C52" s="222" t="str">
        <f>VLOOKUP(B52,'пр.взвешивания'!C6:F33,2,FALSE)</f>
        <v>03.07.88 мс</v>
      </c>
      <c r="D52" s="222" t="str">
        <f>VLOOKUP(C52,'пр.взвешивания'!D6:G33,2,FALSE)</f>
        <v>СЗФО Псковская В.Луки РССС</v>
      </c>
      <c r="E52" s="194"/>
      <c r="F52" s="196"/>
      <c r="G52" s="198" t="s">
        <v>107</v>
      </c>
      <c r="H52" s="202"/>
      <c r="I52" s="237">
        <v>12</v>
      </c>
      <c r="J52" s="222" t="str">
        <f>VLOOKUP(I52,'пр.взвешивания'!B6:F33,2,FALSE)</f>
        <v>БОРИСОВА Зинаида Петровна</v>
      </c>
      <c r="K52" s="222" t="str">
        <f>VLOOKUP(J52,'пр.взвешивания'!C6:G33,2,FALSE)</f>
        <v>28.08.82 мсмк</v>
      </c>
      <c r="L52" s="222" t="str">
        <f>VLOOKUP(K52,'пр.взвешивания'!D6:H33,2,FALSE)</f>
        <v>ЦФО Бррянская Брянск ЛОК</v>
      </c>
      <c r="M52" s="202"/>
      <c r="N52" s="196"/>
      <c r="O52" s="198" t="s">
        <v>107</v>
      </c>
      <c r="P52" s="202"/>
    </row>
    <row r="53" spans="1:16" ht="12.75">
      <c r="A53" s="216"/>
      <c r="B53" s="223"/>
      <c r="C53" s="223"/>
      <c r="D53" s="223"/>
      <c r="E53" s="195"/>
      <c r="F53" s="226"/>
      <c r="G53" s="199"/>
      <c r="H53" s="203"/>
      <c r="I53" s="238"/>
      <c r="J53" s="223"/>
      <c r="K53" s="223"/>
      <c r="L53" s="223"/>
      <c r="M53" s="203"/>
      <c r="N53" s="221"/>
      <c r="O53" s="199"/>
      <c r="P53" s="203"/>
    </row>
    <row r="54" spans="1:16" ht="12.75" customHeight="1">
      <c r="A54" s="202">
        <v>10</v>
      </c>
      <c r="B54" s="222" t="str">
        <f>VLOOKUP(A54,'пр.взвешивания'!B8:E35,2,FALSE)</f>
        <v>РУБЕЛЬ Полина Валентиновна</v>
      </c>
      <c r="C54" s="222" t="str">
        <f>VLOOKUP(B54,'пр.взвешивания'!C8:F35,2,FALSE)</f>
        <v>28.06.86 мсмк</v>
      </c>
      <c r="D54" s="222" t="str">
        <f>VLOOKUP(C54,'пр.взвешивания'!D8:G35,2,FALSE)</f>
        <v>ДВФО Приморский Владивосток МО</v>
      </c>
      <c r="E54" s="194"/>
      <c r="F54" s="194"/>
      <c r="G54" s="202">
        <v>3</v>
      </c>
      <c r="H54" s="202"/>
      <c r="I54" s="235">
        <v>14</v>
      </c>
      <c r="J54" s="222" t="str">
        <f>VLOOKUP(I54,'пр.взвешивания'!B8:F35,2,FALSE)</f>
        <v>ПАК Елена Игоревна</v>
      </c>
      <c r="K54" s="222" t="str">
        <f>VLOOKUP(J54,'пр.взвешивания'!C8:G35,2,FALSE)</f>
        <v>10.03.80 мс</v>
      </c>
      <c r="L54" s="222" t="str">
        <f>VLOOKUP(K54,'пр.взвешивания'!D8:H35,2,FALSE)</f>
        <v>ЦФО Тульская Тула РССС</v>
      </c>
      <c r="M54" s="202"/>
      <c r="N54" s="194"/>
      <c r="O54" s="202">
        <v>3</v>
      </c>
      <c r="P54" s="202"/>
    </row>
    <row r="55" spans="1:16" ht="13.5" thickBot="1">
      <c r="A55" s="231"/>
      <c r="B55" s="232"/>
      <c r="C55" s="232"/>
      <c r="D55" s="232"/>
      <c r="E55" s="230"/>
      <c r="F55" s="230"/>
      <c r="G55" s="230"/>
      <c r="H55" s="230"/>
      <c r="I55" s="236"/>
      <c r="J55" s="232"/>
      <c r="K55" s="232"/>
      <c r="L55" s="232"/>
      <c r="M55" s="230"/>
      <c r="N55" s="231"/>
      <c r="O55" s="231"/>
      <c r="P55" s="231"/>
    </row>
    <row r="56" spans="1:16" ht="12.75" customHeight="1">
      <c r="A56" s="210">
        <v>9</v>
      </c>
      <c r="B56" s="205" t="str">
        <f>VLOOKUP(A56,'пр.взвешивания'!B10:E37,2,FALSE)</f>
        <v>АКУЛОВА Рада Александровна</v>
      </c>
      <c r="C56" s="205" t="str">
        <f>VLOOKUP(B56,'пр.взвешивания'!C10:F37,2,FALSE)</f>
        <v>17.08.85 кмс</v>
      </c>
      <c r="D56" s="205" t="str">
        <f>VLOOKUP(C56,'пр.взвешивания'!D10:G37,2,FALSE)</f>
        <v>ЮФО Ставропольский Ставрополь ВС</v>
      </c>
      <c r="E56" s="206"/>
      <c r="F56" s="207"/>
      <c r="G56" s="208" t="s">
        <v>107</v>
      </c>
      <c r="H56" s="209"/>
      <c r="I56" s="233">
        <v>13</v>
      </c>
      <c r="J56" s="205" t="str">
        <f>VLOOKUP(I56,'пр.взвешивания'!B10:F37,2,FALSE)</f>
        <v>ТРЕСНИЦКАЯ Валентина Николаевна</v>
      </c>
      <c r="K56" s="205" t="str">
        <f>VLOOKUP(J56,'пр.взвешивания'!C10:G37,2,FALSE)</f>
        <v>28.10.87 кмс</v>
      </c>
      <c r="L56" s="205" t="str">
        <f>VLOOKUP(K56,'пр.взвешивания'!D10:H37,2,FALSE)</f>
        <v>ЮФО Ростовская Новочеркасск ЛОК</v>
      </c>
      <c r="M56" s="210" t="s">
        <v>25</v>
      </c>
      <c r="N56" s="207"/>
      <c r="O56" s="208"/>
      <c r="P56" s="229"/>
    </row>
    <row r="57" spans="1:16" ht="12.75">
      <c r="A57" s="221"/>
      <c r="B57" s="223"/>
      <c r="C57" s="223"/>
      <c r="D57" s="223"/>
      <c r="E57" s="195"/>
      <c r="F57" s="226"/>
      <c r="G57" s="199"/>
      <c r="H57" s="226"/>
      <c r="I57" s="234"/>
      <c r="J57" s="223"/>
      <c r="K57" s="223"/>
      <c r="L57" s="223"/>
      <c r="M57" s="203"/>
      <c r="N57" s="221"/>
      <c r="O57" s="199"/>
      <c r="P57" s="221"/>
    </row>
    <row r="58" spans="1:13" ht="12.75" customHeight="1">
      <c r="A58" s="202">
        <v>11</v>
      </c>
      <c r="B58" s="222" t="str">
        <f>VLOOKUP(A58,'пр.взвешивания'!B12:E39,2,FALSE)</f>
        <v>РЫЧКОВА Татьяна Сергеевна</v>
      </c>
      <c r="C58" s="222" t="str">
        <f>VLOOKUP(B58,'пр.взвешивания'!C12:F39,2,FALSE)</f>
        <v>27.09.89 кмс</v>
      </c>
      <c r="D58" s="222" t="str">
        <f>VLOOKUP(C58,'пр.взвешивания'!D12:G39,2,FALSE)</f>
        <v>УФО Курганская Курган МО</v>
      </c>
      <c r="E58" s="194"/>
      <c r="F58" s="194"/>
      <c r="G58" s="202">
        <v>3</v>
      </c>
      <c r="H58" s="202"/>
      <c r="I58" s="218"/>
      <c r="J58" s="4"/>
      <c r="K58" s="4"/>
      <c r="L58" s="4"/>
      <c r="M58" s="4"/>
    </row>
    <row r="59" spans="1:13" ht="12.75">
      <c r="A59" s="221"/>
      <c r="B59" s="223"/>
      <c r="C59" s="223"/>
      <c r="D59" s="223"/>
      <c r="E59" s="226"/>
      <c r="F59" s="226"/>
      <c r="G59" s="226"/>
      <c r="H59" s="226"/>
      <c r="I59" s="219"/>
      <c r="J59" s="4"/>
      <c r="K59" s="4"/>
      <c r="L59" s="4"/>
      <c r="M59" s="4"/>
    </row>
    <row r="60" spans="1:16" ht="22.5" customHeight="1">
      <c r="A60" s="3" t="s">
        <v>32</v>
      </c>
      <c r="B60" s="3" t="s">
        <v>24</v>
      </c>
      <c r="C60" s="3"/>
      <c r="D60" s="3"/>
      <c r="E60" s="11" t="s">
        <v>102</v>
      </c>
      <c r="F60" s="3"/>
      <c r="G60" s="3"/>
      <c r="H60" s="3"/>
      <c r="I60" s="3" t="s">
        <v>33</v>
      </c>
      <c r="J60" s="3" t="s">
        <v>24</v>
      </c>
      <c r="K60" s="3"/>
      <c r="L60" s="3"/>
      <c r="M60" s="11" t="s">
        <v>102</v>
      </c>
      <c r="N60" s="3"/>
      <c r="O60" s="3"/>
      <c r="P60" s="3"/>
    </row>
    <row r="61" spans="1:16" ht="12.75">
      <c r="A61" s="202" t="s">
        <v>1</v>
      </c>
      <c r="B61" s="202" t="s">
        <v>8</v>
      </c>
      <c r="C61" s="202" t="s">
        <v>9</v>
      </c>
      <c r="D61" s="202" t="s">
        <v>10</v>
      </c>
      <c r="E61" s="202" t="s">
        <v>19</v>
      </c>
      <c r="F61" s="202" t="s">
        <v>20</v>
      </c>
      <c r="G61" s="202" t="s">
        <v>21</v>
      </c>
      <c r="H61" s="202" t="s">
        <v>22</v>
      </c>
      <c r="I61" s="202" t="s">
        <v>1</v>
      </c>
      <c r="J61" s="202" t="s">
        <v>8</v>
      </c>
      <c r="K61" s="202" t="s">
        <v>9</v>
      </c>
      <c r="L61" s="202" t="s">
        <v>10</v>
      </c>
      <c r="M61" s="202" t="s">
        <v>19</v>
      </c>
      <c r="N61" s="202" t="s">
        <v>20</v>
      </c>
      <c r="O61" s="202" t="s">
        <v>21</v>
      </c>
      <c r="P61" s="202" t="s">
        <v>22</v>
      </c>
    </row>
    <row r="62" spans="1:16" ht="12.75">
      <c r="A62" s="221"/>
      <c r="B62" s="226"/>
      <c r="C62" s="226"/>
      <c r="D62" s="226"/>
      <c r="E62" s="226"/>
      <c r="F62" s="226"/>
      <c r="G62" s="226"/>
      <c r="H62" s="226"/>
      <c r="I62" s="221"/>
      <c r="J62" s="226"/>
      <c r="K62" s="226"/>
      <c r="L62" s="226"/>
      <c r="M62" s="226"/>
      <c r="N62" s="221"/>
      <c r="O62" s="221"/>
      <c r="P62" s="221"/>
    </row>
    <row r="63" spans="1:16" ht="12.75" customHeight="1">
      <c r="A63" s="215">
        <v>8</v>
      </c>
      <c r="B63" s="222" t="str">
        <f>VLOOKUP(A63,'пр.взвешивания'!B6:E33,2,FALSE)</f>
        <v>РУДЕНКО Екатерина Сергеевна</v>
      </c>
      <c r="C63" s="222" t="str">
        <f>VLOOKUP(B63,'пр.взвешивания'!C6:F33,2,FALSE)</f>
        <v>03.07.88 мс</v>
      </c>
      <c r="D63" s="222" t="str">
        <f>VLOOKUP(C63,'пр.взвешивания'!D6:G33,2,FALSE)</f>
        <v>СЗФО Псковская В.Луки РССС</v>
      </c>
      <c r="E63" s="194"/>
      <c r="F63" s="196"/>
      <c r="G63" s="198" t="s">
        <v>107</v>
      </c>
      <c r="H63" s="202"/>
      <c r="I63" s="215">
        <v>14</v>
      </c>
      <c r="J63" s="222" t="str">
        <f>VLOOKUP(I63,'пр.взвешивания'!B6:E33,2,FALSE)</f>
        <v>ПАК Елена Игоревна</v>
      </c>
      <c r="K63" s="222" t="str">
        <f>VLOOKUP(J63,'пр.взвешивания'!C6:F33,2,FALSE)</f>
        <v>10.03.80 мс</v>
      </c>
      <c r="L63" s="222" t="str">
        <f>VLOOKUP(K63,'пр.взвешивания'!D6:G33,2,FALSE)</f>
        <v>ЦФО Тульская Тула РССС</v>
      </c>
      <c r="M63" s="202"/>
      <c r="N63" s="196"/>
      <c r="O63" s="198" t="s">
        <v>103</v>
      </c>
      <c r="P63" s="202" t="s">
        <v>113</v>
      </c>
    </row>
    <row r="64" spans="1:16" ht="12.75">
      <c r="A64" s="216"/>
      <c r="B64" s="223"/>
      <c r="C64" s="223"/>
      <c r="D64" s="223"/>
      <c r="E64" s="195"/>
      <c r="F64" s="226"/>
      <c r="G64" s="199"/>
      <c r="H64" s="203"/>
      <c r="I64" s="216"/>
      <c r="J64" s="223"/>
      <c r="K64" s="223"/>
      <c r="L64" s="223"/>
      <c r="M64" s="203"/>
      <c r="N64" s="221"/>
      <c r="O64" s="199"/>
      <c r="P64" s="203"/>
    </row>
    <row r="65" spans="1:16" ht="12.75" customHeight="1">
      <c r="A65" s="202">
        <v>11</v>
      </c>
      <c r="B65" s="222" t="str">
        <f>VLOOKUP(A65,'пр.взвешивания'!B8:E35,2,FALSE)</f>
        <v>РЫЧКОВА Татьяна Сергеевна</v>
      </c>
      <c r="C65" s="222" t="str">
        <f>VLOOKUP(B65,'пр.взвешивания'!C8:F35,2,FALSE)</f>
        <v>27.09.89 кмс</v>
      </c>
      <c r="D65" s="222" t="str">
        <f>VLOOKUP(C65,'пр.взвешивания'!D8:G35,2,FALSE)</f>
        <v>УФО Курганская Курган МО</v>
      </c>
      <c r="E65" s="194"/>
      <c r="F65" s="194"/>
      <c r="G65" s="202">
        <v>4</v>
      </c>
      <c r="H65" s="202" t="s">
        <v>114</v>
      </c>
      <c r="I65" s="202">
        <v>13</v>
      </c>
      <c r="J65" s="222" t="str">
        <f>VLOOKUP(I65,'пр.взвешивания'!B8:E35,2,FALSE)</f>
        <v>ТРЕСНИЦКАЯ Валентина Николаевна</v>
      </c>
      <c r="K65" s="222" t="str">
        <f>VLOOKUP(J65,'пр.взвешивания'!C8:F35,2,FALSE)</f>
        <v>28.10.87 кмс</v>
      </c>
      <c r="L65" s="222" t="str">
        <f>VLOOKUP(K65,'пр.взвешивания'!D8:G35,2,FALSE)</f>
        <v>ЮФО Ростовская Новочеркасск ЛОК</v>
      </c>
      <c r="M65" s="202"/>
      <c r="N65" s="194"/>
      <c r="O65" s="202">
        <v>0</v>
      </c>
      <c r="P65" s="202"/>
    </row>
    <row r="66" spans="1:16" ht="13.5" thickBot="1">
      <c r="A66" s="231"/>
      <c r="B66" s="232"/>
      <c r="C66" s="232"/>
      <c r="D66" s="232"/>
      <c r="E66" s="230"/>
      <c r="F66" s="230"/>
      <c r="G66" s="230"/>
      <c r="H66" s="230"/>
      <c r="I66" s="231"/>
      <c r="J66" s="232"/>
      <c r="K66" s="232"/>
      <c r="L66" s="232"/>
      <c r="M66" s="230"/>
      <c r="N66" s="231"/>
      <c r="O66" s="231"/>
      <c r="P66" s="231"/>
    </row>
    <row r="67" spans="1:16" ht="12.75" customHeight="1">
      <c r="A67" s="210">
        <v>10</v>
      </c>
      <c r="B67" s="205" t="str">
        <f>VLOOKUP(A67,'пр.взвешивания'!B10:E37,2,FALSE)</f>
        <v>РУБЕЛЬ Полина Валентиновна</v>
      </c>
      <c r="C67" s="205" t="str">
        <f>VLOOKUP(B67,'пр.взвешивания'!C10:F37,2,FALSE)</f>
        <v>28.06.86 мсмк</v>
      </c>
      <c r="D67" s="205" t="str">
        <f>VLOOKUP(C67,'пр.взвешивания'!D10:G37,2,FALSE)</f>
        <v>ДВФО Приморский Владивосток МО</v>
      </c>
      <c r="E67" s="206"/>
      <c r="F67" s="207"/>
      <c r="G67" s="208" t="s">
        <v>103</v>
      </c>
      <c r="H67" s="209" t="s">
        <v>115</v>
      </c>
      <c r="I67" s="210">
        <v>12</v>
      </c>
      <c r="J67" s="205" t="str">
        <f>VLOOKUP(I67,'пр.взвешивания'!B10:E37,2,FALSE)</f>
        <v>БОРИСОВА Зинаида Петровна</v>
      </c>
      <c r="K67" s="205" t="str">
        <f>VLOOKUP(J67,'пр.взвешивания'!C10:F37,2,FALSE)</f>
        <v>28.08.82 мсмк</v>
      </c>
      <c r="L67" s="205" t="str">
        <f>VLOOKUP(K67,'пр.взвешивания'!D10:G37,2,FALSE)</f>
        <v>ЦФО Бррянская Брянск ЛОК</v>
      </c>
      <c r="M67" s="210" t="s">
        <v>25</v>
      </c>
      <c r="N67" s="207"/>
      <c r="O67" s="208"/>
      <c r="P67" s="229"/>
    </row>
    <row r="68" spans="1:16" ht="12.75">
      <c r="A68" s="221"/>
      <c r="B68" s="223"/>
      <c r="C68" s="223"/>
      <c r="D68" s="223"/>
      <c r="E68" s="195"/>
      <c r="F68" s="226"/>
      <c r="G68" s="199"/>
      <c r="H68" s="226"/>
      <c r="I68" s="221"/>
      <c r="J68" s="223"/>
      <c r="K68" s="223"/>
      <c r="L68" s="223"/>
      <c r="M68" s="203"/>
      <c r="N68" s="221"/>
      <c r="O68" s="199"/>
      <c r="P68" s="221"/>
    </row>
    <row r="69" spans="1:8" ht="12.75">
      <c r="A69" s="220">
        <v>9</v>
      </c>
      <c r="B69" s="222" t="str">
        <f>VLOOKUP(A69,'пр.взвешивания'!B12:E39,2,FALSE)</f>
        <v>АКУЛОВА Рада Александровна</v>
      </c>
      <c r="C69" s="222" t="str">
        <f>VLOOKUP(B69,'пр.взвешивания'!C12:F39,2,FALSE)</f>
        <v>17.08.85 кмс</v>
      </c>
      <c r="D69" s="222" t="str">
        <f>VLOOKUP(C69,'пр.взвешивания'!D12:G39,2,FALSE)</f>
        <v>ЮФО Ставропольский Ставрополь ВС</v>
      </c>
      <c r="E69" s="224"/>
      <c r="F69" s="225"/>
      <c r="G69" s="227" t="s">
        <v>107</v>
      </c>
      <c r="H69" s="228"/>
    </row>
    <row r="70" spans="1:8" ht="12.75">
      <c r="A70" s="221"/>
      <c r="B70" s="223"/>
      <c r="C70" s="223"/>
      <c r="D70" s="223"/>
      <c r="E70" s="195"/>
      <c r="F70" s="226"/>
      <c r="G70" s="199"/>
      <c r="H70" s="226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18</v>
      </c>
      <c r="C73" s="3"/>
      <c r="D73" s="3"/>
      <c r="E73" s="11" t="s">
        <v>102</v>
      </c>
      <c r="F73" s="3"/>
      <c r="G73" s="3"/>
      <c r="H73" s="3"/>
      <c r="I73" s="3" t="s">
        <v>14</v>
      </c>
      <c r="J73" s="3" t="s">
        <v>18</v>
      </c>
      <c r="K73" s="3"/>
      <c r="L73" s="3"/>
      <c r="M73" s="11" t="s">
        <v>102</v>
      </c>
      <c r="N73" s="3"/>
      <c r="O73" s="3"/>
      <c r="P73" s="3"/>
    </row>
    <row r="74" spans="1:16" ht="12.75" customHeight="1">
      <c r="A74" s="202" t="s">
        <v>1</v>
      </c>
      <c r="B74" s="202" t="s">
        <v>8</v>
      </c>
      <c r="C74" s="202" t="s">
        <v>9</v>
      </c>
      <c r="D74" s="202" t="s">
        <v>10</v>
      </c>
      <c r="E74" s="202" t="s">
        <v>19</v>
      </c>
      <c r="F74" s="202" t="s">
        <v>20</v>
      </c>
      <c r="G74" s="202" t="s">
        <v>21</v>
      </c>
      <c r="H74" s="202" t="s">
        <v>22</v>
      </c>
      <c r="I74" s="202" t="s">
        <v>1</v>
      </c>
      <c r="J74" s="202" t="s">
        <v>8</v>
      </c>
      <c r="K74" s="202" t="s">
        <v>9</v>
      </c>
      <c r="L74" s="202" t="s">
        <v>10</v>
      </c>
      <c r="M74" s="202" t="s">
        <v>19</v>
      </c>
      <c r="N74" s="202" t="s">
        <v>20</v>
      </c>
      <c r="O74" s="202" t="s">
        <v>21</v>
      </c>
      <c r="P74" s="202" t="s">
        <v>22</v>
      </c>
    </row>
    <row r="75" spans="1:16" ht="12.75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</row>
    <row r="76" spans="1:16" ht="12.75">
      <c r="A76" s="215">
        <v>1</v>
      </c>
      <c r="B76" s="204" t="str">
        <f>VLOOKUP(A76,'пр.взвешивания'!B6:C33,2,FALSE)</f>
        <v>БОНДАРЕВА Елена Борисовна</v>
      </c>
      <c r="C76" s="204" t="str">
        <f>VLOOKUP(B76,'пр.взвешивания'!C6:D33,2,FALSE)</f>
        <v>07.06.85 мсмк</v>
      </c>
      <c r="D76" s="204" t="str">
        <f>VLOOKUP(C76,'пр.взвешивания'!D6:E33,2,FALSE)</f>
        <v>МОСКВА  С-70 Д </v>
      </c>
      <c r="E76" s="194"/>
      <c r="F76" s="196"/>
      <c r="G76" s="198"/>
      <c r="H76" s="202"/>
      <c r="I76" s="215">
        <v>10</v>
      </c>
      <c r="J76" s="204" t="str">
        <f>VLOOKUP(I76,'пр.взвешивания'!B6:C33,2,FALSE)</f>
        <v>РУБЕЛЬ Полина Валентиновна</v>
      </c>
      <c r="K76" s="204" t="str">
        <f>VLOOKUP(J76,'пр.взвешивания'!C6:D33,2,FALSE)</f>
        <v>28.06.86 мсмк</v>
      </c>
      <c r="L76" s="204" t="str">
        <f>VLOOKUP(K76,'пр.взвешивания'!D6:E33,2,FALSE)</f>
        <v>ДВФО Приморский Владивосток МО</v>
      </c>
      <c r="M76" s="194"/>
      <c r="N76" s="196"/>
      <c r="O76" s="198"/>
      <c r="P76" s="202"/>
    </row>
    <row r="77" spans="1:16" ht="12.75">
      <c r="A77" s="216"/>
      <c r="B77" s="205"/>
      <c r="C77" s="205"/>
      <c r="D77" s="205"/>
      <c r="E77" s="195"/>
      <c r="F77" s="197"/>
      <c r="G77" s="199"/>
      <c r="H77" s="203"/>
      <c r="I77" s="216"/>
      <c r="J77" s="205"/>
      <c r="K77" s="205"/>
      <c r="L77" s="205"/>
      <c r="M77" s="195"/>
      <c r="N77" s="197"/>
      <c r="O77" s="199"/>
      <c r="P77" s="203"/>
    </row>
    <row r="78" spans="1:16" ht="12.75">
      <c r="A78" s="202">
        <v>7</v>
      </c>
      <c r="B78" s="204" t="str">
        <f>VLOOKUP(A78,'пр.взвешивания'!B8:C35,2,FALSE)</f>
        <v>АРЕФЬЕВА Лидия Борисовна</v>
      </c>
      <c r="C78" s="204" t="str">
        <f>VLOOKUP(B78,'пр.взвешивания'!C8:D35,2,FALSE)</f>
        <v>17.05.87 мс</v>
      </c>
      <c r="D78" s="204" t="str">
        <f>VLOOKUP(C78,'пр.взвешивания'!D8:E35,2,FALSE)</f>
        <v>ЦФО Московская Протвино МО</v>
      </c>
      <c r="E78" s="194"/>
      <c r="F78" s="194"/>
      <c r="G78" s="202"/>
      <c r="H78" s="202"/>
      <c r="I78" s="202">
        <v>12</v>
      </c>
      <c r="J78" s="204" t="str">
        <f>VLOOKUP(I78,'пр.взвешивания'!B8:C35,2,FALSE)</f>
        <v>БОРИСОВА Зинаида Петровна</v>
      </c>
      <c r="K78" s="204" t="str">
        <f>VLOOKUP(J78,'пр.взвешивания'!C8:D35,2,FALSE)</f>
        <v>28.08.82 мсмк</v>
      </c>
      <c r="L78" s="204" t="str">
        <f>VLOOKUP(K78,'пр.взвешивания'!D8:E35,2,FALSE)</f>
        <v>ЦФО Бррянская Брянск ЛОК</v>
      </c>
      <c r="M78" s="194"/>
      <c r="N78" s="194"/>
      <c r="O78" s="202"/>
      <c r="P78" s="202"/>
    </row>
    <row r="79" spans="1:16" ht="13.5" thickBot="1">
      <c r="A79" s="213"/>
      <c r="B79" s="214"/>
      <c r="C79" s="214"/>
      <c r="D79" s="214"/>
      <c r="E79" s="212"/>
      <c r="F79" s="212"/>
      <c r="G79" s="213"/>
      <c r="H79" s="213"/>
      <c r="I79" s="213"/>
      <c r="J79" s="214"/>
      <c r="K79" s="214"/>
      <c r="L79" s="214"/>
      <c r="M79" s="212"/>
      <c r="N79" s="212"/>
      <c r="O79" s="213"/>
      <c r="P79" s="213"/>
    </row>
    <row r="80" spans="1:16" ht="12.75">
      <c r="A80" s="210">
        <v>6</v>
      </c>
      <c r="B80" s="211" t="str">
        <f>VLOOKUP(A80,'пр.взвешивания'!B10:C37,2,FALSE)</f>
        <v>КВАЧАН Кристина Владимировна</v>
      </c>
      <c r="C80" s="211" t="str">
        <f>VLOOKUP(B80,'пр.взвешивания'!C10:D37,2,FALSE)</f>
        <v>29.01.81 мсмк</v>
      </c>
      <c r="D80" s="211" t="str">
        <f>VLOOKUP(C80,'пр.взвешивания'!D10:E37,2,FALSE)</f>
        <v>ДВФО Приморский Владивосток МО</v>
      </c>
      <c r="E80" s="206"/>
      <c r="F80" s="207"/>
      <c r="G80" s="208"/>
      <c r="H80" s="209"/>
      <c r="I80" s="210">
        <v>14</v>
      </c>
      <c r="J80" s="211" t="str">
        <f>VLOOKUP(I80,'пр.взвешивания'!B10:C37,2,FALSE)</f>
        <v>ПАК Елена Игоревна</v>
      </c>
      <c r="K80" s="211" t="str">
        <f>VLOOKUP(J80,'пр.взвешивания'!C10:D37,2,FALSE)</f>
        <v>10.03.80 мс</v>
      </c>
      <c r="L80" s="211" t="str">
        <f>VLOOKUP(K80,'пр.взвешивания'!D10:E37,2,FALSE)</f>
        <v>ЦФО Тульская Тула РССС</v>
      </c>
      <c r="M80" s="206"/>
      <c r="N80" s="207"/>
      <c r="O80" s="208"/>
      <c r="P80" s="209"/>
    </row>
    <row r="81" spans="1:16" ht="12.75">
      <c r="A81" s="203"/>
      <c r="B81" s="205"/>
      <c r="C81" s="205"/>
      <c r="D81" s="205"/>
      <c r="E81" s="195"/>
      <c r="F81" s="197"/>
      <c r="G81" s="199"/>
      <c r="H81" s="201"/>
      <c r="I81" s="203"/>
      <c r="J81" s="205"/>
      <c r="K81" s="205"/>
      <c r="L81" s="205"/>
      <c r="M81" s="195"/>
      <c r="N81" s="197"/>
      <c r="O81" s="199"/>
      <c r="P81" s="201"/>
    </row>
    <row r="82" spans="1:16" ht="12.75">
      <c r="A82" s="202">
        <v>4</v>
      </c>
      <c r="B82" s="204" t="str">
        <f>VLOOKUP(A82,'пр.взвешивания'!B6:C33,2,FALSE)</f>
        <v>КРИВОЩЕКОВА Наталья Леонидовна</v>
      </c>
      <c r="C82" s="204" t="str">
        <f>VLOOKUP(B82,'пр.взвешивания'!C6:D33,2,FALSE)</f>
        <v>07.06.82 мс</v>
      </c>
      <c r="D82" s="204" t="str">
        <f>VLOOKUP(C82,'пр.взвешивания'!D6:E33,2,FALSE)</f>
        <v>ПФО Пермский Пермь Д</v>
      </c>
      <c r="E82" s="194"/>
      <c r="F82" s="196"/>
      <c r="G82" s="198"/>
      <c r="H82" s="200"/>
      <c r="I82" s="202">
        <v>11</v>
      </c>
      <c r="J82" s="204" t="str">
        <f>VLOOKUP(I82,'пр.взвешивания'!B6:E33,2,FALSE)</f>
        <v>РЫЧКОВА Татьяна Сергеевна</v>
      </c>
      <c r="K82" s="204" t="str">
        <f>VLOOKUP(J82,'пр.взвешивания'!C6:F33,2,FALSE)</f>
        <v>27.09.89 кмс</v>
      </c>
      <c r="L82" s="204" t="str">
        <f>VLOOKUP(K82,'пр.взвешивания'!D6:G33,2,FALSE)</f>
        <v>УФО Курганская Курган МО</v>
      </c>
      <c r="M82" s="194"/>
      <c r="N82" s="196"/>
      <c r="O82" s="198"/>
      <c r="P82" s="200"/>
    </row>
    <row r="83" spans="1:16" ht="12.75">
      <c r="A83" s="203"/>
      <c r="B83" s="205"/>
      <c r="C83" s="205"/>
      <c r="D83" s="205"/>
      <c r="E83" s="195"/>
      <c r="F83" s="197"/>
      <c r="G83" s="199"/>
      <c r="H83" s="201"/>
      <c r="I83" s="203"/>
      <c r="J83" s="205"/>
      <c r="K83" s="205"/>
      <c r="L83" s="205"/>
      <c r="M83" s="195"/>
      <c r="N83" s="197"/>
      <c r="O83" s="199"/>
      <c r="P83" s="201"/>
    </row>
    <row r="84" spans="1:16" ht="24.75" customHeight="1">
      <c r="A84" s="3" t="s">
        <v>7</v>
      </c>
      <c r="B84" s="3" t="s">
        <v>23</v>
      </c>
      <c r="C84" s="3"/>
      <c r="D84" s="3"/>
      <c r="E84" s="11" t="s">
        <v>102</v>
      </c>
      <c r="F84" s="3"/>
      <c r="G84" s="3"/>
      <c r="H84" s="3"/>
      <c r="I84" s="3" t="s">
        <v>14</v>
      </c>
      <c r="J84" s="3" t="s">
        <v>23</v>
      </c>
      <c r="K84" s="3"/>
      <c r="L84" s="3"/>
      <c r="M84" s="11" t="s">
        <v>102</v>
      </c>
      <c r="N84" s="3"/>
      <c r="O84" s="3"/>
      <c r="P84" s="3"/>
    </row>
    <row r="85" spans="1:16" ht="12.75">
      <c r="A85" s="202" t="s">
        <v>1</v>
      </c>
      <c r="B85" s="202" t="s">
        <v>8</v>
      </c>
      <c r="C85" s="202" t="s">
        <v>9</v>
      </c>
      <c r="D85" s="202" t="s">
        <v>10</v>
      </c>
      <c r="E85" s="202" t="s">
        <v>19</v>
      </c>
      <c r="F85" s="202" t="s">
        <v>20</v>
      </c>
      <c r="G85" s="202" t="s">
        <v>21</v>
      </c>
      <c r="H85" s="202" t="s">
        <v>22</v>
      </c>
      <c r="I85" s="202" t="s">
        <v>1</v>
      </c>
      <c r="J85" s="202" t="s">
        <v>8</v>
      </c>
      <c r="K85" s="202" t="s">
        <v>9</v>
      </c>
      <c r="L85" s="202" t="s">
        <v>10</v>
      </c>
      <c r="M85" s="202" t="s">
        <v>19</v>
      </c>
      <c r="N85" s="202" t="s">
        <v>20</v>
      </c>
      <c r="O85" s="202" t="s">
        <v>21</v>
      </c>
      <c r="P85" s="202" t="s">
        <v>22</v>
      </c>
    </row>
    <row r="86" spans="1:16" ht="12.75">
      <c r="A86" s="203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</row>
    <row r="87" spans="1:16" ht="12.75">
      <c r="A87" s="215">
        <v>1</v>
      </c>
      <c r="B87" s="204" t="str">
        <f>VLOOKUP(A87,'пр.взвешивания'!B6:C33,2,FALSE)</f>
        <v>БОНДАРЕВА Елена Борисовна</v>
      </c>
      <c r="C87" s="204" t="str">
        <f>VLOOKUP(B87,'пр.взвешивания'!C6:D33,2,FALSE)</f>
        <v>07.06.85 мсмк</v>
      </c>
      <c r="D87" s="204" t="str">
        <f>VLOOKUP(C87,'пр.взвешивания'!D6:E33,2,FALSE)</f>
        <v>МОСКВА  С-70 Д </v>
      </c>
      <c r="E87" s="194"/>
      <c r="F87" s="196"/>
      <c r="G87" s="198"/>
      <c r="H87" s="202"/>
      <c r="I87" s="215">
        <v>10</v>
      </c>
      <c r="J87" s="204" t="str">
        <f>VLOOKUP(I87,'пр.взвешивания'!B6:C33,2,FALSE)</f>
        <v>РУБЕЛЬ Полина Валентиновна</v>
      </c>
      <c r="K87" s="204" t="str">
        <f>VLOOKUP(J87,'пр.взвешивания'!C6:D33,2,FALSE)</f>
        <v>28.06.86 мсмк</v>
      </c>
      <c r="L87" s="204" t="str">
        <f>VLOOKUP(K87,'пр.взвешивания'!D6:E33,2,FALSE)</f>
        <v>ДВФО Приморский Владивосток МО</v>
      </c>
      <c r="M87" s="194"/>
      <c r="N87" s="196"/>
      <c r="O87" s="198"/>
      <c r="P87" s="202"/>
    </row>
    <row r="88" spans="1:16" ht="12.75">
      <c r="A88" s="216"/>
      <c r="B88" s="205"/>
      <c r="C88" s="205"/>
      <c r="D88" s="205"/>
      <c r="E88" s="195"/>
      <c r="F88" s="197"/>
      <c r="G88" s="199"/>
      <c r="H88" s="203"/>
      <c r="I88" s="216"/>
      <c r="J88" s="205"/>
      <c r="K88" s="205"/>
      <c r="L88" s="205"/>
      <c r="M88" s="195"/>
      <c r="N88" s="197"/>
      <c r="O88" s="199"/>
      <c r="P88" s="203"/>
    </row>
    <row r="89" spans="1:16" ht="12.75">
      <c r="A89" s="202">
        <v>6</v>
      </c>
      <c r="B89" s="204" t="str">
        <f>VLOOKUP(A89,'пр.взвешивания'!B8:C35,2,FALSE)</f>
        <v>КВАЧАН Кристина Владимировна</v>
      </c>
      <c r="C89" s="204" t="str">
        <f>VLOOKUP(B89,'пр.взвешивания'!C8:D35,2,FALSE)</f>
        <v>29.01.81 мсмк</v>
      </c>
      <c r="D89" s="204" t="str">
        <f>VLOOKUP(C89,'пр.взвешивания'!D8:E35,2,FALSE)</f>
        <v>ДВФО Приморский Владивосток МО</v>
      </c>
      <c r="E89" s="194"/>
      <c r="F89" s="194"/>
      <c r="G89" s="202"/>
      <c r="H89" s="202"/>
      <c r="I89" s="202">
        <v>14</v>
      </c>
      <c r="J89" s="204" t="str">
        <f>VLOOKUP(I89,'пр.взвешивания'!B8:C35,2,FALSE)</f>
        <v>ПАК Елена Игоревна</v>
      </c>
      <c r="K89" s="204" t="str">
        <f>VLOOKUP(J89,'пр.взвешивания'!C8:D35,2,FALSE)</f>
        <v>10.03.80 мс</v>
      </c>
      <c r="L89" s="204" t="str">
        <f>VLOOKUP(K89,'пр.взвешивания'!D8:E35,2,FALSE)</f>
        <v>ЦФО Тульская Тула РССС</v>
      </c>
      <c r="M89" s="194"/>
      <c r="N89" s="194"/>
      <c r="O89" s="202"/>
      <c r="P89" s="202"/>
    </row>
    <row r="90" spans="1:16" ht="13.5" thickBot="1">
      <c r="A90" s="213"/>
      <c r="B90" s="214"/>
      <c r="C90" s="214"/>
      <c r="D90" s="214"/>
      <c r="E90" s="212"/>
      <c r="F90" s="212"/>
      <c r="G90" s="213"/>
      <c r="H90" s="213"/>
      <c r="I90" s="213"/>
      <c r="J90" s="214"/>
      <c r="K90" s="214"/>
      <c r="L90" s="214"/>
      <c r="M90" s="212"/>
      <c r="N90" s="212"/>
      <c r="O90" s="213"/>
      <c r="P90" s="213"/>
    </row>
    <row r="91" spans="1:16" ht="12.75">
      <c r="A91" s="210">
        <v>4</v>
      </c>
      <c r="B91" s="217" t="str">
        <f>VLOOKUP(A91,'пр.взвешивания'!B6:C33,2,FALSE)</f>
        <v>КРИВОЩЕКОВА Наталья Леонидовна</v>
      </c>
      <c r="C91" s="217" t="str">
        <f>VLOOKUP(B91,'пр.взвешивания'!C6:D33,2,FALSE)</f>
        <v>07.06.82 мс</v>
      </c>
      <c r="D91" s="217" t="str">
        <f>VLOOKUP(C91,'пр.взвешивания'!D6:E33,2,FALSE)</f>
        <v>ПФО Пермский Пермь Д</v>
      </c>
      <c r="E91" s="206"/>
      <c r="F91" s="207"/>
      <c r="G91" s="208"/>
      <c r="H91" s="209"/>
      <c r="I91" s="210">
        <v>11</v>
      </c>
      <c r="J91" s="211" t="str">
        <f>VLOOKUP(I91,'пр.взвешивания'!B10:C37,2,FALSE)</f>
        <v>РЫЧКОВА Татьяна Сергеевна</v>
      </c>
      <c r="K91" s="211" t="str">
        <f>VLOOKUP(J91,'пр.взвешивания'!C10:D37,2,FALSE)</f>
        <v>27.09.89 кмс</v>
      </c>
      <c r="L91" s="211" t="str">
        <f>VLOOKUP(K91,'пр.взвешивания'!D10:E37,2,FALSE)</f>
        <v>УФО Курганская Курган МО</v>
      </c>
      <c r="M91" s="206"/>
      <c r="N91" s="207"/>
      <c r="O91" s="208"/>
      <c r="P91" s="209"/>
    </row>
    <row r="92" spans="1:16" ht="12.75">
      <c r="A92" s="203"/>
      <c r="B92" s="205"/>
      <c r="C92" s="205"/>
      <c r="D92" s="205"/>
      <c r="E92" s="195"/>
      <c r="F92" s="197"/>
      <c r="G92" s="199"/>
      <c r="H92" s="201"/>
      <c r="I92" s="203"/>
      <c r="J92" s="205"/>
      <c r="K92" s="205"/>
      <c r="L92" s="205"/>
      <c r="M92" s="195"/>
      <c r="N92" s="197"/>
      <c r="O92" s="199"/>
      <c r="P92" s="201"/>
    </row>
    <row r="93" spans="1:16" ht="12.75">
      <c r="A93" s="202">
        <v>7</v>
      </c>
      <c r="B93" s="211" t="str">
        <f>VLOOKUP(A93,'пр.взвешивания'!B6:E33,2,FALSE)</f>
        <v>АРЕФЬЕВА Лидия Борисовна</v>
      </c>
      <c r="C93" s="211" t="str">
        <f>VLOOKUP(B93,'пр.взвешивания'!C6:F33,2,FALSE)</f>
        <v>17.05.87 мс</v>
      </c>
      <c r="D93" s="211" t="str">
        <f>VLOOKUP(C93,'пр.взвешивания'!D6:G33,2,FALSE)</f>
        <v>ЦФО Московская Протвино МО</v>
      </c>
      <c r="E93" s="194"/>
      <c r="F93" s="196"/>
      <c r="G93" s="198"/>
      <c r="H93" s="200"/>
      <c r="I93" s="202">
        <v>12</v>
      </c>
      <c r="J93" s="204" t="str">
        <f>VLOOKUP(I93,'пр.взвешивания'!B6:E33,2,FALSE)</f>
        <v>БОРИСОВА Зинаида Петровна</v>
      </c>
      <c r="K93" s="204" t="str">
        <f>VLOOKUP(J93,'пр.взвешивания'!C6:F33,2,FALSE)</f>
        <v>28.08.82 мсмк</v>
      </c>
      <c r="L93" s="204" t="str">
        <f>VLOOKUP(K93,'пр.взвешивания'!D6:G33,2,FALSE)</f>
        <v>ЦФО Бррянская Брянск ЛОК</v>
      </c>
      <c r="M93" s="194"/>
      <c r="N93" s="196"/>
      <c r="O93" s="198"/>
      <c r="P93" s="200"/>
    </row>
    <row r="94" spans="1:16" ht="12.75">
      <c r="A94" s="203"/>
      <c r="B94" s="205"/>
      <c r="C94" s="205"/>
      <c r="D94" s="205"/>
      <c r="E94" s="195"/>
      <c r="F94" s="197"/>
      <c r="G94" s="199"/>
      <c r="H94" s="201"/>
      <c r="I94" s="203"/>
      <c r="J94" s="205"/>
      <c r="K94" s="205"/>
      <c r="L94" s="205"/>
      <c r="M94" s="195"/>
      <c r="N94" s="197"/>
      <c r="O94" s="199"/>
      <c r="P94" s="201"/>
    </row>
  </sheetData>
  <mergeCells count="59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9">
      <selection activeCell="G31" sqref="G31:G32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2" spans="3:6" ht="29.25" customHeight="1">
      <c r="C2" s="7" t="s">
        <v>27</v>
      </c>
      <c r="F2" s="6" t="s">
        <v>119</v>
      </c>
    </row>
    <row r="3" ht="12.75">
      <c r="C3" s="5" t="s">
        <v>28</v>
      </c>
    </row>
    <row r="4" spans="1:8" ht="12.75" customHeight="1">
      <c r="A4" s="243" t="s">
        <v>29</v>
      </c>
      <c r="B4" s="243" t="s">
        <v>1</v>
      </c>
      <c r="C4" s="203" t="s">
        <v>8</v>
      </c>
      <c r="D4" s="243" t="s">
        <v>9</v>
      </c>
      <c r="E4" s="243" t="s">
        <v>10</v>
      </c>
      <c r="F4" s="243" t="s">
        <v>19</v>
      </c>
      <c r="G4" s="243" t="s">
        <v>21</v>
      </c>
      <c r="H4" s="243" t="s">
        <v>22</v>
      </c>
    </row>
    <row r="5" spans="1:8" ht="12.75">
      <c r="A5" s="202"/>
      <c r="B5" s="202"/>
      <c r="C5" s="202"/>
      <c r="D5" s="202"/>
      <c r="E5" s="202"/>
      <c r="F5" s="202"/>
      <c r="G5" s="202"/>
      <c r="H5" s="202"/>
    </row>
    <row r="6" spans="1:8" ht="12.75" customHeight="1">
      <c r="A6" s="258"/>
      <c r="B6" s="259">
        <v>1</v>
      </c>
      <c r="C6" s="260" t="str">
        <f>VLOOKUP(B6,'пр.взвешивания'!B6:C33,2,FALSE)</f>
        <v>БОНДАРЕВА Елена Борисовна</v>
      </c>
      <c r="D6" s="260" t="str">
        <f>VLOOKUP(C6,'пр.взвешивания'!C6:D33,2,FALSE)</f>
        <v>07.06.85 мсмк</v>
      </c>
      <c r="E6" s="260" t="str">
        <f>VLOOKUP(D6,'пр.взвешивания'!D6:E33,2,FALSE)</f>
        <v>МОСКВА  С-70 Д </v>
      </c>
      <c r="F6" s="245"/>
      <c r="G6" s="247"/>
      <c r="H6" s="243"/>
    </row>
    <row r="7" spans="1:8" ht="12.75">
      <c r="A7" s="258"/>
      <c r="B7" s="243"/>
      <c r="C7" s="260"/>
      <c r="D7" s="260"/>
      <c r="E7" s="260"/>
      <c r="F7" s="245"/>
      <c r="G7" s="247"/>
      <c r="H7" s="243"/>
    </row>
    <row r="8" spans="1:8" ht="12.75">
      <c r="A8" s="263"/>
      <c r="B8" s="259">
        <v>12</v>
      </c>
      <c r="C8" s="260" t="str">
        <f>VLOOKUP(B8,'пр.взвешивания'!B8:C35,2,FALSE)</f>
        <v>БОРИСОВА Зинаида Петровна</v>
      </c>
      <c r="D8" s="260" t="str">
        <f>VLOOKUP(C8,'пр.взвешивания'!C8:D35,2,FALSE)</f>
        <v>28.08.82 мсмк</v>
      </c>
      <c r="E8" s="260" t="str">
        <f>VLOOKUP(D8,'пр.взвешивания'!D8:E35,2,FALSE)</f>
        <v>ЦФО Бррянская Брянск ЛОК</v>
      </c>
      <c r="F8" s="245"/>
      <c r="G8" s="243"/>
      <c r="H8" s="243"/>
    </row>
    <row r="9" spans="1:8" ht="12.75">
      <c r="A9" s="263"/>
      <c r="B9" s="243"/>
      <c r="C9" s="260"/>
      <c r="D9" s="260"/>
      <c r="E9" s="260"/>
      <c r="F9" s="245"/>
      <c r="G9" s="243"/>
      <c r="H9" s="243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21.75" customHeight="1">
      <c r="C14" s="7" t="s">
        <v>27</v>
      </c>
    </row>
    <row r="15" spans="3:6" ht="24.75" customHeight="1">
      <c r="C15" s="5" t="s">
        <v>120</v>
      </c>
      <c r="F15" s="6" t="s">
        <v>119</v>
      </c>
    </row>
    <row r="16" spans="1:8" ht="12.75" customHeight="1">
      <c r="A16" s="243" t="s">
        <v>29</v>
      </c>
      <c r="B16" s="243" t="s">
        <v>1</v>
      </c>
      <c r="C16" s="203" t="s">
        <v>8</v>
      </c>
      <c r="D16" s="243" t="s">
        <v>9</v>
      </c>
      <c r="E16" s="243" t="s">
        <v>10</v>
      </c>
      <c r="F16" s="243" t="s">
        <v>19</v>
      </c>
      <c r="G16" s="243" t="s">
        <v>21</v>
      </c>
      <c r="H16" s="243" t="s">
        <v>22</v>
      </c>
    </row>
    <row r="17" spans="1:8" ht="12.75">
      <c r="A17" s="202"/>
      <c r="B17" s="202"/>
      <c r="C17" s="202"/>
      <c r="D17" s="202"/>
      <c r="E17" s="202"/>
      <c r="F17" s="202"/>
      <c r="G17" s="202"/>
      <c r="H17" s="202"/>
    </row>
    <row r="18" spans="1:8" ht="12.75" customHeight="1">
      <c r="A18" s="258"/>
      <c r="B18" s="261">
        <v>14</v>
      </c>
      <c r="C18" s="264" t="str">
        <f>VLOOKUP(B18,'пр.взвешивания'!B6:C33,2,FALSE)</f>
        <v>ПАК Елена Игоревна</v>
      </c>
      <c r="D18" s="264" t="str">
        <f>VLOOKUP(C18,'пр.взвешивания'!C6:D33,2,FALSE)</f>
        <v>10.03.80 мс</v>
      </c>
      <c r="E18" s="264" t="str">
        <f>VLOOKUP(D18,'пр.взвешивания'!D6:E33,2,FALSE)</f>
        <v>ЦФО Тульская Тула РССС</v>
      </c>
      <c r="F18" s="245"/>
      <c r="G18" s="247"/>
      <c r="H18" s="243"/>
    </row>
    <row r="19" spans="1:8" ht="12.75">
      <c r="A19" s="258"/>
      <c r="B19" s="262"/>
      <c r="C19" s="265"/>
      <c r="D19" s="265"/>
      <c r="E19" s="265"/>
      <c r="F19" s="245"/>
      <c r="G19" s="247"/>
      <c r="H19" s="243"/>
    </row>
    <row r="20" spans="1:8" ht="12.75" customHeight="1">
      <c r="A20" s="263"/>
      <c r="B20" s="261">
        <v>6</v>
      </c>
      <c r="C20" s="264" t="str">
        <f>VLOOKUP(B20,'пр.взвешивания'!B8:C35,2,FALSE)</f>
        <v>КВАЧАН Кристина Владимировна</v>
      </c>
      <c r="D20" s="264" t="str">
        <f>VLOOKUP(C20,'пр.взвешивания'!C8:D35,2,FALSE)</f>
        <v>29.01.81 мсмк</v>
      </c>
      <c r="E20" s="264" t="str">
        <f>VLOOKUP(D20,'пр.взвешивания'!D8:E35,2,FALSE)</f>
        <v>ДВФО Приморский Владивосток МО</v>
      </c>
      <c r="F20" s="245"/>
      <c r="G20" s="243"/>
      <c r="H20" s="243"/>
    </row>
    <row r="21" spans="1:8" ht="12.75">
      <c r="A21" s="263"/>
      <c r="B21" s="262"/>
      <c r="C21" s="265"/>
      <c r="D21" s="265"/>
      <c r="E21" s="265"/>
      <c r="F21" s="245"/>
      <c r="G21" s="243"/>
      <c r="H21" s="243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5" ht="34.5" customHeight="1">
      <c r="C28" s="10" t="s">
        <v>16</v>
      </c>
      <c r="E28" s="16" t="s">
        <v>122</v>
      </c>
    </row>
    <row r="29" spans="1:8" ht="12.75">
      <c r="A29" s="243" t="s">
        <v>29</v>
      </c>
      <c r="B29" s="243" t="s">
        <v>1</v>
      </c>
      <c r="C29" s="203" t="s">
        <v>8</v>
      </c>
      <c r="D29" s="243" t="s">
        <v>9</v>
      </c>
      <c r="E29" s="243" t="s">
        <v>10</v>
      </c>
      <c r="F29" s="243" t="s">
        <v>19</v>
      </c>
      <c r="G29" s="243" t="s">
        <v>21</v>
      </c>
      <c r="H29" s="243" t="s">
        <v>22</v>
      </c>
    </row>
    <row r="30" spans="1:8" ht="12.75">
      <c r="A30" s="202"/>
      <c r="B30" s="202"/>
      <c r="C30" s="202"/>
      <c r="D30" s="202"/>
      <c r="E30" s="202"/>
      <c r="F30" s="202"/>
      <c r="G30" s="202"/>
      <c r="H30" s="202"/>
    </row>
    <row r="31" spans="1:8" ht="12.75">
      <c r="A31" s="258"/>
      <c r="B31" s="259">
        <v>1</v>
      </c>
      <c r="C31" s="260" t="str">
        <f>VLOOKUP(B31,'пр.взвешивания'!B6:C33,2,FALSE)</f>
        <v>БОНДАРЕВА Елена Борисовна</v>
      </c>
      <c r="D31" s="260" t="str">
        <f>VLOOKUP(C31,'пр.взвешивания'!C6:D33,2,FALSE)</f>
        <v>07.06.85 мсмк</v>
      </c>
      <c r="E31" s="260" t="str">
        <f>VLOOKUP(D31,'пр.взвешивания'!D6:E33,2,FALSE)</f>
        <v>МОСКВА  С-70 Д </v>
      </c>
      <c r="F31" s="245"/>
      <c r="G31" s="247"/>
      <c r="H31" s="243"/>
    </row>
    <row r="32" spans="1:8" ht="12.75">
      <c r="A32" s="258"/>
      <c r="B32" s="243"/>
      <c r="C32" s="260"/>
      <c r="D32" s="260"/>
      <c r="E32" s="260"/>
      <c r="F32" s="245"/>
      <c r="G32" s="247"/>
      <c r="H32" s="243"/>
    </row>
    <row r="33" spans="1:8" ht="12.75">
      <c r="A33" s="263"/>
      <c r="B33" s="259">
        <v>6</v>
      </c>
      <c r="C33" s="260" t="str">
        <f>VLOOKUP(B33,'пр.взвешивания'!B8:C35,2,FALSE)</f>
        <v>КВАЧАН Кристина Владимировна</v>
      </c>
      <c r="D33" s="260" t="str">
        <f>VLOOKUP(C33,'пр.взвешивания'!C8:D35,2,FALSE)</f>
        <v>29.01.81 мсмк</v>
      </c>
      <c r="E33" s="260" t="str">
        <f>VLOOKUP(D33,'пр.взвешивания'!D8:E35,2,FALSE)</f>
        <v>ДВФО Приморский Владивосток МО</v>
      </c>
      <c r="F33" s="245"/>
      <c r="G33" s="243"/>
      <c r="H33" s="243"/>
    </row>
    <row r="34" spans="1:8" ht="12.75">
      <c r="A34" s="263"/>
      <c r="B34" s="243"/>
      <c r="C34" s="260"/>
      <c r="D34" s="260"/>
      <c r="E34" s="260"/>
      <c r="F34" s="245"/>
      <c r="G34" s="243"/>
      <c r="H34" s="243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G7" sqref="G7:G8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7" ht="22.5" customHeight="1" thickBot="1">
      <c r="A1" s="266" t="s">
        <v>135</v>
      </c>
      <c r="B1" s="267"/>
      <c r="C1" s="267"/>
      <c r="D1" s="267"/>
      <c r="E1" s="267"/>
      <c r="F1" s="267"/>
      <c r="G1" s="267"/>
    </row>
    <row r="2" spans="1:10" ht="27" customHeight="1" thickBot="1">
      <c r="A2" s="269" t="str">
        <f>HYPERLINK('[2]реквизиты'!$A$2)</f>
        <v>Чемпионат России по САМБО среди женщин</v>
      </c>
      <c r="B2" s="270"/>
      <c r="C2" s="270"/>
      <c r="D2" s="270"/>
      <c r="E2" s="270"/>
      <c r="F2" s="270"/>
      <c r="G2" s="271"/>
      <c r="H2" s="15"/>
      <c r="I2" s="15"/>
      <c r="J2" s="15"/>
    </row>
    <row r="3" spans="1:10" ht="23.25" customHeight="1">
      <c r="A3" s="121" t="str">
        <f>HYPERLINK('[2]реквизиты'!$A$3)</f>
        <v>12-15 сентября 2008 г.        г. Астрахань</v>
      </c>
      <c r="B3" s="121"/>
      <c r="C3" s="121"/>
      <c r="D3" s="121"/>
      <c r="E3" s="121"/>
      <c r="F3" s="121"/>
      <c r="G3" s="121"/>
      <c r="H3" s="15"/>
      <c r="I3" s="15"/>
      <c r="J3" s="15"/>
    </row>
    <row r="4" spans="4:7" ht="22.5" customHeight="1">
      <c r="D4" s="16" t="s">
        <v>136</v>
      </c>
      <c r="G4" s="2"/>
    </row>
    <row r="5" spans="1:7" ht="12.75" customHeight="1">
      <c r="A5" s="243" t="s">
        <v>26</v>
      </c>
      <c r="B5" s="243" t="s">
        <v>1</v>
      </c>
      <c r="C5" s="243" t="s">
        <v>2</v>
      </c>
      <c r="D5" s="243" t="s">
        <v>3</v>
      </c>
      <c r="E5" s="243" t="s">
        <v>4</v>
      </c>
      <c r="F5" s="243" t="s">
        <v>34</v>
      </c>
      <c r="G5" s="243" t="s">
        <v>6</v>
      </c>
    </row>
    <row r="6" spans="1:7" ht="12.75">
      <c r="A6" s="243"/>
      <c r="B6" s="243"/>
      <c r="C6" s="243"/>
      <c r="D6" s="243"/>
      <c r="E6" s="243"/>
      <c r="F6" s="243"/>
      <c r="G6" s="243"/>
    </row>
    <row r="7" spans="1:7" ht="12.75" customHeight="1">
      <c r="A7" s="294" t="s">
        <v>116</v>
      </c>
      <c r="B7" s="295">
        <v>1</v>
      </c>
      <c r="C7" s="282" t="s">
        <v>43</v>
      </c>
      <c r="D7" s="286" t="s">
        <v>44</v>
      </c>
      <c r="E7" s="287" t="s">
        <v>45</v>
      </c>
      <c r="F7" s="277" t="s">
        <v>46</v>
      </c>
      <c r="G7" s="282" t="s">
        <v>47</v>
      </c>
    </row>
    <row r="8" spans="1:7" ht="28.5" customHeight="1">
      <c r="A8" s="294"/>
      <c r="B8" s="295"/>
      <c r="C8" s="282"/>
      <c r="D8" s="286"/>
      <c r="E8" s="288"/>
      <c r="F8" s="277"/>
      <c r="G8" s="282"/>
    </row>
    <row r="9" spans="1:7" ht="12.75" customHeight="1">
      <c r="A9" s="289" t="s">
        <v>109</v>
      </c>
      <c r="B9" s="290">
        <v>6</v>
      </c>
      <c r="C9" s="283" t="s">
        <v>35</v>
      </c>
      <c r="D9" s="291" t="s">
        <v>36</v>
      </c>
      <c r="E9" s="292" t="s">
        <v>37</v>
      </c>
      <c r="F9" s="278" t="s">
        <v>38</v>
      </c>
      <c r="G9" s="283" t="s">
        <v>39</v>
      </c>
    </row>
    <row r="10" spans="1:7" ht="12.75">
      <c r="A10" s="289"/>
      <c r="B10" s="290"/>
      <c r="C10" s="283"/>
      <c r="D10" s="291"/>
      <c r="E10" s="293"/>
      <c r="F10" s="278"/>
      <c r="G10" s="283"/>
    </row>
    <row r="11" spans="1:7" ht="12.75" customHeight="1">
      <c r="A11" s="296" t="s">
        <v>112</v>
      </c>
      <c r="B11" s="297">
        <v>12</v>
      </c>
      <c r="C11" s="284" t="s">
        <v>72</v>
      </c>
      <c r="D11" s="298" t="s">
        <v>73</v>
      </c>
      <c r="E11" s="302" t="s">
        <v>74</v>
      </c>
      <c r="F11" s="279" t="s">
        <v>75</v>
      </c>
      <c r="G11" s="284" t="s">
        <v>138</v>
      </c>
    </row>
    <row r="12" spans="1:7" ht="12.75">
      <c r="A12" s="296"/>
      <c r="B12" s="297"/>
      <c r="C12" s="284"/>
      <c r="D12" s="299"/>
      <c r="E12" s="303"/>
      <c r="F12" s="279"/>
      <c r="G12" s="284"/>
    </row>
    <row r="13" spans="1:7" ht="12.75" customHeight="1">
      <c r="A13" s="296" t="s">
        <v>112</v>
      </c>
      <c r="B13" s="297">
        <v>14</v>
      </c>
      <c r="C13" s="284" t="s">
        <v>81</v>
      </c>
      <c r="D13" s="299" t="s">
        <v>82</v>
      </c>
      <c r="E13" s="302" t="s">
        <v>83</v>
      </c>
      <c r="F13" s="279" t="s">
        <v>84</v>
      </c>
      <c r="G13" s="284" t="s">
        <v>85</v>
      </c>
    </row>
    <row r="14" spans="1:7" ht="12.75">
      <c r="A14" s="296"/>
      <c r="B14" s="297"/>
      <c r="C14" s="284"/>
      <c r="D14" s="299"/>
      <c r="E14" s="303"/>
      <c r="F14" s="279"/>
      <c r="G14" s="285"/>
    </row>
    <row r="15" spans="1:7" ht="12.75" customHeight="1">
      <c r="A15" s="304" t="s">
        <v>126</v>
      </c>
      <c r="B15" s="305">
        <v>7</v>
      </c>
      <c r="C15" s="280" t="s">
        <v>76</v>
      </c>
      <c r="D15" s="301" t="s">
        <v>77</v>
      </c>
      <c r="E15" s="300" t="s">
        <v>78</v>
      </c>
      <c r="F15" s="276" t="s">
        <v>79</v>
      </c>
      <c r="G15" s="280" t="s">
        <v>80</v>
      </c>
    </row>
    <row r="16" spans="1:7" ht="12.75">
      <c r="A16" s="304"/>
      <c r="B16" s="305"/>
      <c r="C16" s="280"/>
      <c r="D16" s="301"/>
      <c r="E16" s="300"/>
      <c r="F16" s="276"/>
      <c r="G16" s="280"/>
    </row>
    <row r="17" spans="1:7" ht="12.75" customHeight="1">
      <c r="A17" s="304" t="s">
        <v>126</v>
      </c>
      <c r="B17" s="305">
        <v>10</v>
      </c>
      <c r="C17" s="280" t="s">
        <v>40</v>
      </c>
      <c r="D17" s="301" t="s">
        <v>41</v>
      </c>
      <c r="E17" s="300" t="s">
        <v>37</v>
      </c>
      <c r="F17" s="276" t="s">
        <v>42</v>
      </c>
      <c r="G17" s="280" t="s">
        <v>39</v>
      </c>
    </row>
    <row r="18" spans="1:7" ht="12.75">
      <c r="A18" s="304"/>
      <c r="B18" s="305"/>
      <c r="C18" s="280"/>
      <c r="D18" s="301"/>
      <c r="E18" s="300"/>
      <c r="F18" s="276"/>
      <c r="G18" s="281"/>
    </row>
    <row r="19" spans="1:7" ht="12.75" customHeight="1">
      <c r="A19" s="272" t="s">
        <v>125</v>
      </c>
      <c r="B19" s="273">
        <v>4</v>
      </c>
      <c r="C19" s="268" t="s">
        <v>48</v>
      </c>
      <c r="D19" s="243" t="s">
        <v>49</v>
      </c>
      <c r="E19" s="274" t="s">
        <v>50</v>
      </c>
      <c r="F19" s="247" t="s">
        <v>51</v>
      </c>
      <c r="G19" s="268" t="s">
        <v>52</v>
      </c>
    </row>
    <row r="20" spans="1:7" ht="12.75">
      <c r="A20" s="272"/>
      <c r="B20" s="273"/>
      <c r="C20" s="268"/>
      <c r="D20" s="243"/>
      <c r="E20" s="274"/>
      <c r="F20" s="247"/>
      <c r="G20" s="268"/>
    </row>
    <row r="21" spans="1:7" ht="12.75">
      <c r="A21" s="272" t="s">
        <v>125</v>
      </c>
      <c r="B21" s="273">
        <v>11</v>
      </c>
      <c r="C21" s="268" t="s">
        <v>63</v>
      </c>
      <c r="D21" s="243" t="s">
        <v>64</v>
      </c>
      <c r="E21" s="274" t="s">
        <v>65</v>
      </c>
      <c r="F21" s="247" t="s">
        <v>66</v>
      </c>
      <c r="G21" s="268" t="s">
        <v>67</v>
      </c>
    </row>
    <row r="22" spans="1:7" ht="12.75">
      <c r="A22" s="272"/>
      <c r="B22" s="273"/>
      <c r="C22" s="268"/>
      <c r="D22" s="243"/>
      <c r="E22" s="274"/>
      <c r="F22" s="247"/>
      <c r="G22" s="275"/>
    </row>
    <row r="23" spans="1:7" ht="12.75">
      <c r="A23" s="272" t="s">
        <v>124</v>
      </c>
      <c r="B23" s="273">
        <v>3</v>
      </c>
      <c r="C23" s="268" t="s">
        <v>58</v>
      </c>
      <c r="D23" s="243" t="s">
        <v>59</v>
      </c>
      <c r="E23" s="274" t="s">
        <v>60</v>
      </c>
      <c r="F23" s="247" t="s">
        <v>61</v>
      </c>
      <c r="G23" s="268" t="s">
        <v>62</v>
      </c>
    </row>
    <row r="24" spans="1:7" ht="12.75">
      <c r="A24" s="272"/>
      <c r="B24" s="273"/>
      <c r="C24" s="268"/>
      <c r="D24" s="243"/>
      <c r="E24" s="274"/>
      <c r="F24" s="247"/>
      <c r="G24" s="275"/>
    </row>
    <row r="25" spans="1:7" ht="12.75">
      <c r="A25" s="272" t="s">
        <v>124</v>
      </c>
      <c r="B25" s="273">
        <v>5</v>
      </c>
      <c r="C25" s="268" t="s">
        <v>86</v>
      </c>
      <c r="D25" s="243" t="s">
        <v>87</v>
      </c>
      <c r="E25" s="274" t="s">
        <v>88</v>
      </c>
      <c r="F25" s="247"/>
      <c r="G25" s="268" t="s">
        <v>89</v>
      </c>
    </row>
    <row r="26" spans="1:7" ht="12.75">
      <c r="A26" s="272"/>
      <c r="B26" s="273"/>
      <c r="C26" s="268"/>
      <c r="D26" s="243"/>
      <c r="E26" s="274"/>
      <c r="F26" s="247"/>
      <c r="G26" s="275"/>
    </row>
    <row r="27" spans="1:7" ht="12.75">
      <c r="A27" s="272" t="s">
        <v>124</v>
      </c>
      <c r="B27" s="273">
        <v>8</v>
      </c>
      <c r="C27" s="268" t="s">
        <v>53</v>
      </c>
      <c r="D27" s="306" t="s">
        <v>54</v>
      </c>
      <c r="E27" s="274" t="s">
        <v>55</v>
      </c>
      <c r="F27" s="247" t="s">
        <v>56</v>
      </c>
      <c r="G27" s="268" t="s">
        <v>57</v>
      </c>
    </row>
    <row r="28" spans="1:7" ht="12.75">
      <c r="A28" s="272"/>
      <c r="B28" s="273"/>
      <c r="C28" s="268"/>
      <c r="D28" s="243"/>
      <c r="E28" s="274"/>
      <c r="F28" s="247"/>
      <c r="G28" s="275"/>
    </row>
    <row r="29" spans="1:7" ht="12.75">
      <c r="A29" s="272" t="s">
        <v>124</v>
      </c>
      <c r="B29" s="273">
        <v>13</v>
      </c>
      <c r="C29" s="268" t="s">
        <v>90</v>
      </c>
      <c r="D29" s="243" t="s">
        <v>91</v>
      </c>
      <c r="E29" s="274" t="s">
        <v>92</v>
      </c>
      <c r="F29" s="247"/>
      <c r="G29" s="268" t="s">
        <v>93</v>
      </c>
    </row>
    <row r="30" spans="1:7" ht="12.75">
      <c r="A30" s="272"/>
      <c r="B30" s="273"/>
      <c r="C30" s="268"/>
      <c r="D30" s="243"/>
      <c r="E30" s="274"/>
      <c r="F30" s="247"/>
      <c r="G30" s="275"/>
    </row>
    <row r="31" spans="1:7" ht="12.75">
      <c r="A31" s="272" t="s">
        <v>123</v>
      </c>
      <c r="B31" s="273">
        <v>2</v>
      </c>
      <c r="C31" s="268" t="s">
        <v>68</v>
      </c>
      <c r="D31" s="243" t="s">
        <v>69</v>
      </c>
      <c r="E31" s="274" t="s">
        <v>98</v>
      </c>
      <c r="F31" s="247" t="s">
        <v>70</v>
      </c>
      <c r="G31" s="268" t="s">
        <v>71</v>
      </c>
    </row>
    <row r="32" spans="1:7" ht="12.75">
      <c r="A32" s="272"/>
      <c r="B32" s="273"/>
      <c r="C32" s="268"/>
      <c r="D32" s="243"/>
      <c r="E32" s="274"/>
      <c r="F32" s="247"/>
      <c r="G32" s="275"/>
    </row>
    <row r="33" spans="1:7" ht="17.25" customHeight="1">
      <c r="A33" s="272" t="s">
        <v>123</v>
      </c>
      <c r="B33" s="273">
        <v>9</v>
      </c>
      <c r="C33" s="268" t="s">
        <v>94</v>
      </c>
      <c r="D33" s="243" t="s">
        <v>95</v>
      </c>
      <c r="E33" s="274" t="s">
        <v>96</v>
      </c>
      <c r="F33" s="247" t="s">
        <v>97</v>
      </c>
      <c r="G33" s="268" t="s">
        <v>100</v>
      </c>
    </row>
    <row r="34" spans="1:7" ht="12.75">
      <c r="A34" s="272"/>
      <c r="B34" s="273"/>
      <c r="C34" s="268"/>
      <c r="D34" s="243"/>
      <c r="E34" s="274"/>
      <c r="F34" s="247"/>
      <c r="G34" s="268"/>
    </row>
    <row r="35" ht="12.75">
      <c r="A35" s="17"/>
    </row>
    <row r="36" ht="12.75">
      <c r="A36" s="17"/>
    </row>
    <row r="37" ht="12.75">
      <c r="A37" s="17"/>
    </row>
    <row r="38" spans="1:9" ht="15.75">
      <c r="A38" s="22" t="s">
        <v>131</v>
      </c>
      <c r="B38" s="23"/>
      <c r="C38" s="23"/>
      <c r="D38" s="24"/>
      <c r="E38" s="24"/>
      <c r="F38" s="28" t="s">
        <v>132</v>
      </c>
      <c r="G38" s="27"/>
      <c r="H38" s="20"/>
      <c r="I38" s="21"/>
    </row>
    <row r="39" spans="1:9" ht="22.5" customHeight="1">
      <c r="A39" s="22"/>
      <c r="B39" s="18"/>
      <c r="C39" s="18"/>
      <c r="D39" s="18"/>
      <c r="E39" s="18"/>
      <c r="F39" s="29" t="s">
        <v>129</v>
      </c>
      <c r="G39" s="27"/>
      <c r="H39" s="20"/>
      <c r="I39" s="21"/>
    </row>
    <row r="40" spans="1:9" ht="22.5" customHeight="1">
      <c r="A40" s="22" t="s">
        <v>130</v>
      </c>
      <c r="B40" s="18"/>
      <c r="C40" s="18"/>
      <c r="D40" s="25"/>
      <c r="E40" s="25"/>
      <c r="F40" s="28" t="s">
        <v>133</v>
      </c>
      <c r="G40" s="27"/>
      <c r="H40" s="18"/>
      <c r="I40" s="18"/>
    </row>
    <row r="41" spans="6:9" ht="12.75">
      <c r="F41" s="30" t="s">
        <v>134</v>
      </c>
      <c r="G41" s="27"/>
      <c r="H41" s="21"/>
      <c r="I41" s="21"/>
    </row>
    <row r="42" spans="1:9" ht="12.75">
      <c r="A42" s="26"/>
      <c r="B42" s="26"/>
      <c r="C42" s="26"/>
      <c r="D42" s="26"/>
      <c r="E42" s="26"/>
      <c r="F42" s="31"/>
      <c r="G42" s="26"/>
      <c r="H42" s="21"/>
      <c r="I42" s="21"/>
    </row>
    <row r="43" spans="6:9" ht="12.75">
      <c r="F43" s="32"/>
      <c r="I43" s="18"/>
    </row>
    <row r="44" ht="12.75">
      <c r="F44" s="32"/>
    </row>
    <row r="45" ht="12.75">
      <c r="F45" s="32"/>
    </row>
  </sheetData>
  <mergeCells count="108"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C25:C26"/>
    <mergeCell ref="A23:A24"/>
    <mergeCell ref="B23:B24"/>
    <mergeCell ref="A25:A26"/>
    <mergeCell ref="B25:B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D7:D8"/>
    <mergeCell ref="A5:A6"/>
    <mergeCell ref="B5:B6"/>
    <mergeCell ref="C5:C6"/>
    <mergeCell ref="D5:D6"/>
    <mergeCell ref="C7:C8"/>
    <mergeCell ref="G15:G16"/>
    <mergeCell ref="G17:G18"/>
    <mergeCell ref="G19:G20"/>
    <mergeCell ref="G7:G8"/>
    <mergeCell ref="G9:G10"/>
    <mergeCell ref="G11:G12"/>
    <mergeCell ref="G13:G14"/>
    <mergeCell ref="F17:F18"/>
    <mergeCell ref="F19:F20"/>
    <mergeCell ref="F5:F6"/>
    <mergeCell ref="F7:F8"/>
    <mergeCell ref="F9:F10"/>
    <mergeCell ref="F11:F12"/>
    <mergeCell ref="F13:F14"/>
    <mergeCell ref="F15:F16"/>
    <mergeCell ref="E31:E32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D33:D34"/>
    <mergeCell ref="E33:E34"/>
    <mergeCell ref="G29:G30"/>
    <mergeCell ref="B31:B32"/>
    <mergeCell ref="C31:C32"/>
    <mergeCell ref="G31:G32"/>
    <mergeCell ref="E29:E30"/>
    <mergeCell ref="F29:F30"/>
    <mergeCell ref="F31:F32"/>
    <mergeCell ref="D31:D32"/>
    <mergeCell ref="A1:G1"/>
    <mergeCell ref="F33:F34"/>
    <mergeCell ref="G33:G34"/>
    <mergeCell ref="A2:G2"/>
    <mergeCell ref="A3:G3"/>
    <mergeCell ref="A27:A28"/>
    <mergeCell ref="A31:A32"/>
    <mergeCell ref="A33:A34"/>
    <mergeCell ref="B33:B34"/>
    <mergeCell ref="C33:C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0">
      <selection activeCell="G32" sqref="B6:G3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307" t="str">
        <f>HYPERLINK('[1]реквизиты'!$A$11)</f>
        <v>ПРОТОКОЛ  ВЗВЕШИВАНИЯ                                                                                                                                        Первенство России по ДЖИУ-ДЖИТСУ среди юниоров  1988-90 гг.р.</v>
      </c>
      <c r="B1" s="307"/>
      <c r="C1" s="307"/>
      <c r="D1" s="307"/>
      <c r="E1" s="307"/>
      <c r="F1" s="307"/>
      <c r="G1" s="307"/>
      <c r="H1" s="1"/>
      <c r="I1" s="1"/>
    </row>
    <row r="2" spans="1:9" ht="18" customHeight="1">
      <c r="A2" s="308" t="str">
        <f>HYPERLINK('[1]реквизиты'!$A$12)</f>
        <v>28 февраля - 01 марта 2008 г. г. Рязань</v>
      </c>
      <c r="B2" s="308"/>
      <c r="C2" s="308"/>
      <c r="D2" s="308"/>
      <c r="E2" s="308"/>
      <c r="F2" s="308"/>
      <c r="G2" s="308"/>
      <c r="H2" s="308"/>
      <c r="I2" s="308"/>
    </row>
    <row r="4" spans="1:7" ht="12.75">
      <c r="A4" s="243" t="s">
        <v>0</v>
      </c>
      <c r="B4" s="243" t="s">
        <v>1</v>
      </c>
      <c r="C4" s="243" t="s">
        <v>2</v>
      </c>
      <c r="D4" s="243" t="s">
        <v>3</v>
      </c>
      <c r="E4" s="243" t="s">
        <v>4</v>
      </c>
      <c r="F4" s="243" t="s">
        <v>5</v>
      </c>
      <c r="G4" s="243" t="s">
        <v>6</v>
      </c>
    </row>
    <row r="5" spans="1:7" ht="12.75">
      <c r="A5" s="243"/>
      <c r="B5" s="243"/>
      <c r="C5" s="243"/>
      <c r="D5" s="243"/>
      <c r="E5" s="243"/>
      <c r="F5" s="243"/>
      <c r="G5" s="243"/>
    </row>
    <row r="6" spans="1:7" ht="12.75" customHeight="1">
      <c r="A6" s="243">
        <v>1</v>
      </c>
      <c r="B6" s="273">
        <v>1</v>
      </c>
      <c r="C6" s="268" t="s">
        <v>43</v>
      </c>
      <c r="D6" s="243" t="s">
        <v>44</v>
      </c>
      <c r="E6" s="309" t="s">
        <v>45</v>
      </c>
      <c r="F6" s="247" t="s">
        <v>46</v>
      </c>
      <c r="G6" s="268" t="s">
        <v>47</v>
      </c>
    </row>
    <row r="7" spans="1:7" ht="12.75">
      <c r="A7" s="243"/>
      <c r="B7" s="273"/>
      <c r="C7" s="268"/>
      <c r="D7" s="243"/>
      <c r="E7" s="310"/>
      <c r="F7" s="247"/>
      <c r="G7" s="268"/>
    </row>
    <row r="8" spans="1:7" ht="12.75" customHeight="1">
      <c r="A8" s="243">
        <v>2</v>
      </c>
      <c r="B8" s="273">
        <v>2</v>
      </c>
      <c r="C8" s="268" t="s">
        <v>68</v>
      </c>
      <c r="D8" s="243" t="s">
        <v>69</v>
      </c>
      <c r="E8" s="309" t="s">
        <v>98</v>
      </c>
      <c r="F8" s="247" t="s">
        <v>70</v>
      </c>
      <c r="G8" s="268" t="s">
        <v>71</v>
      </c>
    </row>
    <row r="9" spans="1:7" ht="12.75">
      <c r="A9" s="243"/>
      <c r="B9" s="273"/>
      <c r="C9" s="268"/>
      <c r="D9" s="243"/>
      <c r="E9" s="310"/>
      <c r="F9" s="247"/>
      <c r="G9" s="268"/>
    </row>
    <row r="10" spans="1:7" ht="12.75" customHeight="1">
      <c r="A10" s="243">
        <v>3</v>
      </c>
      <c r="B10" s="273">
        <v>3</v>
      </c>
      <c r="C10" s="268" t="s">
        <v>58</v>
      </c>
      <c r="D10" s="243" t="s">
        <v>59</v>
      </c>
      <c r="E10" s="309" t="s">
        <v>60</v>
      </c>
      <c r="F10" s="247" t="s">
        <v>61</v>
      </c>
      <c r="G10" s="268" t="s">
        <v>62</v>
      </c>
    </row>
    <row r="11" spans="1:7" ht="12.75">
      <c r="A11" s="243"/>
      <c r="B11" s="273"/>
      <c r="C11" s="268"/>
      <c r="D11" s="243"/>
      <c r="E11" s="310"/>
      <c r="F11" s="247"/>
      <c r="G11" s="268"/>
    </row>
    <row r="12" spans="1:7" ht="12.75" customHeight="1">
      <c r="A12" s="243">
        <v>4</v>
      </c>
      <c r="B12" s="273">
        <v>4</v>
      </c>
      <c r="C12" s="268" t="s">
        <v>48</v>
      </c>
      <c r="D12" s="243" t="s">
        <v>49</v>
      </c>
      <c r="E12" s="309" t="s">
        <v>50</v>
      </c>
      <c r="F12" s="247" t="s">
        <v>51</v>
      </c>
      <c r="G12" s="268" t="s">
        <v>52</v>
      </c>
    </row>
    <row r="13" spans="1:7" ht="12.75" customHeight="1">
      <c r="A13" s="243"/>
      <c r="B13" s="273"/>
      <c r="C13" s="268"/>
      <c r="D13" s="243"/>
      <c r="E13" s="310"/>
      <c r="F13" s="247"/>
      <c r="G13" s="275"/>
    </row>
    <row r="14" spans="1:7" ht="12.75" customHeight="1">
      <c r="A14" s="243">
        <v>5</v>
      </c>
      <c r="B14" s="273">
        <v>5</v>
      </c>
      <c r="C14" s="268" t="s">
        <v>86</v>
      </c>
      <c r="D14" s="243" t="s">
        <v>87</v>
      </c>
      <c r="E14" s="274" t="s">
        <v>88</v>
      </c>
      <c r="F14" s="247"/>
      <c r="G14" s="268" t="s">
        <v>89</v>
      </c>
    </row>
    <row r="15" spans="1:7" ht="12.75">
      <c r="A15" s="243"/>
      <c r="B15" s="273"/>
      <c r="C15" s="268"/>
      <c r="D15" s="243"/>
      <c r="E15" s="274"/>
      <c r="F15" s="247"/>
      <c r="G15" s="268"/>
    </row>
    <row r="16" spans="1:7" ht="12.75" customHeight="1">
      <c r="A16" s="243">
        <v>6</v>
      </c>
      <c r="B16" s="273">
        <v>6</v>
      </c>
      <c r="C16" s="268" t="s">
        <v>35</v>
      </c>
      <c r="D16" s="243" t="s">
        <v>36</v>
      </c>
      <c r="E16" s="274" t="s">
        <v>37</v>
      </c>
      <c r="F16" s="247" t="s">
        <v>38</v>
      </c>
      <c r="G16" s="268" t="s">
        <v>39</v>
      </c>
    </row>
    <row r="17" spans="1:7" ht="12.75">
      <c r="A17" s="243"/>
      <c r="B17" s="273"/>
      <c r="C17" s="268"/>
      <c r="D17" s="243"/>
      <c r="E17" s="274"/>
      <c r="F17" s="247"/>
      <c r="G17" s="275"/>
    </row>
    <row r="18" spans="1:7" ht="12.75" customHeight="1">
      <c r="A18" s="243">
        <v>7</v>
      </c>
      <c r="B18" s="273">
        <v>7</v>
      </c>
      <c r="C18" s="268" t="s">
        <v>76</v>
      </c>
      <c r="D18" s="243" t="s">
        <v>77</v>
      </c>
      <c r="E18" s="274" t="s">
        <v>78</v>
      </c>
      <c r="F18" s="247" t="s">
        <v>79</v>
      </c>
      <c r="G18" s="268" t="s">
        <v>80</v>
      </c>
    </row>
    <row r="19" spans="1:7" ht="12.75">
      <c r="A19" s="243"/>
      <c r="B19" s="273"/>
      <c r="C19" s="268"/>
      <c r="D19" s="243"/>
      <c r="E19" s="274"/>
      <c r="F19" s="247"/>
      <c r="G19" s="268"/>
    </row>
    <row r="20" spans="1:7" ht="12.75" customHeight="1">
      <c r="A20" s="243">
        <v>8</v>
      </c>
      <c r="B20" s="273">
        <v>8</v>
      </c>
      <c r="C20" s="268" t="s">
        <v>53</v>
      </c>
      <c r="D20" s="306" t="s">
        <v>54</v>
      </c>
      <c r="E20" s="274" t="s">
        <v>55</v>
      </c>
      <c r="F20" s="247" t="s">
        <v>56</v>
      </c>
      <c r="G20" s="268" t="s">
        <v>57</v>
      </c>
    </row>
    <row r="21" spans="1:7" ht="12.75">
      <c r="A21" s="243"/>
      <c r="B21" s="273"/>
      <c r="C21" s="268"/>
      <c r="D21" s="243"/>
      <c r="E21" s="274"/>
      <c r="F21" s="247"/>
      <c r="G21" s="275"/>
    </row>
    <row r="22" spans="1:8" ht="12.75" customHeight="1">
      <c r="A22" s="243">
        <v>9</v>
      </c>
      <c r="B22" s="273">
        <v>9</v>
      </c>
      <c r="C22" s="268" t="s">
        <v>94</v>
      </c>
      <c r="D22" s="243" t="s">
        <v>95</v>
      </c>
      <c r="E22" s="274" t="s">
        <v>96</v>
      </c>
      <c r="F22" s="247" t="s">
        <v>97</v>
      </c>
      <c r="G22" s="268" t="s">
        <v>100</v>
      </c>
      <c r="H22" s="2"/>
    </row>
    <row r="23" spans="1:8" ht="12.75">
      <c r="A23" s="243"/>
      <c r="B23" s="273"/>
      <c r="C23" s="268"/>
      <c r="D23" s="243"/>
      <c r="E23" s="274"/>
      <c r="F23" s="247"/>
      <c r="G23" s="275"/>
      <c r="H23" s="2"/>
    </row>
    <row r="24" spans="1:8" ht="12.75" customHeight="1">
      <c r="A24" s="243">
        <v>10</v>
      </c>
      <c r="B24" s="273">
        <v>10</v>
      </c>
      <c r="C24" s="268" t="s">
        <v>40</v>
      </c>
      <c r="D24" s="243" t="s">
        <v>41</v>
      </c>
      <c r="E24" s="274" t="s">
        <v>37</v>
      </c>
      <c r="F24" s="247" t="s">
        <v>42</v>
      </c>
      <c r="G24" s="268" t="s">
        <v>39</v>
      </c>
      <c r="H24" s="2"/>
    </row>
    <row r="25" spans="1:8" ht="12.75">
      <c r="A25" s="243"/>
      <c r="B25" s="273"/>
      <c r="C25" s="268"/>
      <c r="D25" s="243"/>
      <c r="E25" s="274"/>
      <c r="F25" s="247"/>
      <c r="G25" s="275"/>
      <c r="H25" s="2"/>
    </row>
    <row r="26" spans="1:8" ht="12.75" customHeight="1">
      <c r="A26" s="243">
        <v>11</v>
      </c>
      <c r="B26" s="273">
        <v>11</v>
      </c>
      <c r="C26" s="268" t="s">
        <v>63</v>
      </c>
      <c r="D26" s="243" t="s">
        <v>64</v>
      </c>
      <c r="E26" s="274" t="s">
        <v>65</v>
      </c>
      <c r="F26" s="247" t="s">
        <v>66</v>
      </c>
      <c r="G26" s="268" t="s">
        <v>67</v>
      </c>
      <c r="H26" s="2"/>
    </row>
    <row r="27" spans="1:8" ht="12.75">
      <c r="A27" s="243"/>
      <c r="B27" s="273"/>
      <c r="C27" s="268"/>
      <c r="D27" s="243"/>
      <c r="E27" s="274"/>
      <c r="F27" s="247"/>
      <c r="G27" s="275"/>
      <c r="H27" s="2"/>
    </row>
    <row r="28" spans="1:8" ht="12.75" customHeight="1">
      <c r="A28" s="243">
        <v>12</v>
      </c>
      <c r="B28" s="273">
        <v>12</v>
      </c>
      <c r="C28" s="268" t="s">
        <v>72</v>
      </c>
      <c r="D28" s="306" t="s">
        <v>73</v>
      </c>
      <c r="E28" s="274" t="s">
        <v>74</v>
      </c>
      <c r="F28" s="247" t="s">
        <v>75</v>
      </c>
      <c r="G28" s="268" t="s">
        <v>99</v>
      </c>
      <c r="H28" s="2"/>
    </row>
    <row r="29" spans="1:8" ht="12.75">
      <c r="A29" s="243"/>
      <c r="B29" s="273"/>
      <c r="C29" s="268"/>
      <c r="D29" s="243"/>
      <c r="E29" s="274"/>
      <c r="F29" s="247"/>
      <c r="G29" s="275"/>
      <c r="H29" s="2"/>
    </row>
    <row r="30" spans="1:8" ht="12.75" customHeight="1">
      <c r="A30" s="243">
        <v>13</v>
      </c>
      <c r="B30" s="273">
        <v>13</v>
      </c>
      <c r="C30" s="268" t="s">
        <v>90</v>
      </c>
      <c r="D30" s="243" t="s">
        <v>91</v>
      </c>
      <c r="E30" s="274" t="s">
        <v>92</v>
      </c>
      <c r="F30" s="247"/>
      <c r="G30" s="268" t="s">
        <v>93</v>
      </c>
      <c r="H30" s="2"/>
    </row>
    <row r="31" spans="1:8" ht="12.75">
      <c r="A31" s="243"/>
      <c r="B31" s="273"/>
      <c r="C31" s="268"/>
      <c r="D31" s="243"/>
      <c r="E31" s="274"/>
      <c r="F31" s="247"/>
      <c r="G31" s="275"/>
      <c r="H31" s="2"/>
    </row>
    <row r="32" spans="1:8" ht="12.75" customHeight="1">
      <c r="A32" s="243">
        <v>14</v>
      </c>
      <c r="B32" s="273">
        <v>14</v>
      </c>
      <c r="C32" s="268" t="s">
        <v>81</v>
      </c>
      <c r="D32" s="243" t="s">
        <v>82</v>
      </c>
      <c r="E32" s="274" t="s">
        <v>83</v>
      </c>
      <c r="F32" s="247" t="s">
        <v>84</v>
      </c>
      <c r="G32" s="268" t="s">
        <v>85</v>
      </c>
      <c r="H32" s="2"/>
    </row>
    <row r="33" spans="1:8" ht="12.75">
      <c r="A33" s="243"/>
      <c r="B33" s="273"/>
      <c r="C33" s="268"/>
      <c r="D33" s="243"/>
      <c r="E33" s="274"/>
      <c r="F33" s="247"/>
      <c r="G33" s="268"/>
      <c r="H33" s="2"/>
    </row>
    <row r="34" spans="1:8" ht="12.75">
      <c r="A34" s="218"/>
      <c r="B34" s="218"/>
      <c r="C34" s="218"/>
      <c r="D34" s="218"/>
      <c r="E34" s="218"/>
      <c r="F34" s="218"/>
      <c r="G34" s="218"/>
      <c r="H34" s="2"/>
    </row>
    <row r="35" spans="1:8" ht="12.75">
      <c r="A35" s="218"/>
      <c r="B35" s="218"/>
      <c r="C35" s="218"/>
      <c r="D35" s="218"/>
      <c r="E35" s="218"/>
      <c r="F35" s="218"/>
      <c r="G35" s="218"/>
      <c r="H35" s="2"/>
    </row>
    <row r="36" spans="1:8" ht="12.75">
      <c r="A36" s="218"/>
      <c r="B36" s="218"/>
      <c r="C36" s="218"/>
      <c r="D36" s="218"/>
      <c r="E36" s="218"/>
      <c r="F36" s="218"/>
      <c r="G36" s="218"/>
      <c r="H36" s="2"/>
    </row>
    <row r="37" spans="1:8" ht="12.75">
      <c r="A37" s="218"/>
      <c r="B37" s="218"/>
      <c r="C37" s="218"/>
      <c r="D37" s="218"/>
      <c r="E37" s="218"/>
      <c r="F37" s="218"/>
      <c r="G37" s="218"/>
      <c r="H37" s="2"/>
    </row>
    <row r="38" spans="1:8" ht="12.75">
      <c r="A38" s="218"/>
      <c r="B38" s="218"/>
      <c r="C38" s="218"/>
      <c r="D38" s="218"/>
      <c r="E38" s="218"/>
      <c r="F38" s="218"/>
      <c r="G38" s="218"/>
      <c r="H38" s="2"/>
    </row>
    <row r="39" spans="1:8" ht="12.75">
      <c r="A39" s="218"/>
      <c r="B39" s="218"/>
      <c r="C39" s="218"/>
      <c r="D39" s="218"/>
      <c r="E39" s="218"/>
      <c r="F39" s="218"/>
      <c r="G39" s="218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2008-09-15T05:10:27Z</cp:lastPrinted>
  <dcterms:created xsi:type="dcterms:W3CDTF">1996-10-08T23:32:33Z</dcterms:created>
  <dcterms:modified xsi:type="dcterms:W3CDTF">2008-09-19T11:27:03Z</dcterms:modified>
  <cp:category/>
  <cp:version/>
  <cp:contentType/>
  <cp:contentStatus/>
</cp:coreProperties>
</file>