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945" windowWidth="9720" windowHeight="7320" firstSheet="2" activeTab="4"/>
  </bookViews>
  <sheets>
    <sheet name="ПОЛУФИНАЛ ФИНАЛ" sheetId="1" r:id="rId1"/>
    <sheet name="пр. хода" sheetId="2" r:id="rId2"/>
    <sheet name="круги" sheetId="3" r:id="rId3"/>
    <sheet name="итоговый протокол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'пр.взвешивания'!$A$5:$H$37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<sst xmlns="http://schemas.openxmlformats.org/spreadsheetml/2006/main" count="289" uniqueCount="136">
  <si>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</si>
  <si>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</si>
  <si>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</si>
  <si>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</si>
  <si>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</si>
  <si>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</si>
  <si>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</si>
  <si>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</si>
  <si>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</si>
  <si>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</si>
  <si>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</si>
  <si>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</si>
  <si>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</si>
  <si>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</si>
  <si>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</si>
  <si>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</si>
  <si>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</si>
  <si>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</si>
  <si>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</si>
  <si>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</si>
  <si>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</si>
  <si>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</si>
  <si>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</si>
  <si>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</si>
  <si>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</si>
  <si>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</si>
  <si>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</si>
  <si>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</si>
  <si>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</si>
  <si>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</si>
  <si>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</si>
  <si>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</si>
  <si>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</si>
  <si>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ИТОГОВЫЙ ПРОТОКОЛ</t>
  </si>
  <si>
    <t xml:space="preserve">ПРОТОКОЛ ХОДА СОРЕВНОВАНИЙ  </t>
  </si>
  <si>
    <t>ВСЕРОССИЙСКАЯ ФЕДЕРАЦИЯ САМБО</t>
  </si>
  <si>
    <t>КУСАНОВА Жанара Сигиндыговна</t>
  </si>
  <si>
    <t>20.05.91 КМС</t>
  </si>
  <si>
    <t>ПФО Оренбургская Бузулук ВС</t>
  </si>
  <si>
    <t>000787</t>
  </si>
  <si>
    <t>Плотников ПД</t>
  </si>
  <si>
    <t>БЕССОНОВА Ульяна Александровна</t>
  </si>
  <si>
    <t>18.10.90 мс</t>
  </si>
  <si>
    <t>ПФО Пензенская Пенза ВС</t>
  </si>
  <si>
    <t>000835</t>
  </si>
  <si>
    <t>Голованов ОИ Бурментьев ВН</t>
  </si>
  <si>
    <t>ТОКАРЕВА Анастасия Николаевна</t>
  </si>
  <si>
    <t>29.04.90 кмс</t>
  </si>
  <si>
    <t>ПФО Саратовская Энгельс ПР</t>
  </si>
  <si>
    <t>000822</t>
  </si>
  <si>
    <t>Токарев НВ</t>
  </si>
  <si>
    <t>БОБРИКОВА Галина Николаевна</t>
  </si>
  <si>
    <t>15.11.90 кмс</t>
  </si>
  <si>
    <t>ЦФО Брянская Брянск ЛОК</t>
  </si>
  <si>
    <t>003981</t>
  </si>
  <si>
    <t>Виликогло НА</t>
  </si>
  <si>
    <t>ШЛЯХТИНА Марина Андреевна</t>
  </si>
  <si>
    <t>04.05.90 мс</t>
  </si>
  <si>
    <t>003979</t>
  </si>
  <si>
    <t>Терешок АА</t>
  </si>
  <si>
    <t>ДЕНИСОВА Юлия Владимировна</t>
  </si>
  <si>
    <t>17.05.89 кмс</t>
  </si>
  <si>
    <t>ЮФО Краснодарский Лабинск ВС</t>
  </si>
  <si>
    <t>000904</t>
  </si>
  <si>
    <t>Абрамян СА</t>
  </si>
  <si>
    <t>Москва Д С-70</t>
  </si>
  <si>
    <t>Кораллов АС</t>
  </si>
  <si>
    <t>КАБУЛОВА София Назимовна</t>
  </si>
  <si>
    <t>29.05.89 кмс</t>
  </si>
  <si>
    <t>С.Петербург ВС</t>
  </si>
  <si>
    <t>000872</t>
  </si>
  <si>
    <t>ПРОСКУРИНА Елена Александровна</t>
  </si>
  <si>
    <t>20.09.89 кмс</t>
  </si>
  <si>
    <t>ЦФО Белгородская Губкин МО</t>
  </si>
  <si>
    <t>Тихомиров ВВ</t>
  </si>
  <si>
    <t>БАРУЛИНА Виктория Юрьевна</t>
  </si>
  <si>
    <t>25.06.91 1</t>
  </si>
  <si>
    <t>003218</t>
  </si>
  <si>
    <t>Аристархов ВН</t>
  </si>
  <si>
    <t>ЗАБОЛОТНЕВА Ольга Павловна</t>
  </si>
  <si>
    <t>13.01.90 кмс</t>
  </si>
  <si>
    <t>000786</t>
  </si>
  <si>
    <t>29.12.89 кмс</t>
  </si>
  <si>
    <t>СФО Иркутская Усть-Илимск МО</t>
  </si>
  <si>
    <t>Коротеев АА Заречнев АА</t>
  </si>
  <si>
    <t>АЛЕКСЕЕВА Оксана Леонидовна</t>
  </si>
  <si>
    <t>29.05.89 1</t>
  </si>
  <si>
    <t>ПФО Р.Чувашия Чебоксары  ПР</t>
  </si>
  <si>
    <t>014712</t>
  </si>
  <si>
    <t>Ильин ГА</t>
  </si>
  <si>
    <t>05.08.90 мс</t>
  </si>
  <si>
    <t>ПФО Самарская Самара МО</t>
  </si>
  <si>
    <t>Гасанова ЕВ Герасимов СВ</t>
  </si>
  <si>
    <t>ТЕЛЬКАНОВА Мария Сергеевна</t>
  </si>
  <si>
    <t>11.02.90 мс</t>
  </si>
  <si>
    <t>ПФО Пермский Чусовой МО</t>
  </si>
  <si>
    <t>000779</t>
  </si>
  <si>
    <t>Федотов ЛЛ</t>
  </si>
  <si>
    <t>БАДАНОВА Екатерина Александровна</t>
  </si>
  <si>
    <t>13.01.91 кмс</t>
  </si>
  <si>
    <t>Безирова ОА</t>
  </si>
  <si>
    <t>СЗФО Новгородская  Боровичи МО</t>
  </si>
  <si>
    <t>Ефимов СА Фаттахов АР</t>
  </si>
  <si>
    <t>ИВАНИШИНА Мария Михайловна</t>
  </si>
  <si>
    <t>в.к.    64      кг.</t>
  </si>
  <si>
    <t>В.К. 64</t>
  </si>
  <si>
    <t>КАЗЕНЮК Татьяна Григорьевна</t>
  </si>
  <si>
    <t>ЯКУНИНА Кристина Андреевна</t>
  </si>
  <si>
    <t>07.07.89 кмс</t>
  </si>
  <si>
    <t>ПФО Пермский Пермь</t>
  </si>
  <si>
    <t>Митреев СВ</t>
  </si>
  <si>
    <t>3'35''</t>
  </si>
  <si>
    <t>3'3''</t>
  </si>
  <si>
    <t>57''</t>
  </si>
  <si>
    <t>2'35''</t>
  </si>
  <si>
    <t>3'5''</t>
  </si>
  <si>
    <t>0'0''</t>
  </si>
  <si>
    <t>4КРУГ</t>
  </si>
  <si>
    <t>4 КРУГ</t>
  </si>
  <si>
    <t>5 КРУГ</t>
  </si>
  <si>
    <t>2'24''</t>
  </si>
  <si>
    <t>1</t>
  </si>
  <si>
    <t>2</t>
  </si>
  <si>
    <t>3</t>
  </si>
  <si>
    <t>5-6</t>
  </si>
  <si>
    <t>7-8</t>
  </si>
  <si>
    <t>9-12</t>
  </si>
  <si>
    <t>13-16</t>
  </si>
  <si>
    <t>55''</t>
  </si>
  <si>
    <t>УФО Тюменская Тюмень МО</t>
  </si>
  <si>
    <t>1'8''</t>
  </si>
  <si>
    <t>3'30''</t>
  </si>
  <si>
    <t>3'50''</t>
  </si>
  <si>
    <t>4:0</t>
  </si>
  <si>
    <t>6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</si>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</sst>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b/>
      <i/>
      <sz val="12"/>
      <name val="a_BosaNovaCps"/>
      <family val="5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15" applyFont="1" applyBorder="1" applyAlignment="1">
      <alignment horizontal="center"/>
    </xf>
    <xf numFmtId="0" fontId="3" fillId="0" borderId="2" xfId="15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9" xfId="15" applyFont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0" fontId="5" fillId="0" borderId="13" xfId="15" applyFont="1" applyBorder="1" applyAlignment="1">
      <alignment horizontal="center"/>
    </xf>
    <xf numFmtId="0" fontId="5" fillId="0" borderId="14" xfId="15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0" borderId="15" xfId="15" applyFont="1" applyBorder="1" applyAlignment="1">
      <alignment horizontal="center"/>
    </xf>
    <xf numFmtId="0" fontId="5" fillId="0" borderId="16" xfId="15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20" xfId="15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15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21" xfId="15" applyFont="1" applyBorder="1" applyAlignment="1">
      <alignment vertical="center" wrapText="1"/>
    </xf>
    <xf numFmtId="49" fontId="0" fillId="0" borderId="0" xfId="0" applyNumberFormat="1" applyAlignment="1">
      <alignment/>
    </xf>
    <xf numFmtId="0" fontId="5" fillId="0" borderId="22" xfId="15" applyFont="1" applyBorder="1" applyAlignment="1">
      <alignment horizontal="center"/>
    </xf>
    <xf numFmtId="0" fontId="3" fillId="0" borderId="23" xfId="15" applyFont="1" applyBorder="1" applyAlignment="1">
      <alignment horizontal="center"/>
    </xf>
    <xf numFmtId="0" fontId="5" fillId="0" borderId="24" xfId="15" applyFont="1" applyBorder="1" applyAlignment="1">
      <alignment horizontal="center"/>
    </xf>
    <xf numFmtId="0" fontId="5" fillId="0" borderId="25" xfId="15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5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0" borderId="30" xfId="15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0" xfId="15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15" applyFont="1" applyBorder="1" applyAlignment="1">
      <alignment horizontal="center" vertical="center" wrapText="1"/>
    </xf>
    <xf numFmtId="0" fontId="18" fillId="7" borderId="43" xfId="15" applyNumberFormat="1" applyFont="1" applyFill="1" applyBorder="1" applyAlignment="1" applyProtection="1">
      <alignment horizontal="center" vertical="center" wrapText="1"/>
      <protection/>
    </xf>
    <xf numFmtId="0" fontId="18" fillId="7" borderId="44" xfId="15" applyNumberFormat="1" applyFont="1" applyFill="1" applyBorder="1" applyAlignment="1" applyProtection="1">
      <alignment horizontal="center" vertical="center" wrapText="1"/>
      <protection/>
    </xf>
    <xf numFmtId="0" fontId="18" fillId="7" borderId="45" xfId="15" applyNumberFormat="1" applyFont="1" applyFill="1" applyBorder="1" applyAlignment="1" applyProtection="1">
      <alignment horizontal="center" vertical="center" wrapText="1"/>
      <protection/>
    </xf>
    <xf numFmtId="0" fontId="7" fillId="0" borderId="20" xfId="15" applyFont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5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left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0" fillId="0" borderId="6" xfId="15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0" borderId="6" xfId="15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55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1" xfId="15" applyFont="1" applyBorder="1" applyAlignment="1">
      <alignment horizontal="center" vertical="center" wrapText="1"/>
    </xf>
    <xf numFmtId="0" fontId="17" fillId="7" borderId="43" xfId="15" applyNumberFormat="1" applyFont="1" applyFill="1" applyBorder="1" applyAlignment="1" applyProtection="1">
      <alignment horizontal="center" vertical="center" wrapText="1"/>
      <protection/>
    </xf>
    <xf numFmtId="0" fontId="17" fillId="7" borderId="44" xfId="15" applyNumberFormat="1" applyFont="1" applyFill="1" applyBorder="1" applyAlignment="1" applyProtection="1">
      <alignment horizontal="center" vertical="center" wrapText="1"/>
      <protection/>
    </xf>
    <xf numFmtId="0" fontId="17" fillId="7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Font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/>
    </xf>
    <xf numFmtId="0" fontId="13" fillId="8" borderId="45" xfId="0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center" wrapText="1"/>
    </xf>
    <xf numFmtId="49" fontId="5" fillId="6" borderId="30" xfId="0" applyNumberFormat="1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left" vertical="center" wrapText="1"/>
    </xf>
    <xf numFmtId="49" fontId="5" fillId="7" borderId="30" xfId="0" applyNumberFormat="1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266700</xdr:colOff>
      <xdr:row>1</xdr:row>
      <xdr:rowOff>314325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5;&#1056;&#1054;&#1058;&#1054;&#1050;&#1054;&#1051;&#1067;\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24">
      <selection activeCell="M32" sqref="M32:M33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 t="s">
        <v>105</v>
      </c>
    </row>
    <row r="2" ht="26.25" customHeight="1">
      <c r="C2" s="7" t="s">
        <v>26</v>
      </c>
    </row>
    <row r="3" ht="25.5" customHeight="1">
      <c r="C3" s="6" t="s">
        <v>27</v>
      </c>
    </row>
    <row r="4" spans="1:9" ht="12.75">
      <c r="A4" s="87" t="s">
        <v>25</v>
      </c>
      <c r="B4" s="87" t="s">
        <v>0</v>
      </c>
      <c r="C4" s="95" t="s">
        <v>1</v>
      </c>
      <c r="D4" s="87" t="s">
        <v>2</v>
      </c>
      <c r="E4" s="87" t="s">
        <v>3</v>
      </c>
      <c r="F4" s="87" t="s">
        <v>13</v>
      </c>
      <c r="G4" s="87" t="s">
        <v>14</v>
      </c>
      <c r="H4" s="87" t="s">
        <v>15</v>
      </c>
      <c r="I4" s="87" t="s">
        <v>16</v>
      </c>
    </row>
    <row r="5" spans="1:9" ht="12.75">
      <c r="A5" s="94"/>
      <c r="B5" s="94"/>
      <c r="C5" s="94"/>
      <c r="D5" s="94"/>
      <c r="E5" s="94"/>
      <c r="F5" s="94"/>
      <c r="G5" s="94"/>
      <c r="H5" s="94"/>
      <c r="I5" s="94"/>
    </row>
    <row r="6" spans="1:9" ht="12.75">
      <c r="A6" s="93"/>
      <c r="B6" s="98">
        <v>1</v>
      </c>
      <c r="C6" s="89" t="str">
        <f>VLOOKUP(B6,'пр.взвешивания'!B6:C37,2,FALSE)</f>
        <v>КУСАНОВА Жанара Сигиндыговна</v>
      </c>
      <c r="D6" s="96" t="str">
        <f>VLOOKUP(C6,'пр.взвешивания'!C6:D37,2,FALSE)</f>
        <v>20.05.91 КМС</v>
      </c>
      <c r="E6" s="96" t="str">
        <f>VLOOKUP(D6,'пр.взвешивания'!D6:E37,2,FALSE)</f>
        <v>ПФО Оренбургская Бузулук ВС</v>
      </c>
      <c r="F6" s="90"/>
      <c r="G6" s="91"/>
      <c r="H6" s="92"/>
      <c r="I6" s="87"/>
    </row>
    <row r="7" spans="1:9" ht="12.75">
      <c r="A7" s="93"/>
      <c r="B7" s="87"/>
      <c r="C7" s="89"/>
      <c r="D7" s="96"/>
      <c r="E7" s="96"/>
      <c r="F7" s="90"/>
      <c r="G7" s="90"/>
      <c r="H7" s="92"/>
      <c r="I7" s="87"/>
    </row>
    <row r="8" spans="1:9" ht="12.75">
      <c r="A8" s="88"/>
      <c r="B8" s="97">
        <v>11</v>
      </c>
      <c r="C8" s="89" t="str">
        <f>VLOOKUP(B8,'пр.взвешивания'!B8:C39,2,FALSE)</f>
        <v>БОБРИКОВА Галина Николаевна</v>
      </c>
      <c r="D8" s="96" t="str">
        <f>VLOOKUP(C8,'пр.взвешивания'!C8:D39,2,FALSE)</f>
        <v>15.11.90 кмс</v>
      </c>
      <c r="E8" s="96" t="str">
        <f>VLOOKUP(D8,'пр.взвешивания'!D8:E39,2,FALSE)</f>
        <v>ЦФО Брянская Брянск ЛОК</v>
      </c>
      <c r="F8" s="90"/>
      <c r="G8" s="90"/>
      <c r="H8" s="87"/>
      <c r="I8" s="87"/>
    </row>
    <row r="9" spans="1:9" ht="12.75">
      <c r="A9" s="88"/>
      <c r="B9" s="87"/>
      <c r="C9" s="89"/>
      <c r="D9" s="96"/>
      <c r="E9" s="96"/>
      <c r="F9" s="90"/>
      <c r="G9" s="90"/>
      <c r="H9" s="87"/>
      <c r="I9" s="87"/>
    </row>
    <row r="10" ht="28.5" customHeight="1">
      <c r="E10" s="8" t="s">
        <v>28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9"/>
      <c r="G12" s="9"/>
      <c r="H12" s="9"/>
      <c r="I12" s="9"/>
    </row>
    <row r="13" ht="19.5" customHeight="1"/>
    <row r="14" ht="19.5" customHeight="1"/>
    <row r="15" spans="3:6" ht="31.5" customHeight="1">
      <c r="C15" s="6" t="s">
        <v>27</v>
      </c>
      <c r="E15" s="86" t="s">
        <v>105</v>
      </c>
      <c r="F15" s="86"/>
    </row>
    <row r="16" spans="1:9" ht="12.75">
      <c r="A16" s="87" t="s">
        <v>25</v>
      </c>
      <c r="B16" s="87" t="s">
        <v>0</v>
      </c>
      <c r="C16" s="95" t="s">
        <v>1</v>
      </c>
      <c r="D16" s="87" t="s">
        <v>2</v>
      </c>
      <c r="E16" s="87" t="s">
        <v>3</v>
      </c>
      <c r="F16" s="87" t="s">
        <v>13</v>
      </c>
      <c r="G16" s="87" t="s">
        <v>14</v>
      </c>
      <c r="H16" s="87" t="s">
        <v>15</v>
      </c>
      <c r="I16" s="87" t="s">
        <v>16</v>
      </c>
    </row>
    <row r="17" spans="1:9" ht="12.75">
      <c r="A17" s="94"/>
      <c r="B17" s="94"/>
      <c r="C17" s="94"/>
      <c r="D17" s="94"/>
      <c r="E17" s="94"/>
      <c r="F17" s="94"/>
      <c r="G17" s="94"/>
      <c r="H17" s="94"/>
      <c r="I17" s="94"/>
    </row>
    <row r="18" spans="1:9" ht="12.75">
      <c r="A18" s="93"/>
      <c r="B18" s="98">
        <v>15</v>
      </c>
      <c r="C18" s="89" t="str">
        <f>VLOOKUP(B18,'пр.взвешивания'!B6:C37,2,FALSE)</f>
        <v>БЕССОНОВА Ульяна Александровна</v>
      </c>
      <c r="D18" s="96" t="str">
        <f>VLOOKUP(C18,'пр.взвешивания'!C6:D37,2,FALSE)</f>
        <v>18.10.90 мс</v>
      </c>
      <c r="E18" s="96" t="str">
        <f>VLOOKUP(D18,'пр.взвешивания'!D6:E37,2,FALSE)</f>
        <v>ПФО Пензенская Пенза ВС</v>
      </c>
      <c r="F18" s="90"/>
      <c r="G18" s="91"/>
      <c r="H18" s="92"/>
      <c r="I18" s="87"/>
    </row>
    <row r="19" spans="1:9" ht="12.75">
      <c r="A19" s="93"/>
      <c r="B19" s="87"/>
      <c r="C19" s="89"/>
      <c r="D19" s="96"/>
      <c r="E19" s="96"/>
      <c r="F19" s="90"/>
      <c r="G19" s="90"/>
      <c r="H19" s="92"/>
      <c r="I19" s="87"/>
    </row>
    <row r="20" spans="1:9" ht="12.75">
      <c r="A20" s="88"/>
      <c r="B20" s="97">
        <v>6</v>
      </c>
      <c r="C20" s="89" t="str">
        <f>VLOOKUP(B20,'пр.взвешивания'!B8:C39,2,FALSE)</f>
        <v>ЯКУНИНА Кристина Андреевна</v>
      </c>
      <c r="D20" s="96" t="str">
        <f>VLOOKUP(C20,'пр.взвешивания'!C8:D39,2,FALSE)</f>
        <v>07.07.89 кмс</v>
      </c>
      <c r="E20" s="96" t="str">
        <f>VLOOKUP(D20,'пр.взвешивания'!D8:E39,2,FALSE)</f>
        <v>ПФО Пермский Пермь</v>
      </c>
      <c r="F20" s="90"/>
      <c r="G20" s="90"/>
      <c r="H20" s="87"/>
      <c r="I20" s="87"/>
    </row>
    <row r="21" spans="1:9" ht="12.75">
      <c r="A21" s="88"/>
      <c r="B21" s="87"/>
      <c r="C21" s="89"/>
      <c r="D21" s="96"/>
      <c r="E21" s="96"/>
      <c r="F21" s="90"/>
      <c r="G21" s="90"/>
      <c r="H21" s="87"/>
      <c r="I21" s="87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0" t="s">
        <v>29</v>
      </c>
      <c r="F28" s="11" t="s">
        <v>105</v>
      </c>
    </row>
    <row r="29" spans="1:9" ht="12.75">
      <c r="A29" s="87" t="s">
        <v>25</v>
      </c>
      <c r="B29" s="87" t="s">
        <v>0</v>
      </c>
      <c r="C29" s="95" t="s">
        <v>1</v>
      </c>
      <c r="D29" s="87" t="s">
        <v>2</v>
      </c>
      <c r="E29" s="87" t="s">
        <v>3</v>
      </c>
      <c r="F29" s="87" t="s">
        <v>13</v>
      </c>
      <c r="G29" s="87" t="s">
        <v>14</v>
      </c>
      <c r="H29" s="87" t="s">
        <v>15</v>
      </c>
      <c r="I29" s="87" t="s">
        <v>16</v>
      </c>
    </row>
    <row r="30" spans="1:9" ht="12.75">
      <c r="A30" s="94"/>
      <c r="B30" s="94"/>
      <c r="C30" s="94"/>
      <c r="D30" s="94"/>
      <c r="E30" s="94"/>
      <c r="F30" s="94"/>
      <c r="G30" s="94"/>
      <c r="H30" s="94"/>
      <c r="I30" s="94"/>
    </row>
    <row r="31" spans="1:9" ht="12.75">
      <c r="A31" s="93"/>
      <c r="B31" s="87">
        <v>1</v>
      </c>
      <c r="C31" s="89" t="str">
        <f>VLOOKUP(B31,'пр.взвешивания'!B6:C37,2,FALSE)</f>
        <v>КУСАНОВА Жанара Сигиндыговна</v>
      </c>
      <c r="D31" s="89" t="str">
        <f>VLOOKUP(C31,'пр.взвешивания'!C6:D37,2,FALSE)</f>
        <v>20.05.91 КМС</v>
      </c>
      <c r="E31" s="89" t="str">
        <f>VLOOKUP(D31,'пр.взвешивания'!D6:E37,2,FALSE)</f>
        <v>ПФО Оренбургская Бузулук ВС</v>
      </c>
      <c r="F31" s="90"/>
      <c r="G31" s="91"/>
      <c r="H31" s="92"/>
      <c r="I31" s="87"/>
    </row>
    <row r="32" spans="1:9" ht="12.75">
      <c r="A32" s="93"/>
      <c r="B32" s="87"/>
      <c r="C32" s="89"/>
      <c r="D32" s="89"/>
      <c r="E32" s="89"/>
      <c r="F32" s="90"/>
      <c r="G32" s="90"/>
      <c r="H32" s="92"/>
      <c r="I32" s="87"/>
    </row>
    <row r="33" spans="1:9" ht="12.75">
      <c r="A33" s="88"/>
      <c r="B33" s="87">
        <v>6</v>
      </c>
      <c r="C33" s="89" t="str">
        <f>VLOOKUP(B33,'пр.взвешивания'!B8:C39,2,FALSE)</f>
        <v>ЯКУНИНА Кристина Андреевна</v>
      </c>
      <c r="D33" s="89" t="str">
        <f>VLOOKUP(C33,'пр.взвешивания'!C8:D39,2,FALSE)</f>
        <v>07.07.89 кмс</v>
      </c>
      <c r="E33" s="89" t="str">
        <f>VLOOKUP(D33,'пр.взвешивания'!D8:E39,2,FALSE)</f>
        <v>ПФО Пермский Пермь</v>
      </c>
      <c r="F33" s="90"/>
      <c r="G33" s="90"/>
      <c r="H33" s="87"/>
      <c r="I33" s="87"/>
    </row>
    <row r="34" spans="1:9" ht="12.75">
      <c r="A34" s="88"/>
      <c r="B34" s="87"/>
      <c r="C34" s="89"/>
      <c r="D34" s="89"/>
      <c r="E34" s="89"/>
      <c r="F34" s="90"/>
      <c r="G34" s="90"/>
      <c r="H34" s="87"/>
      <c r="I34" s="87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spans="6:9" ht="24.75" customHeight="1">
      <c r="F40" s="2"/>
      <c r="G40" s="2"/>
      <c r="H40" s="2"/>
      <c r="I40" s="2"/>
    </row>
    <row r="41" ht="24.75" customHeight="1"/>
    <row r="42" ht="24.75" customHeight="1"/>
  </sheetData>
  <mergeCells count="82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I33:I34"/>
    <mergeCell ref="E31:E32"/>
    <mergeCell ref="F31:F32"/>
    <mergeCell ref="G31:G32"/>
    <mergeCell ref="H31:H32"/>
    <mergeCell ref="E15:F15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50"/>
  <sheetViews>
    <sheetView workbookViewId="0" topLeftCell="A17">
      <selection activeCell="A1" sqref="A1:T40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57421875" style="0" customWidth="1"/>
    <col min="4" max="4" width="8.421875" style="0" customWidth="1"/>
    <col min="5" max="9" width="4.7109375" style="0" customWidth="1"/>
    <col min="10" max="10" width="5.57421875" style="0" customWidth="1"/>
    <col min="11" max="11" width="5.00390625" style="0" customWidth="1"/>
    <col min="12" max="12" width="21.57421875" style="0" customWidth="1"/>
    <col min="13" max="13" width="7.57421875" style="0" customWidth="1"/>
    <col min="14" max="14" width="7.7109375" style="0" customWidth="1"/>
    <col min="15" max="19" width="4.7109375" style="0" customWidth="1"/>
    <col min="20" max="20" width="5.57421875" style="0" customWidth="1"/>
  </cols>
  <sheetData>
    <row r="1" spans="1:21" ht="23.25" customHeight="1" thickBot="1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2"/>
    </row>
    <row r="2" spans="1:21" ht="27" customHeight="1" thickBot="1">
      <c r="A2" s="13"/>
      <c r="B2" s="165" t="s">
        <v>34</v>
      </c>
      <c r="C2" s="165"/>
      <c r="D2" s="165"/>
      <c r="E2" s="165"/>
      <c r="F2" s="165"/>
      <c r="G2" s="165"/>
      <c r="H2" s="165"/>
      <c r="I2" s="165"/>
      <c r="K2" s="166" t="str">
        <f>HYPERLINK('[2]реквизиты'!$A$2)</f>
        <v>Первенство  России по САМБО среди юниорок 1989-90 гг.р.</v>
      </c>
      <c r="L2" s="167"/>
      <c r="M2" s="167"/>
      <c r="N2" s="167"/>
      <c r="O2" s="167"/>
      <c r="P2" s="167"/>
      <c r="Q2" s="167"/>
      <c r="R2" s="167"/>
      <c r="S2" s="167"/>
      <c r="T2" s="168"/>
      <c r="U2" s="2"/>
    </row>
    <row r="3" spans="1:21" ht="21.75" customHeight="1" thickBot="1">
      <c r="A3" s="47" t="s">
        <v>9</v>
      </c>
      <c r="B3" s="169" t="str">
        <f>HYPERLINK('[2]реквизиты'!$A$3)</f>
        <v>02-06 марта 2009 г.        г. Кстово</v>
      </c>
      <c r="C3" s="169"/>
      <c r="D3" s="169"/>
      <c r="E3" s="169"/>
      <c r="F3" s="169"/>
      <c r="G3" s="169"/>
      <c r="H3" s="169"/>
      <c r="I3" s="169"/>
      <c r="J3" s="48"/>
      <c r="K3" s="49" t="s">
        <v>7</v>
      </c>
      <c r="L3" s="48"/>
      <c r="N3" s="47"/>
      <c r="P3" s="170" t="s">
        <v>104</v>
      </c>
      <c r="Q3" s="171"/>
      <c r="R3" s="171"/>
      <c r="S3" s="171"/>
      <c r="T3" s="172"/>
      <c r="U3" s="2"/>
    </row>
    <row r="4" spans="1:24" ht="13.5" thickBot="1">
      <c r="A4" s="123" t="s">
        <v>0</v>
      </c>
      <c r="B4" s="123" t="s">
        <v>1</v>
      </c>
      <c r="C4" s="123" t="s">
        <v>2</v>
      </c>
      <c r="D4" s="123" t="s">
        <v>3</v>
      </c>
      <c r="E4" s="127" t="s">
        <v>4</v>
      </c>
      <c r="F4" s="128"/>
      <c r="G4" s="128"/>
      <c r="H4" s="129"/>
      <c r="I4" s="123" t="s">
        <v>5</v>
      </c>
      <c r="J4" s="123" t="s">
        <v>6</v>
      </c>
      <c r="K4" s="123" t="s">
        <v>0</v>
      </c>
      <c r="L4" s="123" t="s">
        <v>1</v>
      </c>
      <c r="M4" s="123" t="s">
        <v>2</v>
      </c>
      <c r="N4" s="123" t="s">
        <v>3</v>
      </c>
      <c r="O4" s="127" t="s">
        <v>4</v>
      </c>
      <c r="P4" s="128"/>
      <c r="Q4" s="128"/>
      <c r="R4" s="129"/>
      <c r="S4" s="123" t="s">
        <v>5</v>
      </c>
      <c r="T4" s="123" t="s">
        <v>6</v>
      </c>
      <c r="U4" s="4"/>
      <c r="V4" s="4"/>
      <c r="W4" s="4"/>
      <c r="X4" s="4"/>
    </row>
    <row r="5" spans="1:24" ht="13.5" thickBot="1">
      <c r="A5" s="130"/>
      <c r="B5" s="130"/>
      <c r="C5" s="130"/>
      <c r="D5" s="124"/>
      <c r="E5" s="39">
        <v>1</v>
      </c>
      <c r="F5" s="40">
        <v>2</v>
      </c>
      <c r="G5" s="40">
        <v>3</v>
      </c>
      <c r="H5" s="41">
        <v>4</v>
      </c>
      <c r="I5" s="130"/>
      <c r="J5" s="130"/>
      <c r="K5" s="130"/>
      <c r="L5" s="130"/>
      <c r="M5" s="130"/>
      <c r="N5" s="124"/>
      <c r="O5" s="39">
        <v>1</v>
      </c>
      <c r="P5" s="40">
        <v>2</v>
      </c>
      <c r="Q5" s="40">
        <v>3</v>
      </c>
      <c r="R5" s="41">
        <v>4</v>
      </c>
      <c r="S5" s="144"/>
      <c r="T5" s="130"/>
      <c r="U5" s="4"/>
      <c r="V5" s="4"/>
      <c r="W5" s="4"/>
      <c r="X5" s="4"/>
    </row>
    <row r="6" spans="1:24" ht="12.75" customHeight="1">
      <c r="A6" s="131">
        <v>1</v>
      </c>
      <c r="B6" s="120" t="str">
        <f>VLOOKUP(A6,'пр.взвешивания'!B6:E37,2,FALSE)</f>
        <v>КУСАНОВА Жанара Сигиндыговна</v>
      </c>
      <c r="C6" s="133" t="str">
        <f>VLOOKUP(B6,'пр.взвешивания'!C6:F37,2,FALSE)</f>
        <v>20.05.91 КМС</v>
      </c>
      <c r="D6" s="135" t="str">
        <f>VLOOKUP(C6,'пр.взвешивания'!D6:G37,2,FALSE)</f>
        <v>ПФО Оренбургская Бузулук ВС</v>
      </c>
      <c r="E6" s="17"/>
      <c r="F6" s="27">
        <v>2</v>
      </c>
      <c r="G6" s="28">
        <v>3</v>
      </c>
      <c r="H6" s="66">
        <v>4</v>
      </c>
      <c r="I6" s="110">
        <f>SUM(E6:H6)</f>
        <v>9</v>
      </c>
      <c r="J6" s="136">
        <v>1</v>
      </c>
      <c r="K6" s="118">
        <v>1</v>
      </c>
      <c r="L6" s="120" t="str">
        <f>VLOOKUP(K6,'пр.взвешивания'!B6:C37,2,FALSE)</f>
        <v>КУСАНОВА Жанара Сигиндыговна</v>
      </c>
      <c r="M6" s="145" t="str">
        <f>VLOOKUP(L6,'пр.взвешивания'!C6:D37,2,FALSE)</f>
        <v>20.05.91 КМС</v>
      </c>
      <c r="N6" s="147" t="str">
        <f>VLOOKUP(M6,'пр.взвешивания'!D6:E37,2,FALSE)</f>
        <v>ПФО Оренбургская Бузулук ВС</v>
      </c>
      <c r="O6" s="17"/>
      <c r="P6" s="27">
        <v>3</v>
      </c>
      <c r="Q6" s="28">
        <v>3</v>
      </c>
      <c r="R6" s="66">
        <v>3</v>
      </c>
      <c r="S6" s="149">
        <f>SUM(O6:R6)</f>
        <v>9</v>
      </c>
      <c r="T6" s="136">
        <v>1</v>
      </c>
      <c r="U6" s="4"/>
      <c r="V6" s="4"/>
      <c r="W6" s="4"/>
      <c r="X6" s="4"/>
    </row>
    <row r="7" spans="1:24" ht="12.75" customHeight="1">
      <c r="A7" s="132"/>
      <c r="B7" s="113"/>
      <c r="C7" s="134"/>
      <c r="D7" s="122"/>
      <c r="E7" s="18"/>
      <c r="F7" s="19">
        <f>HYPERLINK(круги!H5)</f>
      </c>
      <c r="G7" s="20">
        <f>HYPERLINK(круги!H14)</f>
      </c>
      <c r="H7" s="67" t="s">
        <v>116</v>
      </c>
      <c r="I7" s="100"/>
      <c r="J7" s="137"/>
      <c r="K7" s="119"/>
      <c r="L7" s="113"/>
      <c r="M7" s="146"/>
      <c r="N7" s="148"/>
      <c r="O7" s="18"/>
      <c r="P7" s="19">
        <f>HYPERLINK(круги!G105)</f>
      </c>
      <c r="Q7" s="20">
        <f>HYPERLINK(круги!H65)</f>
      </c>
      <c r="R7" s="67"/>
      <c r="S7" s="150"/>
      <c r="T7" s="137"/>
      <c r="U7" s="4"/>
      <c r="V7" s="4"/>
      <c r="W7" s="4"/>
      <c r="X7" s="4"/>
    </row>
    <row r="8" spans="1:24" ht="12.75" customHeight="1">
      <c r="A8" s="119">
        <v>2</v>
      </c>
      <c r="B8" s="113" t="str">
        <f>VLOOKUP(A8,'пр.взвешивания'!B8:E39,2,FALSE)</f>
        <v>КАЗЕНЮК Татьяна Григорьевна</v>
      </c>
      <c r="C8" s="134" t="str">
        <f>VLOOKUP(B8,'пр.взвешивания'!C8:F39,2,FALSE)</f>
        <v>05.08.90 мс</v>
      </c>
      <c r="D8" s="122" t="str">
        <f>VLOOKUP(C8,'пр.взвешивания'!D8:G39,2,FALSE)</f>
        <v>ПФО Самарская Самара МО</v>
      </c>
      <c r="E8" s="29">
        <v>0</v>
      </c>
      <c r="F8" s="30"/>
      <c r="G8" s="31">
        <v>0</v>
      </c>
      <c r="H8" s="68">
        <v>4</v>
      </c>
      <c r="I8" s="100">
        <f>SUM(E8:H8)</f>
        <v>4</v>
      </c>
      <c r="J8" s="137">
        <v>3</v>
      </c>
      <c r="K8" s="119">
        <v>6</v>
      </c>
      <c r="L8" s="113" t="str">
        <f>VLOOKUP(K8,'пр.взвешивания'!B8:C39,2,FALSE)</f>
        <v>ЯКУНИНА Кристина Андреевна</v>
      </c>
      <c r="M8" s="146" t="str">
        <f>VLOOKUP(L8,'пр.взвешивания'!C8:D39,2,FALSE)</f>
        <v>07.07.89 кмс</v>
      </c>
      <c r="N8" s="148" t="str">
        <f>VLOOKUP(M8,'пр.взвешивания'!D8:E39,2,FALSE)</f>
        <v>ПФО Пермский Пермь</v>
      </c>
      <c r="O8" s="29">
        <v>0</v>
      </c>
      <c r="P8" s="30"/>
      <c r="Q8" s="31">
        <v>3</v>
      </c>
      <c r="R8" s="68">
        <v>4</v>
      </c>
      <c r="S8" s="150">
        <f>SUM(O8:R8)</f>
        <v>7</v>
      </c>
      <c r="T8" s="137">
        <v>2</v>
      </c>
      <c r="U8" s="4"/>
      <c r="V8" s="4"/>
      <c r="W8" s="4"/>
      <c r="X8" s="4"/>
    </row>
    <row r="9" spans="1:24" ht="12.75" customHeight="1">
      <c r="A9" s="119"/>
      <c r="B9" s="113"/>
      <c r="C9" s="134"/>
      <c r="D9" s="122"/>
      <c r="E9" s="22">
        <f>HYPERLINK(круги!H7)</f>
      </c>
      <c r="F9" s="21"/>
      <c r="G9" s="19">
        <f>HYPERLINK(круги!H29)</f>
      </c>
      <c r="H9" s="67" t="s">
        <v>114</v>
      </c>
      <c r="I9" s="100"/>
      <c r="J9" s="137"/>
      <c r="K9" s="119"/>
      <c r="L9" s="113"/>
      <c r="M9" s="146"/>
      <c r="N9" s="148"/>
      <c r="O9" s="22">
        <f>HYPERLINK(круги!H107)</f>
      </c>
      <c r="P9" s="21"/>
      <c r="Q9" s="19"/>
      <c r="R9" s="67" t="s">
        <v>130</v>
      </c>
      <c r="S9" s="150"/>
      <c r="T9" s="137"/>
      <c r="U9" s="4"/>
      <c r="V9" s="4"/>
      <c r="W9" s="4"/>
      <c r="X9" s="4"/>
    </row>
    <row r="10" spans="1:24" ht="12.75" customHeight="1">
      <c r="A10" s="111">
        <v>3</v>
      </c>
      <c r="B10" s="113" t="str">
        <f>VLOOKUP(A10,'пр.взвешивания'!B10:E41,2,FALSE)</f>
        <v>ДЕНИСОВА Юлия Владимировна</v>
      </c>
      <c r="C10" s="134" t="str">
        <f>VLOOKUP(B10,'пр.взвешивания'!C10:F41,2,FALSE)</f>
        <v>17.05.89 кмс</v>
      </c>
      <c r="D10" s="122" t="str">
        <f>VLOOKUP(C10,'пр.взвешивания'!D10:G41,2,FALSE)</f>
        <v>ЮФО Краснодарский Лабинск ВС</v>
      </c>
      <c r="E10" s="32">
        <v>0</v>
      </c>
      <c r="F10" s="33">
        <v>3</v>
      </c>
      <c r="G10" s="34"/>
      <c r="H10" s="69">
        <v>4</v>
      </c>
      <c r="I10" s="100">
        <f>SUM(E10:H10)</f>
        <v>7</v>
      </c>
      <c r="J10" s="138">
        <v>2</v>
      </c>
      <c r="K10" s="111">
        <v>5</v>
      </c>
      <c r="L10" s="113" t="str">
        <f>VLOOKUP(K10,'пр.взвешивания'!B10:C41,2,FALSE)</f>
        <v>ШЛЯХТИНА Марина Андреевна</v>
      </c>
      <c r="M10" s="146" t="str">
        <f>VLOOKUP(L10,'пр.взвешивания'!C10:D41,2,FALSE)</f>
        <v>04.05.90 мс</v>
      </c>
      <c r="N10" s="148" t="str">
        <f>VLOOKUP(M10,'пр.взвешивания'!D10:E41,2,FALSE)</f>
        <v>ЦФО Брянская Брянск ЛОК</v>
      </c>
      <c r="O10" s="32">
        <v>0</v>
      </c>
      <c r="P10" s="33">
        <v>1</v>
      </c>
      <c r="Q10" s="34"/>
      <c r="R10" s="69">
        <v>0</v>
      </c>
      <c r="S10" s="150">
        <f>SUM(O10:R10)</f>
        <v>1</v>
      </c>
      <c r="T10" s="138">
        <v>4</v>
      </c>
      <c r="U10" s="4"/>
      <c r="V10" s="4"/>
      <c r="W10" s="4"/>
      <c r="X10" s="4"/>
    </row>
    <row r="11" spans="1:24" ht="12.75" customHeight="1">
      <c r="A11" s="111"/>
      <c r="B11" s="113"/>
      <c r="C11" s="134"/>
      <c r="D11" s="122"/>
      <c r="E11" s="22">
        <f>HYPERLINK(круги!H16)</f>
      </c>
      <c r="F11" s="19">
        <f>HYPERLINK(круги!H27)</f>
      </c>
      <c r="G11" s="23"/>
      <c r="H11" s="67" t="s">
        <v>111</v>
      </c>
      <c r="I11" s="100"/>
      <c r="J11" s="138"/>
      <c r="K11" s="111"/>
      <c r="L11" s="113"/>
      <c r="M11" s="146"/>
      <c r="N11" s="148"/>
      <c r="O11" s="22">
        <f>HYPERLINK(круги!H67)</f>
      </c>
      <c r="P11" s="19"/>
      <c r="Q11" s="23"/>
      <c r="R11" s="67">
        <f>HYPERLINK(круги!H78)</f>
      </c>
      <c r="S11" s="150"/>
      <c r="T11" s="138"/>
      <c r="U11" s="4"/>
      <c r="V11" s="4"/>
      <c r="W11" s="4"/>
      <c r="X11" s="4"/>
    </row>
    <row r="12" spans="1:24" ht="12.75" customHeight="1">
      <c r="A12" s="111">
        <v>4</v>
      </c>
      <c r="B12" s="113" t="str">
        <f>VLOOKUP(A12,'пр.взвешивания'!B12:E43,2,FALSE)</f>
        <v>БАДАНОВА Екатерина Александровна</v>
      </c>
      <c r="C12" s="134" t="str">
        <f>VLOOKUP(B12,'пр.взвешивания'!C12:F43,2,FALSE)</f>
        <v>13.01.91 кмс</v>
      </c>
      <c r="D12" s="122" t="str">
        <f>VLOOKUP(C12,'пр.взвешивания'!D12:G43,2,FALSE)</f>
        <v>Москва Д С-70</v>
      </c>
      <c r="E12" s="29">
        <v>0</v>
      </c>
      <c r="F12" s="68">
        <v>0</v>
      </c>
      <c r="G12" s="33">
        <v>0</v>
      </c>
      <c r="H12" s="23"/>
      <c r="I12" s="100">
        <f>SUM(E12:H12)</f>
        <v>0</v>
      </c>
      <c r="J12" s="138">
        <v>4</v>
      </c>
      <c r="K12" s="111">
        <v>3</v>
      </c>
      <c r="L12" s="113" t="str">
        <f>VLOOKUP(K12,'пр.взвешивания'!B6:C37,2,FALSE)</f>
        <v>ДЕНИСОВА Юлия Владимировна</v>
      </c>
      <c r="M12" s="146" t="str">
        <f>VLOOKUP(L12,'пр.взвешивания'!C6:D37,2,FALSE)</f>
        <v>17.05.89 кмс</v>
      </c>
      <c r="N12" s="148" t="str">
        <f>VLOOKUP(M12,'пр.взвешивания'!D6:E37,2,FALSE)</f>
        <v>ЮФО Краснодарский Лабинск ВС</v>
      </c>
      <c r="O12" s="29">
        <v>0</v>
      </c>
      <c r="P12" s="68">
        <v>0</v>
      </c>
      <c r="Q12" s="33">
        <v>3</v>
      </c>
      <c r="R12" s="23"/>
      <c r="S12" s="150">
        <f>SUM(O12:R12)</f>
        <v>3</v>
      </c>
      <c r="T12" s="138">
        <v>3</v>
      </c>
      <c r="U12" s="4"/>
      <c r="V12" s="4"/>
      <c r="W12" s="4"/>
      <c r="X12" s="4"/>
    </row>
    <row r="13" spans="1:24" ht="12.75" customHeight="1" thickBot="1">
      <c r="A13" s="112"/>
      <c r="B13" s="114"/>
      <c r="C13" s="140"/>
      <c r="D13" s="125"/>
      <c r="E13" s="24">
        <f>HYPERLINK(круги!H25)</f>
      </c>
      <c r="F13" s="25">
        <f>HYPERLINK(круги!H20)</f>
      </c>
      <c r="G13" s="26">
        <f>HYPERLINK(круги!H9)</f>
      </c>
      <c r="H13" s="70"/>
      <c r="I13" s="101"/>
      <c r="J13" s="139"/>
      <c r="K13" s="112"/>
      <c r="L13" s="114"/>
      <c r="M13" s="153"/>
      <c r="N13" s="151"/>
      <c r="O13" s="24"/>
      <c r="P13" s="25">
        <f>HYPERLINK(круги!H71)</f>
      </c>
      <c r="Q13" s="26"/>
      <c r="R13" s="70"/>
      <c r="S13" s="152"/>
      <c r="T13" s="139"/>
      <c r="U13" s="4"/>
      <c r="V13" s="4"/>
      <c r="W13" s="4"/>
      <c r="X13" s="4"/>
    </row>
    <row r="14" spans="1:24" ht="17.25" customHeight="1" thickBot="1">
      <c r="A14" s="35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35" t="s">
        <v>8</v>
      </c>
      <c r="L14" s="3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 customHeight="1">
      <c r="A15" s="118">
        <v>5</v>
      </c>
      <c r="B15" s="120" t="str">
        <f>VLOOKUP(A15,'пр.взвешивания'!B6:E37,2,FALSE)</f>
        <v>ШЛЯХТИНА Марина Андреевна</v>
      </c>
      <c r="C15" s="121" t="str">
        <f>VLOOKUP(B15,'пр.взвешивания'!C6:F37,2,FALSE)</f>
        <v>04.05.90 мс</v>
      </c>
      <c r="D15" s="109" t="str">
        <f>VLOOKUP(C15,'пр.взвешивания'!D6:G37,2,FALSE)</f>
        <v>ЦФО Брянская Брянск ЛОК</v>
      </c>
      <c r="E15" s="17"/>
      <c r="F15" s="27">
        <v>1</v>
      </c>
      <c r="G15" s="28">
        <v>3.5</v>
      </c>
      <c r="H15" s="66">
        <v>3</v>
      </c>
      <c r="I15" s="110">
        <f>SUM(E15:H15)</f>
        <v>7.5</v>
      </c>
      <c r="J15" s="141">
        <v>2</v>
      </c>
      <c r="K15" s="118">
        <v>9</v>
      </c>
      <c r="L15" s="120" t="str">
        <f>VLOOKUP(K15,'пр.взвешивания'!B6:C37,2,FALSE)</f>
        <v>ТОКАРЕВА Анастасия Николаевна</v>
      </c>
      <c r="M15" s="121" t="str">
        <f>VLOOKUP(L15,'пр.взвешивания'!C6:D37,2,FALSE)</f>
        <v>29.04.90 кмс</v>
      </c>
      <c r="N15" s="109" t="str">
        <f>VLOOKUP(M15,'пр.взвешивания'!D6:E37,2,FALSE)</f>
        <v>ПФО Саратовская Энгельс ПР</v>
      </c>
      <c r="O15" s="17"/>
      <c r="P15" s="27">
        <v>0</v>
      </c>
      <c r="Q15" s="28">
        <v>0</v>
      </c>
      <c r="R15" s="66">
        <v>3</v>
      </c>
      <c r="S15" s="149">
        <f>SUM(O15:R15)</f>
        <v>3</v>
      </c>
      <c r="T15" s="141">
        <v>4</v>
      </c>
      <c r="U15" s="4"/>
      <c r="V15" s="4"/>
      <c r="W15" s="4"/>
      <c r="X15" s="4"/>
    </row>
    <row r="16" spans="1:24" ht="12.75" customHeight="1">
      <c r="A16" s="119"/>
      <c r="B16" s="113"/>
      <c r="C16" s="115"/>
      <c r="D16" s="108"/>
      <c r="E16" s="18"/>
      <c r="F16" s="19">
        <f>HYPERLINK(круги!H34)</f>
      </c>
      <c r="G16" s="20">
        <f>HYPERLINK(круги!H43)</f>
      </c>
      <c r="H16" s="67">
        <f>HYPERLINK(круги!H52)</f>
      </c>
      <c r="I16" s="100"/>
      <c r="J16" s="142"/>
      <c r="K16" s="119"/>
      <c r="L16" s="113"/>
      <c r="M16" s="115"/>
      <c r="N16" s="108"/>
      <c r="O16" s="18"/>
      <c r="P16" s="19">
        <f>HYPERLINK('[3]круги'!P74)</f>
      </c>
      <c r="Q16" s="20">
        <f>HYPERLINK('[3]круги'!P65)</f>
      </c>
      <c r="R16" s="67"/>
      <c r="S16" s="150"/>
      <c r="T16" s="142"/>
      <c r="U16" s="4"/>
      <c r="V16" s="4"/>
      <c r="W16" s="4"/>
      <c r="X16" s="4"/>
    </row>
    <row r="17" spans="1:24" ht="12.75" customHeight="1">
      <c r="A17" s="126">
        <v>6</v>
      </c>
      <c r="B17" s="113" t="str">
        <f>VLOOKUP(A17,'пр.взвешивания'!B8:E39,2,FALSE)</f>
        <v>ЯКУНИНА Кристина Андреевна</v>
      </c>
      <c r="C17" s="115" t="str">
        <f>VLOOKUP(B17,'пр.взвешивания'!C8:F39,2,FALSE)</f>
        <v>07.07.89 кмс</v>
      </c>
      <c r="D17" s="108" t="str">
        <f>VLOOKUP(C17,'пр.взвешивания'!D8:G39,2,FALSE)</f>
        <v>ПФО Пермский Пермь</v>
      </c>
      <c r="E17" s="29">
        <v>3</v>
      </c>
      <c r="F17" s="30"/>
      <c r="G17" s="31">
        <v>4</v>
      </c>
      <c r="H17" s="68">
        <v>3</v>
      </c>
      <c r="I17" s="100">
        <f>SUM(E17:H17)</f>
        <v>10</v>
      </c>
      <c r="J17" s="142">
        <v>1</v>
      </c>
      <c r="K17" s="119">
        <v>15</v>
      </c>
      <c r="L17" s="113" t="str">
        <f>VLOOKUP(K17,'пр.взвешивания'!B8:C39,2,FALSE)</f>
        <v>БЕССОНОВА Ульяна Александровна</v>
      </c>
      <c r="M17" s="115" t="str">
        <f>VLOOKUP(L17,'пр.взвешивания'!C8:D39,2,FALSE)</f>
        <v>18.10.90 мс</v>
      </c>
      <c r="N17" s="108" t="str">
        <f>VLOOKUP(M17,'пр.взвешивания'!D8:E39,2,FALSE)</f>
        <v>ПФО Пензенская Пенза ВС</v>
      </c>
      <c r="O17" s="29">
        <v>4</v>
      </c>
      <c r="P17" s="30"/>
      <c r="Q17" s="31">
        <v>3</v>
      </c>
      <c r="R17" s="68">
        <v>3</v>
      </c>
      <c r="S17" s="150">
        <f>SUM(O17:R17)</f>
        <v>10</v>
      </c>
      <c r="T17" s="142">
        <v>1</v>
      </c>
      <c r="U17" s="4"/>
      <c r="V17" s="4"/>
      <c r="W17" s="4"/>
      <c r="X17" s="4"/>
    </row>
    <row r="18" spans="1:24" ht="12.75" customHeight="1">
      <c r="A18" s="126"/>
      <c r="B18" s="113"/>
      <c r="C18" s="115"/>
      <c r="D18" s="108"/>
      <c r="E18" s="22">
        <f>HYPERLINK(круги!H36)</f>
      </c>
      <c r="F18" s="21"/>
      <c r="G18" s="19" t="s">
        <v>120</v>
      </c>
      <c r="H18" s="67">
        <f>HYPERLINK(круги!H47)</f>
      </c>
      <c r="I18" s="100"/>
      <c r="J18" s="142"/>
      <c r="K18" s="119"/>
      <c r="L18" s="113"/>
      <c r="M18" s="115"/>
      <c r="N18" s="108"/>
      <c r="O18" s="22" t="s">
        <v>132</v>
      </c>
      <c r="P18" s="21"/>
      <c r="Q18" s="19"/>
      <c r="R18" s="67">
        <f>HYPERLINK('[3]круги'!P69)</f>
      </c>
      <c r="S18" s="150"/>
      <c r="T18" s="142"/>
      <c r="U18" s="4"/>
      <c r="V18" s="4"/>
      <c r="W18" s="4"/>
      <c r="X18" s="4"/>
    </row>
    <row r="19" spans="1:24" ht="12.75" customHeight="1">
      <c r="A19" s="111">
        <v>7</v>
      </c>
      <c r="B19" s="113" t="str">
        <f>VLOOKUP(A19,'пр.взвешивания'!B10:E41,2,FALSE)</f>
        <v>АЛЕКСЕЕВА Оксана Леонидовна</v>
      </c>
      <c r="C19" s="115" t="str">
        <f>VLOOKUP(B19,'пр.взвешивания'!C10:F41,2,FALSE)</f>
        <v>29.05.89 1</v>
      </c>
      <c r="D19" s="108" t="str">
        <f>VLOOKUP(C19,'пр.взвешивания'!D10:G41,2,FALSE)</f>
        <v>ПФО Р.Чувашия Чебоксары  ПР</v>
      </c>
      <c r="E19" s="32">
        <v>0</v>
      </c>
      <c r="F19" s="33">
        <v>0</v>
      </c>
      <c r="G19" s="34"/>
      <c r="H19" s="69">
        <v>0</v>
      </c>
      <c r="I19" s="100">
        <f>SUM(E19:H19)</f>
        <v>0</v>
      </c>
      <c r="J19" s="102">
        <v>4</v>
      </c>
      <c r="K19" s="111">
        <v>13</v>
      </c>
      <c r="L19" s="113" t="str">
        <f>VLOOKUP(K19,'пр.взвешивания'!B10:C41,2,FALSE)</f>
        <v>БАРУЛИНА Виктория Юрьевна</v>
      </c>
      <c r="M19" s="115" t="str">
        <f>VLOOKUP(L19,'пр.взвешивания'!C10:D41,2,FALSE)</f>
        <v>25.06.91 1</v>
      </c>
      <c r="N19" s="108" t="str">
        <f>VLOOKUP(M19,'пр.взвешивания'!D10:E41,2,FALSE)</f>
        <v>СЗФО Новгородская  Боровичи МО</v>
      </c>
      <c r="O19" s="32">
        <v>4</v>
      </c>
      <c r="P19" s="33">
        <v>0</v>
      </c>
      <c r="Q19" s="34"/>
      <c r="R19" s="69">
        <v>0</v>
      </c>
      <c r="S19" s="150">
        <f>SUM(O19:R19)</f>
        <v>4</v>
      </c>
      <c r="T19" s="102">
        <v>3</v>
      </c>
      <c r="U19" s="4"/>
      <c r="V19" s="4"/>
      <c r="W19" s="4"/>
      <c r="X19" s="4"/>
    </row>
    <row r="20" spans="1:24" ht="12.75" customHeight="1">
      <c r="A20" s="111"/>
      <c r="B20" s="113"/>
      <c r="C20" s="115"/>
      <c r="D20" s="108"/>
      <c r="E20" s="22">
        <f>HYPERLINK(круги!H45)</f>
      </c>
      <c r="F20" s="19">
        <f>HYPERLINK(круги!H56)</f>
      </c>
      <c r="G20" s="23"/>
      <c r="H20" s="67">
        <f>HYPERLINK(круги!H40)</f>
      </c>
      <c r="I20" s="100"/>
      <c r="J20" s="102"/>
      <c r="K20" s="111"/>
      <c r="L20" s="113"/>
      <c r="M20" s="115"/>
      <c r="N20" s="108"/>
      <c r="O20" s="22" t="s">
        <v>131</v>
      </c>
      <c r="P20" s="19"/>
      <c r="Q20" s="23"/>
      <c r="R20" s="67">
        <f>HYPERLINK('[3]круги'!P78)</f>
      </c>
      <c r="S20" s="150"/>
      <c r="T20" s="102"/>
      <c r="U20" s="4"/>
      <c r="V20" s="4"/>
      <c r="W20" s="4"/>
      <c r="X20" s="4"/>
    </row>
    <row r="21" spans="1:24" ht="12.75" customHeight="1">
      <c r="A21" s="111">
        <v>8</v>
      </c>
      <c r="B21" s="113" t="str">
        <f>VLOOKUP(A21,'пр.взвешивания'!B12:E43,2,FALSE)</f>
        <v>КАБУЛОВА София Назимовна</v>
      </c>
      <c r="C21" s="104" t="str">
        <f>VLOOKUP(B21,'пр.взвешивания'!C12:F43,2,FALSE)</f>
        <v>29.05.89 кмс</v>
      </c>
      <c r="D21" s="106" t="str">
        <f>VLOOKUP(C21,'пр.взвешивания'!D12:G43,2,FALSE)</f>
        <v>С.Петербург ВС</v>
      </c>
      <c r="E21" s="29">
        <v>1</v>
      </c>
      <c r="F21" s="68">
        <v>1</v>
      </c>
      <c r="G21" s="33">
        <v>4</v>
      </c>
      <c r="H21" s="23"/>
      <c r="I21" s="100">
        <f>SUM(E21:H21)</f>
        <v>6</v>
      </c>
      <c r="J21" s="102">
        <v>3</v>
      </c>
      <c r="K21" s="111">
        <v>11</v>
      </c>
      <c r="L21" s="113" t="str">
        <f>VLOOKUP(K21,'пр.взвешивания'!B12:C43,2,FALSE)</f>
        <v>БОБРИКОВА Галина Николаевна</v>
      </c>
      <c r="M21" s="104" t="str">
        <f>VLOOKUP(L21,'пр.взвешивания'!C12:D43,2,FALSE)</f>
        <v>15.11.90 кмс</v>
      </c>
      <c r="N21" s="106" t="str">
        <f>VLOOKUP(M21,'пр.взвешивания'!D12:E43,2,FALSE)</f>
        <v>ЦФО Брянская Брянск ЛОК</v>
      </c>
      <c r="O21" s="29">
        <v>1</v>
      </c>
      <c r="P21" s="68">
        <v>0</v>
      </c>
      <c r="Q21" s="33">
        <v>4</v>
      </c>
      <c r="R21" s="23"/>
      <c r="S21" s="150">
        <f>SUM(O21:R21)</f>
        <v>5</v>
      </c>
      <c r="T21" s="102">
        <v>2</v>
      </c>
      <c r="U21" s="4"/>
      <c r="V21" s="4"/>
      <c r="W21" s="4"/>
      <c r="X21" s="4"/>
    </row>
    <row r="22" spans="1:24" ht="12.75" customHeight="1" thickBot="1">
      <c r="A22" s="112"/>
      <c r="B22" s="114"/>
      <c r="C22" s="105"/>
      <c r="D22" s="107"/>
      <c r="E22" s="24">
        <f>HYPERLINK(круги!H54)</f>
      </c>
      <c r="F22" s="25">
        <f>HYPERLINK(круги!H49)</f>
      </c>
      <c r="G22" s="26" t="s">
        <v>112</v>
      </c>
      <c r="H22" s="70"/>
      <c r="I22" s="101"/>
      <c r="J22" s="103"/>
      <c r="K22" s="112"/>
      <c r="L22" s="114"/>
      <c r="M22" s="105"/>
      <c r="N22" s="107"/>
      <c r="O22" s="24"/>
      <c r="P22" s="25">
        <f>HYPERLINK('[3]круги'!P71)</f>
      </c>
      <c r="Q22" s="26" t="s">
        <v>131</v>
      </c>
      <c r="R22" s="70"/>
      <c r="S22" s="152"/>
      <c r="T22" s="103"/>
      <c r="U22" s="4"/>
      <c r="V22" s="4"/>
      <c r="W22" s="4"/>
      <c r="X22" s="4"/>
    </row>
    <row r="23" spans="1:24" ht="17.25" customHeight="1" thickBot="1">
      <c r="A23" s="35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37"/>
      <c r="L23" s="3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thickBot="1">
      <c r="A24" s="118">
        <v>9</v>
      </c>
      <c r="B24" s="120" t="str">
        <f>VLOOKUP(A24,'пр.взвешивания'!B6:E37,2,FALSE)</f>
        <v>ТОКАРЕВА Анастасия Николаевна</v>
      </c>
      <c r="C24" s="121" t="str">
        <f>VLOOKUP(B24,'пр.взвешивания'!C6:F37,2,FALSE)</f>
        <v>29.04.90 кмс</v>
      </c>
      <c r="D24" s="109" t="str">
        <f>VLOOKUP(C24,'пр.взвешивания'!D6:G37,2,FALSE)</f>
        <v>ПФО Саратовская Энгельс ПР</v>
      </c>
      <c r="E24" s="17"/>
      <c r="F24" s="27">
        <v>3</v>
      </c>
      <c r="G24" s="28">
        <v>3</v>
      </c>
      <c r="H24" s="66">
        <v>3</v>
      </c>
      <c r="I24" s="110">
        <f>SUM(E24:H24)</f>
        <v>9</v>
      </c>
      <c r="J24" s="118">
        <v>1</v>
      </c>
      <c r="K24" s="154">
        <v>1</v>
      </c>
      <c r="L24" s="156" t="str">
        <f>VLOOKUP(K24,'пр.взвешивания'!B6:C37,2,FALSE)</f>
        <v>КУСАНОВА Жанара Сигиндыговна</v>
      </c>
      <c r="M24" s="158" t="str">
        <f>VLOOKUP(L24,'пр.взвешивания'!C6:D37,2,FALSE)</f>
        <v>20.05.91 КМС</v>
      </c>
      <c r="N24" s="147" t="str">
        <f>VLOOKUP(M24,'пр.взвешивания'!D6:E37,2,FALSE)</f>
        <v>ПФО Оренбургская Бузулук ВС</v>
      </c>
      <c r="O24" s="77"/>
      <c r="P24" s="77"/>
      <c r="Q24" s="77"/>
      <c r="R24" s="77"/>
      <c r="S24" s="78"/>
      <c r="T24" s="4"/>
      <c r="U24" s="4"/>
      <c r="V24" s="4"/>
      <c r="W24" s="4"/>
      <c r="X24" s="4"/>
    </row>
    <row r="25" spans="1:24" ht="12.75" customHeight="1">
      <c r="A25" s="119"/>
      <c r="B25" s="113"/>
      <c r="C25" s="115"/>
      <c r="D25" s="108"/>
      <c r="E25" s="18"/>
      <c r="F25" s="19">
        <f>HYPERLINK(круги!P5)</f>
      </c>
      <c r="G25" s="20">
        <f>HYPERLINK(круги!P14)</f>
      </c>
      <c r="H25" s="67">
        <f>HYPERLINK(круги!P23)</f>
      </c>
      <c r="I25" s="100"/>
      <c r="J25" s="119"/>
      <c r="K25" s="155"/>
      <c r="L25" s="157"/>
      <c r="M25" s="87"/>
      <c r="N25" s="148"/>
      <c r="O25" s="79" t="s">
        <v>121</v>
      </c>
      <c r="P25" s="77"/>
      <c r="Q25" s="77"/>
      <c r="R25" s="77"/>
      <c r="S25" s="78"/>
      <c r="T25" s="4"/>
      <c r="U25" s="4"/>
      <c r="V25" s="4"/>
      <c r="W25" s="4"/>
      <c r="X25" s="4"/>
    </row>
    <row r="26" spans="1:24" ht="12.75" customHeight="1" thickBot="1">
      <c r="A26" s="119">
        <v>10</v>
      </c>
      <c r="B26" s="113" t="str">
        <f>VLOOKUP(A26,'пр.взвешивания'!B8:E39,2,FALSE)</f>
        <v>ИВАНИШИНА Мария Михайловна</v>
      </c>
      <c r="C26" s="115" t="str">
        <f>VLOOKUP(B26,'пр.взвешивания'!C8:F39,2,FALSE)</f>
        <v>29.12.89 кмс</v>
      </c>
      <c r="D26" s="108" t="str">
        <f>VLOOKUP(C26,'пр.взвешивания'!D8:G39,2,FALSE)</f>
        <v>СФО Иркутская Усть-Илимск МО</v>
      </c>
      <c r="E26" s="29">
        <v>1</v>
      </c>
      <c r="F26" s="30"/>
      <c r="G26" s="31">
        <v>1</v>
      </c>
      <c r="H26" s="68">
        <v>1</v>
      </c>
      <c r="I26" s="100">
        <f>SUM(E26:H26)</f>
        <v>3</v>
      </c>
      <c r="J26" s="119">
        <v>4</v>
      </c>
      <c r="K26" s="155">
        <v>11</v>
      </c>
      <c r="L26" s="157" t="str">
        <f>VLOOKUP(K26,'пр.взвешивания'!B8:C39,2,FALSE)</f>
        <v>БОБРИКОВА Галина Николаевна</v>
      </c>
      <c r="M26" s="87" t="str">
        <f>VLOOKUP(L26,'пр.взвешивания'!C8:D39,2,FALSE)</f>
        <v>15.11.90 кмс</v>
      </c>
      <c r="N26" s="148" t="str">
        <f>VLOOKUP(M26,'пр.взвешивания'!D8:E39,2,FALSE)</f>
        <v>ЦФО Брянская Брянск ЛОК</v>
      </c>
      <c r="O26" s="80" t="s">
        <v>133</v>
      </c>
      <c r="P26" s="81"/>
      <c r="Q26" s="82"/>
      <c r="R26" s="77"/>
      <c r="S26" s="78"/>
      <c r="T26" s="4"/>
      <c r="U26" s="4"/>
      <c r="V26" s="4"/>
      <c r="W26" s="4"/>
      <c r="X26" s="4"/>
    </row>
    <row r="27" spans="1:24" ht="12.75" customHeight="1" thickBot="1">
      <c r="A27" s="119"/>
      <c r="B27" s="113"/>
      <c r="C27" s="115"/>
      <c r="D27" s="108"/>
      <c r="E27" s="22">
        <f>HYPERLINK(круги!P7)</f>
      </c>
      <c r="F27" s="21"/>
      <c r="G27" s="19">
        <f>HYPERLINK(круги!P27)</f>
      </c>
      <c r="H27" s="67">
        <f>HYPERLINK(круги!P18)</f>
      </c>
      <c r="I27" s="100"/>
      <c r="J27" s="119"/>
      <c r="K27" s="160"/>
      <c r="L27" s="161"/>
      <c r="M27" s="162"/>
      <c r="N27" s="151"/>
      <c r="O27" s="77"/>
      <c r="P27" s="83"/>
      <c r="Q27" s="83"/>
      <c r="R27" s="79" t="s">
        <v>134</v>
      </c>
      <c r="S27" s="78"/>
      <c r="T27" s="4"/>
      <c r="U27" s="4"/>
      <c r="V27" s="4"/>
      <c r="W27" s="4"/>
      <c r="X27" s="4"/>
    </row>
    <row r="28" spans="1:24" ht="12.75" customHeight="1" thickBot="1">
      <c r="A28" s="143">
        <v>11</v>
      </c>
      <c r="B28" s="113" t="str">
        <f>VLOOKUP(A28,'пр.взвешивания'!B10:E41,2,FALSE)</f>
        <v>БОБРИКОВА Галина Николаевна</v>
      </c>
      <c r="C28" s="115" t="str">
        <f>VLOOKUP(B28,'пр.взвешивания'!C10:F41,2,FALSE)</f>
        <v>15.11.90 кмс</v>
      </c>
      <c r="D28" s="108" t="str">
        <f>VLOOKUP(C28,'пр.взвешивания'!D10:G41,2,FALSE)</f>
        <v>ЦФО Брянская Брянск ЛОК</v>
      </c>
      <c r="E28" s="32">
        <v>1</v>
      </c>
      <c r="F28" s="33">
        <v>3</v>
      </c>
      <c r="G28" s="34"/>
      <c r="H28" s="69">
        <v>3</v>
      </c>
      <c r="I28" s="100">
        <f>SUM(E28:H28)</f>
        <v>7</v>
      </c>
      <c r="J28" s="111">
        <v>2</v>
      </c>
      <c r="K28" s="163">
        <v>15</v>
      </c>
      <c r="L28" s="164" t="str">
        <f>VLOOKUP(K28,'пр.взвешивания'!B10:C41,2,FALSE)</f>
        <v>БЕССОНОВА Ульяна Александровна</v>
      </c>
      <c r="M28" s="95" t="str">
        <f>VLOOKUP(L28,'пр.взвешивания'!C10:D41,2,FALSE)</f>
        <v>18.10.90 мс</v>
      </c>
      <c r="N28" s="159" t="str">
        <f>VLOOKUP(M28,'пр.взвешивания'!D10:E41,2,FALSE)</f>
        <v>ПФО Пензенская Пенза ВС</v>
      </c>
      <c r="O28" s="77"/>
      <c r="P28" s="83"/>
      <c r="Q28" s="83"/>
      <c r="R28" s="80" t="s">
        <v>135</v>
      </c>
      <c r="S28" s="78"/>
      <c r="T28" s="4"/>
      <c r="U28" s="4"/>
      <c r="V28" s="4"/>
      <c r="W28" s="4"/>
      <c r="X28" s="4"/>
    </row>
    <row r="29" spans="1:24" ht="12.75" customHeight="1">
      <c r="A29" s="143"/>
      <c r="B29" s="113"/>
      <c r="C29" s="115"/>
      <c r="D29" s="108"/>
      <c r="E29" s="22">
        <f>HYPERLINK(круги!P16)</f>
      </c>
      <c r="F29" s="19">
        <f>HYPERLINK(круги!P29)</f>
      </c>
      <c r="G29" s="23"/>
      <c r="H29" s="67">
        <f>HYPERLINK(круги!P11)</f>
      </c>
      <c r="I29" s="100"/>
      <c r="J29" s="111"/>
      <c r="K29" s="155"/>
      <c r="L29" s="157"/>
      <c r="M29" s="87"/>
      <c r="N29" s="148"/>
      <c r="O29" s="79" t="s">
        <v>134</v>
      </c>
      <c r="P29" s="84"/>
      <c r="Q29" s="85"/>
      <c r="R29" s="77"/>
      <c r="S29" s="78"/>
      <c r="T29" s="4"/>
      <c r="U29" s="4"/>
      <c r="V29" s="4"/>
      <c r="W29" s="4"/>
      <c r="X29" s="4"/>
    </row>
    <row r="30" spans="1:24" ht="12.75" customHeight="1" thickBot="1">
      <c r="A30" s="111">
        <v>12</v>
      </c>
      <c r="B30" s="113" t="str">
        <f>VLOOKUP(A30,'пр.взвешивания'!B12:E43,2,FALSE)</f>
        <v>ТЕЛЬКАНОВА Мария Сергеевна</v>
      </c>
      <c r="C30" s="104" t="str">
        <f>VLOOKUP(B30,'пр.взвешивания'!C12:F43,2,FALSE)</f>
        <v>11.02.90 мс</v>
      </c>
      <c r="D30" s="106" t="str">
        <f>VLOOKUP(C30,'пр.взвешивания'!D12:G43,2,FALSE)</f>
        <v>ПФО Пермский Чусовой МО</v>
      </c>
      <c r="E30" s="29">
        <v>1</v>
      </c>
      <c r="F30" s="68">
        <v>3</v>
      </c>
      <c r="G30" s="33">
        <v>1</v>
      </c>
      <c r="H30" s="23"/>
      <c r="I30" s="100">
        <f>SUM(E30:H30)</f>
        <v>5</v>
      </c>
      <c r="J30" s="111">
        <v>3</v>
      </c>
      <c r="K30" s="155">
        <v>6</v>
      </c>
      <c r="L30" s="157" t="str">
        <f>VLOOKUP(K30,'пр.взвешивания'!B6:C37,2,FALSE)</f>
        <v>ЯКУНИНА Кристина Андреевна</v>
      </c>
      <c r="M30" s="87" t="str">
        <f>VLOOKUP(L30,'пр.взвешивания'!C6:D37,2,FALSE)</f>
        <v>07.07.89 кмс</v>
      </c>
      <c r="N30" s="148" t="str">
        <f>VLOOKUP(M30,'пр.взвешивания'!D6:E37,2,FALSE)</f>
        <v>ПФО Пермский Пермь</v>
      </c>
      <c r="O30" s="80" t="s">
        <v>135</v>
      </c>
      <c r="P30" s="77"/>
      <c r="Q30" s="77"/>
      <c r="R30" s="77"/>
      <c r="S30" s="78"/>
      <c r="T30" s="4"/>
      <c r="U30" s="4"/>
      <c r="V30" s="4"/>
      <c r="W30" s="4"/>
      <c r="X30" s="4"/>
    </row>
    <row r="31" spans="1:24" ht="12.75" customHeight="1" thickBot="1">
      <c r="A31" s="112"/>
      <c r="B31" s="114"/>
      <c r="C31" s="105"/>
      <c r="D31" s="107"/>
      <c r="E31" s="24">
        <f>HYPERLINK(круги!P25)</f>
      </c>
      <c r="F31" s="25">
        <f>HYPERLINK(круги!P20)</f>
      </c>
      <c r="G31" s="26">
        <f>HYPERLINK(круги!P9)</f>
      </c>
      <c r="H31" s="70"/>
      <c r="I31" s="101"/>
      <c r="J31" s="112"/>
      <c r="K31" s="160"/>
      <c r="L31" s="161"/>
      <c r="M31" s="162"/>
      <c r="N31" s="151"/>
      <c r="O31" s="61"/>
      <c r="P31" s="61"/>
      <c r="Q31" s="61"/>
      <c r="R31" s="61"/>
      <c r="S31" s="62"/>
      <c r="T31" s="4"/>
      <c r="U31" s="4"/>
      <c r="V31" s="4"/>
      <c r="W31" s="4"/>
      <c r="X31" s="4"/>
    </row>
    <row r="32" spans="1:24" ht="16.5" customHeight="1" thickBot="1">
      <c r="A32" s="35" t="s">
        <v>12</v>
      </c>
      <c r="B32" s="4"/>
      <c r="C32" s="4"/>
      <c r="D32" s="4"/>
      <c r="E32" s="42"/>
      <c r="F32" s="42"/>
      <c r="G32" s="42"/>
      <c r="H32" s="4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customHeight="1">
      <c r="A33" s="118">
        <v>13</v>
      </c>
      <c r="B33" s="120" t="str">
        <f>VLOOKUP(A33,'пр.взвешивания'!B6:E37,2,FALSE)</f>
        <v>БАРУЛИНА Виктория Юрьевна</v>
      </c>
      <c r="C33" s="121" t="str">
        <f>VLOOKUP(B33,'пр.взвешивания'!C6:F37,2,FALSE)</f>
        <v>25.06.91 1</v>
      </c>
      <c r="D33" s="109" t="str">
        <f>VLOOKUP(C33,'пр.взвешивания'!D6:G37,2,FALSE)</f>
        <v>СЗФО Новгородская  Боровичи МО</v>
      </c>
      <c r="E33" s="17"/>
      <c r="F33" s="27">
        <v>4</v>
      </c>
      <c r="G33" s="28">
        <v>0</v>
      </c>
      <c r="H33" s="66">
        <v>3</v>
      </c>
      <c r="I33" s="110">
        <f>SUM(E33:H33)</f>
        <v>7</v>
      </c>
      <c r="J33" s="141">
        <v>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customHeight="1">
      <c r="A34" s="119"/>
      <c r="B34" s="113"/>
      <c r="C34" s="115"/>
      <c r="D34" s="108"/>
      <c r="E34" s="18"/>
      <c r="F34" s="19" t="s">
        <v>113</v>
      </c>
      <c r="G34" s="20">
        <f>HYPERLINK(круги!P43)</f>
      </c>
      <c r="H34" s="67">
        <f>HYPERLINK(круги!P52)</f>
      </c>
      <c r="I34" s="100"/>
      <c r="J34" s="142"/>
      <c r="K34" s="4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customHeight="1">
      <c r="A35" s="119">
        <v>14</v>
      </c>
      <c r="B35" s="113" t="str">
        <f>VLOOKUP(A35,'пр.взвешивания'!B8:E39,2,FALSE)</f>
        <v>ПРОСКУРИНА Елена Александровна</v>
      </c>
      <c r="C35" s="115" t="str">
        <f>VLOOKUP(B35,'пр.взвешивания'!C8:F39,2,FALSE)</f>
        <v>20.09.89 кмс</v>
      </c>
      <c r="D35" s="108" t="str">
        <f>VLOOKUP(C35,'пр.взвешивания'!D8:G39,2,FALSE)</f>
        <v>ЦФО Белгородская Губкин МО</v>
      </c>
      <c r="E35" s="29">
        <v>0</v>
      </c>
      <c r="F35" s="30"/>
      <c r="G35" s="31">
        <v>0</v>
      </c>
      <c r="H35" s="68">
        <v>0</v>
      </c>
      <c r="I35" s="100">
        <f>SUM(E35:H35)</f>
        <v>0</v>
      </c>
      <c r="J35" s="142">
        <v>4</v>
      </c>
      <c r="K35" s="44"/>
      <c r="L35" s="50" t="str">
        <f>HYPERLINK('[2]реквизиты'!$A$6)</f>
        <v>Гл. судья, судья МК</v>
      </c>
      <c r="M35" s="51"/>
      <c r="N35" s="51"/>
      <c r="O35" s="72"/>
      <c r="P35" s="52"/>
      <c r="Q35" s="53" t="str">
        <f>HYPERLINK('[2]реквизиты'!$G$6)</f>
        <v>Е.В.Чичваркин</v>
      </c>
      <c r="R35" s="72"/>
      <c r="S35" s="72"/>
      <c r="T35" s="72"/>
      <c r="U35" s="4"/>
      <c r="V35" s="4"/>
      <c r="W35" s="4"/>
      <c r="X35" s="4"/>
    </row>
    <row r="36" spans="1:24" ht="12.75" customHeight="1">
      <c r="A36" s="119"/>
      <c r="B36" s="113"/>
      <c r="C36" s="115"/>
      <c r="D36" s="108"/>
      <c r="E36" s="22">
        <f>HYPERLINK(круги!P36)</f>
      </c>
      <c r="F36" s="21"/>
      <c r="G36" s="19">
        <f>HYPERLINK(круги!P58)</f>
      </c>
      <c r="H36" s="67">
        <f>HYPERLINK(круги!P47)</f>
      </c>
      <c r="I36" s="100"/>
      <c r="J36" s="142"/>
      <c r="K36" s="45"/>
      <c r="L36" s="51"/>
      <c r="M36" s="51"/>
      <c r="N36" s="54"/>
      <c r="O36" s="73"/>
      <c r="P36" s="55"/>
      <c r="Q36" s="74" t="str">
        <f>HYPERLINK('[2]реквизиты'!$G$7)</f>
        <v>/г.Владимир/</v>
      </c>
      <c r="R36" s="72"/>
      <c r="S36" s="72"/>
      <c r="T36" s="72"/>
      <c r="U36" s="4"/>
      <c r="V36" s="4"/>
      <c r="W36" s="4"/>
      <c r="X36" s="4"/>
    </row>
    <row r="37" spans="1:24" ht="12.75" customHeight="1">
      <c r="A37" s="143">
        <v>15</v>
      </c>
      <c r="B37" s="113" t="str">
        <f>VLOOKUP(A37,'пр.взвешивания'!B10:E41,2,FALSE)</f>
        <v>БЕССОНОВА Ульяна Александровна</v>
      </c>
      <c r="C37" s="115" t="str">
        <f>VLOOKUP(B37,'пр.взвешивания'!C10:F41,2,FALSE)</f>
        <v>18.10.90 мс</v>
      </c>
      <c r="D37" s="108" t="str">
        <f>VLOOKUP(C37,'пр.взвешивания'!D10:G41,2,FALSE)</f>
        <v>ПФО Пензенская Пенза ВС</v>
      </c>
      <c r="E37" s="32">
        <v>3</v>
      </c>
      <c r="F37" s="33">
        <v>4</v>
      </c>
      <c r="G37" s="34"/>
      <c r="H37" s="69">
        <v>3</v>
      </c>
      <c r="I37" s="100">
        <f>SUM(E37:H37)</f>
        <v>10</v>
      </c>
      <c r="J37" s="102">
        <v>1</v>
      </c>
      <c r="K37" s="45"/>
      <c r="L37" s="8"/>
      <c r="M37" s="8"/>
      <c r="N37" s="56"/>
      <c r="O37" s="75"/>
      <c r="P37" s="75"/>
      <c r="Q37" s="5"/>
      <c r="R37" s="5"/>
      <c r="S37" s="5"/>
      <c r="T37" s="5"/>
      <c r="U37" s="4"/>
      <c r="V37" s="4"/>
      <c r="W37" s="4"/>
      <c r="X37" s="4"/>
    </row>
    <row r="38" spans="1:24" ht="12.75" customHeight="1">
      <c r="A38" s="143"/>
      <c r="B38" s="113"/>
      <c r="C38" s="115"/>
      <c r="D38" s="108"/>
      <c r="E38" s="22">
        <f>HYPERLINK(круги!H45)</f>
      </c>
      <c r="F38" s="19" t="s">
        <v>128</v>
      </c>
      <c r="G38" s="23"/>
      <c r="H38" s="67">
        <f>HYPERLINK(круги!P40)</f>
      </c>
      <c r="I38" s="100"/>
      <c r="J38" s="102"/>
      <c r="K38" s="44"/>
      <c r="L38" s="50" t="str">
        <f>HYPERLINK('[4]реквизиты'!$A$22)</f>
        <v>Гл. секретарь, судья МК</v>
      </c>
      <c r="M38" s="51"/>
      <c r="N38" s="58"/>
      <c r="O38" s="76"/>
      <c r="P38" s="59"/>
      <c r="Q38" s="53" t="str">
        <f>HYPERLINK('[2]реквизиты'!$G$8)</f>
        <v>Н.Ю.Глушкова</v>
      </c>
      <c r="R38" s="72"/>
      <c r="S38" s="72"/>
      <c r="T38" s="72"/>
      <c r="U38" s="4"/>
      <c r="V38" s="4"/>
      <c r="W38" s="4"/>
      <c r="X38" s="4"/>
    </row>
    <row r="39" spans="1:24" ht="12.75" customHeight="1">
      <c r="A39" s="111">
        <v>16</v>
      </c>
      <c r="B39" s="113" t="str">
        <f>VLOOKUP(A39,'пр.взвешивания'!B12:E43,2,FALSE)</f>
        <v>ЗАБОЛОТНЕВА Ольга Павловна</v>
      </c>
      <c r="C39" s="115" t="str">
        <f>VLOOKUP(B39,'пр.взвешивания'!C12:F43,2,FALSE)</f>
        <v>13.01.90 кмс</v>
      </c>
      <c r="D39" s="108" t="str">
        <f>VLOOKUP(C39,'пр.взвешивания'!D12:G43,2,FALSE)</f>
        <v>УФО Тюменская Тюмень МО</v>
      </c>
      <c r="E39" s="29">
        <v>0</v>
      </c>
      <c r="F39" s="68">
        <v>4</v>
      </c>
      <c r="G39" s="33">
        <v>0</v>
      </c>
      <c r="H39" s="23"/>
      <c r="I39" s="100">
        <f>SUM(E39:H39)</f>
        <v>4</v>
      </c>
      <c r="J39" s="102">
        <v>3</v>
      </c>
      <c r="K39" s="46"/>
      <c r="L39" s="60"/>
      <c r="M39" s="60"/>
      <c r="N39" s="60"/>
      <c r="O39" s="72"/>
      <c r="P39" s="72"/>
      <c r="Q39" s="74" t="str">
        <f>HYPERLINK('[2]реквизиты'!$G$9)</f>
        <v>/г.Рязань/</v>
      </c>
      <c r="R39" s="72"/>
      <c r="S39" s="72"/>
      <c r="T39" s="72"/>
      <c r="U39" s="4"/>
      <c r="V39" s="4"/>
      <c r="W39" s="4"/>
      <c r="X39" s="4"/>
    </row>
    <row r="40" spans="1:24" ht="12.75" customHeight="1" thickBot="1">
      <c r="A40" s="112"/>
      <c r="B40" s="114"/>
      <c r="C40" s="116"/>
      <c r="D40" s="117"/>
      <c r="E40" s="24">
        <f>HYPERLINK(круги!P54)</f>
      </c>
      <c r="F40" s="25" t="s">
        <v>115</v>
      </c>
      <c r="G40" s="26">
        <f>HYPERLINK(круги!P38)</f>
      </c>
      <c r="H40" s="70"/>
      <c r="I40" s="101"/>
      <c r="J40" s="10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"/>
      <c r="V40" s="4"/>
      <c r="W40" s="4"/>
      <c r="X40" s="4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1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</sheetData>
  <mergeCells count="179">
    <mergeCell ref="B2:I2"/>
    <mergeCell ref="K2:T2"/>
    <mergeCell ref="B3:I3"/>
    <mergeCell ref="P3:T3"/>
    <mergeCell ref="N30:N31"/>
    <mergeCell ref="K30:K31"/>
    <mergeCell ref="L30:L31"/>
    <mergeCell ref="M30:M31"/>
    <mergeCell ref="N28:N29"/>
    <mergeCell ref="K26:K27"/>
    <mergeCell ref="L26:L27"/>
    <mergeCell ref="M26:M27"/>
    <mergeCell ref="N26:N27"/>
    <mergeCell ref="K28:K29"/>
    <mergeCell ref="L28:L29"/>
    <mergeCell ref="M28:M29"/>
    <mergeCell ref="K24:K25"/>
    <mergeCell ref="L24:L25"/>
    <mergeCell ref="M24:M25"/>
    <mergeCell ref="N24:N25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S19:S20"/>
    <mergeCell ref="T19:T20"/>
    <mergeCell ref="K17:K18"/>
    <mergeCell ref="L17:L18"/>
    <mergeCell ref="M17:M18"/>
    <mergeCell ref="N17:N18"/>
    <mergeCell ref="S17:S18"/>
    <mergeCell ref="T17:T18"/>
    <mergeCell ref="T12:T13"/>
    <mergeCell ref="K12:K13"/>
    <mergeCell ref="L12:L13"/>
    <mergeCell ref="K15:K16"/>
    <mergeCell ref="L15:L16"/>
    <mergeCell ref="M15:M16"/>
    <mergeCell ref="N15:N16"/>
    <mergeCell ref="S15:S16"/>
    <mergeCell ref="T15:T16"/>
    <mergeCell ref="M12:M13"/>
    <mergeCell ref="N12:N13"/>
    <mergeCell ref="S8:S9"/>
    <mergeCell ref="N8:N9"/>
    <mergeCell ref="S12:S13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N4:N5"/>
    <mergeCell ref="O4:R4"/>
    <mergeCell ref="S4:S5"/>
    <mergeCell ref="I37:I38"/>
    <mergeCell ref="J37:J38"/>
    <mergeCell ref="I33:I34"/>
    <mergeCell ref="J33:J34"/>
    <mergeCell ref="I35:I36"/>
    <mergeCell ref="J35:J36"/>
    <mergeCell ref="I28:I29"/>
    <mergeCell ref="A37:A38"/>
    <mergeCell ref="B37:B38"/>
    <mergeCell ref="C37:C38"/>
    <mergeCell ref="D37:D38"/>
    <mergeCell ref="B30:B31"/>
    <mergeCell ref="C30:C31"/>
    <mergeCell ref="D30:D31"/>
    <mergeCell ref="A35:A36"/>
    <mergeCell ref="B35:B36"/>
    <mergeCell ref="C35:C36"/>
    <mergeCell ref="D35:D36"/>
    <mergeCell ref="A28:A29"/>
    <mergeCell ref="B28:B29"/>
    <mergeCell ref="C28:C29"/>
    <mergeCell ref="J24:J25"/>
    <mergeCell ref="A26:A27"/>
    <mergeCell ref="B26:B27"/>
    <mergeCell ref="C26:C27"/>
    <mergeCell ref="D26:D27"/>
    <mergeCell ref="I26:I27"/>
    <mergeCell ref="J26:J27"/>
    <mergeCell ref="J19:J20"/>
    <mergeCell ref="J21:J22"/>
    <mergeCell ref="I19:I20"/>
    <mergeCell ref="I21:I22"/>
    <mergeCell ref="I17:I18"/>
    <mergeCell ref="J17:J18"/>
    <mergeCell ref="A15:A16"/>
    <mergeCell ref="B15:B16"/>
    <mergeCell ref="C15:C16"/>
    <mergeCell ref="D17:D18"/>
    <mergeCell ref="J12:J13"/>
    <mergeCell ref="A12:A13"/>
    <mergeCell ref="C12:C13"/>
    <mergeCell ref="J15:J16"/>
    <mergeCell ref="D15:D16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E4:H4"/>
    <mergeCell ref="I8:I9"/>
    <mergeCell ref="I15:I16"/>
    <mergeCell ref="I4:I5"/>
    <mergeCell ref="I12:I13"/>
    <mergeCell ref="A24:A25"/>
    <mergeCell ref="B24:B25"/>
    <mergeCell ref="C24:C25"/>
    <mergeCell ref="A17:A18"/>
    <mergeCell ref="B17:B18"/>
    <mergeCell ref="C17:C18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J30:J31"/>
    <mergeCell ref="A39:A40"/>
    <mergeCell ref="B39:B40"/>
    <mergeCell ref="C39:C40"/>
    <mergeCell ref="D39:D40"/>
    <mergeCell ref="A33:A34"/>
    <mergeCell ref="B33:B34"/>
    <mergeCell ref="C33:C34"/>
    <mergeCell ref="D33:D34"/>
    <mergeCell ref="A30:A31"/>
    <mergeCell ref="A1:T1"/>
    <mergeCell ref="I39:I40"/>
    <mergeCell ref="J39:J40"/>
    <mergeCell ref="C21:C22"/>
    <mergeCell ref="D21:D22"/>
    <mergeCell ref="D28:D29"/>
    <mergeCell ref="D24:D25"/>
    <mergeCell ref="I24:I25"/>
    <mergeCell ref="J28:J29"/>
    <mergeCell ref="I30:I3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I61">
      <selection activeCell="I73" sqref="I73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184" t="s">
        <v>31</v>
      </c>
      <c r="B1" s="184"/>
      <c r="C1" s="184"/>
      <c r="D1" s="184"/>
      <c r="E1" s="184"/>
      <c r="F1" s="184"/>
      <c r="G1" s="184"/>
      <c r="H1" s="184"/>
      <c r="I1" s="184" t="s">
        <v>31</v>
      </c>
      <c r="J1" s="184"/>
      <c r="K1" s="184"/>
      <c r="L1" s="184"/>
      <c r="M1" s="184"/>
      <c r="N1" s="184"/>
      <c r="O1" s="184"/>
      <c r="P1" s="184"/>
      <c r="Q1" s="4"/>
    </row>
    <row r="2" spans="1:17" ht="18" customHeight="1">
      <c r="A2" s="3" t="s">
        <v>9</v>
      </c>
      <c r="B2" s="3" t="s">
        <v>17</v>
      </c>
      <c r="C2" s="3"/>
      <c r="D2" s="3"/>
      <c r="E2" s="16" t="s">
        <v>105</v>
      </c>
      <c r="F2" s="3"/>
      <c r="G2" s="3"/>
      <c r="H2" s="3"/>
      <c r="I2" s="3" t="s">
        <v>11</v>
      </c>
      <c r="J2" s="3" t="s">
        <v>17</v>
      </c>
      <c r="K2" s="3"/>
      <c r="L2" s="3"/>
      <c r="M2" s="16" t="s">
        <v>105</v>
      </c>
      <c r="N2" s="3"/>
      <c r="O2" s="3"/>
      <c r="P2" s="3"/>
      <c r="Q2" s="4"/>
    </row>
    <row r="3" spans="1:17" ht="12.75" customHeight="1">
      <c r="A3" s="87" t="s">
        <v>0</v>
      </c>
      <c r="B3" s="87" t="s">
        <v>1</v>
      </c>
      <c r="C3" s="87" t="s">
        <v>2</v>
      </c>
      <c r="D3" s="87" t="s">
        <v>3</v>
      </c>
      <c r="E3" s="87" t="s">
        <v>13</v>
      </c>
      <c r="F3" s="87" t="s">
        <v>14</v>
      </c>
      <c r="G3" s="87" t="s">
        <v>15</v>
      </c>
      <c r="H3" s="87" t="s">
        <v>16</v>
      </c>
      <c r="I3" s="87" t="s">
        <v>0</v>
      </c>
      <c r="J3" s="87" t="s">
        <v>1</v>
      </c>
      <c r="K3" s="87" t="s">
        <v>2</v>
      </c>
      <c r="L3" s="87" t="s">
        <v>3</v>
      </c>
      <c r="M3" s="87" t="s">
        <v>13</v>
      </c>
      <c r="N3" s="87" t="s">
        <v>14</v>
      </c>
      <c r="O3" s="87" t="s">
        <v>15</v>
      </c>
      <c r="P3" s="87" t="s">
        <v>16</v>
      </c>
      <c r="Q3" s="4"/>
    </row>
    <row r="4" spans="1:17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4"/>
    </row>
    <row r="5" spans="1:18" ht="12.75" customHeight="1">
      <c r="A5" s="87">
        <v>1</v>
      </c>
      <c r="B5" s="89" t="str">
        <f>VLOOKUP(A5,'пр.взвешивания'!B6:E37,2,FALSE)</f>
        <v>КУСАНОВА Жанара Сигиндыговна</v>
      </c>
      <c r="C5" s="89" t="str">
        <f>VLOOKUP(B5,'пр.взвешивания'!C6:F37,2,FALSE)</f>
        <v>20.05.91 КМС</v>
      </c>
      <c r="D5" s="89" t="str">
        <f>VLOOKUP(C5,'пр.взвешивания'!D6:G37,2,FALSE)</f>
        <v>ПФО Оренбургская Бузулук ВС</v>
      </c>
      <c r="E5" s="90"/>
      <c r="F5" s="91"/>
      <c r="G5" s="92"/>
      <c r="H5" s="87"/>
      <c r="I5" s="87">
        <v>9</v>
      </c>
      <c r="J5" s="175" t="str">
        <f>VLOOKUP(I5,'пр.взвешивания'!B6:E37,2,FALSE)</f>
        <v>ТОКАРЕВА Анастасия Николаевна</v>
      </c>
      <c r="K5" s="175" t="str">
        <f>VLOOKUP(J5,'пр.взвешивания'!C6:F37,2,FALSE)</f>
        <v>29.04.90 кмс</v>
      </c>
      <c r="L5" s="175" t="str">
        <f>VLOOKUP(K5,'пр.взвешивания'!D6:G37,2,FALSE)</f>
        <v>ПФО Саратовская Энгельс ПР</v>
      </c>
      <c r="M5" s="87"/>
      <c r="N5" s="87"/>
      <c r="O5" s="87"/>
      <c r="P5" s="87"/>
      <c r="Q5" s="4"/>
      <c r="R5" s="5"/>
    </row>
    <row r="6" spans="1:18" ht="12.75">
      <c r="A6" s="87"/>
      <c r="B6" s="89"/>
      <c r="C6" s="89"/>
      <c r="D6" s="89"/>
      <c r="E6" s="90"/>
      <c r="F6" s="90"/>
      <c r="G6" s="92"/>
      <c r="H6" s="87"/>
      <c r="I6" s="87"/>
      <c r="J6" s="157"/>
      <c r="K6" s="157"/>
      <c r="L6" s="157"/>
      <c r="M6" s="87"/>
      <c r="N6" s="87"/>
      <c r="O6" s="87"/>
      <c r="P6" s="87"/>
      <c r="Q6" s="4"/>
      <c r="R6" s="5"/>
    </row>
    <row r="7" spans="1:18" ht="12.75" customHeight="1">
      <c r="A7" s="94">
        <v>2</v>
      </c>
      <c r="B7" s="89" t="str">
        <f>VLOOKUP(A7,'пр.взвешивания'!B8:E39,2,FALSE)</f>
        <v>КАЗЕНЮК Татьяна Григорьевна</v>
      </c>
      <c r="C7" s="89" t="str">
        <f>VLOOKUP(B7,'пр.взвешивания'!C8:F39,2,FALSE)</f>
        <v>05.08.90 мс</v>
      </c>
      <c r="D7" s="89" t="str">
        <f>VLOOKUP(C7,'пр.взвешивания'!D8:G39,2,FALSE)</f>
        <v>ПФО Самарская Самара МО</v>
      </c>
      <c r="E7" s="173"/>
      <c r="F7" s="173"/>
      <c r="G7" s="94"/>
      <c r="H7" s="94"/>
      <c r="I7" s="94">
        <v>10</v>
      </c>
      <c r="J7" s="175" t="str">
        <f>VLOOKUP(I7,'пр.взвешивания'!B8:E39,2,FALSE)</f>
        <v>ИВАНИШИНА Мария Михайловна</v>
      </c>
      <c r="K7" s="175" t="str">
        <f>VLOOKUP(J7,'пр.взвешивания'!C8:F39,2,FALSE)</f>
        <v>29.12.89 кмс</v>
      </c>
      <c r="L7" s="175" t="str">
        <f>VLOOKUP(K7,'пр.взвешивания'!D8:G39,2,FALSE)</f>
        <v>СФО Иркутская Усть-Илимск МО</v>
      </c>
      <c r="M7" s="94"/>
      <c r="N7" s="94"/>
      <c r="O7" s="94"/>
      <c r="P7" s="94"/>
      <c r="Q7" s="4"/>
      <c r="R7" s="5"/>
    </row>
    <row r="8" spans="1:18" ht="13.5" thickBot="1">
      <c r="A8" s="181"/>
      <c r="B8" s="183"/>
      <c r="C8" s="183"/>
      <c r="D8" s="183"/>
      <c r="E8" s="182"/>
      <c r="F8" s="182"/>
      <c r="G8" s="181"/>
      <c r="H8" s="181"/>
      <c r="I8" s="181"/>
      <c r="J8" s="161"/>
      <c r="K8" s="161"/>
      <c r="L8" s="161"/>
      <c r="M8" s="181"/>
      <c r="N8" s="181"/>
      <c r="O8" s="181"/>
      <c r="P8" s="181"/>
      <c r="Q8" s="4"/>
      <c r="R8" s="5"/>
    </row>
    <row r="9" spans="1:18" ht="12.75" customHeight="1">
      <c r="A9" s="158">
        <v>4</v>
      </c>
      <c r="B9" s="180" t="str">
        <f>VLOOKUP(A9,'пр.взвешивания'!B10:E41,2,FALSE)</f>
        <v>БАДАНОВА Екатерина Александровна</v>
      </c>
      <c r="C9" s="180" t="str">
        <f>VLOOKUP(B9,'пр.взвешивания'!C10:F41,2,FALSE)</f>
        <v>13.01.91 кмс</v>
      </c>
      <c r="D9" s="180" t="str">
        <f>VLOOKUP(C9,'пр.взвешивания'!D10:G41,2,FALSE)</f>
        <v>Москва Д С-70</v>
      </c>
      <c r="E9" s="179"/>
      <c r="F9" s="176"/>
      <c r="G9" s="177"/>
      <c r="H9" s="158"/>
      <c r="I9" s="158">
        <v>12</v>
      </c>
      <c r="J9" s="178" t="str">
        <f>VLOOKUP(I9,'пр.взвешивания'!B10:E41,2,FALSE)</f>
        <v>ТЕЛЬКАНОВА Мария Сергеевна</v>
      </c>
      <c r="K9" s="178" t="str">
        <f>VLOOKUP(J9,'пр.взвешивания'!C10:F41,2,FALSE)</f>
        <v>11.02.90 мс</v>
      </c>
      <c r="L9" s="178" t="str">
        <f>VLOOKUP(K9,'пр.взвешивания'!D10:G41,2,FALSE)</f>
        <v>ПФО Пермский Чусовой МО</v>
      </c>
      <c r="M9" s="179"/>
      <c r="N9" s="176"/>
      <c r="O9" s="177"/>
      <c r="P9" s="158"/>
      <c r="Q9" s="4"/>
      <c r="R9" s="5"/>
    </row>
    <row r="10" spans="1:18" ht="12.75">
      <c r="A10" s="87"/>
      <c r="B10" s="89"/>
      <c r="C10" s="89"/>
      <c r="D10" s="89"/>
      <c r="E10" s="90"/>
      <c r="F10" s="90"/>
      <c r="G10" s="92"/>
      <c r="H10" s="87"/>
      <c r="I10" s="87"/>
      <c r="J10" s="157"/>
      <c r="K10" s="157"/>
      <c r="L10" s="157"/>
      <c r="M10" s="90"/>
      <c r="N10" s="90"/>
      <c r="O10" s="92"/>
      <c r="P10" s="87"/>
      <c r="Q10" s="4"/>
      <c r="R10" s="5"/>
    </row>
    <row r="11" spans="1:16" ht="12.75" customHeight="1">
      <c r="A11" s="94">
        <v>3</v>
      </c>
      <c r="B11" s="89" t="str">
        <f>VLOOKUP(A11,'пр.взвешивания'!B6:E37,2,FALSE)</f>
        <v>ДЕНИСОВА Юлия Владимировна</v>
      </c>
      <c r="C11" s="89" t="str">
        <f>VLOOKUP(B11,'пр.взвешивания'!C6:F37,2,FALSE)</f>
        <v>17.05.89 кмс</v>
      </c>
      <c r="D11" s="89" t="str">
        <f>VLOOKUP(C11,'пр.взвешивания'!D6:G37,2,FALSE)</f>
        <v>ЮФО Краснодарский Лабинск ВС</v>
      </c>
      <c r="E11" s="173"/>
      <c r="F11" s="173"/>
      <c r="G11" s="94"/>
      <c r="H11" s="94"/>
      <c r="I11" s="94">
        <v>11</v>
      </c>
      <c r="J11" s="175" t="str">
        <f>VLOOKUP(I11,'пр.взвешивания'!B12:E43,2,FALSE)</f>
        <v>БОБРИКОВА Галина Николаевна</v>
      </c>
      <c r="K11" s="175" t="str">
        <f>VLOOKUP(J11,'пр.взвешивания'!C12:F43,2,FALSE)</f>
        <v>15.11.90 кмс</v>
      </c>
      <c r="L11" s="175" t="str">
        <f>VLOOKUP(K11,'пр.взвешивания'!D12:G43,2,FALSE)</f>
        <v>ЦФО Брянская Брянск ЛОК</v>
      </c>
      <c r="M11" s="173"/>
      <c r="N11" s="173"/>
      <c r="O11" s="94"/>
      <c r="P11" s="94"/>
    </row>
    <row r="12" spans="1:16" ht="12.75" customHeight="1">
      <c r="A12" s="95"/>
      <c r="B12" s="89"/>
      <c r="C12" s="89"/>
      <c r="D12" s="89"/>
      <c r="E12" s="174"/>
      <c r="F12" s="174"/>
      <c r="G12" s="95"/>
      <c r="H12" s="95"/>
      <c r="I12" s="95"/>
      <c r="J12" s="157"/>
      <c r="K12" s="157"/>
      <c r="L12" s="157"/>
      <c r="M12" s="174"/>
      <c r="N12" s="174"/>
      <c r="O12" s="95"/>
      <c r="P12" s="95"/>
    </row>
    <row r="13" spans="1:13" ht="18.75" customHeight="1">
      <c r="A13" s="3" t="s">
        <v>9</v>
      </c>
      <c r="B13" s="3" t="s">
        <v>18</v>
      </c>
      <c r="E13" s="16" t="s">
        <v>105</v>
      </c>
      <c r="I13" s="3" t="s">
        <v>11</v>
      </c>
      <c r="J13" s="3" t="s">
        <v>18</v>
      </c>
      <c r="M13" s="16" t="s">
        <v>105</v>
      </c>
    </row>
    <row r="14" spans="1:16" ht="12.75" customHeight="1">
      <c r="A14" s="87">
        <v>1</v>
      </c>
      <c r="B14" s="89" t="str">
        <f>VLOOKUP(A14,'пр.взвешивания'!B6:E37,2,FALSE)</f>
        <v>КУСАНОВА Жанара Сигиндыговна</v>
      </c>
      <c r="C14" s="89" t="str">
        <f>VLOOKUP(B14,'пр.взвешивания'!C6:F37,2,FALSE)</f>
        <v>20.05.91 КМС</v>
      </c>
      <c r="D14" s="89" t="str">
        <f>VLOOKUP(C14,'пр.взвешивания'!D6:G37,2,FALSE)</f>
        <v>ПФО Оренбургская Бузулук ВС</v>
      </c>
      <c r="E14" s="90"/>
      <c r="F14" s="91"/>
      <c r="G14" s="92"/>
      <c r="H14" s="87"/>
      <c r="I14" s="87">
        <v>9</v>
      </c>
      <c r="J14" s="175" t="str">
        <f>VLOOKUP(I14,'пр.взвешивания'!B6:E37,2,FALSE)</f>
        <v>ТОКАРЕВА Анастасия Николаевна</v>
      </c>
      <c r="K14" s="175" t="str">
        <f>VLOOKUP(J14,'пр.взвешивания'!C6:F37,2,FALSE)</f>
        <v>29.04.90 кмс</v>
      </c>
      <c r="L14" s="175" t="str">
        <f>VLOOKUP(K14,'пр.взвешивания'!D6:G37,2,FALSE)</f>
        <v>ПФО Саратовская Энгельс ПР</v>
      </c>
      <c r="M14" s="87"/>
      <c r="N14" s="87"/>
      <c r="O14" s="87"/>
      <c r="P14" s="87"/>
    </row>
    <row r="15" spans="1:16" ht="12.75">
      <c r="A15" s="87"/>
      <c r="B15" s="89"/>
      <c r="C15" s="89"/>
      <c r="D15" s="89"/>
      <c r="E15" s="90"/>
      <c r="F15" s="90"/>
      <c r="G15" s="92"/>
      <c r="H15" s="87"/>
      <c r="I15" s="87"/>
      <c r="J15" s="157"/>
      <c r="K15" s="157"/>
      <c r="L15" s="157"/>
      <c r="M15" s="87"/>
      <c r="N15" s="87"/>
      <c r="O15" s="87"/>
      <c r="P15" s="87"/>
    </row>
    <row r="16" spans="1:16" ht="12.75" customHeight="1">
      <c r="A16" s="94">
        <v>3</v>
      </c>
      <c r="B16" s="89" t="str">
        <f>VLOOKUP(A16,'пр.взвешивания'!B8:E39,2,FALSE)</f>
        <v>ДЕНИСОВА Юлия Владимировна</v>
      </c>
      <c r="C16" s="89" t="str">
        <f>VLOOKUP(B16,'пр.взвешивания'!C8:F39,2,FALSE)</f>
        <v>17.05.89 кмс</v>
      </c>
      <c r="D16" s="89" t="str">
        <f>VLOOKUP(C16,'пр.взвешивания'!D8:G39,2,FALSE)</f>
        <v>ЮФО Краснодарский Лабинск ВС</v>
      </c>
      <c r="E16" s="173"/>
      <c r="F16" s="173"/>
      <c r="G16" s="94"/>
      <c r="H16" s="94"/>
      <c r="I16" s="94">
        <v>11</v>
      </c>
      <c r="J16" s="175" t="str">
        <f>VLOOKUP(I16,'пр.взвешивания'!B8:E39,2,FALSE)</f>
        <v>БОБРИКОВА Галина Николаевна</v>
      </c>
      <c r="K16" s="175" t="str">
        <f>VLOOKUP(J16,'пр.взвешивания'!C8:F39,2,FALSE)</f>
        <v>15.11.90 кмс</v>
      </c>
      <c r="L16" s="175" t="str">
        <f>VLOOKUP(K16,'пр.взвешивания'!D8:G39,2,FALSE)</f>
        <v>ЦФО Брянская Брянск ЛОК</v>
      </c>
      <c r="M16" s="94"/>
      <c r="N16" s="94"/>
      <c r="O16" s="94"/>
      <c r="P16" s="94"/>
    </row>
    <row r="17" spans="1:16" ht="13.5" thickBot="1">
      <c r="A17" s="181"/>
      <c r="B17" s="183"/>
      <c r="C17" s="183"/>
      <c r="D17" s="183"/>
      <c r="E17" s="182"/>
      <c r="F17" s="182"/>
      <c r="G17" s="181"/>
      <c r="H17" s="181"/>
      <c r="I17" s="181"/>
      <c r="J17" s="161"/>
      <c r="K17" s="161"/>
      <c r="L17" s="161"/>
      <c r="M17" s="181"/>
      <c r="N17" s="181"/>
      <c r="O17" s="181"/>
      <c r="P17" s="181"/>
    </row>
    <row r="18" spans="1:16" ht="12.75" customHeight="1">
      <c r="A18" s="158">
        <v>2</v>
      </c>
      <c r="B18" s="180" t="str">
        <f>VLOOKUP(A18,'пр.взвешивания'!B6:E37,2,FALSE)</f>
        <v>КАЗЕНЮК Татьяна Григорьевна</v>
      </c>
      <c r="C18" s="180" t="str">
        <f>VLOOKUP(B18,'пр.взвешивания'!C6:F37,2,FALSE)</f>
        <v>05.08.90 мс</v>
      </c>
      <c r="D18" s="180" t="str">
        <f>VLOOKUP(C18,'пр.взвешивания'!D6:G37,2,FALSE)</f>
        <v>ПФО Самарская Самара МО</v>
      </c>
      <c r="E18" s="179"/>
      <c r="F18" s="176"/>
      <c r="G18" s="177"/>
      <c r="H18" s="158"/>
      <c r="I18" s="158">
        <v>10</v>
      </c>
      <c r="J18" s="178" t="str">
        <f>VLOOKUP(I18,'пр.взвешивания'!B10:E41,2,FALSE)</f>
        <v>ИВАНИШИНА Мария Михайловна</v>
      </c>
      <c r="K18" s="178" t="str">
        <f>VLOOKUP(J18,'пр.взвешивания'!C10:F41,2,FALSE)</f>
        <v>29.12.89 кмс</v>
      </c>
      <c r="L18" s="178" t="str">
        <f>VLOOKUP(K18,'пр.взвешивания'!D10:G41,2,FALSE)</f>
        <v>СФО Иркутская Усть-Илимск МО</v>
      </c>
      <c r="M18" s="179"/>
      <c r="N18" s="176"/>
      <c r="O18" s="177"/>
      <c r="P18" s="158"/>
    </row>
    <row r="19" spans="1:16" ht="12.75" customHeight="1">
      <c r="A19" s="87"/>
      <c r="B19" s="89"/>
      <c r="C19" s="89"/>
      <c r="D19" s="89"/>
      <c r="E19" s="90"/>
      <c r="F19" s="90"/>
      <c r="G19" s="92"/>
      <c r="H19" s="87"/>
      <c r="I19" s="87"/>
      <c r="J19" s="157"/>
      <c r="K19" s="157"/>
      <c r="L19" s="157"/>
      <c r="M19" s="90"/>
      <c r="N19" s="90"/>
      <c r="O19" s="92"/>
      <c r="P19" s="87"/>
    </row>
    <row r="20" spans="1:16" ht="12.75" customHeight="1">
      <c r="A20" s="94">
        <v>4</v>
      </c>
      <c r="B20" s="89" t="str">
        <f>VLOOKUP(A20,'пр.взвешивания'!B12:E43,2,FALSE)</f>
        <v>БАДАНОВА Екатерина Александровна</v>
      </c>
      <c r="C20" s="89" t="str">
        <f>VLOOKUP(B20,'пр.взвешивания'!C12:F43,2,FALSE)</f>
        <v>13.01.91 кмс</v>
      </c>
      <c r="D20" s="89" t="str">
        <f>VLOOKUP(C20,'пр.взвешивания'!D12:G43,2,FALSE)</f>
        <v>Москва Д С-70</v>
      </c>
      <c r="E20" s="173"/>
      <c r="F20" s="173"/>
      <c r="G20" s="94"/>
      <c r="H20" s="94"/>
      <c r="I20" s="94">
        <v>12</v>
      </c>
      <c r="J20" s="175" t="str">
        <f>VLOOKUP(I20,'пр.взвешивания'!B12:E43,2,FALSE)</f>
        <v>ТЕЛЬКАНОВА Мария Сергеевна</v>
      </c>
      <c r="K20" s="175" t="str">
        <f>VLOOKUP(J20,'пр.взвешивания'!C12:F43,2,FALSE)</f>
        <v>11.02.90 мс</v>
      </c>
      <c r="L20" s="175" t="str">
        <f>VLOOKUP(K20,'пр.взвешивания'!D12:G43,2,FALSE)</f>
        <v>ПФО Пермский Чусовой МО</v>
      </c>
      <c r="M20" s="173"/>
      <c r="N20" s="173"/>
      <c r="O20" s="94"/>
      <c r="P20" s="94"/>
    </row>
    <row r="21" spans="1:16" ht="12.75">
      <c r="A21" s="95"/>
      <c r="B21" s="89"/>
      <c r="C21" s="89"/>
      <c r="D21" s="89"/>
      <c r="E21" s="174"/>
      <c r="F21" s="174"/>
      <c r="G21" s="95"/>
      <c r="H21" s="95"/>
      <c r="I21" s="95"/>
      <c r="J21" s="157"/>
      <c r="K21" s="157"/>
      <c r="L21" s="157"/>
      <c r="M21" s="174"/>
      <c r="N21" s="174"/>
      <c r="O21" s="95"/>
      <c r="P21" s="95"/>
    </row>
    <row r="22" spans="1:13" ht="21" customHeight="1">
      <c r="A22" s="3" t="s">
        <v>9</v>
      </c>
      <c r="B22" s="3" t="s">
        <v>19</v>
      </c>
      <c r="E22" s="16" t="s">
        <v>105</v>
      </c>
      <c r="I22" s="3" t="s">
        <v>11</v>
      </c>
      <c r="J22" s="3" t="s">
        <v>32</v>
      </c>
      <c r="M22" s="16" t="s">
        <v>105</v>
      </c>
    </row>
    <row r="23" spans="1:16" ht="12.75" customHeight="1">
      <c r="A23" s="87">
        <v>1</v>
      </c>
      <c r="B23" s="89" t="str">
        <f>VLOOKUP(A23,'пр.взвешивания'!B6:E37,2,FALSE)</f>
        <v>КУСАНОВА Жанара Сигиндыговна</v>
      </c>
      <c r="C23" s="89" t="str">
        <f>VLOOKUP(B23,'пр.взвешивания'!C6:F37,2,FALSE)</f>
        <v>20.05.91 КМС</v>
      </c>
      <c r="D23" s="89" t="str">
        <f>VLOOKUP(C23,'пр.взвешивания'!D6:G37,2,FALSE)</f>
        <v>ПФО Оренбургская Бузулук ВС</v>
      </c>
      <c r="E23" s="90"/>
      <c r="F23" s="91"/>
      <c r="G23" s="92"/>
      <c r="H23" s="87"/>
      <c r="I23" s="87">
        <v>9</v>
      </c>
      <c r="J23" s="175" t="str">
        <f>VLOOKUP(I23,'пр.взвешивания'!B6:E37,2,FALSE)</f>
        <v>ТОКАРЕВА Анастасия Николаевна</v>
      </c>
      <c r="K23" s="175" t="str">
        <f>VLOOKUP(J23,'пр.взвешивания'!C6:F37,2,FALSE)</f>
        <v>29.04.90 кмс</v>
      </c>
      <c r="L23" s="175" t="str">
        <f>VLOOKUP(K23,'пр.взвешивания'!D6:G37,2,FALSE)</f>
        <v>ПФО Саратовская Энгельс ПР</v>
      </c>
      <c r="M23" s="87"/>
      <c r="N23" s="87"/>
      <c r="O23" s="87"/>
      <c r="P23" s="87"/>
    </row>
    <row r="24" spans="1:16" ht="12.75">
      <c r="A24" s="87"/>
      <c r="B24" s="89"/>
      <c r="C24" s="89"/>
      <c r="D24" s="89"/>
      <c r="E24" s="90"/>
      <c r="F24" s="90"/>
      <c r="G24" s="92"/>
      <c r="H24" s="87"/>
      <c r="I24" s="87"/>
      <c r="J24" s="157"/>
      <c r="K24" s="157"/>
      <c r="L24" s="157"/>
      <c r="M24" s="87"/>
      <c r="N24" s="87"/>
      <c r="O24" s="87"/>
      <c r="P24" s="87"/>
    </row>
    <row r="25" spans="1:16" ht="12.75" customHeight="1">
      <c r="A25" s="94">
        <v>4</v>
      </c>
      <c r="B25" s="89" t="str">
        <f>VLOOKUP(A25,'пр.взвешивания'!B8:E39,2,FALSE)</f>
        <v>БАДАНОВА Екатерина Александровна</v>
      </c>
      <c r="C25" s="89" t="str">
        <f>VLOOKUP(B25,'пр.взвешивания'!C8:F39,2,FALSE)</f>
        <v>13.01.91 кмс</v>
      </c>
      <c r="D25" s="89" t="str">
        <f>VLOOKUP(C25,'пр.взвешивания'!D8:G39,2,FALSE)</f>
        <v>Москва Д С-70</v>
      </c>
      <c r="E25" s="173"/>
      <c r="F25" s="173"/>
      <c r="G25" s="94"/>
      <c r="H25" s="94"/>
      <c r="I25" s="94">
        <v>12</v>
      </c>
      <c r="J25" s="175" t="str">
        <f>VLOOKUP(I25,'пр.взвешивания'!B8:E39,2,FALSE)</f>
        <v>ТЕЛЬКАНОВА Мария Сергеевна</v>
      </c>
      <c r="K25" s="175" t="str">
        <f>VLOOKUP(J25,'пр.взвешивания'!C8:F39,2,FALSE)</f>
        <v>11.02.90 мс</v>
      </c>
      <c r="L25" s="175" t="str">
        <f>VLOOKUP(K25,'пр.взвешивания'!D8:G39,2,FALSE)</f>
        <v>ПФО Пермский Чусовой МО</v>
      </c>
      <c r="M25" s="94"/>
      <c r="N25" s="94"/>
      <c r="O25" s="94"/>
      <c r="P25" s="94"/>
    </row>
    <row r="26" spans="1:16" ht="12.75" customHeight="1" thickBot="1">
      <c r="A26" s="181"/>
      <c r="B26" s="183"/>
      <c r="C26" s="183"/>
      <c r="D26" s="183"/>
      <c r="E26" s="182"/>
      <c r="F26" s="182"/>
      <c r="G26" s="181"/>
      <c r="H26" s="181"/>
      <c r="I26" s="181"/>
      <c r="J26" s="161"/>
      <c r="K26" s="161"/>
      <c r="L26" s="161"/>
      <c r="M26" s="181"/>
      <c r="N26" s="181"/>
      <c r="O26" s="181"/>
      <c r="P26" s="181"/>
    </row>
    <row r="27" spans="1:16" ht="12.75" customHeight="1">
      <c r="A27" s="158">
        <v>3</v>
      </c>
      <c r="B27" s="180" t="str">
        <f>VLOOKUP(A27,'пр.взвешивания'!B10:E41,2,FALSE)</f>
        <v>ДЕНИСОВА Юлия Владимировна</v>
      </c>
      <c r="C27" s="180" t="str">
        <f>VLOOKUP(B27,'пр.взвешивания'!C10:F41,2,FALSE)</f>
        <v>17.05.89 кмс</v>
      </c>
      <c r="D27" s="180" t="str">
        <f>VLOOKUP(C27,'пр.взвешивания'!D10:G41,2,FALSE)</f>
        <v>ЮФО Краснодарский Лабинск ВС</v>
      </c>
      <c r="E27" s="179"/>
      <c r="F27" s="176"/>
      <c r="G27" s="177"/>
      <c r="H27" s="158"/>
      <c r="I27" s="158">
        <v>11</v>
      </c>
      <c r="J27" s="178" t="str">
        <f>VLOOKUP(I27,'пр.взвешивания'!B10:E41,2,FALSE)</f>
        <v>БОБРИКОВА Галина Николаевна</v>
      </c>
      <c r="K27" s="178" t="str">
        <f>VLOOKUP(J27,'пр.взвешивания'!C10:F41,2,FALSE)</f>
        <v>15.11.90 кмс</v>
      </c>
      <c r="L27" s="178" t="str">
        <f>VLOOKUP(K27,'пр.взвешивания'!D10:G41,2,FALSE)</f>
        <v>ЦФО Брянская Брянск ЛОК</v>
      </c>
      <c r="M27" s="179"/>
      <c r="N27" s="176"/>
      <c r="O27" s="177"/>
      <c r="P27" s="158"/>
    </row>
    <row r="28" spans="1:16" ht="12.75">
      <c r="A28" s="87"/>
      <c r="B28" s="89"/>
      <c r="C28" s="89"/>
      <c r="D28" s="89"/>
      <c r="E28" s="90"/>
      <c r="F28" s="90"/>
      <c r="G28" s="92"/>
      <c r="H28" s="87"/>
      <c r="I28" s="87"/>
      <c r="J28" s="157"/>
      <c r="K28" s="157"/>
      <c r="L28" s="157"/>
      <c r="M28" s="90"/>
      <c r="N28" s="90"/>
      <c r="O28" s="92"/>
      <c r="P28" s="87"/>
    </row>
    <row r="29" spans="1:16" ht="12.75" customHeight="1">
      <c r="A29" s="94">
        <v>2</v>
      </c>
      <c r="B29" s="89" t="str">
        <f>VLOOKUP(A29,'пр.взвешивания'!B6:E37,2,FALSE)</f>
        <v>КАЗЕНЮК Татьяна Григорьевна</v>
      </c>
      <c r="C29" s="89" t="str">
        <f>VLOOKUP(B29,'пр.взвешивания'!C6:F37,2,FALSE)</f>
        <v>05.08.90 мс</v>
      </c>
      <c r="D29" s="89" t="str">
        <f>VLOOKUP(C29,'пр.взвешивания'!D6:G37,2,FALSE)</f>
        <v>ПФО Самарская Самара МО</v>
      </c>
      <c r="E29" s="173"/>
      <c r="F29" s="173"/>
      <c r="G29" s="94"/>
      <c r="H29" s="94"/>
      <c r="I29" s="94">
        <v>10</v>
      </c>
      <c r="J29" s="175" t="str">
        <f>VLOOKUP(I29,'пр.взвешивания'!B12:E43,2,FALSE)</f>
        <v>ИВАНИШИНА Мария Михайловна</v>
      </c>
      <c r="K29" s="175" t="str">
        <f>VLOOKUP(J29,'пр.взвешивания'!C12:F43,2,FALSE)</f>
        <v>29.12.89 кмс</v>
      </c>
      <c r="L29" s="175" t="str">
        <f>VLOOKUP(K29,'пр.взвешивания'!D12:G43,2,FALSE)</f>
        <v>СФО Иркутская Усть-Илимск МО</v>
      </c>
      <c r="M29" s="173"/>
      <c r="N29" s="173"/>
      <c r="O29" s="94"/>
      <c r="P29" s="94"/>
    </row>
    <row r="30" spans="1:16" ht="12.75">
      <c r="A30" s="95"/>
      <c r="B30" s="89"/>
      <c r="C30" s="89"/>
      <c r="D30" s="89"/>
      <c r="E30" s="174"/>
      <c r="F30" s="174"/>
      <c r="G30" s="95"/>
      <c r="H30" s="95"/>
      <c r="I30" s="95"/>
      <c r="J30" s="157"/>
      <c r="K30" s="157"/>
      <c r="L30" s="157"/>
      <c r="M30" s="174"/>
      <c r="N30" s="174"/>
      <c r="O30" s="95"/>
      <c r="P30" s="95"/>
    </row>
    <row r="31" spans="1:16" ht="21" customHeight="1">
      <c r="A31" s="3" t="s">
        <v>10</v>
      </c>
      <c r="B31" s="3" t="s">
        <v>17</v>
      </c>
      <c r="C31" s="3"/>
      <c r="D31" s="3"/>
      <c r="E31" s="16" t="s">
        <v>105</v>
      </c>
      <c r="F31" s="3"/>
      <c r="G31" s="3"/>
      <c r="H31" s="3"/>
      <c r="I31" s="3" t="s">
        <v>12</v>
      </c>
      <c r="J31" s="3" t="s">
        <v>17</v>
      </c>
      <c r="K31" s="3"/>
      <c r="L31" s="3"/>
      <c r="M31" s="16" t="s">
        <v>105</v>
      </c>
      <c r="N31" s="3"/>
      <c r="O31" s="3"/>
      <c r="P31" s="3"/>
    </row>
    <row r="32" spans="1:16" ht="12.75">
      <c r="A32" s="87" t="s">
        <v>0</v>
      </c>
      <c r="B32" s="87" t="s">
        <v>1</v>
      </c>
      <c r="C32" s="87" t="s">
        <v>2</v>
      </c>
      <c r="D32" s="87" t="s">
        <v>3</v>
      </c>
      <c r="E32" s="87" t="s">
        <v>13</v>
      </c>
      <c r="F32" s="87" t="s">
        <v>14</v>
      </c>
      <c r="G32" s="87" t="s">
        <v>15</v>
      </c>
      <c r="H32" s="87" t="s">
        <v>16</v>
      </c>
      <c r="I32" s="87" t="s">
        <v>0</v>
      </c>
      <c r="J32" s="87" t="s">
        <v>1</v>
      </c>
      <c r="K32" s="87" t="s">
        <v>2</v>
      </c>
      <c r="L32" s="87" t="s">
        <v>3</v>
      </c>
      <c r="M32" s="87" t="s">
        <v>13</v>
      </c>
      <c r="N32" s="87" t="s">
        <v>14</v>
      </c>
      <c r="O32" s="87" t="s">
        <v>15</v>
      </c>
      <c r="P32" s="87" t="s">
        <v>16</v>
      </c>
    </row>
    <row r="33" spans="1:16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2.75" customHeight="1">
      <c r="A34" s="87">
        <v>5</v>
      </c>
      <c r="B34" s="89" t="str">
        <f>VLOOKUP(A34,'пр.взвешивания'!B6:E37,2,FALSE)</f>
        <v>ШЛЯХТИНА Марина Андреевна</v>
      </c>
      <c r="C34" s="89" t="str">
        <f>VLOOKUP(B34,'пр.взвешивания'!C6:F37,2,FALSE)</f>
        <v>04.05.90 мс</v>
      </c>
      <c r="D34" s="89" t="str">
        <f>VLOOKUP(C34,'пр.взвешивания'!D6:G37,2,FALSE)</f>
        <v>ЦФО Брянская Брянск ЛОК</v>
      </c>
      <c r="E34" s="90"/>
      <c r="F34" s="91"/>
      <c r="G34" s="92"/>
      <c r="H34" s="87"/>
      <c r="I34" s="87">
        <v>13</v>
      </c>
      <c r="J34" s="175" t="str">
        <f>VLOOKUP(I34,'пр.взвешивания'!B6:E37,2,FALSE)</f>
        <v>БАРУЛИНА Виктория Юрьевна</v>
      </c>
      <c r="K34" s="175" t="str">
        <f>VLOOKUP(J34,'пр.взвешивания'!C6:F37,2,FALSE)</f>
        <v>25.06.91 1</v>
      </c>
      <c r="L34" s="175" t="str">
        <f>VLOOKUP(K34,'пр.взвешивания'!D6:G37,2,FALSE)</f>
        <v>СЗФО Новгородская  Боровичи МО</v>
      </c>
      <c r="M34" s="87"/>
      <c r="N34" s="87"/>
      <c r="O34" s="87"/>
      <c r="P34" s="87"/>
    </row>
    <row r="35" spans="1:16" ht="12.75" customHeight="1">
      <c r="A35" s="87"/>
      <c r="B35" s="89"/>
      <c r="C35" s="89"/>
      <c r="D35" s="89"/>
      <c r="E35" s="90"/>
      <c r="F35" s="90"/>
      <c r="G35" s="92"/>
      <c r="H35" s="87"/>
      <c r="I35" s="87"/>
      <c r="J35" s="157"/>
      <c r="K35" s="157"/>
      <c r="L35" s="157"/>
      <c r="M35" s="87"/>
      <c r="N35" s="87"/>
      <c r="O35" s="87"/>
      <c r="P35" s="87"/>
    </row>
    <row r="36" spans="1:16" ht="12.75" customHeight="1">
      <c r="A36" s="94">
        <v>6</v>
      </c>
      <c r="B36" s="89" t="str">
        <f>VLOOKUP(A36,'пр.взвешивания'!B8:E39,2,FALSE)</f>
        <v>ЯКУНИНА Кристина Андреевна</v>
      </c>
      <c r="C36" s="89" t="str">
        <f>VLOOKUP(B36,'пр.взвешивания'!C8:F39,2,FALSE)</f>
        <v>07.07.89 кмс</v>
      </c>
      <c r="D36" s="89" t="str">
        <f>VLOOKUP(C36,'пр.взвешивания'!D8:G39,2,FALSE)</f>
        <v>ПФО Пермский Пермь</v>
      </c>
      <c r="E36" s="173"/>
      <c r="F36" s="173"/>
      <c r="G36" s="94"/>
      <c r="H36" s="94"/>
      <c r="I36" s="94">
        <v>14</v>
      </c>
      <c r="J36" s="175" t="str">
        <f>VLOOKUP(I36,'пр.взвешивания'!B8:E39,2,FALSE)</f>
        <v>ПРОСКУРИНА Елена Александровна</v>
      </c>
      <c r="K36" s="175" t="str">
        <f>VLOOKUP(J36,'пр.взвешивания'!C8:F39,2,FALSE)</f>
        <v>20.09.89 кмс</v>
      </c>
      <c r="L36" s="175" t="str">
        <f>VLOOKUP(K36,'пр.взвешивания'!D8:G39,2,FALSE)</f>
        <v>ЦФО Белгородская Губкин МО</v>
      </c>
      <c r="M36" s="94"/>
      <c r="N36" s="94"/>
      <c r="O36" s="94"/>
      <c r="P36" s="94"/>
    </row>
    <row r="37" spans="1:16" ht="13.5" thickBot="1">
      <c r="A37" s="181"/>
      <c r="B37" s="183"/>
      <c r="C37" s="183"/>
      <c r="D37" s="183"/>
      <c r="E37" s="182"/>
      <c r="F37" s="182"/>
      <c r="G37" s="181"/>
      <c r="H37" s="181"/>
      <c r="I37" s="181"/>
      <c r="J37" s="161"/>
      <c r="K37" s="161"/>
      <c r="L37" s="161"/>
      <c r="M37" s="181"/>
      <c r="N37" s="181"/>
      <c r="O37" s="181"/>
      <c r="P37" s="181"/>
    </row>
    <row r="38" spans="1:16" ht="12.75" customHeight="1">
      <c r="A38" s="158">
        <v>8</v>
      </c>
      <c r="B38" s="180" t="str">
        <f>VLOOKUP(A38,'пр.взвешивания'!B10:E41,2,FALSE)</f>
        <v>КАБУЛОВА София Назимовна</v>
      </c>
      <c r="C38" s="180" t="str">
        <f>VLOOKUP(B38,'пр.взвешивания'!C10:F41,2,FALSE)</f>
        <v>29.05.89 кмс</v>
      </c>
      <c r="D38" s="180" t="str">
        <f>VLOOKUP(C38,'пр.взвешивания'!D10:G41,2,FALSE)</f>
        <v>С.Петербург ВС</v>
      </c>
      <c r="E38" s="179"/>
      <c r="F38" s="176"/>
      <c r="G38" s="177"/>
      <c r="H38" s="158"/>
      <c r="I38" s="158">
        <v>16</v>
      </c>
      <c r="J38" s="178" t="str">
        <f>VLOOKUP(I38,'пр.взвешивания'!B10:E41,2,FALSE)</f>
        <v>ЗАБОЛОТНЕВА Ольга Павловна</v>
      </c>
      <c r="K38" s="178" t="str">
        <f>VLOOKUP(J38,'пр.взвешивания'!C10:F41,2,FALSE)</f>
        <v>13.01.90 кмс</v>
      </c>
      <c r="L38" s="178" t="str">
        <f>VLOOKUP(K38,'пр.взвешивания'!D10:G41,2,FALSE)</f>
        <v>УФО Тюменская Тюмень МО</v>
      </c>
      <c r="M38" s="179"/>
      <c r="N38" s="176"/>
      <c r="O38" s="177"/>
      <c r="P38" s="158"/>
    </row>
    <row r="39" spans="1:16" ht="12.75">
      <c r="A39" s="87"/>
      <c r="B39" s="89"/>
      <c r="C39" s="89"/>
      <c r="D39" s="89"/>
      <c r="E39" s="90"/>
      <c r="F39" s="90"/>
      <c r="G39" s="92"/>
      <c r="H39" s="87"/>
      <c r="I39" s="87"/>
      <c r="J39" s="157"/>
      <c r="K39" s="157"/>
      <c r="L39" s="157"/>
      <c r="M39" s="90"/>
      <c r="N39" s="90"/>
      <c r="O39" s="92"/>
      <c r="P39" s="87"/>
    </row>
    <row r="40" spans="1:16" ht="12.75" customHeight="1">
      <c r="A40" s="94">
        <v>7</v>
      </c>
      <c r="B40" s="89" t="str">
        <f>VLOOKUP(A40,'пр.взвешивания'!B12:E43,2,FALSE)</f>
        <v>АЛЕКСЕЕВА Оксана Леонидовна</v>
      </c>
      <c r="C40" s="89" t="str">
        <f>VLOOKUP(B40,'пр.взвешивания'!C12:F43,2,FALSE)</f>
        <v>29.05.89 1</v>
      </c>
      <c r="D40" s="89" t="str">
        <f>VLOOKUP(C40,'пр.взвешивания'!D12:G43,2,FALSE)</f>
        <v>ПФО Р.Чувашия Чебоксары  ПР</v>
      </c>
      <c r="E40" s="173"/>
      <c r="F40" s="173"/>
      <c r="G40" s="94"/>
      <c r="H40" s="94"/>
      <c r="I40" s="94">
        <v>15</v>
      </c>
      <c r="J40" s="175" t="str">
        <f>VLOOKUP(I40,'пр.взвешивания'!B12:E43,2,FALSE)</f>
        <v>БЕССОНОВА Ульяна Александровна</v>
      </c>
      <c r="K40" s="175" t="str">
        <f>VLOOKUP(J40,'пр.взвешивания'!C12:F43,2,FALSE)</f>
        <v>18.10.90 мс</v>
      </c>
      <c r="L40" s="175" t="str">
        <f>VLOOKUP(K40,'пр.взвешивания'!D12:G43,2,FALSE)</f>
        <v>ПФО Пензенская Пенза ВС</v>
      </c>
      <c r="M40" s="173"/>
      <c r="N40" s="173"/>
      <c r="O40" s="94"/>
      <c r="P40" s="94"/>
    </row>
    <row r="41" spans="1:16" ht="12.75" customHeight="1">
      <c r="A41" s="95"/>
      <c r="B41" s="89"/>
      <c r="C41" s="89"/>
      <c r="D41" s="89"/>
      <c r="E41" s="174"/>
      <c r="F41" s="174"/>
      <c r="G41" s="95"/>
      <c r="H41" s="95"/>
      <c r="I41" s="95"/>
      <c r="J41" s="157"/>
      <c r="K41" s="157"/>
      <c r="L41" s="157"/>
      <c r="M41" s="174"/>
      <c r="N41" s="174"/>
      <c r="O41" s="95"/>
      <c r="P41" s="95"/>
    </row>
    <row r="42" spans="1:13" ht="18" customHeight="1">
      <c r="A42" s="3" t="s">
        <v>10</v>
      </c>
      <c r="B42" s="3" t="s">
        <v>18</v>
      </c>
      <c r="E42" s="16" t="s">
        <v>105</v>
      </c>
      <c r="I42" s="3" t="s">
        <v>12</v>
      </c>
      <c r="J42" s="3" t="s">
        <v>18</v>
      </c>
      <c r="M42" s="16" t="s">
        <v>105</v>
      </c>
    </row>
    <row r="43" spans="1:16" ht="12.75" customHeight="1">
      <c r="A43" s="87">
        <v>5</v>
      </c>
      <c r="B43" s="89" t="str">
        <f>VLOOKUP(A43,'пр.взвешивания'!B6:E37,2,FALSE)</f>
        <v>ШЛЯХТИНА Марина Андреевна</v>
      </c>
      <c r="C43" s="89" t="str">
        <f>VLOOKUP(B43,'пр.взвешивания'!C6:F37,2,FALSE)</f>
        <v>04.05.90 мс</v>
      </c>
      <c r="D43" s="89" t="str">
        <f>VLOOKUP(C43,'пр.взвешивания'!D6:G37,2,FALSE)</f>
        <v>ЦФО Брянская Брянск ЛОК</v>
      </c>
      <c r="E43" s="90"/>
      <c r="F43" s="91"/>
      <c r="G43" s="92"/>
      <c r="H43" s="87"/>
      <c r="I43" s="87">
        <v>13</v>
      </c>
      <c r="J43" s="175" t="str">
        <f>VLOOKUP(I43,'пр.взвешивания'!B6:E37,2,FALSE)</f>
        <v>БАРУЛИНА Виктория Юрьевна</v>
      </c>
      <c r="K43" s="175" t="str">
        <f>VLOOKUP(J43,'пр.взвешивания'!C6:F37,2,FALSE)</f>
        <v>25.06.91 1</v>
      </c>
      <c r="L43" s="175" t="str">
        <f>VLOOKUP(K43,'пр.взвешивания'!D6:G37,2,FALSE)</f>
        <v>СЗФО Новгородская  Боровичи МО</v>
      </c>
      <c r="M43" s="87"/>
      <c r="N43" s="87"/>
      <c r="O43" s="87"/>
      <c r="P43" s="87"/>
    </row>
    <row r="44" spans="1:16" ht="12.75">
      <c r="A44" s="87"/>
      <c r="B44" s="89"/>
      <c r="C44" s="89"/>
      <c r="D44" s="89"/>
      <c r="E44" s="90"/>
      <c r="F44" s="90"/>
      <c r="G44" s="92"/>
      <c r="H44" s="87"/>
      <c r="I44" s="87"/>
      <c r="J44" s="157"/>
      <c r="K44" s="157"/>
      <c r="L44" s="157"/>
      <c r="M44" s="87"/>
      <c r="N44" s="87"/>
      <c r="O44" s="87"/>
      <c r="P44" s="87"/>
    </row>
    <row r="45" spans="1:16" ht="12.75" customHeight="1">
      <c r="A45" s="94">
        <v>7</v>
      </c>
      <c r="B45" s="89" t="str">
        <f>VLOOKUP(A45,'пр.взвешивания'!B8:E39,2,FALSE)</f>
        <v>АЛЕКСЕЕВА Оксана Леонидовна</v>
      </c>
      <c r="C45" s="89" t="str">
        <f>VLOOKUP(B45,'пр.взвешивания'!C8:F39,2,FALSE)</f>
        <v>29.05.89 1</v>
      </c>
      <c r="D45" s="89" t="str">
        <f>VLOOKUP(C45,'пр.взвешивания'!D8:G39,2,FALSE)</f>
        <v>ПФО Р.Чувашия Чебоксары  ПР</v>
      </c>
      <c r="E45" s="173"/>
      <c r="F45" s="173"/>
      <c r="G45" s="94"/>
      <c r="H45" s="94"/>
      <c r="I45" s="94">
        <v>15</v>
      </c>
      <c r="J45" s="175" t="str">
        <f>VLOOKUP(I45,'пр.взвешивания'!B8:E39,2,FALSE)</f>
        <v>БЕССОНОВА Ульяна Александровна</v>
      </c>
      <c r="K45" s="175" t="str">
        <f>VLOOKUP(J45,'пр.взвешивания'!C8:F39,2,FALSE)</f>
        <v>18.10.90 мс</v>
      </c>
      <c r="L45" s="175" t="str">
        <f>VLOOKUP(K45,'пр.взвешивания'!D8:G39,2,FALSE)</f>
        <v>ПФО Пензенская Пенза ВС</v>
      </c>
      <c r="M45" s="94"/>
      <c r="N45" s="94"/>
      <c r="O45" s="94"/>
      <c r="P45" s="94"/>
    </row>
    <row r="46" spans="1:16" ht="13.5" thickBot="1">
      <c r="A46" s="181"/>
      <c r="B46" s="183"/>
      <c r="C46" s="183"/>
      <c r="D46" s="183"/>
      <c r="E46" s="182"/>
      <c r="F46" s="182"/>
      <c r="G46" s="181"/>
      <c r="H46" s="181"/>
      <c r="I46" s="181"/>
      <c r="J46" s="161"/>
      <c r="K46" s="161"/>
      <c r="L46" s="161"/>
      <c r="M46" s="181"/>
      <c r="N46" s="181"/>
      <c r="O46" s="181"/>
      <c r="P46" s="181"/>
    </row>
    <row r="47" spans="1:16" ht="12.75" customHeight="1">
      <c r="A47" s="158">
        <v>6</v>
      </c>
      <c r="B47" s="180" t="str">
        <f>VLOOKUP(A47,'пр.взвешивания'!B10:E41,2,FALSE)</f>
        <v>ЯКУНИНА Кристина Андреевна</v>
      </c>
      <c r="C47" s="180" t="str">
        <f>VLOOKUP(B47,'пр.взвешивания'!C10:F41,2,FALSE)</f>
        <v>07.07.89 кмс</v>
      </c>
      <c r="D47" s="180" t="str">
        <f>VLOOKUP(C47,'пр.взвешивания'!D10:G41,2,FALSE)</f>
        <v>ПФО Пермский Пермь</v>
      </c>
      <c r="E47" s="179"/>
      <c r="F47" s="176"/>
      <c r="G47" s="177"/>
      <c r="H47" s="158"/>
      <c r="I47" s="158">
        <v>14</v>
      </c>
      <c r="J47" s="178" t="str">
        <f>VLOOKUP(I47,'пр.взвешивания'!B10:E41,2,FALSE)</f>
        <v>ПРОСКУРИНА Елена Александровна</v>
      </c>
      <c r="K47" s="178" t="str">
        <f>VLOOKUP(J47,'пр.взвешивания'!C10:F41,2,FALSE)</f>
        <v>20.09.89 кмс</v>
      </c>
      <c r="L47" s="178" t="str">
        <f>VLOOKUP(K47,'пр.взвешивания'!D10:G41,2,FALSE)</f>
        <v>ЦФО Белгородская Губкин МО</v>
      </c>
      <c r="M47" s="179"/>
      <c r="N47" s="176"/>
      <c r="O47" s="177"/>
      <c r="P47" s="158"/>
    </row>
    <row r="48" spans="1:16" ht="12.75">
      <c r="A48" s="87"/>
      <c r="B48" s="89"/>
      <c r="C48" s="89"/>
      <c r="D48" s="89"/>
      <c r="E48" s="90"/>
      <c r="F48" s="90"/>
      <c r="G48" s="92"/>
      <c r="H48" s="87"/>
      <c r="I48" s="87"/>
      <c r="J48" s="157"/>
      <c r="K48" s="157"/>
      <c r="L48" s="157"/>
      <c r="M48" s="90"/>
      <c r="N48" s="90"/>
      <c r="O48" s="92"/>
      <c r="P48" s="87"/>
    </row>
    <row r="49" spans="1:16" ht="12.75" customHeight="1">
      <c r="A49" s="94">
        <v>8</v>
      </c>
      <c r="B49" s="89" t="str">
        <f>VLOOKUP(A49,'пр.взвешивания'!B12:E43,2,FALSE)</f>
        <v>КАБУЛОВА София Назимовна</v>
      </c>
      <c r="C49" s="89" t="str">
        <f>VLOOKUP(B49,'пр.взвешивания'!C12:F43,2,FALSE)</f>
        <v>29.05.89 кмс</v>
      </c>
      <c r="D49" s="89" t="str">
        <f>VLOOKUP(C49,'пр.взвешивания'!D12:G43,2,FALSE)</f>
        <v>С.Петербург ВС</v>
      </c>
      <c r="E49" s="173"/>
      <c r="F49" s="173"/>
      <c r="G49" s="94"/>
      <c r="H49" s="94"/>
      <c r="I49" s="94">
        <v>16</v>
      </c>
      <c r="J49" s="175" t="str">
        <f>VLOOKUP(I49,'пр.взвешивания'!B12:E43,2,FALSE)</f>
        <v>ЗАБОЛОТНЕВА Ольга Павловна</v>
      </c>
      <c r="K49" s="175" t="str">
        <f>VLOOKUP(J49,'пр.взвешивания'!C12:F43,2,FALSE)</f>
        <v>13.01.90 кмс</v>
      </c>
      <c r="L49" s="175" t="str">
        <f>VLOOKUP(K49,'пр.взвешивания'!D12:G43,2,FALSE)</f>
        <v>УФО Тюменская Тюмень МО</v>
      </c>
      <c r="M49" s="173"/>
      <c r="N49" s="173"/>
      <c r="O49" s="94"/>
      <c r="P49" s="94"/>
    </row>
    <row r="50" spans="1:16" ht="12.75">
      <c r="A50" s="95"/>
      <c r="B50" s="89"/>
      <c r="C50" s="89"/>
      <c r="D50" s="89"/>
      <c r="E50" s="174"/>
      <c r="F50" s="174"/>
      <c r="G50" s="95"/>
      <c r="H50" s="95"/>
      <c r="I50" s="95"/>
      <c r="J50" s="157"/>
      <c r="K50" s="157"/>
      <c r="L50" s="157"/>
      <c r="M50" s="174"/>
      <c r="N50" s="174"/>
      <c r="O50" s="95"/>
      <c r="P50" s="95"/>
    </row>
    <row r="51" spans="1:13" ht="17.25" customHeight="1">
      <c r="A51" s="3" t="s">
        <v>10</v>
      </c>
      <c r="B51" s="3" t="s">
        <v>19</v>
      </c>
      <c r="E51" s="16" t="s">
        <v>105</v>
      </c>
      <c r="J51" s="3" t="s">
        <v>32</v>
      </c>
      <c r="M51" s="16" t="s">
        <v>105</v>
      </c>
    </row>
    <row r="52" spans="1:16" ht="12.75" customHeight="1">
      <c r="A52" s="87">
        <v>5</v>
      </c>
      <c r="B52" s="89" t="str">
        <f>VLOOKUP(A52,'пр.взвешивания'!B6:E37,2,FALSE)</f>
        <v>ШЛЯХТИНА Марина Андреевна</v>
      </c>
      <c r="C52" s="89" t="str">
        <f>VLOOKUP(B52,'пр.взвешивания'!C6:F37,2,FALSE)</f>
        <v>04.05.90 мс</v>
      </c>
      <c r="D52" s="89" t="str">
        <f>VLOOKUP(C52,'пр.взвешивания'!D6:G37,2,FALSE)</f>
        <v>ЦФО Брянская Брянск ЛОК</v>
      </c>
      <c r="E52" s="90"/>
      <c r="F52" s="91"/>
      <c r="G52" s="92"/>
      <c r="H52" s="87"/>
      <c r="I52" s="87">
        <v>13</v>
      </c>
      <c r="J52" s="175" t="str">
        <f>VLOOKUP(I52,'пр.взвешивания'!B6:E37,2,FALSE)</f>
        <v>БАРУЛИНА Виктория Юрьевна</v>
      </c>
      <c r="K52" s="175" t="str">
        <f>VLOOKUP(J52,'пр.взвешивания'!C6:F37,2,FALSE)</f>
        <v>25.06.91 1</v>
      </c>
      <c r="L52" s="175" t="str">
        <f>VLOOKUP(K52,'пр.взвешивания'!D6:G37,2,FALSE)</f>
        <v>СЗФО Новгородская  Боровичи МО</v>
      </c>
      <c r="M52" s="87"/>
      <c r="N52" s="87"/>
      <c r="O52" s="87"/>
      <c r="P52" s="87"/>
    </row>
    <row r="53" spans="1:16" ht="12.75">
      <c r="A53" s="87"/>
      <c r="B53" s="89"/>
      <c r="C53" s="89"/>
      <c r="D53" s="89"/>
      <c r="E53" s="90"/>
      <c r="F53" s="90"/>
      <c r="G53" s="92"/>
      <c r="H53" s="87"/>
      <c r="I53" s="87"/>
      <c r="J53" s="157"/>
      <c r="K53" s="157"/>
      <c r="L53" s="157"/>
      <c r="M53" s="87"/>
      <c r="N53" s="87"/>
      <c r="O53" s="87"/>
      <c r="P53" s="87"/>
    </row>
    <row r="54" spans="1:16" ht="12.75" customHeight="1">
      <c r="A54" s="94">
        <v>8</v>
      </c>
      <c r="B54" s="89" t="str">
        <f>VLOOKUP(A54,'пр.взвешивания'!B8:E39,2,FALSE)</f>
        <v>КАБУЛОВА София Назимовна</v>
      </c>
      <c r="C54" s="89" t="str">
        <f>VLOOKUP(B54,'пр.взвешивания'!C8:F39,2,FALSE)</f>
        <v>29.05.89 кмс</v>
      </c>
      <c r="D54" s="89" t="str">
        <f>VLOOKUP(C54,'пр.взвешивания'!D8:G39,2,FALSE)</f>
        <v>С.Петербург ВС</v>
      </c>
      <c r="E54" s="173"/>
      <c r="F54" s="173"/>
      <c r="G54" s="94"/>
      <c r="H54" s="94"/>
      <c r="I54" s="94">
        <v>16</v>
      </c>
      <c r="J54" s="175" t="str">
        <f>VLOOKUP(I54,'пр.взвешивания'!B8:E39,2,FALSE)</f>
        <v>ЗАБОЛОТНЕВА Ольга Павловна</v>
      </c>
      <c r="K54" s="175" t="str">
        <f>VLOOKUP(J54,'пр.взвешивания'!C8:F39,2,FALSE)</f>
        <v>13.01.90 кмс</v>
      </c>
      <c r="L54" s="175" t="str">
        <f>VLOOKUP(K54,'пр.взвешивания'!D8:G39,2,FALSE)</f>
        <v>УФО Тюменская Тюмень МО</v>
      </c>
      <c r="M54" s="94"/>
      <c r="N54" s="94"/>
      <c r="O54" s="94"/>
      <c r="P54" s="94"/>
    </row>
    <row r="55" spans="1:16" ht="13.5" thickBot="1">
      <c r="A55" s="181"/>
      <c r="B55" s="183"/>
      <c r="C55" s="183"/>
      <c r="D55" s="183"/>
      <c r="E55" s="182"/>
      <c r="F55" s="182"/>
      <c r="G55" s="181"/>
      <c r="H55" s="181"/>
      <c r="I55" s="181"/>
      <c r="J55" s="161"/>
      <c r="K55" s="161"/>
      <c r="L55" s="161"/>
      <c r="M55" s="181"/>
      <c r="N55" s="181"/>
      <c r="O55" s="181"/>
      <c r="P55" s="181"/>
    </row>
    <row r="56" spans="1:16" ht="12.75" customHeight="1">
      <c r="A56" s="158">
        <v>7</v>
      </c>
      <c r="B56" s="180" t="str">
        <f>VLOOKUP(A56,'пр.взвешивания'!B10:E41,2,FALSE)</f>
        <v>АЛЕКСЕЕВА Оксана Леонидовна</v>
      </c>
      <c r="C56" s="180" t="str">
        <f>VLOOKUP(B56,'пр.взвешивания'!C10:F41,2,FALSE)</f>
        <v>29.05.89 1</v>
      </c>
      <c r="D56" s="180" t="str">
        <f>VLOOKUP(C56,'пр.взвешивания'!D10:G41,2,FALSE)</f>
        <v>ПФО Р.Чувашия Чебоксары  ПР</v>
      </c>
      <c r="E56" s="179"/>
      <c r="F56" s="176"/>
      <c r="G56" s="177"/>
      <c r="H56" s="158"/>
      <c r="I56" s="158">
        <v>15</v>
      </c>
      <c r="J56" s="178" t="str">
        <f>VLOOKUP(I56,'пр.взвешивания'!B10:E41,2,FALSE)</f>
        <v>БЕССОНОВА Ульяна Александровна</v>
      </c>
      <c r="K56" s="178" t="str">
        <f>VLOOKUP(J56,'пр.взвешивания'!C10:F41,2,FALSE)</f>
        <v>18.10.90 мс</v>
      </c>
      <c r="L56" s="178" t="str">
        <f>VLOOKUP(K56,'пр.взвешивания'!D10:G41,2,FALSE)</f>
        <v>ПФО Пензенская Пенза ВС</v>
      </c>
      <c r="M56" s="179"/>
      <c r="N56" s="176"/>
      <c r="O56" s="177"/>
      <c r="P56" s="158"/>
    </row>
    <row r="57" spans="1:16" ht="12.75" customHeight="1">
      <c r="A57" s="87"/>
      <c r="B57" s="89"/>
      <c r="C57" s="89"/>
      <c r="D57" s="89"/>
      <c r="E57" s="90"/>
      <c r="F57" s="90"/>
      <c r="G57" s="92"/>
      <c r="H57" s="87"/>
      <c r="I57" s="87"/>
      <c r="J57" s="157"/>
      <c r="K57" s="157"/>
      <c r="L57" s="157"/>
      <c r="M57" s="90"/>
      <c r="N57" s="90"/>
      <c r="O57" s="92"/>
      <c r="P57" s="87"/>
    </row>
    <row r="58" spans="1:16" ht="12.75" customHeight="1">
      <c r="A58" s="94">
        <v>6</v>
      </c>
      <c r="B58" s="89" t="str">
        <f>VLOOKUP(A58,'пр.взвешивания'!B12:E43,2,FALSE)</f>
        <v>ЯКУНИНА Кристина Андреевна</v>
      </c>
      <c r="C58" s="89" t="str">
        <f>VLOOKUP(B58,'пр.взвешивания'!C12:F43,2,FALSE)</f>
        <v>07.07.89 кмс</v>
      </c>
      <c r="D58" s="89" t="str">
        <f>VLOOKUP(C58,'пр.взвешивания'!D12:G43,2,FALSE)</f>
        <v>ПФО Пермский Пермь</v>
      </c>
      <c r="E58" s="173"/>
      <c r="F58" s="173"/>
      <c r="G58" s="94"/>
      <c r="H58" s="94"/>
      <c r="I58" s="94">
        <v>14</v>
      </c>
      <c r="J58" s="175" t="str">
        <f>VLOOKUP(I58,'пр.взвешивания'!B12:E43,2,FALSE)</f>
        <v>ПРОСКУРИНА Елена Александровна</v>
      </c>
      <c r="K58" s="175" t="str">
        <f>VLOOKUP(J58,'пр.взвешивания'!C12:F43,2,FALSE)</f>
        <v>20.09.89 кмс</v>
      </c>
      <c r="L58" s="175" t="str">
        <f>VLOOKUP(K58,'пр.взвешивания'!D12:G43,2,FALSE)</f>
        <v>ЦФО Белгородская Губкин МО</v>
      </c>
      <c r="M58" s="173"/>
      <c r="N58" s="173"/>
      <c r="O58" s="94"/>
      <c r="P58" s="94"/>
    </row>
    <row r="59" spans="1:16" ht="12.75" customHeight="1">
      <c r="A59" s="95"/>
      <c r="B59" s="89"/>
      <c r="C59" s="89"/>
      <c r="D59" s="89"/>
      <c r="E59" s="174"/>
      <c r="F59" s="174"/>
      <c r="G59" s="95"/>
      <c r="H59" s="95"/>
      <c r="I59" s="95"/>
      <c r="J59" s="157"/>
      <c r="K59" s="157"/>
      <c r="L59" s="157"/>
      <c r="M59" s="174"/>
      <c r="N59" s="174"/>
      <c r="O59" s="95"/>
      <c r="P59" s="95"/>
    </row>
    <row r="61" spans="1:16" ht="28.5" customHeight="1">
      <c r="A61" s="184" t="s">
        <v>31</v>
      </c>
      <c r="B61" s="184"/>
      <c r="C61" s="184"/>
      <c r="D61" s="184"/>
      <c r="E61" s="184"/>
      <c r="F61" s="184"/>
      <c r="G61" s="184"/>
      <c r="H61" s="184"/>
      <c r="I61" s="184" t="s">
        <v>31</v>
      </c>
      <c r="J61" s="184"/>
      <c r="K61" s="184"/>
      <c r="L61" s="184"/>
      <c r="M61" s="184"/>
      <c r="N61" s="184"/>
      <c r="O61" s="184"/>
      <c r="P61" s="184"/>
    </row>
    <row r="62" spans="1:16" ht="29.25" customHeight="1">
      <c r="A62" s="3" t="s">
        <v>7</v>
      </c>
      <c r="B62" s="3" t="s">
        <v>117</v>
      </c>
      <c r="C62" s="3"/>
      <c r="D62" s="3"/>
      <c r="E62" s="16" t="s">
        <v>105</v>
      </c>
      <c r="F62" s="3"/>
      <c r="G62" s="3"/>
      <c r="H62" s="3"/>
      <c r="I62" s="3" t="s">
        <v>8</v>
      </c>
      <c r="J62" s="3" t="s">
        <v>118</v>
      </c>
      <c r="K62" s="3"/>
      <c r="L62" s="3"/>
      <c r="M62" s="16" t="s">
        <v>105</v>
      </c>
      <c r="N62" s="3"/>
      <c r="O62" s="3"/>
      <c r="P62" s="3"/>
    </row>
    <row r="63" spans="1:16" ht="12.75">
      <c r="A63" s="87" t="s">
        <v>0</v>
      </c>
      <c r="B63" s="87" t="s">
        <v>1</v>
      </c>
      <c r="C63" s="87" t="s">
        <v>2</v>
      </c>
      <c r="D63" s="87" t="s">
        <v>3</v>
      </c>
      <c r="E63" s="87" t="s">
        <v>13</v>
      </c>
      <c r="F63" s="87" t="s">
        <v>14</v>
      </c>
      <c r="G63" s="87" t="s">
        <v>15</v>
      </c>
      <c r="H63" s="87" t="s">
        <v>16</v>
      </c>
      <c r="I63" s="87" t="s">
        <v>0</v>
      </c>
      <c r="J63" s="87" t="s">
        <v>1</v>
      </c>
      <c r="K63" s="87" t="s">
        <v>2</v>
      </c>
      <c r="L63" s="87" t="s">
        <v>3</v>
      </c>
      <c r="M63" s="87" t="s">
        <v>13</v>
      </c>
      <c r="N63" s="87" t="s">
        <v>14</v>
      </c>
      <c r="O63" s="87" t="s">
        <v>15</v>
      </c>
      <c r="P63" s="87" t="s">
        <v>16</v>
      </c>
    </row>
    <row r="64" spans="1:16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1:16" ht="12.75" customHeight="1">
      <c r="A65" s="185">
        <v>1</v>
      </c>
      <c r="B65" s="89" t="str">
        <f>VLOOKUP(A65,'пр.взвешивания'!B6:C37,2,FALSE)</f>
        <v>КУСАНОВА Жанара Сигиндыговна</v>
      </c>
      <c r="C65" s="89" t="str">
        <f>VLOOKUP(B65,'пр.взвешивания'!C6:D37,2,FALSE)</f>
        <v>20.05.91 КМС</v>
      </c>
      <c r="D65" s="89" t="str">
        <f>VLOOKUP(C65,'пр.взвешивания'!D6:E37,2,FALSE)</f>
        <v>ПФО Оренбургская Бузулук ВС</v>
      </c>
      <c r="E65" s="90"/>
      <c r="F65" s="91"/>
      <c r="G65" s="92"/>
      <c r="H65" s="87"/>
      <c r="I65" s="185">
        <v>9</v>
      </c>
      <c r="J65" s="89" t="str">
        <f>VLOOKUP(I65,'пр.взвешивания'!B6:C37,2,FALSE)</f>
        <v>ТОКАРЕВА Анастасия Николаевна</v>
      </c>
      <c r="K65" s="89" t="str">
        <f>VLOOKUP(J65,'пр.взвешивания'!C6:D37,2,FALSE)</f>
        <v>29.04.90 кмс</v>
      </c>
      <c r="L65" s="89" t="str">
        <f>VLOOKUP(K65,'пр.взвешивания'!D6:E37,2,FALSE)</f>
        <v>ПФО Саратовская Энгельс ПР</v>
      </c>
      <c r="M65" s="90"/>
      <c r="N65" s="91"/>
      <c r="O65" s="92"/>
      <c r="P65" s="87"/>
    </row>
    <row r="66" spans="1:16" ht="12.75" customHeight="1">
      <c r="A66" s="186"/>
      <c r="B66" s="89"/>
      <c r="C66" s="89"/>
      <c r="D66" s="89"/>
      <c r="E66" s="90"/>
      <c r="F66" s="90"/>
      <c r="G66" s="92"/>
      <c r="H66" s="87"/>
      <c r="I66" s="186"/>
      <c r="J66" s="89"/>
      <c r="K66" s="89"/>
      <c r="L66" s="89"/>
      <c r="M66" s="90"/>
      <c r="N66" s="90"/>
      <c r="O66" s="92"/>
      <c r="P66" s="87"/>
    </row>
    <row r="67" spans="1:16" ht="12.75" customHeight="1">
      <c r="A67" s="94">
        <v>5</v>
      </c>
      <c r="B67" s="89" t="str">
        <f>VLOOKUP(A67,'пр.взвешивания'!B8:C39,2,FALSE)</f>
        <v>ШЛЯХТИНА Марина Андреевна</v>
      </c>
      <c r="C67" s="89" t="str">
        <f>VLOOKUP(B67,'пр.взвешивания'!C8:D39,2,FALSE)</f>
        <v>04.05.90 мс</v>
      </c>
      <c r="D67" s="89" t="str">
        <f>VLOOKUP(C67,'пр.взвешивания'!D8:E39,2,FALSE)</f>
        <v>ЦФО Брянская Брянск ЛОК</v>
      </c>
      <c r="E67" s="173"/>
      <c r="F67" s="173"/>
      <c r="G67" s="94"/>
      <c r="H67" s="94"/>
      <c r="I67" s="94">
        <v>13</v>
      </c>
      <c r="J67" s="89" t="str">
        <f>VLOOKUP(I67,'пр.взвешивания'!B8:C39,2,FALSE)</f>
        <v>БАРУЛИНА Виктория Юрьевна</v>
      </c>
      <c r="K67" s="89" t="str">
        <f>VLOOKUP(J67,'пр.взвешивания'!C8:D39,2,FALSE)</f>
        <v>25.06.91 1</v>
      </c>
      <c r="L67" s="89" t="str">
        <f>VLOOKUP(K67,'пр.взвешивания'!D8:E39,2,FALSE)</f>
        <v>СЗФО Новгородская  Боровичи МО</v>
      </c>
      <c r="M67" s="173"/>
      <c r="N67" s="173"/>
      <c r="O67" s="94"/>
      <c r="P67" s="94"/>
    </row>
    <row r="68" spans="1:16" ht="12.75" customHeight="1" thickBot="1">
      <c r="A68" s="181"/>
      <c r="B68" s="183"/>
      <c r="C68" s="183"/>
      <c r="D68" s="183"/>
      <c r="E68" s="182"/>
      <c r="F68" s="182"/>
      <c r="G68" s="181"/>
      <c r="H68" s="181"/>
      <c r="I68" s="181"/>
      <c r="J68" s="183"/>
      <c r="K68" s="183"/>
      <c r="L68" s="183"/>
      <c r="M68" s="182"/>
      <c r="N68" s="182"/>
      <c r="O68" s="181"/>
      <c r="P68" s="181"/>
    </row>
    <row r="69" spans="1:16" ht="12.75" customHeight="1">
      <c r="A69" s="187">
        <v>6</v>
      </c>
      <c r="B69" s="180" t="str">
        <f>VLOOKUP(A69,'пр.взвешивания'!B10:C41,2,FALSE)</f>
        <v>ЯКУНИНА Кристина Андреевна</v>
      </c>
      <c r="C69" s="180" t="str">
        <f>VLOOKUP(B69,'пр.взвешивания'!C10:D41,2,FALSE)</f>
        <v>07.07.89 кмс</v>
      </c>
      <c r="D69" s="180" t="str">
        <f>VLOOKUP(C69,'пр.взвешивания'!D10:E41,2,FALSE)</f>
        <v>ПФО Пермский Пермь</v>
      </c>
      <c r="E69" s="179"/>
      <c r="F69" s="176"/>
      <c r="G69" s="177"/>
      <c r="H69" s="158"/>
      <c r="I69" s="187">
        <v>15</v>
      </c>
      <c r="J69" s="180" t="str">
        <f>VLOOKUP(I69,'пр.взвешивания'!B10:C41,2,FALSE)</f>
        <v>БЕССОНОВА Ульяна Александровна</v>
      </c>
      <c r="K69" s="180" t="str">
        <f>VLOOKUP(J69,'пр.взвешивания'!C10:D41,2,FALSE)</f>
        <v>18.10.90 мс</v>
      </c>
      <c r="L69" s="180" t="str">
        <f>VLOOKUP(K69,'пр.взвешивания'!D10:E41,2,FALSE)</f>
        <v>ПФО Пензенская Пенза ВС</v>
      </c>
      <c r="M69" s="179"/>
      <c r="N69" s="176"/>
      <c r="O69" s="177"/>
      <c r="P69" s="158"/>
    </row>
    <row r="70" spans="1:16" ht="12.75" customHeight="1">
      <c r="A70" s="95"/>
      <c r="B70" s="89"/>
      <c r="C70" s="89"/>
      <c r="D70" s="89"/>
      <c r="E70" s="90"/>
      <c r="F70" s="90"/>
      <c r="G70" s="92"/>
      <c r="H70" s="87"/>
      <c r="I70" s="95"/>
      <c r="J70" s="89"/>
      <c r="K70" s="89"/>
      <c r="L70" s="89"/>
      <c r="M70" s="90"/>
      <c r="N70" s="90"/>
      <c r="O70" s="92"/>
      <c r="P70" s="87"/>
    </row>
    <row r="71" spans="1:16" ht="12.75" customHeight="1">
      <c r="A71" s="94">
        <v>3</v>
      </c>
      <c r="B71" s="89" t="str">
        <f>VLOOKUP(A71,'пр.взвешивания'!B6:C37,2,FALSE)</f>
        <v>ДЕНИСОВА Юлия Владимировна</v>
      </c>
      <c r="C71" s="89" t="str">
        <f>VLOOKUP(B71,'пр.взвешивания'!C6:D37,2,FALSE)</f>
        <v>17.05.89 кмс</v>
      </c>
      <c r="D71" s="89" t="str">
        <f>VLOOKUP(C71,'пр.взвешивания'!D6:E37,2,FALSE)</f>
        <v>ЮФО Краснодарский Лабинск ВС</v>
      </c>
      <c r="E71" s="173"/>
      <c r="F71" s="173"/>
      <c r="G71" s="94"/>
      <c r="H71" s="94"/>
      <c r="I71" s="94">
        <v>11</v>
      </c>
      <c r="J71" s="89" t="str">
        <f>VLOOKUP(I71,'пр.взвешивания'!B12:C43,2,FALSE)</f>
        <v>БОБРИКОВА Галина Николаевна</v>
      </c>
      <c r="K71" s="89" t="str">
        <f>VLOOKUP(J71,'пр.взвешивания'!C12:D43,2,FALSE)</f>
        <v>15.11.90 кмс</v>
      </c>
      <c r="L71" s="89" t="str">
        <f>VLOOKUP(K71,'пр.взвешивания'!D12:E43,2,FALSE)</f>
        <v>ЦФО Брянская Брянск ЛОК</v>
      </c>
      <c r="M71" s="173"/>
      <c r="N71" s="173"/>
      <c r="O71" s="94"/>
      <c r="P71" s="94"/>
    </row>
    <row r="72" spans="1:16" ht="12.75" customHeight="1" thickBot="1">
      <c r="A72" s="181"/>
      <c r="B72" s="89"/>
      <c r="C72" s="89"/>
      <c r="D72" s="89"/>
      <c r="E72" s="174"/>
      <c r="F72" s="174"/>
      <c r="G72" s="95"/>
      <c r="H72" s="95"/>
      <c r="I72" s="181"/>
      <c r="J72" s="89"/>
      <c r="K72" s="89"/>
      <c r="L72" s="89"/>
      <c r="M72" s="174"/>
      <c r="N72" s="174"/>
      <c r="O72" s="95"/>
      <c r="P72" s="95"/>
    </row>
    <row r="73" spans="1:13" ht="33.75" customHeight="1">
      <c r="A73" s="4"/>
      <c r="B73" s="3" t="s">
        <v>119</v>
      </c>
      <c r="E73" s="16" t="s">
        <v>105</v>
      </c>
      <c r="I73" s="4"/>
      <c r="J73" s="3" t="s">
        <v>119</v>
      </c>
      <c r="M73" s="16" t="s">
        <v>105</v>
      </c>
    </row>
    <row r="74" spans="1:16" ht="12.75" customHeight="1">
      <c r="A74" s="185">
        <v>1</v>
      </c>
      <c r="B74" s="89" t="str">
        <f>VLOOKUP(A74,'пр.взвешивания'!B6:C37,2,FALSE)</f>
        <v>КУСАНОВА Жанара Сигиндыговна</v>
      </c>
      <c r="C74" s="89" t="str">
        <f>VLOOKUP(B74,'пр.взвешивания'!C6:D37,2,FALSE)</f>
        <v>20.05.91 КМС</v>
      </c>
      <c r="D74" s="89" t="str">
        <f>VLOOKUP(C74,'пр.взвешивания'!D6:E37,2,FALSE)</f>
        <v>ПФО Оренбургская Бузулук ВС</v>
      </c>
      <c r="E74" s="90"/>
      <c r="F74" s="91"/>
      <c r="G74" s="92"/>
      <c r="H74" s="87"/>
      <c r="I74" s="185">
        <v>9</v>
      </c>
      <c r="J74" s="89" t="str">
        <f>VLOOKUP(I74,'пр.взвешивания'!B6:C37,2,FALSE)</f>
        <v>ТОКАРЕВА Анастасия Николаевна</v>
      </c>
      <c r="K74" s="89" t="str">
        <f>VLOOKUP(J74,'пр.взвешивания'!C6:D37,2,FALSE)</f>
        <v>29.04.90 кмс</v>
      </c>
      <c r="L74" s="89" t="str">
        <f>VLOOKUP(K74,'пр.взвешивания'!D6:E37,2,FALSE)</f>
        <v>ПФО Саратовская Энгельс ПР</v>
      </c>
      <c r="M74" s="90"/>
      <c r="N74" s="91"/>
      <c r="O74" s="92"/>
      <c r="P74" s="87"/>
    </row>
    <row r="75" spans="1:16" ht="12.75" customHeight="1">
      <c r="A75" s="186"/>
      <c r="B75" s="89"/>
      <c r="C75" s="89"/>
      <c r="D75" s="89"/>
      <c r="E75" s="90"/>
      <c r="F75" s="90"/>
      <c r="G75" s="92"/>
      <c r="H75" s="87"/>
      <c r="I75" s="186"/>
      <c r="J75" s="89"/>
      <c r="K75" s="89"/>
      <c r="L75" s="89"/>
      <c r="M75" s="90"/>
      <c r="N75" s="90"/>
      <c r="O75" s="92"/>
      <c r="P75" s="87"/>
    </row>
    <row r="76" spans="1:16" ht="12.75" customHeight="1">
      <c r="A76" s="94">
        <v>6</v>
      </c>
      <c r="B76" s="89" t="str">
        <f>VLOOKUP(A76,'пр.взвешивания'!B8:C39,2,FALSE)</f>
        <v>ЯКУНИНА Кристина Андреевна</v>
      </c>
      <c r="C76" s="89" t="str">
        <f>VLOOKUP(B76,'пр.взвешивания'!C8:D39,2,FALSE)</f>
        <v>07.07.89 кмс</v>
      </c>
      <c r="D76" s="89" t="str">
        <f>VLOOKUP(C76,'пр.взвешивания'!D8:E39,2,FALSE)</f>
        <v>ПФО Пермский Пермь</v>
      </c>
      <c r="E76" s="173"/>
      <c r="F76" s="173"/>
      <c r="G76" s="94"/>
      <c r="H76" s="94"/>
      <c r="I76" s="94">
        <v>15</v>
      </c>
      <c r="J76" s="89" t="str">
        <f>VLOOKUP(I76,'пр.взвешивания'!B8:C39,2,FALSE)</f>
        <v>БЕССОНОВА Ульяна Александровна</v>
      </c>
      <c r="K76" s="89" t="str">
        <f>VLOOKUP(J76,'пр.взвешивания'!C8:D39,2,FALSE)</f>
        <v>18.10.90 мс</v>
      </c>
      <c r="L76" s="89" t="str">
        <f>VLOOKUP(K76,'пр.взвешивания'!D8:E39,2,FALSE)</f>
        <v>ПФО Пензенская Пенза ВС</v>
      </c>
      <c r="M76" s="173"/>
      <c r="N76" s="173"/>
      <c r="O76" s="94"/>
      <c r="P76" s="94"/>
    </row>
    <row r="77" spans="1:16" ht="12.75" customHeight="1" thickBot="1">
      <c r="A77" s="181"/>
      <c r="B77" s="183"/>
      <c r="C77" s="183"/>
      <c r="D77" s="183"/>
      <c r="E77" s="182"/>
      <c r="F77" s="182"/>
      <c r="G77" s="181"/>
      <c r="H77" s="181"/>
      <c r="I77" s="181"/>
      <c r="J77" s="183"/>
      <c r="K77" s="183"/>
      <c r="L77" s="183"/>
      <c r="M77" s="182"/>
      <c r="N77" s="182"/>
      <c r="O77" s="181"/>
      <c r="P77" s="181"/>
    </row>
    <row r="78" spans="1:16" ht="12.75" customHeight="1">
      <c r="A78" s="187">
        <v>3</v>
      </c>
      <c r="B78" s="180" t="str">
        <f>VLOOKUP(A78,'пр.взвешивания'!B6:C37,2,FALSE)</f>
        <v>ДЕНИСОВА Юлия Владимировна</v>
      </c>
      <c r="C78" s="180" t="str">
        <f>VLOOKUP(B78,'пр.взвешивания'!C6:D37,2,FALSE)</f>
        <v>17.05.89 кмс</v>
      </c>
      <c r="D78" s="180" t="str">
        <f>VLOOKUP(C78,'пр.взвешивания'!D6:E37,2,FALSE)</f>
        <v>ЮФО Краснодарский Лабинск ВС</v>
      </c>
      <c r="E78" s="179"/>
      <c r="F78" s="176"/>
      <c r="G78" s="177"/>
      <c r="H78" s="158"/>
      <c r="I78" s="187">
        <v>11</v>
      </c>
      <c r="J78" s="180" t="str">
        <f>VLOOKUP(I78,'пр.взвешивания'!B10:C41,2,FALSE)</f>
        <v>БОБРИКОВА Галина Николаевна</v>
      </c>
      <c r="K78" s="180" t="str">
        <f>VLOOKUP(J78,'пр.взвешивания'!C10:D41,2,FALSE)</f>
        <v>15.11.90 кмс</v>
      </c>
      <c r="L78" s="180" t="str">
        <f>VLOOKUP(K78,'пр.взвешивания'!D10:E41,2,FALSE)</f>
        <v>ЦФО Брянская Брянск ЛОК</v>
      </c>
      <c r="M78" s="179"/>
      <c r="N78" s="176"/>
      <c r="O78" s="177"/>
      <c r="P78" s="158"/>
    </row>
    <row r="79" spans="1:16" ht="12.75" customHeight="1">
      <c r="A79" s="95"/>
      <c r="B79" s="89"/>
      <c r="C79" s="89"/>
      <c r="D79" s="89"/>
      <c r="E79" s="90"/>
      <c r="F79" s="90"/>
      <c r="G79" s="92"/>
      <c r="H79" s="87"/>
      <c r="I79" s="95"/>
      <c r="J79" s="89"/>
      <c r="K79" s="89"/>
      <c r="L79" s="89"/>
      <c r="M79" s="90"/>
      <c r="N79" s="90"/>
      <c r="O79" s="92"/>
      <c r="P79" s="87"/>
    </row>
    <row r="80" spans="1:16" ht="12.75" customHeight="1">
      <c r="A80" s="94">
        <v>5</v>
      </c>
      <c r="B80" s="89" t="str">
        <f>VLOOKUP(A80,'пр.взвешивания'!B12:C43,2,FALSE)</f>
        <v>ШЛЯХТИНА Марина Андреевна</v>
      </c>
      <c r="C80" s="89" t="str">
        <f>VLOOKUP(B80,'пр.взвешивания'!C12:D43,2,FALSE)</f>
        <v>04.05.90 мс</v>
      </c>
      <c r="D80" s="89" t="str">
        <f>VLOOKUP(C80,'пр.взвешивания'!D12:E43,2,FALSE)</f>
        <v>ЦФО Брянская Брянск ЛОК</v>
      </c>
      <c r="E80" s="173"/>
      <c r="F80" s="173"/>
      <c r="G80" s="94"/>
      <c r="H80" s="94"/>
      <c r="I80" s="94">
        <v>13</v>
      </c>
      <c r="J80" s="89" t="str">
        <f>VLOOKUP(I80,'пр.взвешивания'!B12:C43,2,FALSE)</f>
        <v>БАРУЛИНА Виктория Юрьевна</v>
      </c>
      <c r="K80" s="89" t="str">
        <f>VLOOKUP(J80,'пр.взвешивания'!C12:D43,2,FALSE)</f>
        <v>25.06.91 1</v>
      </c>
      <c r="L80" s="89" t="str">
        <f>VLOOKUP(K80,'пр.взвешивания'!D12:E43,2,FALSE)</f>
        <v>СЗФО Новгородская  Боровичи МО</v>
      </c>
      <c r="M80" s="173"/>
      <c r="N80" s="173"/>
      <c r="O80" s="94"/>
      <c r="P80" s="94"/>
    </row>
    <row r="81" spans="1:16" ht="12.75" customHeight="1" thickBot="1">
      <c r="A81" s="181"/>
      <c r="B81" s="89"/>
      <c r="C81" s="89"/>
      <c r="D81" s="89"/>
      <c r="E81" s="174"/>
      <c r="F81" s="174"/>
      <c r="G81" s="95"/>
      <c r="H81" s="95"/>
      <c r="I81" s="181"/>
      <c r="J81" s="89"/>
      <c r="K81" s="89"/>
      <c r="L81" s="89"/>
      <c r="M81" s="174"/>
      <c r="N81" s="174"/>
      <c r="O81" s="95"/>
      <c r="P81" s="95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64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38:M39"/>
    <mergeCell ref="N38:N39"/>
    <mergeCell ref="O38:O39"/>
    <mergeCell ref="P38:P39"/>
    <mergeCell ref="I38:I39"/>
    <mergeCell ref="J38:J39"/>
    <mergeCell ref="K38:K39"/>
    <mergeCell ref="L38:L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O18:O19"/>
    <mergeCell ref="P18:P19"/>
    <mergeCell ref="M20:M21"/>
    <mergeCell ref="N20:N21"/>
    <mergeCell ref="O20:O21"/>
    <mergeCell ref="P20:P21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I40:I41"/>
    <mergeCell ref="J40:J41"/>
    <mergeCell ref="K40:K41"/>
    <mergeCell ref="L40:L41"/>
    <mergeCell ref="M40:M41"/>
    <mergeCell ref="N40:N41"/>
    <mergeCell ref="O40:O41"/>
    <mergeCell ref="P40:P41"/>
    <mergeCell ref="I49:I50"/>
    <mergeCell ref="J49:J50"/>
    <mergeCell ref="K49:K50"/>
    <mergeCell ref="L49:L50"/>
    <mergeCell ref="M49:M50"/>
    <mergeCell ref="N49:N50"/>
    <mergeCell ref="O49:O50"/>
    <mergeCell ref="P49:P50"/>
    <mergeCell ref="I58:I59"/>
    <mergeCell ref="J58:J59"/>
    <mergeCell ref="K58:K59"/>
    <mergeCell ref="L58:L59"/>
    <mergeCell ref="M58:M59"/>
    <mergeCell ref="N58:N59"/>
    <mergeCell ref="O58:O59"/>
    <mergeCell ref="P58:P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workbookViewId="0" topLeftCell="A1">
      <selection activeCell="B6" sqref="B6:B13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15.57421875" style="0" customWidth="1"/>
    <col min="7" max="7" width="23.140625" style="0" customWidth="1"/>
  </cols>
  <sheetData>
    <row r="1" spans="1:7" ht="26.25" customHeight="1" thickBot="1">
      <c r="A1" s="99" t="s">
        <v>35</v>
      </c>
      <c r="B1" s="99"/>
      <c r="C1" s="99"/>
      <c r="D1" s="99"/>
      <c r="E1" s="99"/>
      <c r="F1" s="99"/>
      <c r="G1" s="99"/>
    </row>
    <row r="2" spans="1:10" ht="33" customHeight="1" thickBot="1">
      <c r="A2" s="165" t="s">
        <v>33</v>
      </c>
      <c r="B2" s="165"/>
      <c r="C2" s="188"/>
      <c r="D2" s="189" t="str">
        <f>HYPERLINK('[2]реквизиты'!$A$2)</f>
        <v>Первенство  России по САМБО среди юниорок 1989-90 гг.р.</v>
      </c>
      <c r="E2" s="190"/>
      <c r="F2" s="190"/>
      <c r="G2" s="191"/>
      <c r="H2" s="38"/>
      <c r="I2" s="38"/>
      <c r="J2" s="38"/>
    </row>
    <row r="3" spans="1:7" ht="26.25" customHeight="1" thickBot="1">
      <c r="A3" s="192" t="str">
        <f>HYPERLINK('[2]реквизиты'!$A$3)</f>
        <v>02-06 марта 2009 г.        г. Кстово</v>
      </c>
      <c r="B3" s="192"/>
      <c r="C3" s="192"/>
      <c r="D3" s="63"/>
      <c r="E3" s="64"/>
      <c r="F3" s="193" t="s">
        <v>104</v>
      </c>
      <c r="G3" s="194"/>
    </row>
    <row r="4" spans="1:7" ht="12.75">
      <c r="A4" s="94" t="s">
        <v>30</v>
      </c>
      <c r="B4" s="94" t="s">
        <v>0</v>
      </c>
      <c r="C4" s="94" t="s">
        <v>1</v>
      </c>
      <c r="D4" s="94" t="s">
        <v>21</v>
      </c>
      <c r="E4" s="94" t="s">
        <v>22</v>
      </c>
      <c r="F4" s="94" t="s">
        <v>23</v>
      </c>
      <c r="G4" s="94" t="s">
        <v>24</v>
      </c>
    </row>
    <row r="5" spans="1:7" ht="12.75">
      <c r="A5" s="95"/>
      <c r="B5" s="95"/>
      <c r="C5" s="95"/>
      <c r="D5" s="95"/>
      <c r="E5" s="95"/>
      <c r="F5" s="95"/>
      <c r="G5" s="95"/>
    </row>
    <row r="6" spans="1:7" ht="12.75">
      <c r="A6" s="195" t="s">
        <v>121</v>
      </c>
      <c r="B6" s="196">
        <v>6</v>
      </c>
      <c r="C6" s="197" t="str">
        <f>VLOOKUP(B6,'пр.взвешивания'!B6:G41,2,FALSE)</f>
        <v>ЯКУНИНА Кристина Андреевна</v>
      </c>
      <c r="D6" s="197" t="str">
        <f>VLOOKUP(B6,'пр.взвешивания'!B6:G59,3,FALSE)</f>
        <v>07.07.89 кмс</v>
      </c>
      <c r="E6" s="197" t="str">
        <f>VLOOKUP(B6,'пр.взвешивания'!B6:G57,4,FALSE)</f>
        <v>ПФО Пермский Пермь</v>
      </c>
      <c r="F6" s="197"/>
      <c r="G6" s="197" t="str">
        <f>VLOOKUP(B6,'пр.взвешивания'!B6:G57,6,FALSE)</f>
        <v>Митреев СВ</v>
      </c>
    </row>
    <row r="7" spans="1:7" ht="12.75">
      <c r="A7" s="195"/>
      <c r="B7" s="196"/>
      <c r="C7" s="197"/>
      <c r="D7" s="197"/>
      <c r="E7" s="197"/>
      <c r="F7" s="197"/>
      <c r="G7" s="197"/>
    </row>
    <row r="8" spans="1:7" ht="12.75">
      <c r="A8" s="198" t="s">
        <v>122</v>
      </c>
      <c r="B8" s="199">
        <v>1</v>
      </c>
      <c r="C8" s="200" t="str">
        <f>VLOOKUP(B8,'пр.взвешивания'!B6:G41,2,FALSE)</f>
        <v>КУСАНОВА Жанара Сигиндыговна</v>
      </c>
      <c r="D8" s="200" t="str">
        <f>VLOOKUP(B8,'пр.взвешивания'!B6:G59,3,FALSE)</f>
        <v>20.05.91 КМС</v>
      </c>
      <c r="E8" s="200" t="str">
        <f>VLOOKUP(B8,'пр.взвешивания'!B6:G59,4,FALSE)</f>
        <v>ПФО Оренбургская Бузулук ВС</v>
      </c>
      <c r="F8" s="200" t="str">
        <f>VLOOKUP(B8,'пр.взвешивания'!B6:G59,5,FALSE)</f>
        <v>000787</v>
      </c>
      <c r="G8" s="200" t="str">
        <f>VLOOKUP(B8,'пр.взвешивания'!B6:G59,6,FALSE)</f>
        <v>Плотников ПД</v>
      </c>
    </row>
    <row r="9" spans="1:7" ht="12.75">
      <c r="A9" s="198"/>
      <c r="B9" s="199"/>
      <c r="C9" s="200"/>
      <c r="D9" s="200"/>
      <c r="E9" s="200"/>
      <c r="F9" s="200"/>
      <c r="G9" s="200"/>
    </row>
    <row r="10" spans="1:7" ht="12.75">
      <c r="A10" s="201" t="s">
        <v>123</v>
      </c>
      <c r="B10" s="202">
        <v>11</v>
      </c>
      <c r="C10" s="203" t="str">
        <f>VLOOKUP(B10,'пр.взвешивания'!B6:G41,2,FALSE)</f>
        <v>БОБРИКОВА Галина Николаевна</v>
      </c>
      <c r="D10" s="203" t="str">
        <f>VLOOKUP(B10,'пр.взвешивания'!B6:G61,3,FALSE)</f>
        <v>15.11.90 кмс</v>
      </c>
      <c r="E10" s="203" t="str">
        <f>VLOOKUP(B10,'пр.взвешивания'!B6:G61,4,FALSE)</f>
        <v>ЦФО Брянская Брянск ЛОК</v>
      </c>
      <c r="F10" s="203" t="str">
        <f>VLOOKUP(B10,'пр.взвешивания'!B6:G61,5,FALSE)</f>
        <v>003981</v>
      </c>
      <c r="G10" s="203" t="str">
        <f>VLOOKUP(B10,'пр.взвешивания'!B6:G61,6,FALSE)</f>
        <v>Виликогло НА</v>
      </c>
    </row>
    <row r="11" spans="1:7" ht="12.75">
      <c r="A11" s="201"/>
      <c r="B11" s="202"/>
      <c r="C11" s="203"/>
      <c r="D11" s="203"/>
      <c r="E11" s="203"/>
      <c r="F11" s="203"/>
      <c r="G11" s="203"/>
    </row>
    <row r="12" spans="1:7" ht="12.75">
      <c r="A12" s="201" t="s">
        <v>123</v>
      </c>
      <c r="B12" s="202">
        <v>15</v>
      </c>
      <c r="C12" s="203" t="str">
        <f>VLOOKUP(B12,'пр.взвешивания'!B6:G41,2,FALSE)</f>
        <v>БЕССОНОВА Ульяна Александровна</v>
      </c>
      <c r="D12" s="203" t="str">
        <f>VLOOKUP(B12,'пр.взвешивания'!B6:G63,3,FALSE)</f>
        <v>18.10.90 мс</v>
      </c>
      <c r="E12" s="203" t="str">
        <f>VLOOKUP(B12,'пр.взвешивания'!B6:G63,4,FALSE)</f>
        <v>ПФО Пензенская Пенза ВС</v>
      </c>
      <c r="F12" s="203" t="str">
        <f>VLOOKUP(B12,'пр.взвешивания'!B6:G63,5,FALSE)</f>
        <v>000835</v>
      </c>
      <c r="G12" s="203" t="str">
        <f>VLOOKUP(B12,'пр.взвешивания'!B6:G63,6,FALSE)</f>
        <v>Голованов ОИ Бурментьев ВН</v>
      </c>
    </row>
    <row r="13" spans="1:7" ht="12.75">
      <c r="A13" s="201"/>
      <c r="B13" s="202"/>
      <c r="C13" s="203"/>
      <c r="D13" s="203"/>
      <c r="E13" s="203"/>
      <c r="F13" s="203"/>
      <c r="G13" s="203"/>
    </row>
    <row r="14" spans="1:7" ht="12.75">
      <c r="A14" s="204" t="s">
        <v>124</v>
      </c>
      <c r="B14" s="205">
        <v>3</v>
      </c>
      <c r="C14" s="206" t="str">
        <f>VLOOKUP(B14,'пр.взвешивания'!B6:G41,2,FALSE)</f>
        <v>ДЕНИСОВА Юлия Владимировна</v>
      </c>
      <c r="D14" s="206" t="str">
        <f>VLOOKUP(B14,'пр.взвешивания'!B6:G65,3,FALSE)</f>
        <v>17.05.89 кмс</v>
      </c>
      <c r="E14" s="206" t="str">
        <f>VLOOKUP(B14,'пр.взвешивания'!B6:G65,4,FALSE)</f>
        <v>ЮФО Краснодарский Лабинск ВС</v>
      </c>
      <c r="F14" s="206" t="str">
        <f>VLOOKUP(B14,'пр.взвешивания'!B6:G65,5,FALSE)</f>
        <v>000904</v>
      </c>
      <c r="G14" s="206" t="str">
        <f>VLOOKUP(B14,'пр.взвешивания'!B6:G65,6,FALSE)</f>
        <v>Абрамян СА</v>
      </c>
    </row>
    <row r="15" spans="1:7" ht="12.75">
      <c r="A15" s="204"/>
      <c r="B15" s="205"/>
      <c r="C15" s="206"/>
      <c r="D15" s="206"/>
      <c r="E15" s="206"/>
      <c r="F15" s="206"/>
      <c r="G15" s="206"/>
    </row>
    <row r="16" spans="1:7" ht="12.75">
      <c r="A16" s="204" t="s">
        <v>124</v>
      </c>
      <c r="B16" s="205">
        <v>13</v>
      </c>
      <c r="C16" s="206" t="str">
        <f>VLOOKUP(B16,'пр.взвешивания'!B6:G41,2,FALSE)</f>
        <v>БАРУЛИНА Виктория Юрьевна</v>
      </c>
      <c r="D16" s="206" t="str">
        <f>VLOOKUP(B16,'пр.взвешивания'!B6:G67,3,FALSE)</f>
        <v>25.06.91 1</v>
      </c>
      <c r="E16" s="206" t="str">
        <f>VLOOKUP(B16,'пр.взвешивания'!B6:G67,4,FALSE)</f>
        <v>СЗФО Новгородская  Боровичи МО</v>
      </c>
      <c r="F16" s="206" t="str">
        <f>VLOOKUP(B16,'пр.взвешивания'!B6:G67,5,FALSE)</f>
        <v>003218</v>
      </c>
      <c r="G16" s="206" t="str">
        <f>VLOOKUP(B16,'пр.взвешивания'!B6:G67,6,FALSE)</f>
        <v>Аристархов ВН</v>
      </c>
    </row>
    <row r="17" spans="1:7" ht="12.75">
      <c r="A17" s="204"/>
      <c r="B17" s="205"/>
      <c r="C17" s="206"/>
      <c r="D17" s="206"/>
      <c r="E17" s="206"/>
      <c r="F17" s="206"/>
      <c r="G17" s="206"/>
    </row>
    <row r="18" spans="1:7" ht="12.75">
      <c r="A18" s="91" t="s">
        <v>125</v>
      </c>
      <c r="B18" s="205">
        <v>5</v>
      </c>
      <c r="C18" s="206" t="str">
        <f>VLOOKUP(B18,'пр.взвешивания'!B6:G41,2,FALSE)</f>
        <v>ШЛЯХТИНА Марина Андреевна</v>
      </c>
      <c r="D18" s="206" t="str">
        <f>VLOOKUP(B18,'пр.взвешивания'!B6:G69,3,FALSE)</f>
        <v>04.05.90 мс</v>
      </c>
      <c r="E18" s="206" t="str">
        <f>VLOOKUP(B18,'пр.взвешивания'!B6:G69,4,FALSE)</f>
        <v>ЦФО Брянская Брянск ЛОК</v>
      </c>
      <c r="F18" s="206" t="str">
        <f>VLOOKUP(B18,'пр.взвешивания'!B6:G69,5,FALSE)</f>
        <v>003979</v>
      </c>
      <c r="G18" s="206" t="str">
        <f>VLOOKUP(B18,'пр.взвешивания'!B6:G69,6,FALSE)</f>
        <v>Терешок АА</v>
      </c>
    </row>
    <row r="19" spans="1:7" ht="12.75">
      <c r="A19" s="91"/>
      <c r="B19" s="205"/>
      <c r="C19" s="206"/>
      <c r="D19" s="206"/>
      <c r="E19" s="206"/>
      <c r="F19" s="206"/>
      <c r="G19" s="206"/>
    </row>
    <row r="20" spans="1:7" ht="12.75">
      <c r="A20" s="91" t="s">
        <v>125</v>
      </c>
      <c r="B20" s="205">
        <v>9</v>
      </c>
      <c r="C20" s="206" t="str">
        <f>VLOOKUP(B20,'пр.взвешивания'!B6:G41,2,FALSE)</f>
        <v>ТОКАРЕВА Анастасия Николаевна</v>
      </c>
      <c r="D20" s="206" t="str">
        <f>VLOOKUP(B20,'пр.взвешивания'!B6:G71,3,FALSE)</f>
        <v>29.04.90 кмс</v>
      </c>
      <c r="E20" s="206" t="str">
        <f>VLOOKUP(B20,'пр.взвешивания'!B6:G71,4,FALSE)</f>
        <v>ПФО Саратовская Энгельс ПР</v>
      </c>
      <c r="F20" s="206" t="str">
        <f>VLOOKUP(B20,'пр.взвешивания'!B6:G71,5,FALSE)</f>
        <v>000822</v>
      </c>
      <c r="G20" s="206" t="str">
        <f>VLOOKUP(B20,'пр.взвешивания'!B6:G71,6,FALSE)</f>
        <v>Токарев НВ</v>
      </c>
    </row>
    <row r="21" spans="1:7" ht="12.75">
      <c r="A21" s="91"/>
      <c r="B21" s="205"/>
      <c r="C21" s="206"/>
      <c r="D21" s="206"/>
      <c r="E21" s="206"/>
      <c r="F21" s="206"/>
      <c r="G21" s="206"/>
    </row>
    <row r="22" spans="1:7" ht="12.75">
      <c r="A22" s="91" t="s">
        <v>126</v>
      </c>
      <c r="B22" s="205">
        <v>2</v>
      </c>
      <c r="C22" s="206" t="str">
        <f>VLOOKUP(B22,'пр.взвешивания'!B6:G41,2,FALSE)</f>
        <v>КАЗЕНЮК Татьяна Григорьевна</v>
      </c>
      <c r="D22" s="206" t="str">
        <f>VLOOKUP(B22,'пр.взвешивания'!B6:G73,3,FALSE)</f>
        <v>05.08.90 мс</v>
      </c>
      <c r="E22" s="206" t="str">
        <f>VLOOKUP(B22,'пр.взвешивания'!B6:G73,4,FALSE)</f>
        <v>ПФО Самарская Самара МО</v>
      </c>
      <c r="F22" s="206"/>
      <c r="G22" s="206" t="str">
        <f>VLOOKUP(B22,'пр.взвешивания'!B6:G73,6,FALSE)</f>
        <v>Гасанова ЕВ Герасимов СВ</v>
      </c>
    </row>
    <row r="23" spans="1:7" ht="12.75">
      <c r="A23" s="91"/>
      <c r="B23" s="205"/>
      <c r="C23" s="206"/>
      <c r="D23" s="206"/>
      <c r="E23" s="206"/>
      <c r="F23" s="206"/>
      <c r="G23" s="206"/>
    </row>
    <row r="24" spans="1:7" ht="12.75">
      <c r="A24" s="91" t="s">
        <v>126</v>
      </c>
      <c r="B24" s="205">
        <v>8</v>
      </c>
      <c r="C24" s="206" t="str">
        <f>VLOOKUP(B24,'пр.взвешивания'!B6:G41,2,FALSE)</f>
        <v>КАБУЛОВА София Назимовна</v>
      </c>
      <c r="D24" s="206" t="str">
        <f>VLOOKUP(B24,'пр.взвешивания'!B6:G75,3,FALSE)</f>
        <v>29.05.89 кмс</v>
      </c>
      <c r="E24" s="206" t="str">
        <f>VLOOKUP(B24,'пр.взвешивания'!B6:G75,4,FALSE)</f>
        <v>С.Петербург ВС</v>
      </c>
      <c r="F24" s="206" t="str">
        <f>VLOOKUP(B24,'пр.взвешивания'!B6:G75,5,FALSE)</f>
        <v>000872</v>
      </c>
      <c r="G24" s="206" t="str">
        <f>VLOOKUP(B24,'пр.взвешивания'!B6:G75,6,FALSE)</f>
        <v>Безирова ОА</v>
      </c>
    </row>
    <row r="25" spans="1:7" ht="12.75">
      <c r="A25" s="91"/>
      <c r="B25" s="205"/>
      <c r="C25" s="206"/>
      <c r="D25" s="206"/>
      <c r="E25" s="206"/>
      <c r="F25" s="206"/>
      <c r="G25" s="206"/>
    </row>
    <row r="26" spans="1:7" ht="12.75">
      <c r="A26" s="91" t="s">
        <v>126</v>
      </c>
      <c r="B26" s="205">
        <v>12</v>
      </c>
      <c r="C26" s="206" t="str">
        <f>VLOOKUP(B26,'пр.взвешивания'!B6:G41,2,FALSE)</f>
        <v>ТЕЛЬКАНОВА Мария Сергеевна</v>
      </c>
      <c r="D26" s="206" t="str">
        <f>VLOOKUP(B26,'пр.взвешивания'!B6:G77,3,FALSE)</f>
        <v>11.02.90 мс</v>
      </c>
      <c r="E26" s="206" t="str">
        <f>VLOOKUP(B26,'пр.взвешивания'!B6:G77,4,FALSE)</f>
        <v>ПФО Пермский Чусовой МО</v>
      </c>
      <c r="F26" s="206" t="str">
        <f>VLOOKUP(B26,'пр.взвешивания'!B6:G77,5,FALSE)</f>
        <v>000779</v>
      </c>
      <c r="G26" s="206" t="str">
        <f>VLOOKUP(B26,'пр.взвешивания'!B6:G77,6,FALSE)</f>
        <v>Федотов ЛЛ</v>
      </c>
    </row>
    <row r="27" spans="1:7" ht="12.75">
      <c r="A27" s="91"/>
      <c r="B27" s="205"/>
      <c r="C27" s="206"/>
      <c r="D27" s="206"/>
      <c r="E27" s="206"/>
      <c r="F27" s="206"/>
      <c r="G27" s="206"/>
    </row>
    <row r="28" spans="1:7" ht="12.75">
      <c r="A28" s="91" t="s">
        <v>126</v>
      </c>
      <c r="B28" s="205">
        <v>16</v>
      </c>
      <c r="C28" s="206" t="str">
        <f>VLOOKUP(B28,'пр.взвешивания'!B6:G41,2,FALSE)</f>
        <v>ЗАБОЛОТНЕВА Ольга Павловна</v>
      </c>
      <c r="D28" s="206" t="str">
        <f>VLOOKUP(B28,'пр.взвешивания'!B6:G79,3,FALSE)</f>
        <v>13.01.90 кмс</v>
      </c>
      <c r="E28" s="206" t="str">
        <f>VLOOKUP(B28,'пр.взвешивания'!B6:G79,4,FALSE)</f>
        <v>УФО Тюменская Тюмень МО</v>
      </c>
      <c r="F28" s="206" t="str">
        <f>VLOOKUP(B28,'пр.взвешивания'!B6:G79,5,FALSE)</f>
        <v>000786</v>
      </c>
      <c r="G28" s="206" t="str">
        <f>VLOOKUP(B28,'пр.взвешивания'!B6:G79,6,FALSE)</f>
        <v>Ефимов СА Фаттахов АР</v>
      </c>
    </row>
    <row r="29" spans="1:7" ht="12.75">
      <c r="A29" s="91"/>
      <c r="B29" s="205"/>
      <c r="C29" s="206"/>
      <c r="D29" s="206"/>
      <c r="E29" s="206"/>
      <c r="F29" s="206"/>
      <c r="G29" s="206"/>
    </row>
    <row r="30" spans="1:7" ht="12.75">
      <c r="A30" s="91" t="s">
        <v>127</v>
      </c>
      <c r="B30" s="205">
        <v>4</v>
      </c>
      <c r="C30" s="206" t="str">
        <f>VLOOKUP(B30,'пр.взвешивания'!B6:G41,2,FALSE)</f>
        <v>БАДАНОВА Екатерина Александровна</v>
      </c>
      <c r="D30" s="206" t="str">
        <f>VLOOKUP(B30,'пр.взвешивания'!B6:G81,3,FALSE)</f>
        <v>13.01.91 кмс</v>
      </c>
      <c r="E30" s="206" t="str">
        <f>VLOOKUP(B30,'пр.взвешивания'!B6:G81,4,FALSE)</f>
        <v>Москва Д С-70</v>
      </c>
      <c r="F30" s="206"/>
      <c r="G30" s="206" t="str">
        <f>VLOOKUP(B30,'пр.взвешивания'!B6:G81,6,FALSE)</f>
        <v>Кораллов АС</v>
      </c>
    </row>
    <row r="31" spans="1:7" ht="12.75">
      <c r="A31" s="91"/>
      <c r="B31" s="205"/>
      <c r="C31" s="206"/>
      <c r="D31" s="206"/>
      <c r="E31" s="206"/>
      <c r="F31" s="206"/>
      <c r="G31" s="206"/>
    </row>
    <row r="32" spans="1:7" ht="12.75">
      <c r="A32" s="91" t="s">
        <v>127</v>
      </c>
      <c r="B32" s="205">
        <v>7</v>
      </c>
      <c r="C32" s="206" t="str">
        <f>VLOOKUP(B32,'пр.взвешивания'!B6:G41,2,FALSE)</f>
        <v>АЛЕКСЕЕВА Оксана Леонидовна</v>
      </c>
      <c r="D32" s="206" t="str">
        <f>VLOOKUP(B32,'пр.взвешивания'!B6:G83,3,FALSE)</f>
        <v>29.05.89 1</v>
      </c>
      <c r="E32" s="206" t="str">
        <f>VLOOKUP(B32,'пр.взвешивания'!B6:G83,4,FALSE)</f>
        <v>ПФО Р.Чувашия Чебоксары  ПР</v>
      </c>
      <c r="F32" s="206" t="str">
        <f>VLOOKUP(B32,'пр.взвешивания'!B6:G83,5,FALSE)</f>
        <v>014712</v>
      </c>
      <c r="G32" s="206" t="str">
        <f>VLOOKUP(B32,'пр.взвешивания'!B6:G83,6,FALSE)</f>
        <v>Ильин ГА</v>
      </c>
    </row>
    <row r="33" spans="1:7" ht="12.75">
      <c r="A33" s="91"/>
      <c r="B33" s="205"/>
      <c r="C33" s="206"/>
      <c r="D33" s="206"/>
      <c r="E33" s="206"/>
      <c r="F33" s="206"/>
      <c r="G33" s="206"/>
    </row>
    <row r="34" spans="1:7" ht="12.75">
      <c r="A34" s="91" t="s">
        <v>127</v>
      </c>
      <c r="B34" s="205">
        <v>10</v>
      </c>
      <c r="C34" s="206" t="str">
        <f>VLOOKUP(B34,'пр.взвешивания'!B6:G41,2,FALSE)</f>
        <v>ИВАНИШИНА Мария Михайловна</v>
      </c>
      <c r="D34" s="206" t="str">
        <f>VLOOKUP(B34,'пр.взвешивания'!B6:G85,3,FALSE)</f>
        <v>29.12.89 кмс</v>
      </c>
      <c r="E34" s="206" t="str">
        <f>VLOOKUP(B34,'пр.взвешивания'!B6:G85,4,FALSE)</f>
        <v>СФО Иркутская Усть-Илимск МО</v>
      </c>
      <c r="F34" s="206"/>
      <c r="G34" s="206" t="str">
        <f>VLOOKUP(B34,'пр.взвешивания'!B6:G85,6,FALSE)</f>
        <v>Коротеев АА Заречнев АА</v>
      </c>
    </row>
    <row r="35" spans="1:7" ht="12.75">
      <c r="A35" s="91"/>
      <c r="B35" s="205"/>
      <c r="C35" s="206"/>
      <c r="D35" s="206"/>
      <c r="E35" s="206"/>
      <c r="F35" s="206"/>
      <c r="G35" s="206"/>
    </row>
    <row r="36" spans="1:7" ht="12.75">
      <c r="A36" s="91" t="s">
        <v>127</v>
      </c>
      <c r="B36" s="205">
        <v>14</v>
      </c>
      <c r="C36" s="206" t="str">
        <f>VLOOKUP(B36,'пр.взвешивания'!B6:G41,2,FALSE)</f>
        <v>ПРОСКУРИНА Елена Александровна</v>
      </c>
      <c r="D36" s="206" t="str">
        <f>VLOOKUP(B36,'пр.взвешивания'!B6:G87,3,FALSE)</f>
        <v>20.09.89 кмс</v>
      </c>
      <c r="E36" s="206" t="str">
        <f>VLOOKUP(B36,'пр.взвешивания'!B6:G87,4,FALSE)</f>
        <v>ЦФО Белгородская Губкин МО</v>
      </c>
      <c r="F36" s="206"/>
      <c r="G36" s="206" t="str">
        <f>VLOOKUP(B36,'пр.взвешивания'!B6:G87,6,FALSE)</f>
        <v>Тихомиров ВВ</v>
      </c>
    </row>
    <row r="37" spans="1:7" ht="12.75">
      <c r="A37" s="91"/>
      <c r="B37" s="205"/>
      <c r="C37" s="206"/>
      <c r="D37" s="206"/>
      <c r="E37" s="206"/>
      <c r="F37" s="206"/>
      <c r="G37" s="206"/>
    </row>
    <row r="40" ht="12.75">
      <c r="A40" s="65"/>
    </row>
    <row r="41" spans="1:7" ht="15.75">
      <c r="A41" s="50" t="str">
        <f>HYPERLINK('[2]реквизиты'!$A$6)</f>
        <v>Гл. судья, судья МК</v>
      </c>
      <c r="B41" s="51"/>
      <c r="C41" s="51"/>
      <c r="D41" s="13"/>
      <c r="E41" s="52"/>
      <c r="F41" s="52"/>
      <c r="G41" s="53" t="str">
        <f>HYPERLINK('[2]реквизиты'!$G$6)</f>
        <v>Е.В.Чичваркин</v>
      </c>
    </row>
    <row r="42" spans="1:7" ht="15.75">
      <c r="A42" s="51"/>
      <c r="B42" s="51"/>
      <c r="C42" s="51"/>
      <c r="D42" s="14"/>
      <c r="E42" s="55"/>
      <c r="F42" s="55"/>
      <c r="G42" s="12" t="str">
        <f>HYPERLINK('[2]реквизиты'!$G$7)</f>
        <v>/г.Владимир/</v>
      </c>
    </row>
    <row r="43" spans="1:7" ht="12.75">
      <c r="A43" s="60"/>
      <c r="B43" s="60"/>
      <c r="C43" s="60"/>
      <c r="D43" s="57"/>
      <c r="E43" s="57"/>
      <c r="F43" s="57"/>
      <c r="G43" s="13"/>
    </row>
    <row r="44" spans="1:7" ht="15.75">
      <c r="A44" s="50" t="str">
        <f>HYPERLINK('[4]реквизиты'!$A$22)</f>
        <v>Гл. секретарь, судья МК</v>
      </c>
      <c r="B44" s="51"/>
      <c r="C44" s="51"/>
      <c r="D44" s="15"/>
      <c r="E44" s="59"/>
      <c r="F44" s="59"/>
      <c r="G44" s="53" t="str">
        <f>HYPERLINK('[2]реквизиты'!$G$8)</f>
        <v>Н.Ю.Глушкова</v>
      </c>
    </row>
    <row r="45" spans="1:7" ht="12.75">
      <c r="A45" s="60"/>
      <c r="B45" s="60"/>
      <c r="C45" s="60"/>
      <c r="D45" s="13"/>
      <c r="E45" s="13"/>
      <c r="F45" s="13"/>
      <c r="G45" s="12" t="str">
        <f>HYPERLINK('[2]реквизиты'!$G$9)</f>
        <v>/г.Рязань/</v>
      </c>
    </row>
  </sheetData>
  <mergeCells count="124">
    <mergeCell ref="A32:A33"/>
    <mergeCell ref="E36:E37"/>
    <mergeCell ref="D36:D37"/>
    <mergeCell ref="E34:E35"/>
    <mergeCell ref="E32:E33"/>
    <mergeCell ref="B32:B33"/>
    <mergeCell ref="C32:C33"/>
    <mergeCell ref="F34:F35"/>
    <mergeCell ref="G34:G35"/>
    <mergeCell ref="F36:F37"/>
    <mergeCell ref="G36:G37"/>
    <mergeCell ref="F32:F33"/>
    <mergeCell ref="G32:G33"/>
    <mergeCell ref="A36:A37"/>
    <mergeCell ref="B36:B37"/>
    <mergeCell ref="C36:C37"/>
    <mergeCell ref="D32:D33"/>
    <mergeCell ref="A34:A35"/>
    <mergeCell ref="B34:B35"/>
    <mergeCell ref="C34:C35"/>
    <mergeCell ref="D34:D35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A1:G1"/>
    <mergeCell ref="A2:C2"/>
    <mergeCell ref="D2:G2"/>
    <mergeCell ref="A3:C3"/>
    <mergeCell ref="F3:G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tabSelected="1" workbookViewId="0" topLeftCell="A1">
      <selection activeCell="C6" sqref="C6:G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14" t="str">
        <f>HYPERLINK('[2]реквизиты'!$A$2)</f>
        <v>Первенство  России по САМБО среди юниорок 1989-90 гг.р.</v>
      </c>
      <c r="B1" s="215"/>
      <c r="C1" s="215"/>
      <c r="D1" s="215"/>
      <c r="E1" s="215"/>
      <c r="F1" s="215"/>
      <c r="G1" s="215"/>
    </row>
    <row r="2" spans="1:7" ht="20.25" customHeight="1">
      <c r="A2" s="216" t="str">
        <f>HYPERLINK('[2]реквизиты'!$A$3)</f>
        <v>02-06 марта 2009 г.        г. Кстово</v>
      </c>
      <c r="B2" s="216"/>
      <c r="C2" s="216"/>
      <c r="D2" s="216"/>
      <c r="E2" s="216"/>
      <c r="F2" s="216"/>
      <c r="G2" s="216"/>
    </row>
    <row r="3" spans="1:7" ht="20.25" customHeight="1">
      <c r="A3" s="71"/>
      <c r="B3" s="71"/>
      <c r="C3" s="71"/>
      <c r="D3" s="71"/>
      <c r="E3" s="71"/>
      <c r="F3" s="71"/>
      <c r="G3" s="71"/>
    </row>
    <row r="4" spans="1:7" ht="12.75">
      <c r="A4" s="94" t="s">
        <v>20</v>
      </c>
      <c r="B4" s="94" t="s">
        <v>0</v>
      </c>
      <c r="C4" s="94" t="s">
        <v>1</v>
      </c>
      <c r="D4" s="94" t="s">
        <v>21</v>
      </c>
      <c r="E4" s="94" t="s">
        <v>22</v>
      </c>
      <c r="F4" s="94" t="s">
        <v>23</v>
      </c>
      <c r="G4" s="94" t="s">
        <v>24</v>
      </c>
    </row>
    <row r="5" spans="1:7" ht="12.75">
      <c r="A5" s="95"/>
      <c r="B5" s="95"/>
      <c r="C5" s="95"/>
      <c r="D5" s="95"/>
      <c r="E5" s="95"/>
      <c r="F5" s="95"/>
      <c r="G5" s="95"/>
    </row>
    <row r="6" spans="1:7" ht="12.75" customHeight="1">
      <c r="A6" s="207"/>
      <c r="B6" s="208">
        <v>1</v>
      </c>
      <c r="C6" s="209" t="s">
        <v>36</v>
      </c>
      <c r="D6" s="87" t="s">
        <v>37</v>
      </c>
      <c r="E6" s="210" t="s">
        <v>38</v>
      </c>
      <c r="F6" s="92" t="s">
        <v>39</v>
      </c>
      <c r="G6" s="157" t="s">
        <v>40</v>
      </c>
    </row>
    <row r="7" spans="1:7" ht="12.75">
      <c r="A7" s="207"/>
      <c r="B7" s="207"/>
      <c r="C7" s="209"/>
      <c r="D7" s="87"/>
      <c r="E7" s="210"/>
      <c r="F7" s="92"/>
      <c r="G7" s="157"/>
    </row>
    <row r="8" spans="1:7" ht="12.75" customHeight="1">
      <c r="A8" s="207"/>
      <c r="B8" s="208">
        <v>2</v>
      </c>
      <c r="C8" s="209" t="s">
        <v>106</v>
      </c>
      <c r="D8" s="87" t="s">
        <v>90</v>
      </c>
      <c r="E8" s="210" t="s">
        <v>91</v>
      </c>
      <c r="F8" s="92"/>
      <c r="G8" s="157" t="s">
        <v>92</v>
      </c>
    </row>
    <row r="9" spans="1:7" ht="12.75">
      <c r="A9" s="207"/>
      <c r="B9" s="207"/>
      <c r="C9" s="209"/>
      <c r="D9" s="87"/>
      <c r="E9" s="210"/>
      <c r="F9" s="92"/>
      <c r="G9" s="157"/>
    </row>
    <row r="10" spans="1:7" ht="12.75" customHeight="1">
      <c r="A10" s="207"/>
      <c r="B10" s="208">
        <v>3</v>
      </c>
      <c r="C10" s="209" t="s">
        <v>60</v>
      </c>
      <c r="D10" s="87" t="s">
        <v>61</v>
      </c>
      <c r="E10" s="210" t="s">
        <v>62</v>
      </c>
      <c r="F10" s="92" t="s">
        <v>63</v>
      </c>
      <c r="G10" s="157" t="s">
        <v>64</v>
      </c>
    </row>
    <row r="11" spans="1:7" ht="12.75">
      <c r="A11" s="207"/>
      <c r="B11" s="207"/>
      <c r="C11" s="209"/>
      <c r="D11" s="87"/>
      <c r="E11" s="210"/>
      <c r="F11" s="92"/>
      <c r="G11" s="157"/>
    </row>
    <row r="12" spans="1:7" ht="12.75" customHeight="1">
      <c r="A12" s="207"/>
      <c r="B12" s="208">
        <v>4</v>
      </c>
      <c r="C12" s="209" t="s">
        <v>98</v>
      </c>
      <c r="D12" s="87" t="s">
        <v>99</v>
      </c>
      <c r="E12" s="210" t="s">
        <v>65</v>
      </c>
      <c r="F12" s="92"/>
      <c r="G12" s="157" t="s">
        <v>66</v>
      </c>
    </row>
    <row r="13" spans="1:7" ht="12.75">
      <c r="A13" s="207"/>
      <c r="B13" s="207"/>
      <c r="C13" s="209"/>
      <c r="D13" s="87"/>
      <c r="E13" s="210"/>
      <c r="F13" s="92"/>
      <c r="G13" s="157"/>
    </row>
    <row r="14" spans="1:7" ht="12.75" customHeight="1">
      <c r="A14" s="207"/>
      <c r="B14" s="208">
        <v>5</v>
      </c>
      <c r="C14" s="209" t="s">
        <v>56</v>
      </c>
      <c r="D14" s="87" t="s">
        <v>57</v>
      </c>
      <c r="E14" s="210" t="s">
        <v>53</v>
      </c>
      <c r="F14" s="92" t="s">
        <v>58</v>
      </c>
      <c r="G14" s="157" t="s">
        <v>59</v>
      </c>
    </row>
    <row r="15" spans="1:7" ht="12.75">
      <c r="A15" s="207"/>
      <c r="B15" s="207"/>
      <c r="C15" s="209"/>
      <c r="D15" s="87"/>
      <c r="E15" s="210"/>
      <c r="F15" s="92"/>
      <c r="G15" s="157"/>
    </row>
    <row r="16" spans="1:7" ht="12.75" customHeight="1">
      <c r="A16" s="207"/>
      <c r="B16" s="208">
        <v>6</v>
      </c>
      <c r="C16" s="209" t="s">
        <v>107</v>
      </c>
      <c r="D16" s="87" t="s">
        <v>108</v>
      </c>
      <c r="E16" s="210" t="s">
        <v>109</v>
      </c>
      <c r="F16" s="92"/>
      <c r="G16" s="157" t="s">
        <v>110</v>
      </c>
    </row>
    <row r="17" spans="1:7" ht="12.75">
      <c r="A17" s="207"/>
      <c r="B17" s="207"/>
      <c r="C17" s="209"/>
      <c r="D17" s="87"/>
      <c r="E17" s="210"/>
      <c r="F17" s="92"/>
      <c r="G17" s="157"/>
    </row>
    <row r="18" spans="1:7" ht="12.75" customHeight="1">
      <c r="A18" s="207"/>
      <c r="B18" s="208">
        <v>7</v>
      </c>
      <c r="C18" s="209" t="s">
        <v>85</v>
      </c>
      <c r="D18" s="87" t="s">
        <v>86</v>
      </c>
      <c r="E18" s="210" t="s">
        <v>87</v>
      </c>
      <c r="F18" s="92" t="s">
        <v>88</v>
      </c>
      <c r="G18" s="157" t="s">
        <v>89</v>
      </c>
    </row>
    <row r="19" spans="1:7" ht="12.75">
      <c r="A19" s="207"/>
      <c r="B19" s="207"/>
      <c r="C19" s="209"/>
      <c r="D19" s="87"/>
      <c r="E19" s="210"/>
      <c r="F19" s="92"/>
      <c r="G19" s="157"/>
    </row>
    <row r="20" spans="1:7" ht="12.75" customHeight="1">
      <c r="A20" s="207"/>
      <c r="B20" s="208">
        <v>8</v>
      </c>
      <c r="C20" s="209" t="s">
        <v>67</v>
      </c>
      <c r="D20" s="87" t="s">
        <v>68</v>
      </c>
      <c r="E20" s="210" t="s">
        <v>69</v>
      </c>
      <c r="F20" s="92" t="s">
        <v>70</v>
      </c>
      <c r="G20" s="157" t="s">
        <v>100</v>
      </c>
    </row>
    <row r="21" spans="1:7" ht="12.75">
      <c r="A21" s="207"/>
      <c r="B21" s="207"/>
      <c r="C21" s="209"/>
      <c r="D21" s="87"/>
      <c r="E21" s="210"/>
      <c r="F21" s="92"/>
      <c r="G21" s="157"/>
    </row>
    <row r="22" spans="1:7" ht="12.75" customHeight="1">
      <c r="A22" s="207"/>
      <c r="B22" s="208">
        <v>9</v>
      </c>
      <c r="C22" s="209" t="s">
        <v>46</v>
      </c>
      <c r="D22" s="87" t="s">
        <v>47</v>
      </c>
      <c r="E22" s="210" t="s">
        <v>48</v>
      </c>
      <c r="F22" s="92" t="s">
        <v>49</v>
      </c>
      <c r="G22" s="157" t="s">
        <v>50</v>
      </c>
    </row>
    <row r="23" spans="1:7" ht="12.75">
      <c r="A23" s="207"/>
      <c r="B23" s="207"/>
      <c r="C23" s="209"/>
      <c r="D23" s="87"/>
      <c r="E23" s="210"/>
      <c r="F23" s="92"/>
      <c r="G23" s="157"/>
    </row>
    <row r="24" spans="1:7" ht="12.75" customHeight="1">
      <c r="A24" s="207"/>
      <c r="B24" s="208">
        <v>10</v>
      </c>
      <c r="C24" s="209" t="s">
        <v>103</v>
      </c>
      <c r="D24" s="87" t="s">
        <v>82</v>
      </c>
      <c r="E24" s="210" t="s">
        <v>83</v>
      </c>
      <c r="F24" s="92"/>
      <c r="G24" s="157" t="s">
        <v>84</v>
      </c>
    </row>
    <row r="25" spans="1:7" ht="12.75">
      <c r="A25" s="207"/>
      <c r="B25" s="207"/>
      <c r="C25" s="209"/>
      <c r="D25" s="87"/>
      <c r="E25" s="210"/>
      <c r="F25" s="92"/>
      <c r="G25" s="157"/>
    </row>
    <row r="26" spans="1:7" ht="12.75" customHeight="1">
      <c r="A26" s="207"/>
      <c r="B26" s="208">
        <v>11</v>
      </c>
      <c r="C26" s="209" t="s">
        <v>51</v>
      </c>
      <c r="D26" s="87" t="s">
        <v>52</v>
      </c>
      <c r="E26" s="210" t="s">
        <v>53</v>
      </c>
      <c r="F26" s="92" t="s">
        <v>54</v>
      </c>
      <c r="G26" s="157" t="s">
        <v>55</v>
      </c>
    </row>
    <row r="27" spans="1:7" ht="12.75">
      <c r="A27" s="207"/>
      <c r="B27" s="207"/>
      <c r="C27" s="209"/>
      <c r="D27" s="87"/>
      <c r="E27" s="210"/>
      <c r="F27" s="92"/>
      <c r="G27" s="157"/>
    </row>
    <row r="28" spans="1:7" ht="12.75" customHeight="1">
      <c r="A28" s="207"/>
      <c r="B28" s="211">
        <v>12</v>
      </c>
      <c r="C28" s="209" t="s">
        <v>93</v>
      </c>
      <c r="D28" s="87" t="s">
        <v>94</v>
      </c>
      <c r="E28" s="210" t="s">
        <v>95</v>
      </c>
      <c r="F28" s="92" t="s">
        <v>96</v>
      </c>
      <c r="G28" s="157" t="s">
        <v>97</v>
      </c>
    </row>
    <row r="29" spans="1:7" ht="12.75">
      <c r="A29" s="207"/>
      <c r="B29" s="207"/>
      <c r="C29" s="209"/>
      <c r="D29" s="87"/>
      <c r="E29" s="210"/>
      <c r="F29" s="92"/>
      <c r="G29" s="157"/>
    </row>
    <row r="30" spans="1:8" ht="12.75" customHeight="1">
      <c r="A30" s="207"/>
      <c r="B30" s="208">
        <v>13</v>
      </c>
      <c r="C30" s="209" t="s">
        <v>75</v>
      </c>
      <c r="D30" s="87" t="s">
        <v>76</v>
      </c>
      <c r="E30" s="210" t="s">
        <v>101</v>
      </c>
      <c r="F30" s="92" t="s">
        <v>77</v>
      </c>
      <c r="G30" s="157" t="s">
        <v>78</v>
      </c>
      <c r="H30" s="2"/>
    </row>
    <row r="31" spans="1:8" ht="12.75">
      <c r="A31" s="207"/>
      <c r="B31" s="207"/>
      <c r="C31" s="209"/>
      <c r="D31" s="87"/>
      <c r="E31" s="210"/>
      <c r="F31" s="92"/>
      <c r="G31" s="157"/>
      <c r="H31" s="2"/>
    </row>
    <row r="32" spans="1:8" ht="12.75" customHeight="1">
      <c r="A32" s="207"/>
      <c r="B32" s="208">
        <v>14</v>
      </c>
      <c r="C32" s="209" t="s">
        <v>71</v>
      </c>
      <c r="D32" s="87" t="s">
        <v>72</v>
      </c>
      <c r="E32" s="210" t="s">
        <v>73</v>
      </c>
      <c r="F32" s="92"/>
      <c r="G32" s="157" t="s">
        <v>74</v>
      </c>
      <c r="H32" s="2"/>
    </row>
    <row r="33" spans="1:8" ht="12.75">
      <c r="A33" s="207"/>
      <c r="B33" s="207"/>
      <c r="C33" s="209"/>
      <c r="D33" s="87"/>
      <c r="E33" s="210"/>
      <c r="F33" s="92"/>
      <c r="G33" s="157"/>
      <c r="H33" s="2"/>
    </row>
    <row r="34" spans="1:8" ht="12.75" customHeight="1">
      <c r="A34" s="207"/>
      <c r="B34" s="208">
        <v>15</v>
      </c>
      <c r="C34" s="209" t="s">
        <v>41</v>
      </c>
      <c r="D34" s="87" t="s">
        <v>42</v>
      </c>
      <c r="E34" s="210" t="s">
        <v>43</v>
      </c>
      <c r="F34" s="92" t="s">
        <v>44</v>
      </c>
      <c r="G34" s="157" t="s">
        <v>45</v>
      </c>
      <c r="H34" s="2"/>
    </row>
    <row r="35" spans="1:8" ht="12.75">
      <c r="A35" s="207"/>
      <c r="B35" s="207"/>
      <c r="C35" s="209"/>
      <c r="D35" s="87"/>
      <c r="E35" s="210"/>
      <c r="F35" s="92"/>
      <c r="G35" s="157"/>
      <c r="H35" s="2"/>
    </row>
    <row r="36" spans="1:8" ht="12.75">
      <c r="A36" s="207"/>
      <c r="B36" s="208">
        <v>16</v>
      </c>
      <c r="C36" s="209" t="s">
        <v>79</v>
      </c>
      <c r="D36" s="87" t="s">
        <v>80</v>
      </c>
      <c r="E36" s="210" t="s">
        <v>129</v>
      </c>
      <c r="F36" s="92" t="s">
        <v>81</v>
      </c>
      <c r="G36" s="157" t="s">
        <v>102</v>
      </c>
      <c r="H36" s="2"/>
    </row>
    <row r="37" spans="1:8" ht="12.75">
      <c r="A37" s="207"/>
      <c r="B37" s="207"/>
      <c r="C37" s="209"/>
      <c r="D37" s="87"/>
      <c r="E37" s="210"/>
      <c r="F37" s="92"/>
      <c r="G37" s="157"/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spans="1:8" ht="12.75">
      <c r="A46" s="212"/>
      <c r="B46" s="212"/>
      <c r="C46" s="212"/>
      <c r="D46" s="212"/>
      <c r="E46" s="212"/>
      <c r="F46" s="212"/>
      <c r="G46" s="212"/>
      <c r="H46" s="2"/>
    </row>
    <row r="47" spans="1:8" ht="12.75">
      <c r="A47" s="212"/>
      <c r="B47" s="212"/>
      <c r="C47" s="212"/>
      <c r="D47" s="212"/>
      <c r="E47" s="212"/>
      <c r="F47" s="212"/>
      <c r="G47" s="212"/>
      <c r="H47" s="2"/>
    </row>
    <row r="48" spans="1:8" ht="12.75">
      <c r="A48" s="212"/>
      <c r="B48" s="212"/>
      <c r="C48" s="212"/>
      <c r="D48" s="212"/>
      <c r="E48" s="212"/>
      <c r="F48" s="212"/>
      <c r="G48" s="213"/>
      <c r="H48" s="2"/>
    </row>
    <row r="49" spans="1:8" ht="12.75">
      <c r="A49" s="212"/>
      <c r="B49" s="212"/>
      <c r="C49" s="212"/>
      <c r="D49" s="212"/>
      <c r="E49" s="212"/>
      <c r="F49" s="212"/>
      <c r="G49" s="213"/>
      <c r="H49" s="2"/>
    </row>
    <row r="50" spans="1:8" ht="12.75">
      <c r="A50" s="212"/>
      <c r="B50" s="212"/>
      <c r="C50" s="212"/>
      <c r="D50" s="212"/>
      <c r="E50" s="212"/>
      <c r="F50" s="212"/>
      <c r="G50" s="212"/>
      <c r="H50" s="2"/>
    </row>
    <row r="51" spans="1:8" ht="12.75">
      <c r="A51" s="212"/>
      <c r="B51" s="212"/>
      <c r="C51" s="212"/>
      <c r="D51" s="212"/>
      <c r="E51" s="212"/>
      <c r="F51" s="212"/>
      <c r="G51" s="212"/>
      <c r="H51" s="2"/>
    </row>
    <row r="52" spans="1:8" ht="12.75">
      <c r="A52" s="212"/>
      <c r="B52" s="212"/>
      <c r="C52" s="212"/>
      <c r="D52" s="212"/>
      <c r="E52" s="212"/>
      <c r="F52" s="212"/>
      <c r="G52" s="213"/>
      <c r="H52" s="2"/>
    </row>
    <row r="53" spans="1:8" ht="12.75">
      <c r="A53" s="212"/>
      <c r="B53" s="212"/>
      <c r="C53" s="212"/>
      <c r="D53" s="212"/>
      <c r="E53" s="212"/>
      <c r="F53" s="212"/>
      <c r="G53" s="213"/>
      <c r="H53" s="2"/>
    </row>
    <row r="54" spans="1:8" ht="12.75">
      <c r="A54" s="212"/>
      <c r="B54" s="212"/>
      <c r="C54" s="212"/>
      <c r="D54" s="212"/>
      <c r="E54" s="212"/>
      <c r="F54" s="212"/>
      <c r="G54" s="212"/>
      <c r="H54" s="2"/>
    </row>
    <row r="55" spans="1:8" ht="12.75">
      <c r="A55" s="212"/>
      <c r="B55" s="212"/>
      <c r="C55" s="212"/>
      <c r="D55" s="212"/>
      <c r="E55" s="212"/>
      <c r="F55" s="212"/>
      <c r="G55" s="212"/>
      <c r="H55" s="2"/>
    </row>
    <row r="56" spans="1:8" ht="12.75">
      <c r="A56" s="212"/>
      <c r="B56" s="212"/>
      <c r="C56" s="212"/>
      <c r="D56" s="212"/>
      <c r="E56" s="212"/>
      <c r="F56" s="212"/>
      <c r="G56" s="213"/>
      <c r="H56" s="2"/>
    </row>
    <row r="57" spans="1:8" ht="12.75">
      <c r="A57" s="212"/>
      <c r="B57" s="212"/>
      <c r="C57" s="212"/>
      <c r="D57" s="212"/>
      <c r="E57" s="212"/>
      <c r="F57" s="212"/>
      <c r="G57" s="213"/>
      <c r="H57" s="2"/>
    </row>
    <row r="58" spans="1:8" ht="12.75">
      <c r="A58" s="212"/>
      <c r="B58" s="212"/>
      <c r="C58" s="212"/>
      <c r="D58" s="212"/>
      <c r="E58" s="212"/>
      <c r="F58" s="212"/>
      <c r="G58" s="212"/>
      <c r="H58" s="2"/>
    </row>
    <row r="59" spans="1:8" ht="12.75">
      <c r="A59" s="212"/>
      <c r="B59" s="212"/>
      <c r="C59" s="212"/>
      <c r="D59" s="212"/>
      <c r="E59" s="212"/>
      <c r="F59" s="212"/>
      <c r="G59" s="212"/>
      <c r="H59" s="2"/>
    </row>
    <row r="60" spans="1:8" ht="12.75">
      <c r="A60" s="212"/>
      <c r="B60" s="212"/>
      <c r="C60" s="212"/>
      <c r="D60" s="212"/>
      <c r="E60" s="212"/>
      <c r="F60" s="212"/>
      <c r="G60" s="213"/>
      <c r="H60" s="2"/>
    </row>
    <row r="61" spans="1:8" ht="12.75">
      <c r="A61" s="212"/>
      <c r="B61" s="212"/>
      <c r="C61" s="212"/>
      <c r="D61" s="212"/>
      <c r="E61" s="212"/>
      <c r="F61" s="212"/>
      <c r="G61" s="213"/>
      <c r="H61" s="2"/>
    </row>
    <row r="62" spans="1:8" ht="12.75">
      <c r="A62" s="212"/>
      <c r="B62" s="212"/>
      <c r="C62" s="212"/>
      <c r="D62" s="212"/>
      <c r="E62" s="212"/>
      <c r="F62" s="212"/>
      <c r="G62" s="212"/>
      <c r="H62" s="2"/>
    </row>
    <row r="63" spans="1:8" ht="12.75">
      <c r="A63" s="212"/>
      <c r="B63" s="212"/>
      <c r="C63" s="212"/>
      <c r="D63" s="212"/>
      <c r="E63" s="212"/>
      <c r="F63" s="212"/>
      <c r="G63" s="212"/>
      <c r="H63" s="2"/>
    </row>
    <row r="64" spans="1:8" ht="12.75">
      <c r="A64" s="212"/>
      <c r="B64" s="212"/>
      <c r="C64" s="212"/>
      <c r="D64" s="212"/>
      <c r="E64" s="212"/>
      <c r="F64" s="212"/>
      <c r="G64" s="213"/>
      <c r="H64" s="2"/>
    </row>
    <row r="65" spans="1:8" ht="12.75">
      <c r="A65" s="212"/>
      <c r="B65" s="212"/>
      <c r="C65" s="212"/>
      <c r="D65" s="212"/>
      <c r="E65" s="212"/>
      <c r="F65" s="212"/>
      <c r="G65" s="213"/>
      <c r="H65" s="2"/>
    </row>
    <row r="66" spans="1:8" ht="12.75">
      <c r="A66" s="212"/>
      <c r="B66" s="212"/>
      <c r="C66" s="212"/>
      <c r="D66" s="212"/>
      <c r="E66" s="212"/>
      <c r="F66" s="212"/>
      <c r="G66" s="212"/>
      <c r="H66" s="2"/>
    </row>
    <row r="67" spans="1:8" ht="12.75">
      <c r="A67" s="212"/>
      <c r="B67" s="212"/>
      <c r="C67" s="212"/>
      <c r="D67" s="212"/>
      <c r="E67" s="212"/>
      <c r="F67" s="212"/>
      <c r="G67" s="212"/>
      <c r="H67" s="2"/>
    </row>
    <row r="68" spans="1:8" ht="12.75">
      <c r="A68" s="212"/>
      <c r="B68" s="212"/>
      <c r="C68" s="212"/>
      <c r="D68" s="212"/>
      <c r="E68" s="212"/>
      <c r="F68" s="212"/>
      <c r="G68" s="213"/>
      <c r="H68" s="2"/>
    </row>
    <row r="69" spans="1:8" ht="12.75">
      <c r="A69" s="212"/>
      <c r="B69" s="212"/>
      <c r="C69" s="212"/>
      <c r="D69" s="212"/>
      <c r="E69" s="212"/>
      <c r="F69" s="212"/>
      <c r="G69" s="213"/>
      <c r="H69" s="2"/>
    </row>
    <row r="70" spans="1:8" ht="12.75">
      <c r="A70" s="212"/>
      <c r="B70" s="212"/>
      <c r="C70" s="212"/>
      <c r="D70" s="212"/>
      <c r="E70" s="212"/>
      <c r="F70" s="212"/>
      <c r="G70" s="212"/>
      <c r="H70" s="2"/>
    </row>
    <row r="71" spans="1:8" ht="12.75">
      <c r="A71" s="212"/>
      <c r="B71" s="212"/>
      <c r="C71" s="212"/>
      <c r="D71" s="212"/>
      <c r="E71" s="212"/>
      <c r="F71" s="212"/>
      <c r="G71" s="212"/>
      <c r="H71" s="2"/>
    </row>
    <row r="72" spans="1:8" ht="12.75">
      <c r="A72" s="212"/>
      <c r="B72" s="212"/>
      <c r="C72" s="212"/>
      <c r="D72" s="212"/>
      <c r="E72" s="212"/>
      <c r="F72" s="212"/>
      <c r="G72" s="213"/>
      <c r="H72" s="2"/>
    </row>
    <row r="73" spans="1:8" ht="12.75">
      <c r="A73" s="212"/>
      <c r="B73" s="212"/>
      <c r="C73" s="212"/>
      <c r="D73" s="212"/>
      <c r="E73" s="212"/>
      <c r="F73" s="212"/>
      <c r="G73" s="213"/>
      <c r="H73" s="2"/>
    </row>
    <row r="74" spans="1:8" ht="12.75">
      <c r="A74" s="212"/>
      <c r="B74" s="212"/>
      <c r="C74" s="212"/>
      <c r="D74" s="212"/>
      <c r="E74" s="212"/>
      <c r="F74" s="212"/>
      <c r="G74" s="212"/>
      <c r="H74" s="2"/>
    </row>
    <row r="75" spans="1:8" ht="12.75">
      <c r="A75" s="212"/>
      <c r="B75" s="212"/>
      <c r="C75" s="212"/>
      <c r="D75" s="212"/>
      <c r="E75" s="212"/>
      <c r="F75" s="212"/>
      <c r="G75" s="212"/>
      <c r="H75" s="2"/>
    </row>
    <row r="76" spans="1:8" ht="12.75">
      <c r="A76" s="212"/>
      <c r="B76" s="212"/>
      <c r="C76" s="212"/>
      <c r="D76" s="212"/>
      <c r="E76" s="212"/>
      <c r="F76" s="212"/>
      <c r="G76" s="213"/>
      <c r="H76" s="2"/>
    </row>
    <row r="77" spans="1:8" ht="12.75">
      <c r="A77" s="212"/>
      <c r="B77" s="212"/>
      <c r="C77" s="212"/>
      <c r="D77" s="212"/>
      <c r="E77" s="212"/>
      <c r="F77" s="212"/>
      <c r="G77" s="213"/>
      <c r="H77" s="2"/>
    </row>
    <row r="78" spans="1:8" ht="12.75">
      <c r="A78" s="212"/>
      <c r="B78" s="212"/>
      <c r="C78" s="212"/>
      <c r="D78" s="212"/>
      <c r="E78" s="212"/>
      <c r="F78" s="212"/>
      <c r="G78" s="212"/>
      <c r="H78" s="2"/>
    </row>
    <row r="79" spans="1:8" ht="12.75">
      <c r="A79" s="212"/>
      <c r="B79" s="212"/>
      <c r="C79" s="212"/>
      <c r="D79" s="212"/>
      <c r="E79" s="212"/>
      <c r="F79" s="212"/>
      <c r="G79" s="212"/>
      <c r="H79" s="2"/>
    </row>
    <row r="80" spans="1:8" ht="12.75">
      <c r="A80" s="212"/>
      <c r="B80" s="212"/>
      <c r="C80" s="212"/>
      <c r="D80" s="212"/>
      <c r="E80" s="212"/>
      <c r="F80" s="212"/>
      <c r="G80" s="213"/>
      <c r="H80" s="2"/>
    </row>
    <row r="81" spans="1:8" ht="12.75">
      <c r="A81" s="212"/>
      <c r="B81" s="212"/>
      <c r="C81" s="212"/>
      <c r="D81" s="212"/>
      <c r="E81" s="212"/>
      <c r="F81" s="212"/>
      <c r="G81" s="213"/>
      <c r="H81" s="2"/>
    </row>
    <row r="82" spans="1:8" ht="12.75">
      <c r="A82" s="212"/>
      <c r="B82" s="212"/>
      <c r="C82" s="212"/>
      <c r="D82" s="212"/>
      <c r="E82" s="212"/>
      <c r="F82" s="212"/>
      <c r="G82" s="212"/>
      <c r="H82" s="2"/>
    </row>
    <row r="83" spans="1:8" ht="12.75">
      <c r="A83" s="212"/>
      <c r="B83" s="212"/>
      <c r="C83" s="212"/>
      <c r="D83" s="212"/>
      <c r="E83" s="212"/>
      <c r="F83" s="212"/>
      <c r="G83" s="212"/>
      <c r="H83" s="2"/>
    </row>
    <row r="84" spans="1:8" ht="12.75">
      <c r="A84" s="212"/>
      <c r="B84" s="212"/>
      <c r="C84" s="212"/>
      <c r="D84" s="212"/>
      <c r="E84" s="212"/>
      <c r="F84" s="212"/>
      <c r="G84" s="213"/>
      <c r="H84" s="2"/>
    </row>
    <row r="85" spans="1:8" ht="12.75">
      <c r="A85" s="212"/>
      <c r="B85" s="212"/>
      <c r="C85" s="212"/>
      <c r="D85" s="212"/>
      <c r="E85" s="212"/>
      <c r="F85" s="212"/>
      <c r="G85" s="213"/>
      <c r="H85" s="2"/>
    </row>
    <row r="86" spans="1:8" ht="12.75">
      <c r="A86" s="212"/>
      <c r="B86" s="212"/>
      <c r="C86" s="212"/>
      <c r="D86" s="212"/>
      <c r="E86" s="212"/>
      <c r="F86" s="212"/>
      <c r="G86" s="212"/>
      <c r="H86" s="2"/>
    </row>
    <row r="87" spans="1:8" ht="12.75">
      <c r="A87" s="212"/>
      <c r="B87" s="212"/>
      <c r="C87" s="212"/>
      <c r="D87" s="212"/>
      <c r="E87" s="212"/>
      <c r="F87" s="212"/>
      <c r="G87" s="212"/>
      <c r="H87" s="2"/>
    </row>
    <row r="88" spans="1:8" ht="12.75">
      <c r="A88" s="212"/>
      <c r="B88" s="212"/>
      <c r="C88" s="212"/>
      <c r="D88" s="212"/>
      <c r="E88" s="212"/>
      <c r="F88" s="212"/>
      <c r="G88" s="213"/>
      <c r="H88" s="2"/>
    </row>
    <row r="89" spans="1:8" ht="12.75">
      <c r="A89" s="212"/>
      <c r="B89" s="212"/>
      <c r="C89" s="212"/>
      <c r="D89" s="212"/>
      <c r="E89" s="212"/>
      <c r="F89" s="212"/>
      <c r="G89" s="213"/>
      <c r="H89" s="2"/>
    </row>
    <row r="90" spans="1:8" ht="12.75">
      <c r="A90" s="212"/>
      <c r="B90" s="212"/>
      <c r="C90" s="212"/>
      <c r="D90" s="212"/>
      <c r="E90" s="212"/>
      <c r="F90" s="212"/>
      <c r="G90" s="212"/>
      <c r="H90" s="2"/>
    </row>
    <row r="91" spans="1:8" ht="12.75">
      <c r="A91" s="212"/>
      <c r="B91" s="212"/>
      <c r="C91" s="212"/>
      <c r="D91" s="212"/>
      <c r="E91" s="212"/>
      <c r="F91" s="212"/>
      <c r="G91" s="212"/>
      <c r="H91" s="2"/>
    </row>
    <row r="92" spans="1:8" ht="12.75">
      <c r="A92" s="212"/>
      <c r="B92" s="212"/>
      <c r="C92" s="212"/>
      <c r="D92" s="212"/>
      <c r="E92" s="212"/>
      <c r="F92" s="212"/>
      <c r="G92" s="213"/>
      <c r="H92" s="2"/>
    </row>
    <row r="93" spans="1:8" ht="12.75">
      <c r="A93" s="212"/>
      <c r="B93" s="212"/>
      <c r="C93" s="212"/>
      <c r="D93" s="212"/>
      <c r="E93" s="212"/>
      <c r="F93" s="212"/>
      <c r="G93" s="213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</sheetData>
  <autoFilter ref="A5:H37"/>
  <mergeCells count="289">
    <mergeCell ref="A2:G2"/>
    <mergeCell ref="E92:E93"/>
    <mergeCell ref="F92:F93"/>
    <mergeCell ref="G92:G93"/>
    <mergeCell ref="C90:C91"/>
    <mergeCell ref="D90:D91"/>
    <mergeCell ref="E90:E91"/>
    <mergeCell ref="F90:F91"/>
    <mergeCell ref="G90:G91"/>
    <mergeCell ref="A88:A89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G84:G85"/>
    <mergeCell ref="B88:B89"/>
    <mergeCell ref="C88:C89"/>
    <mergeCell ref="D88:D89"/>
    <mergeCell ref="E84:E85"/>
    <mergeCell ref="E86:E87"/>
    <mergeCell ref="F86:F87"/>
    <mergeCell ref="G86:G87"/>
    <mergeCell ref="C86:C87"/>
    <mergeCell ref="D86:D87"/>
    <mergeCell ref="A84:A85"/>
    <mergeCell ref="B84:B85"/>
    <mergeCell ref="A86:A87"/>
    <mergeCell ref="B86:B87"/>
    <mergeCell ref="F84:F85"/>
    <mergeCell ref="C84:C85"/>
    <mergeCell ref="E80:E81"/>
    <mergeCell ref="F80:F81"/>
    <mergeCell ref="C80:C81"/>
    <mergeCell ref="D80:D81"/>
    <mergeCell ref="D84:D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A46:A47"/>
    <mergeCell ref="B46:B47"/>
    <mergeCell ref="C46:C47"/>
    <mergeCell ref="D46:D47"/>
    <mergeCell ref="E46:E47"/>
    <mergeCell ref="F46:F47"/>
    <mergeCell ref="G46:G47"/>
    <mergeCell ref="E32:E33"/>
    <mergeCell ref="F32:F33"/>
    <mergeCell ref="G32:G33"/>
    <mergeCell ref="E34:E35"/>
    <mergeCell ref="F34:F35"/>
    <mergeCell ref="G34:G35"/>
    <mergeCell ref="F36:F37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G36:G37"/>
    <mergeCell ref="A36:A37"/>
    <mergeCell ref="B36:B37"/>
    <mergeCell ref="C36:C37"/>
    <mergeCell ref="D36:D37"/>
    <mergeCell ref="E36:E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2009-03-05T12:57:28Z</cp:lastPrinted>
  <dcterms:created xsi:type="dcterms:W3CDTF">1996-10-08T23:32:33Z</dcterms:created>
  <dcterms:modified xsi:type="dcterms:W3CDTF">2009-03-05T13:21:18Z</dcterms:modified>
  <cp:category/>
  <cp:version/>
  <cp:contentType/>
  <cp:contentStatus/>
</cp:coreProperties>
</file>