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<sst xmlns="http://schemas.openxmlformats.org/spreadsheetml/2006/main" count="351" uniqueCount="218">
  <si>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</si>
  <si>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</si>
  <si>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</si>
  <si>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</si>
  <si>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</si>
  <si>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</si>
  <si>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</si>
  <si>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</si>
  <si>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</si>
  <si>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</si>
  <si>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</si>
  <si>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</si>
  <si>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</si>
  <si>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</si>
  <si>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</si>
  <si>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</si>
  <si>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</si>
  <si>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</si>
  <si>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</si>
  <si>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</si>
  <si>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</si>
  <si>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</si>
  <si>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</si>
  <si>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</si>
  <si>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</si>
  <si>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</si>
  <si>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</si>
  <si>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</si>
  <si>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</si>
  <si>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</si>
  <si>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</si>
  <si>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</si>
  <si>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</si>
  <si>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</si>
  <si>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</si>
  <si>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</si>
  <si>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</si>
  <si>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</si>
  <si>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</si>
  <si>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</si>
  <si>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</si>
  <si>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</si>
  <si>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</si>
  <si>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</si>
  <si>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</si>
  <si>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</si>
  <si>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</si>
  <si>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</si>
  <si>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</si>
  <si>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</si>
  <si>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</si>
  <si>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</si>
  <si>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</si>
  <si>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</si>
  <si>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</si>
  <si>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</si>
  <si>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</si>
  <si>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ПРОТОКОЛ ВЗВЕШИВАНИЯ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</si>
  <si>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</si>
  <si>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</si>
  <si>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</si>
  <si>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</si>
  <si>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</si>
  <si>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Вайцель Альберт Эдуардович</t>
  </si>
  <si>
    <t>23.09.76 мсмк</t>
  </si>
  <si>
    <t>ДВФО Хабаровский Хабаровск ПР</t>
  </si>
  <si>
    <t>000706</t>
  </si>
  <si>
    <t>Куликов ИВ</t>
  </si>
  <si>
    <t>Ширяев Максим Сергеевич</t>
  </si>
  <si>
    <t>18.03.88 мс</t>
  </si>
  <si>
    <t>Москва Д</t>
  </si>
  <si>
    <t>001129</t>
  </si>
  <si>
    <t xml:space="preserve">Фунтиков ПВ </t>
  </si>
  <si>
    <t>Хорпяков Олег Вячеславович</t>
  </si>
  <si>
    <t>28.02.77 мс</t>
  </si>
  <si>
    <t>000729</t>
  </si>
  <si>
    <t xml:space="preserve">Желяев ДС </t>
  </si>
  <si>
    <t>80 мс</t>
  </si>
  <si>
    <t>ПФО Башкортостан Уфа Д</t>
  </si>
  <si>
    <t>001542</t>
  </si>
  <si>
    <t>Кобиашвили СР Бикташев МР</t>
  </si>
  <si>
    <t>Фролов Сергей Михайлович</t>
  </si>
  <si>
    <t>06.06.82 кмс</t>
  </si>
  <si>
    <t>ПФО Оренбургская Соль-Илецк ПР</t>
  </si>
  <si>
    <t>Бисенов СТ</t>
  </si>
  <si>
    <t>Энгеноев Тимур Якубович</t>
  </si>
  <si>
    <t>08.09.70 мс</t>
  </si>
  <si>
    <t>ПФО Пермский Краснокамск ПР</t>
  </si>
  <si>
    <t>017730</t>
  </si>
  <si>
    <t>Перчик ВТ</t>
  </si>
  <si>
    <t>Дьяконов Иван Викторович</t>
  </si>
  <si>
    <t>27.08.86 мс</t>
  </si>
  <si>
    <t>СЗФО Коми Сыктывкар МО</t>
  </si>
  <si>
    <t>0110088</t>
  </si>
  <si>
    <t>Данилов АК Дерин ДД</t>
  </si>
  <si>
    <t>Паршин Сергей Владимирович</t>
  </si>
  <si>
    <t>14.08.84 мс</t>
  </si>
  <si>
    <t xml:space="preserve">СФО Красноярский </t>
  </si>
  <si>
    <t xml:space="preserve">Хориков ВА </t>
  </si>
  <si>
    <t>Шачнев Данила Юрьевич</t>
  </si>
  <si>
    <t>СФОНовосибирская  Новосибирск Д</t>
  </si>
  <si>
    <t>Плотников СВ</t>
  </si>
  <si>
    <t>Михальченко Роман Александрович</t>
  </si>
  <si>
    <t>27.06.87 мс</t>
  </si>
  <si>
    <t>УФО курганская Курган МО</t>
  </si>
  <si>
    <t>Стеннков ВГ Бородин ОБ</t>
  </si>
  <si>
    <t>Старков Михаил Александрович</t>
  </si>
  <si>
    <t xml:space="preserve">УФО Свердловская Екатеринбург </t>
  </si>
  <si>
    <t>Гибадуллин ТА Козлов АА</t>
  </si>
  <si>
    <t>Тутик Вячеслав Анатольевич</t>
  </si>
  <si>
    <t>18.06.81 МС</t>
  </si>
  <si>
    <t>УфО Челябинск Д</t>
  </si>
  <si>
    <t>001544</t>
  </si>
  <si>
    <t>Зубов Роман Петрович</t>
  </si>
  <si>
    <t>28.02.80 мсмк</t>
  </si>
  <si>
    <t>ЦФО Брянск Д</t>
  </si>
  <si>
    <t>000723</t>
  </si>
  <si>
    <t>Портнов СВ</t>
  </si>
  <si>
    <t>Минаков Виталий Викторович</t>
  </si>
  <si>
    <t>06.02.85 мсмк</t>
  </si>
  <si>
    <t>ЦФО Брянск ЛОК</t>
  </si>
  <si>
    <t>000429</t>
  </si>
  <si>
    <t>Сафронов ВВ</t>
  </si>
  <si>
    <t>Ратько Константин Станиславович</t>
  </si>
  <si>
    <t>06.04.85 мсмк</t>
  </si>
  <si>
    <t>ЦФО Владимир Д</t>
  </si>
  <si>
    <t>000724</t>
  </si>
  <si>
    <t>Солдатов АВ Куприков АТ</t>
  </si>
  <si>
    <t>Хорев Сергей Александрович</t>
  </si>
  <si>
    <t>07.07.78 кмс</t>
  </si>
  <si>
    <t>ЦФО Ивановская Иваново ПР</t>
  </si>
  <si>
    <t>002586</t>
  </si>
  <si>
    <t>Изместьев ВП</t>
  </si>
  <si>
    <t>Веселов Алексей Александрович</t>
  </si>
  <si>
    <t>11.01.83 мс</t>
  </si>
  <si>
    <t xml:space="preserve">ЦФО Костромская  Кострома </t>
  </si>
  <si>
    <t>001437</t>
  </si>
  <si>
    <t>Коркин ЮД Степанов АА</t>
  </si>
  <si>
    <t>Медведских Алексей Владимирович</t>
  </si>
  <si>
    <t>ЦФО Липецкая Елец ЛОК</t>
  </si>
  <si>
    <t>Селиванов ЮН</t>
  </si>
  <si>
    <t>Прокин Сергей Сергеевич</t>
  </si>
  <si>
    <t>25.04.89 мс</t>
  </si>
  <si>
    <t>ЦФО Московская Коломна МО</t>
  </si>
  <si>
    <t>000246</t>
  </si>
  <si>
    <t>Егошин БА</t>
  </si>
  <si>
    <t>Борискин Сергей Александрович</t>
  </si>
  <si>
    <t>07.05.87 мсмк</t>
  </si>
  <si>
    <t>ЦФО Рязанская Рязань МО</t>
  </si>
  <si>
    <t>000575</t>
  </si>
  <si>
    <t xml:space="preserve">Бушменков ОВ </t>
  </si>
  <si>
    <t>Волков Андрей Викторович</t>
  </si>
  <si>
    <t>13.11.86 мсмк</t>
  </si>
  <si>
    <t>Быстров ОА Попов ОН</t>
  </si>
  <si>
    <t>Смирнов Михаил викторович</t>
  </si>
  <si>
    <t>25.05.85 мс</t>
  </si>
  <si>
    <t>ЦФО Тверская Торжок МО</t>
  </si>
  <si>
    <t>Савине НН Петров СЮ</t>
  </si>
  <si>
    <t>Исаев Иван Викторович</t>
  </si>
  <si>
    <t>11.04.82 кмс</t>
  </si>
  <si>
    <t>ЦФО Тульская Тула ЛОК</t>
  </si>
  <si>
    <t>001477071</t>
  </si>
  <si>
    <t xml:space="preserve">Лювунхай ВА </t>
  </si>
  <si>
    <t>Хамикоев Заур Олегович</t>
  </si>
  <si>
    <t>21.02.88 мс</t>
  </si>
  <si>
    <t>00024471</t>
  </si>
  <si>
    <t xml:space="preserve">Максимов АМ Бородаенко ВН </t>
  </si>
  <si>
    <t>Мухин Федор Алексеевич</t>
  </si>
  <si>
    <t>11.12.83 мс</t>
  </si>
  <si>
    <t>ЦФО Ярославская Ярославль Д</t>
  </si>
  <si>
    <t>004064</t>
  </si>
  <si>
    <t>Сапожников СВ Мухин ВВ</t>
  </si>
  <si>
    <t>Тешев Анзор Русланович</t>
  </si>
  <si>
    <t>05.07.89 мс</t>
  </si>
  <si>
    <t>ЮФО Адыгея Майкоп ВВ</t>
  </si>
  <si>
    <t>001613</t>
  </si>
  <si>
    <t>Меретуков С Хапай А</t>
  </si>
  <si>
    <t>Бучукури Тимур Михайлович</t>
  </si>
  <si>
    <t>19.12.77 мс</t>
  </si>
  <si>
    <t>ЮФО Адыгея Майкоп ВС</t>
  </si>
  <si>
    <t>001530</t>
  </si>
  <si>
    <t>Липаридзе Д Коблев Я</t>
  </si>
  <si>
    <t>Делок Адам Асметович</t>
  </si>
  <si>
    <t>10.08.75 мсмк</t>
  </si>
  <si>
    <t>ЮФО Адыгея Майкоп Д</t>
  </si>
  <si>
    <t>001502</t>
  </si>
  <si>
    <t>Хапай А</t>
  </si>
  <si>
    <t>Галкин Владимир Николаевич</t>
  </si>
  <si>
    <t>22.06.79 кмс</t>
  </si>
  <si>
    <t>ЮФО Волгоградская Волгоград Д</t>
  </si>
  <si>
    <t>Лазарев  ВИ</t>
  </si>
  <si>
    <t>Поздняков Дмитрий Михайлович</t>
  </si>
  <si>
    <t>01.07.88 мс</t>
  </si>
  <si>
    <t>ЮФО Краснодарский Краснодар МО</t>
  </si>
  <si>
    <t>Елиазян С.К.</t>
  </si>
  <si>
    <t>0776</t>
  </si>
  <si>
    <t>Арсланов Рустем Разитович</t>
  </si>
  <si>
    <t>06.06.84 мс</t>
  </si>
  <si>
    <t>000502</t>
  </si>
  <si>
    <t>00314</t>
  </si>
  <si>
    <t>000695</t>
  </si>
  <si>
    <t>3.07.77 мсмк</t>
  </si>
  <si>
    <t>01.08.89 кмс</t>
  </si>
  <si>
    <t>011029</t>
  </si>
  <si>
    <t>0901186</t>
  </si>
  <si>
    <t>4:0</t>
  </si>
  <si>
    <t>3:0</t>
  </si>
  <si>
    <t>3:1</t>
  </si>
  <si>
    <t>в.к.  &gt;100  кг.</t>
  </si>
  <si>
    <t>3,5:0</t>
  </si>
  <si>
    <t>2:0</t>
  </si>
  <si>
    <t>Брызгалов В, Вдовченко ВН</t>
  </si>
  <si>
    <t>7-8</t>
  </si>
  <si>
    <t>9-12</t>
  </si>
  <si>
    <t>13-15</t>
  </si>
  <si>
    <t>16-19</t>
  </si>
  <si>
    <t>20-30</t>
  </si>
  <si>
    <t>3,5:0,5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</si>
</sst>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0"/>
      <color indexed="9"/>
      <name val="Arial Narrow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9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14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4" fillId="2" borderId="28" xfId="15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2" fillId="3" borderId="28" xfId="15" applyFont="1" applyFill="1" applyBorder="1" applyAlignment="1" applyProtection="1">
      <alignment horizontal="center" vertical="center" wrapText="1"/>
      <protection/>
    </xf>
    <xf numFmtId="0" fontId="12" fillId="3" borderId="30" xfId="15" applyFont="1" applyFill="1" applyBorder="1" applyAlignment="1" applyProtection="1">
      <alignment horizontal="center" vertical="center" wrapText="1"/>
      <protection/>
    </xf>
    <xf numFmtId="0" fontId="12" fillId="3" borderId="29" xfId="15" applyFont="1" applyFill="1" applyBorder="1" applyAlignment="1" applyProtection="1">
      <alignment horizontal="center" vertical="center" wrapText="1"/>
      <protection/>
    </xf>
    <xf numFmtId="49" fontId="16" fillId="0" borderId="2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12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Alignment="1">
      <alignment horizontal="center"/>
    </xf>
    <xf numFmtId="0" fontId="7" fillId="4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7" fillId="0" borderId="27" xfId="15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17" fillId="0" borderId="31" xfId="15" applyFont="1" applyBorder="1" applyAlignment="1">
      <alignment horizontal="left" vertical="center" wrapText="1"/>
    </xf>
    <xf numFmtId="0" fontId="17" fillId="0" borderId="13" xfId="15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7" fillId="0" borderId="34" xfId="15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4" xfId="15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15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vertical="center" wrapText="1"/>
    </xf>
    <xf numFmtId="0" fontId="18" fillId="0" borderId="40" xfId="0" applyNumberFormat="1" applyFont="1" applyBorder="1" applyAlignment="1">
      <alignment horizontal="center" vertical="center" wrapText="1"/>
    </xf>
    <xf numFmtId="0" fontId="18" fillId="0" borderId="41" xfId="0" applyNumberFormat="1" applyFont="1" applyBorder="1" applyAlignment="1">
      <alignment horizontal="center" vertical="center" wrapText="1"/>
    </xf>
    <xf numFmtId="0" fontId="18" fillId="0" borderId="42" xfId="0" applyNumberFormat="1" applyFont="1" applyBorder="1" applyAlignment="1">
      <alignment horizontal="center" vertical="center" wrapText="1"/>
    </xf>
    <xf numFmtId="0" fontId="18" fillId="0" borderId="43" xfId="0" applyNumberFormat="1" applyFont="1" applyBorder="1" applyAlignment="1">
      <alignment horizontal="center" vertical="center" wrapText="1"/>
    </xf>
    <xf numFmtId="0" fontId="18" fillId="0" borderId="4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47" xfId="0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9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center" wrapText="1"/>
    </xf>
    <xf numFmtId="0" fontId="19" fillId="0" borderId="53" xfId="0" applyNumberFormat="1" applyFont="1" applyBorder="1" applyAlignment="1">
      <alignment horizontal="center" vertical="center" wrapText="1"/>
    </xf>
    <xf numFmtId="0" fontId="19" fillId="0" borderId="54" xfId="0" applyNumberFormat="1" applyFont="1" applyBorder="1" applyAlignment="1">
      <alignment horizontal="center" vertical="center" wrapText="1"/>
    </xf>
    <xf numFmtId="0" fontId="19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center" wrapText="1"/>
    </xf>
    <xf numFmtId="0" fontId="4" fillId="2" borderId="57" xfId="15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60" xfId="15" applyFont="1" applyBorder="1" applyAlignment="1">
      <alignment horizontal="center" vertical="center" wrapText="1"/>
    </xf>
    <xf numFmtId="0" fontId="4" fillId="3" borderId="28" xfId="15" applyFont="1" applyFill="1" applyBorder="1" applyAlignment="1">
      <alignment horizontal="center" vertical="center" wrapText="1"/>
    </xf>
    <xf numFmtId="0" fontId="4" fillId="3" borderId="30" xfId="15" applyFont="1" applyFill="1" applyBorder="1" applyAlignment="1">
      <alignment horizontal="center" vertical="center" wrapText="1"/>
    </xf>
    <xf numFmtId="0" fontId="4" fillId="3" borderId="29" xfId="15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49" fontId="8" fillId="6" borderId="27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49" fontId="8" fillId="7" borderId="27" xfId="0" applyNumberFormat="1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49" fontId="3" fillId="7" borderId="12" xfId="0" applyNumberFormat="1" applyFont="1" applyFill="1" applyBorder="1" applyAlignment="1">
      <alignment horizontal="center" vertical="center" wrapText="1"/>
    </xf>
    <xf numFmtId="49" fontId="7" fillId="7" borderId="13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left"/>
    </xf>
    <xf numFmtId="2" fontId="7" fillId="0" borderId="61" xfId="0" applyNumberFormat="1" applyFont="1" applyBorder="1" applyAlignment="1">
      <alignment horizontal="left"/>
    </xf>
    <xf numFmtId="0" fontId="6" fillId="7" borderId="7" xfId="0" applyFont="1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 vertical="center" wrapText="1"/>
    </xf>
    <xf numFmtId="49" fontId="3" fillId="7" borderId="12" xfId="0" applyNumberFormat="1" applyFont="1" applyFill="1" applyBorder="1" applyAlignment="1">
      <alignment horizontal="center" vertical="center" wrapText="1"/>
    </xf>
    <xf numFmtId="49" fontId="3" fillId="7" borderId="13" xfId="0" applyNumberFormat="1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95250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0</xdr:rowOff>
    </xdr:from>
    <xdr:to>
      <xdr:col>6</xdr:col>
      <xdr:colOff>771525</xdr:colOff>
      <xdr:row>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819150" y="0"/>
          <a:ext cx="539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0</xdr:row>
      <xdr:rowOff>0</xdr:rowOff>
    </xdr:from>
    <xdr:to>
      <xdr:col>20</xdr:col>
      <xdr:colOff>495300</xdr:colOff>
      <xdr:row>1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1571625" y="0"/>
          <a:ext cx="6191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56;&#1086;&#1089;&#1089;&#1080;&#1080;%20&#1089;&#1088;&#1077;&#1076;&#1080;%20&#1084;&#1091;&#1078;&#1095;&#1080;&#1085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48"/>
      <sheetName val="52"/>
      <sheetName val="57"/>
      <sheetName val="62"/>
      <sheetName val="68"/>
      <sheetName val="74"/>
      <sheetName val="82"/>
      <sheetName val="90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18-22 марта 2009 г.     г.  Дмитров</v>
          </cell>
        </row>
        <row r="6">
          <cell r="A6" t="str">
            <v>Гл. судья, судья МК</v>
          </cell>
          <cell r="G6" t="str">
            <v>Е.В. 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6"/>
  <sheetViews>
    <sheetView workbookViewId="0" topLeftCell="A44">
      <selection activeCell="A1" sqref="A1:G70"/>
    </sheetView>
  </sheetViews>
  <sheetFormatPr defaultColWidth="9.140625" defaultRowHeight="12.75"/>
  <cols>
    <col min="1" max="1" width="6.8515625" style="0" customWidth="1"/>
    <col min="2" max="2" width="5.421875" style="0" customWidth="1"/>
    <col min="3" max="3" width="27.57421875" style="0" customWidth="1"/>
    <col min="4" max="4" width="10.57421875" style="0" customWidth="1"/>
    <col min="5" max="5" width="22.8515625" style="0" customWidth="1"/>
    <col min="6" max="6" width="8.28125" style="0" customWidth="1"/>
    <col min="7" max="7" width="18.00390625" style="0" customWidth="1"/>
  </cols>
  <sheetData>
    <row r="1" spans="1:7" ht="13.5" customHeight="1" thickBot="1">
      <c r="A1" s="162"/>
      <c r="B1" s="162"/>
      <c r="C1" s="162"/>
      <c r="D1" s="162"/>
      <c r="E1" s="162"/>
      <c r="F1" s="162"/>
      <c r="G1" s="162"/>
    </row>
    <row r="2" spans="2:7" ht="13.5" customHeight="1" thickBot="1">
      <c r="B2" s="166" t="s">
        <v>59</v>
      </c>
      <c r="C2" s="166"/>
      <c r="D2" s="167" t="str">
        <f>HYPERLINK('[1]реквизиты'!$A$2)</f>
        <v>Чемпионат России по САМБО среди мужчин</v>
      </c>
      <c r="E2" s="168"/>
      <c r="F2" s="168"/>
      <c r="G2" s="169"/>
    </row>
    <row r="3" spans="2:7" ht="15" customHeight="1" thickBot="1">
      <c r="B3" s="143"/>
      <c r="C3" s="163" t="str">
        <f>HYPERLINK('[1]реквизиты'!$A$3)</f>
        <v>18-22 марта 2009 г.     г.  Дмитров</v>
      </c>
      <c r="D3" s="163"/>
      <c r="F3" s="164" t="str">
        <f>HYPERLINK('пр.взв.'!D4)</f>
        <v>в.к.  &gt;100  кг.</v>
      </c>
      <c r="G3" s="165"/>
    </row>
    <row r="4" spans="1:7" ht="12.75">
      <c r="A4" s="159" t="s">
        <v>10</v>
      </c>
      <c r="B4" s="160" t="s">
        <v>5</v>
      </c>
      <c r="C4" s="159" t="s">
        <v>6</v>
      </c>
      <c r="D4" s="159" t="s">
        <v>7</v>
      </c>
      <c r="E4" s="159" t="s">
        <v>8</v>
      </c>
      <c r="F4" s="161" t="s">
        <v>11</v>
      </c>
      <c r="G4" s="161" t="s">
        <v>9</v>
      </c>
    </row>
    <row r="5" spans="1:7" ht="9.75" customHeight="1">
      <c r="A5" s="159"/>
      <c r="B5" s="160"/>
      <c r="C5" s="159"/>
      <c r="D5" s="159"/>
      <c r="E5" s="159"/>
      <c r="F5" s="159"/>
      <c r="G5" s="159"/>
    </row>
    <row r="6" spans="1:7" ht="11.25" customHeight="1">
      <c r="A6" s="254" t="s">
        <v>25</v>
      </c>
      <c r="B6" s="158">
        <v>21</v>
      </c>
      <c r="C6" s="177" t="s">
        <v>118</v>
      </c>
      <c r="D6" s="180" t="s">
        <v>119</v>
      </c>
      <c r="E6" s="151" t="s">
        <v>120</v>
      </c>
      <c r="F6" s="172" t="s">
        <v>121</v>
      </c>
      <c r="G6" s="177" t="s">
        <v>122</v>
      </c>
    </row>
    <row r="7" spans="1:7" ht="11.25" customHeight="1">
      <c r="A7" s="254"/>
      <c r="B7" s="158"/>
      <c r="C7" s="178"/>
      <c r="D7" s="161"/>
      <c r="E7" s="174"/>
      <c r="F7" s="173"/>
      <c r="G7" s="178"/>
    </row>
    <row r="8" spans="1:7" ht="11.25" customHeight="1">
      <c r="A8" s="255" t="s">
        <v>27</v>
      </c>
      <c r="B8" s="158">
        <v>24</v>
      </c>
      <c r="C8" s="153" t="str">
        <f>VLOOKUP(B8,'пр.взв.'!B7:G70,2,FALSE)</f>
        <v>Старков Михаил Александрович</v>
      </c>
      <c r="D8" s="155" t="str">
        <f>VLOOKUP(B8,'пр.взв.'!B7:G70,3,FALSE)</f>
        <v>3.07.77 мсмк</v>
      </c>
      <c r="E8" s="155" t="str">
        <f>VLOOKUP(B8,'пр.взв.'!B7:G70,4,FALSE)</f>
        <v>УФО Свердловская Екатеринбург </v>
      </c>
      <c r="F8" s="155" t="str">
        <f>VLOOKUP(B8,'пр.взв.'!B7:G70,5,FALSE)</f>
        <v>000695</v>
      </c>
      <c r="G8" s="153" t="str">
        <f>VLOOKUP(B8,'пр.взв.'!B7:G70,6,FALSE)</f>
        <v>Гибадуллин ТА Козлов АА</v>
      </c>
    </row>
    <row r="9" spans="1:7" ht="11.25" customHeight="1">
      <c r="A9" s="255"/>
      <c r="B9" s="158"/>
      <c r="C9" s="154"/>
      <c r="D9" s="156"/>
      <c r="E9" s="156"/>
      <c r="F9" s="156"/>
      <c r="G9" s="154"/>
    </row>
    <row r="10" spans="1:7" ht="11.25" customHeight="1">
      <c r="A10" s="256" t="s">
        <v>29</v>
      </c>
      <c r="B10" s="158">
        <v>7</v>
      </c>
      <c r="C10" s="153" t="str">
        <f>VLOOKUP(B10,'пр.взв.'!B7:G70,2,FALSE)</f>
        <v>Бучукури Тимур Михайлович</v>
      </c>
      <c r="D10" s="155" t="str">
        <f>VLOOKUP(B10,'пр.взв.'!B7:G70,3,FALSE)</f>
        <v>19.12.77 мс</v>
      </c>
      <c r="E10" s="155" t="str">
        <f>VLOOKUP(B10,'пр.взв.'!B7:G70,4,FALSE)</f>
        <v>ЮФО Адыгея Майкоп ВС</v>
      </c>
      <c r="F10" s="155" t="str">
        <f>VLOOKUP(B10,'пр.взв.'!B7:G70,5,FALSE)</f>
        <v>001530</v>
      </c>
      <c r="G10" s="153" t="str">
        <f>VLOOKUP(B10,'пр.взв.'!B7:G70,6,FALSE)</f>
        <v>Липаридзе Д Коблев Я</v>
      </c>
    </row>
    <row r="11" spans="1:7" ht="11.25" customHeight="1">
      <c r="A11" s="256"/>
      <c r="B11" s="158"/>
      <c r="C11" s="154"/>
      <c r="D11" s="156"/>
      <c r="E11" s="156"/>
      <c r="F11" s="156"/>
      <c r="G11" s="154"/>
    </row>
    <row r="12" spans="1:7" ht="11.25" customHeight="1">
      <c r="A12" s="256" t="s">
        <v>29</v>
      </c>
      <c r="B12" s="158">
        <v>15</v>
      </c>
      <c r="C12" s="153" t="str">
        <f>VLOOKUP(B12,'пр.взв.'!B7:G70,2,FALSE)</f>
        <v>Прокин Сергей Сергеевич</v>
      </c>
      <c r="D12" s="155" t="str">
        <f>VLOOKUP(B12,'пр.взв.'!B7:G70,3,FALSE)</f>
        <v>25.04.89 мс</v>
      </c>
      <c r="E12" s="155" t="str">
        <f>VLOOKUP(B12,'пр.взв.'!B7:G70,4,FALSE)</f>
        <v>ЦФО Московская Коломна МО</v>
      </c>
      <c r="F12" s="155" t="str">
        <f>VLOOKUP(B12,'пр.взв.'!B7:G70,5,FALSE)</f>
        <v>000246</v>
      </c>
      <c r="G12" s="153" t="str">
        <f>VLOOKUP(B12,'пр.взв.'!B7:G70,6,FALSE)</f>
        <v>Егошин БА</v>
      </c>
    </row>
    <row r="13" spans="1:7" ht="11.25" customHeight="1">
      <c r="A13" s="256"/>
      <c r="B13" s="158"/>
      <c r="C13" s="154"/>
      <c r="D13" s="156"/>
      <c r="E13" s="156"/>
      <c r="F13" s="156"/>
      <c r="G13" s="154"/>
    </row>
    <row r="14" spans="1:7" ht="11.25" customHeight="1">
      <c r="A14" s="157" t="s">
        <v>33</v>
      </c>
      <c r="B14" s="158">
        <v>2</v>
      </c>
      <c r="C14" s="153" t="str">
        <f>VLOOKUP(B14,'пр.взв.'!B7:G70,2,FALSE)</f>
        <v>Делок Адам Асметович</v>
      </c>
      <c r="D14" s="155" t="str">
        <f>VLOOKUP(B14,'пр.взв.'!B7:G70,3,FALSE)</f>
        <v>10.08.75 мсмк</v>
      </c>
      <c r="E14" s="155" t="str">
        <f>VLOOKUP(B14,'пр.взв.'!B7:G70,4,FALSE)</f>
        <v>ЮФО Адыгея Майкоп Д</v>
      </c>
      <c r="F14" s="155" t="str">
        <f>VLOOKUP(B14,'пр.взв.'!B7:G70,5,FALSE)</f>
        <v>001502</v>
      </c>
      <c r="G14" s="153" t="str">
        <f>VLOOKUP(B14,'пр.взв.'!B7:G70,6,FALSE)</f>
        <v>Хапай А</v>
      </c>
    </row>
    <row r="15" spans="1:7" ht="11.25" customHeight="1">
      <c r="A15" s="157"/>
      <c r="B15" s="158"/>
      <c r="C15" s="154"/>
      <c r="D15" s="156"/>
      <c r="E15" s="156"/>
      <c r="F15" s="156"/>
      <c r="G15" s="154"/>
    </row>
    <row r="16" spans="1:7" ht="11.25" customHeight="1">
      <c r="A16" s="157" t="s">
        <v>33</v>
      </c>
      <c r="B16" s="158">
        <v>26</v>
      </c>
      <c r="C16" s="153" t="str">
        <f>VLOOKUP(B16,'пр.взв.'!B7:G70,2,FALSE)</f>
        <v>Зубов Роман Петрович</v>
      </c>
      <c r="D16" s="155" t="str">
        <f>VLOOKUP(B16,'пр.взв.'!B7:G70,3,FALSE)</f>
        <v>28.02.80 мсмк</v>
      </c>
      <c r="E16" s="155" t="str">
        <f>VLOOKUP(B16,'пр.взв.'!B7:G70,4,FALSE)</f>
        <v>ЦФО Брянск Д</v>
      </c>
      <c r="F16" s="155" t="str">
        <f>VLOOKUP(B16,'пр.взв.'!B7:G70,5,FALSE)</f>
        <v>000723</v>
      </c>
      <c r="G16" s="153" t="str">
        <f>VLOOKUP(B16,'пр.взв.'!B7:G70,6,FALSE)</f>
        <v>Портнов СВ</v>
      </c>
    </row>
    <row r="17" spans="1:7" ht="11.25" customHeight="1">
      <c r="A17" s="157"/>
      <c r="B17" s="158"/>
      <c r="C17" s="154"/>
      <c r="D17" s="156"/>
      <c r="E17" s="156"/>
      <c r="F17" s="156"/>
      <c r="G17" s="154"/>
    </row>
    <row r="18" spans="1:7" ht="11.25" customHeight="1">
      <c r="A18" s="157" t="s">
        <v>212</v>
      </c>
      <c r="B18" s="158">
        <v>9</v>
      </c>
      <c r="C18" s="153" t="str">
        <f>VLOOKUP(B18,'пр.взв.'!B7:G70,2,FALSE)</f>
        <v>Арсланов Рустем Разитович</v>
      </c>
      <c r="D18" s="155" t="str">
        <f>VLOOKUP(B18,'пр.взв.'!B7:G70,3,FALSE)</f>
        <v>80 мс</v>
      </c>
      <c r="E18" s="155" t="str">
        <f>VLOOKUP(B18,'пр.взв.'!B7:G70,4,FALSE)</f>
        <v>ПФО Башкортостан Уфа Д</v>
      </c>
      <c r="F18" s="250" t="str">
        <f>VLOOKUP(B18,'пр.взв.'!B7:G70,5,FALSE)</f>
        <v>001542</v>
      </c>
      <c r="G18" s="153" t="str">
        <f>VLOOKUP(B18,'пр.взв.'!B7:G70,6,FALSE)</f>
        <v>Кобиашвили СР Бикташев МР</v>
      </c>
    </row>
    <row r="19" spans="1:7" ht="11.25" customHeight="1">
      <c r="A19" s="157"/>
      <c r="B19" s="158"/>
      <c r="C19" s="154"/>
      <c r="D19" s="156"/>
      <c r="E19" s="156"/>
      <c r="F19" s="251"/>
      <c r="G19" s="154"/>
    </row>
    <row r="20" spans="1:7" ht="11.25" customHeight="1">
      <c r="A20" s="157" t="s">
        <v>212</v>
      </c>
      <c r="B20" s="158">
        <v>4</v>
      </c>
      <c r="C20" s="153" t="str">
        <f>VLOOKUP(B20,'пр.взв.'!B7:G70,2,FALSE)</f>
        <v>Ратько Константин Станиславович</v>
      </c>
      <c r="D20" s="155" t="str">
        <f>VLOOKUP(B20,'пр.взв.'!B7:G70,3,FALSE)</f>
        <v>06.04.85 мсмк</v>
      </c>
      <c r="E20" s="155" t="str">
        <f>VLOOKUP(B20,'пр.взв.'!B7:G70,4,FALSE)</f>
        <v>ЦФО Владимир Д</v>
      </c>
      <c r="F20" s="250" t="str">
        <f>VLOOKUP(B20,'пр.взв.'!B7:G70,5,FALSE)</f>
        <v>000724</v>
      </c>
      <c r="G20" s="153" t="str">
        <f>VLOOKUP(B20,'пр.взв.'!B7:G70,6,FALSE)</f>
        <v>Солдатов АВ Куприков АТ</v>
      </c>
    </row>
    <row r="21" spans="1:7" ht="11.25" customHeight="1">
      <c r="A21" s="157"/>
      <c r="B21" s="158"/>
      <c r="C21" s="154"/>
      <c r="D21" s="156"/>
      <c r="E21" s="156"/>
      <c r="F21" s="251"/>
      <c r="G21" s="154"/>
    </row>
    <row r="22" spans="1:7" ht="11.25" customHeight="1">
      <c r="A22" s="157" t="s">
        <v>213</v>
      </c>
      <c r="B22" s="158">
        <v>29</v>
      </c>
      <c r="C22" s="153" t="str">
        <f>VLOOKUP(B22,'пр.взв.'!B7:G70,2,FALSE)</f>
        <v>Вайцель Альберт Эдуардович</v>
      </c>
      <c r="D22" s="155" t="str">
        <f>VLOOKUP(B22,'пр.взв.'!B7:G70,3,FALSE)</f>
        <v>23.09.76 мсмк</v>
      </c>
      <c r="E22" s="155" t="str">
        <f>VLOOKUP(B22,'пр.взв.'!B7:G70,4,FALSE)</f>
        <v>ДВФО Хабаровский Хабаровск ПР</v>
      </c>
      <c r="F22" s="250" t="str">
        <f>VLOOKUP(B22,'пр.взв.'!B7:G70,5,FALSE)</f>
        <v>000706</v>
      </c>
      <c r="G22" s="153" t="str">
        <f>VLOOKUP(B22,'пр.взв.'!B7:G70,6,FALSE)</f>
        <v>Куликов ИВ</v>
      </c>
    </row>
    <row r="23" spans="1:7" ht="11.25" customHeight="1">
      <c r="A23" s="157"/>
      <c r="B23" s="158"/>
      <c r="C23" s="154"/>
      <c r="D23" s="156"/>
      <c r="E23" s="156"/>
      <c r="F23" s="251"/>
      <c r="G23" s="154"/>
    </row>
    <row r="24" spans="1:7" ht="11.25" customHeight="1">
      <c r="A24" s="157" t="s">
        <v>213</v>
      </c>
      <c r="B24" s="158">
        <v>27</v>
      </c>
      <c r="C24" s="153" t="str">
        <f>VLOOKUP(B24,'пр.взв.'!B7:G70,2,FALSE)</f>
        <v>Борискин Сергей Александрович</v>
      </c>
      <c r="D24" s="155" t="str">
        <f>VLOOKUP(B24,'пр.взв.'!B7:G70,3,FALSE)</f>
        <v>07.05.87 мсмк</v>
      </c>
      <c r="E24" s="155" t="str">
        <f>VLOOKUP(B24,'пр.взв.'!B7:G70,4,FALSE)</f>
        <v>ЦФО Рязанская Рязань МО</v>
      </c>
      <c r="F24" s="250" t="str">
        <f>VLOOKUP(B24,'пр.взв.'!B7:G70,5,FALSE)</f>
        <v>000575</v>
      </c>
      <c r="G24" s="153" t="str">
        <f>VLOOKUP(B24,'пр.взв.'!B7:G70,6,FALSE)</f>
        <v>Бушменков ОВ </v>
      </c>
    </row>
    <row r="25" spans="1:7" ht="11.25" customHeight="1">
      <c r="A25" s="157"/>
      <c r="B25" s="158"/>
      <c r="C25" s="154"/>
      <c r="D25" s="156"/>
      <c r="E25" s="156"/>
      <c r="F25" s="251"/>
      <c r="G25" s="154"/>
    </row>
    <row r="26" spans="1:7" ht="11.25" customHeight="1">
      <c r="A26" s="157" t="s">
        <v>213</v>
      </c>
      <c r="B26" s="158">
        <v>6</v>
      </c>
      <c r="C26" s="153" t="str">
        <f>VLOOKUP(B26,'пр.взв.'!B7:G70,2,FALSE)</f>
        <v>Галкин Владимир Николаевич</v>
      </c>
      <c r="D26" s="155" t="str">
        <f>VLOOKUP(B26,'пр.взв.'!B7:G70,3,FALSE)</f>
        <v>22.06.79 кмс</v>
      </c>
      <c r="E26" s="155" t="str">
        <f>VLOOKUP(B26,'пр.взв.'!B7:G70,4,FALSE)</f>
        <v>ЮФО Волгоградская Волгоград Д</v>
      </c>
      <c r="F26" s="252">
        <f>VLOOKUP(B26,'пр.взв.'!B7:G70,5,FALSE)</f>
        <v>0</v>
      </c>
      <c r="G26" s="153" t="str">
        <f>VLOOKUP(B26,'пр.взв.'!B7:G70,6,FALSE)</f>
        <v>Лазарев  ВИ</v>
      </c>
    </row>
    <row r="27" spans="1:7" ht="11.25" customHeight="1">
      <c r="A27" s="157"/>
      <c r="B27" s="158"/>
      <c r="C27" s="154"/>
      <c r="D27" s="156"/>
      <c r="E27" s="156"/>
      <c r="F27" s="253"/>
      <c r="G27" s="154"/>
    </row>
    <row r="28" spans="1:7" ht="11.25" customHeight="1">
      <c r="A28" s="157" t="s">
        <v>213</v>
      </c>
      <c r="B28" s="158">
        <v>8</v>
      </c>
      <c r="C28" s="153" t="str">
        <f>VLOOKUP(B28,'пр.взв.'!B7:G70,2,FALSE)</f>
        <v>Исаев Иван Викторович</v>
      </c>
      <c r="D28" s="155" t="str">
        <f>VLOOKUP(B28,'пр.взв.'!B7:G70,3,FALSE)</f>
        <v>11.04.82 кмс</v>
      </c>
      <c r="E28" s="155" t="str">
        <f>VLOOKUP(B28,'пр.взв.'!B7:G70,4,FALSE)</f>
        <v>ЦФО Тульская Тула ЛОК</v>
      </c>
      <c r="F28" s="250" t="str">
        <f>VLOOKUP(B28,'пр.взв.'!B7:G70,5,FALSE)</f>
        <v>001477071</v>
      </c>
      <c r="G28" s="153" t="str">
        <f>VLOOKUP(B28,'пр.взв.'!B7:G70,6,FALSE)</f>
        <v>Лювунхай ВА </v>
      </c>
    </row>
    <row r="29" spans="1:7" ht="11.25" customHeight="1">
      <c r="A29" s="157"/>
      <c r="B29" s="158"/>
      <c r="C29" s="154"/>
      <c r="D29" s="156"/>
      <c r="E29" s="156"/>
      <c r="F29" s="251"/>
      <c r="G29" s="154"/>
    </row>
    <row r="30" spans="1:7" ht="11.25" customHeight="1">
      <c r="A30" s="157" t="s">
        <v>214</v>
      </c>
      <c r="B30" s="158">
        <v>5</v>
      </c>
      <c r="C30" s="153" t="str">
        <f>VLOOKUP(B30,'пр.взв.'!B7:G70,2,FALSE)</f>
        <v>Хорев Сергей Александрович</v>
      </c>
      <c r="D30" s="155" t="str">
        <f>VLOOKUP(B30,'пр.взв.'!B7:G70,3,FALSE)</f>
        <v>07.07.78 кмс</v>
      </c>
      <c r="E30" s="155" t="str">
        <f>VLOOKUP(B30,'пр.взв.'!B7:G70,4,FALSE)</f>
        <v>ЦФО Ивановская Иваново ПР</v>
      </c>
      <c r="F30" s="250" t="str">
        <f>VLOOKUP(B30,'пр.взв.'!B7:G70,5,FALSE)</f>
        <v>002586</v>
      </c>
      <c r="G30" s="153" t="str">
        <f>VLOOKUP(B30,'пр.взв.'!B7:G70,6,FALSE)</f>
        <v>Изместьев ВП</v>
      </c>
    </row>
    <row r="31" spans="1:7" ht="11.25" customHeight="1">
      <c r="A31" s="157"/>
      <c r="B31" s="158"/>
      <c r="C31" s="154"/>
      <c r="D31" s="156"/>
      <c r="E31" s="156"/>
      <c r="F31" s="251"/>
      <c r="G31" s="154"/>
    </row>
    <row r="32" spans="1:7" ht="11.25" customHeight="1">
      <c r="A32" s="157" t="s">
        <v>214</v>
      </c>
      <c r="B32" s="158">
        <v>18</v>
      </c>
      <c r="C32" s="153" t="str">
        <f>VLOOKUP(B32,'пр.взв.'!B7:G70,2,FALSE)</f>
        <v>Фролов Сергей Михайлович</v>
      </c>
      <c r="D32" s="155" t="str">
        <f>VLOOKUP(B32,'пр.взв.'!B7:G70,3,FALSE)</f>
        <v>06.06.82 кмс</v>
      </c>
      <c r="E32" s="155" t="str">
        <f>VLOOKUP(B32,'пр.взв.'!B7:G70,4,FALSE)</f>
        <v>ПФО Оренбургская Соль-Илецк ПР</v>
      </c>
      <c r="F32" s="250" t="str">
        <f>VLOOKUP(B32,'пр.взв.'!B7:G70,5,FALSE)</f>
        <v>0776</v>
      </c>
      <c r="G32" s="153" t="str">
        <f>VLOOKUP(B32,'пр.взв.'!B7:G70,6,FALSE)</f>
        <v>Бисенов СТ</v>
      </c>
    </row>
    <row r="33" spans="1:7" ht="11.25" customHeight="1">
      <c r="A33" s="157"/>
      <c r="B33" s="158"/>
      <c r="C33" s="154"/>
      <c r="D33" s="156"/>
      <c r="E33" s="156"/>
      <c r="F33" s="251"/>
      <c r="G33" s="154"/>
    </row>
    <row r="34" spans="1:7" ht="11.25" customHeight="1">
      <c r="A34" s="157" t="s">
        <v>214</v>
      </c>
      <c r="B34" s="158">
        <v>16</v>
      </c>
      <c r="C34" s="153" t="str">
        <f>VLOOKUP(B34,'пр.взв.'!B7:G70,2,FALSE)</f>
        <v>Дьяконов Иван Викторович</v>
      </c>
      <c r="D34" s="155" t="str">
        <f>VLOOKUP(B34,'пр.взв.'!B7:G70,3,FALSE)</f>
        <v>27.08.86 мс</v>
      </c>
      <c r="E34" s="155" t="str">
        <f>VLOOKUP(B34,'пр.взв.'!B7:G70,4,FALSE)</f>
        <v>СЗФО Коми Сыктывкар МО</v>
      </c>
      <c r="F34" s="250" t="str">
        <f>VLOOKUP(B34,'пр.взв.'!B7:G70,5,FALSE)</f>
        <v>0110088</v>
      </c>
      <c r="G34" s="153" t="str">
        <f>VLOOKUP(B34,'пр.взв.'!B7:G70,6,FALSE)</f>
        <v>Данилов АК Дерин ДД</v>
      </c>
    </row>
    <row r="35" spans="1:7" ht="11.25" customHeight="1">
      <c r="A35" s="157"/>
      <c r="B35" s="158"/>
      <c r="C35" s="154"/>
      <c r="D35" s="156"/>
      <c r="E35" s="156"/>
      <c r="F35" s="251"/>
      <c r="G35" s="154"/>
    </row>
    <row r="36" spans="1:7" ht="11.25" customHeight="1">
      <c r="A36" s="157" t="s">
        <v>215</v>
      </c>
      <c r="B36" s="158">
        <v>1</v>
      </c>
      <c r="C36" s="153" t="str">
        <f>VLOOKUP(B36,'пр.взв.'!B7:G70,2,FALSE)</f>
        <v>Тутик Вячеслав Анатольевич</v>
      </c>
      <c r="D36" s="155" t="str">
        <f>VLOOKUP(B36,'пр.взв.'!B7:G70,3,FALSE)</f>
        <v>18.06.81 МС</v>
      </c>
      <c r="E36" s="155" t="str">
        <f>VLOOKUP(B36,'пр.взв.'!B7:G70,4,FALSE)</f>
        <v>УфО Челябинск Д</v>
      </c>
      <c r="F36" s="250" t="str">
        <f>VLOOKUP(B36,'пр.взв.'!B7:G70,5,FALSE)</f>
        <v>001544</v>
      </c>
      <c r="G36" s="153" t="str">
        <f>VLOOKUP(B36,'пр.взв.'!B7:G70,6,FALSE)</f>
        <v>Брызгалов В, Вдовченко ВН</v>
      </c>
    </row>
    <row r="37" spans="1:7" ht="11.25" customHeight="1">
      <c r="A37" s="157"/>
      <c r="B37" s="158"/>
      <c r="C37" s="154"/>
      <c r="D37" s="156"/>
      <c r="E37" s="156"/>
      <c r="F37" s="251"/>
      <c r="G37" s="154"/>
    </row>
    <row r="38" spans="1:7" ht="11.25" customHeight="1">
      <c r="A38" s="157" t="s">
        <v>215</v>
      </c>
      <c r="B38" s="158">
        <v>19</v>
      </c>
      <c r="C38" s="153" t="str">
        <f>VLOOKUP(B38,'пр.взв.'!B7:G70,2,FALSE)</f>
        <v>Шачнев Данила Юрьевич</v>
      </c>
      <c r="D38" s="155" t="str">
        <f>VLOOKUP(B38,'пр.взв.'!B7:G70,3,FALSE)</f>
        <v>06.06.84 мс</v>
      </c>
      <c r="E38" s="155" t="str">
        <f>VLOOKUP(B38,'пр.взв.'!B7:G70,4,FALSE)</f>
        <v>СФОНовосибирская  Новосибирск Д</v>
      </c>
      <c r="F38" s="250" t="str">
        <f>VLOOKUP(B38,'пр.взв.'!B7:G70,5,FALSE)</f>
        <v>000502</v>
      </c>
      <c r="G38" s="153" t="str">
        <f>VLOOKUP(B38,'пр.взв.'!B7:G70,6,FALSE)</f>
        <v>Плотников СВ</v>
      </c>
    </row>
    <row r="39" spans="1:7" ht="11.25" customHeight="1">
      <c r="A39" s="157"/>
      <c r="B39" s="158"/>
      <c r="C39" s="154"/>
      <c r="D39" s="156"/>
      <c r="E39" s="156"/>
      <c r="F39" s="251"/>
      <c r="G39" s="154"/>
    </row>
    <row r="40" spans="1:7" ht="11.25" customHeight="1">
      <c r="A40" s="157" t="s">
        <v>215</v>
      </c>
      <c r="B40" s="158">
        <v>30</v>
      </c>
      <c r="C40" s="153" t="str">
        <f>VLOOKUP(B40,'пр.взв.'!B7:G70,2,FALSE)</f>
        <v>Паршин Сергей Владимирович</v>
      </c>
      <c r="D40" s="155" t="str">
        <f>VLOOKUP(B40,'пр.взв.'!B7:G70,3,FALSE)</f>
        <v>14.08.84 мс</v>
      </c>
      <c r="E40" s="155" t="str">
        <f>VLOOKUP(B40,'пр.взв.'!B7:G70,4,FALSE)</f>
        <v>СФО Красноярский </v>
      </c>
      <c r="F40" s="252">
        <f>VLOOKUP(B40,'пр.взв.'!B7:G70,5,FALSE)</f>
        <v>0</v>
      </c>
      <c r="G40" s="153" t="str">
        <f>VLOOKUP(B40,'пр.взв.'!B7:G70,6,FALSE)</f>
        <v>Хориков ВА </v>
      </c>
    </row>
    <row r="41" spans="1:7" ht="11.25" customHeight="1">
      <c r="A41" s="157"/>
      <c r="B41" s="158"/>
      <c r="C41" s="154"/>
      <c r="D41" s="156"/>
      <c r="E41" s="156"/>
      <c r="F41" s="253"/>
      <c r="G41" s="154"/>
    </row>
    <row r="42" spans="1:7" ht="11.25" customHeight="1">
      <c r="A42" s="157" t="s">
        <v>215</v>
      </c>
      <c r="B42" s="158">
        <v>28</v>
      </c>
      <c r="C42" s="153" t="str">
        <f>VLOOKUP(B42,'пр.взв.'!B7:G70,2,FALSE)</f>
        <v>Хорпяков Олег Вячеславович</v>
      </c>
      <c r="D42" s="155" t="str">
        <f>VLOOKUP(B42,'пр.взв.'!B7:G70,3,FALSE)</f>
        <v>28.02.77 мс</v>
      </c>
      <c r="E42" s="155" t="str">
        <f>VLOOKUP(B42,'пр.взв.'!B7:G70,4,FALSE)</f>
        <v>Москва Д</v>
      </c>
      <c r="F42" s="250" t="str">
        <f>VLOOKUP(B42,'пр.взв.'!B7:G70,5,FALSE)</f>
        <v>000729</v>
      </c>
      <c r="G42" s="153" t="str">
        <f>VLOOKUP(B42,'пр.взв.'!B7:G70,6,FALSE)</f>
        <v>Желяев ДС </v>
      </c>
    </row>
    <row r="43" spans="1:7" ht="11.25" customHeight="1">
      <c r="A43" s="157"/>
      <c r="B43" s="158"/>
      <c r="C43" s="154"/>
      <c r="D43" s="156"/>
      <c r="E43" s="156"/>
      <c r="F43" s="251"/>
      <c r="G43" s="154"/>
    </row>
    <row r="44" spans="1:7" ht="11.25" customHeight="1">
      <c r="A44" s="246" t="s">
        <v>216</v>
      </c>
      <c r="B44" s="158">
        <v>17</v>
      </c>
      <c r="C44" s="153" t="str">
        <f>VLOOKUP(B44,'пр.взв.'!B7:G70,2,FALSE)</f>
        <v>Мухин Федор Алексеевич</v>
      </c>
      <c r="D44" s="155" t="str">
        <f>VLOOKUP(B44,'пр.взв.'!B7:G70,3,FALSE)</f>
        <v>11.12.83 мс</v>
      </c>
      <c r="E44" s="155" t="str">
        <f>VLOOKUP(B44,'пр.взв.'!B7:G70,4,FALSE)</f>
        <v>ЦФО Ярославская Ярославль Д</v>
      </c>
      <c r="F44" s="250" t="str">
        <f>VLOOKUP(B44,'пр.взв.'!B7:G70,5,FALSE)</f>
        <v>004064</v>
      </c>
      <c r="G44" s="153" t="str">
        <f>VLOOKUP(B44,'пр.взв.'!B7:G70,6,FALSE)</f>
        <v>Сапожников СВ Мухин ВВ</v>
      </c>
    </row>
    <row r="45" spans="1:7" ht="11.25" customHeight="1">
      <c r="A45" s="247"/>
      <c r="B45" s="158"/>
      <c r="C45" s="154"/>
      <c r="D45" s="156"/>
      <c r="E45" s="156"/>
      <c r="F45" s="251"/>
      <c r="G45" s="154"/>
    </row>
    <row r="46" spans="1:7" ht="11.25" customHeight="1">
      <c r="A46" s="246" t="s">
        <v>216</v>
      </c>
      <c r="B46" s="158">
        <v>25</v>
      </c>
      <c r="C46" s="153" t="str">
        <f>VLOOKUP(B46,'пр.взв.'!B7:G70,2,FALSE)</f>
        <v>Ширяев Максим Сергеевич</v>
      </c>
      <c r="D46" s="155" t="str">
        <f>VLOOKUP(B46,'пр.взв.'!B7:G70,3,FALSE)</f>
        <v>18.03.88 мс</v>
      </c>
      <c r="E46" s="155" t="str">
        <f>VLOOKUP(B46,'пр.взв.'!B7:G70,4,FALSE)</f>
        <v>Москва Д</v>
      </c>
      <c r="F46" s="250" t="str">
        <f>VLOOKUP(B46,'пр.взв.'!B7:G70,5,FALSE)</f>
        <v>001129</v>
      </c>
      <c r="G46" s="153" t="str">
        <f>VLOOKUP(B46,'пр.взв.'!B7:G70,6,FALSE)</f>
        <v>Фунтиков ПВ </v>
      </c>
    </row>
    <row r="47" spans="1:7" ht="11.25" customHeight="1">
      <c r="A47" s="247"/>
      <c r="B47" s="158"/>
      <c r="C47" s="154"/>
      <c r="D47" s="156"/>
      <c r="E47" s="156"/>
      <c r="F47" s="251"/>
      <c r="G47" s="154"/>
    </row>
    <row r="48" spans="1:7" ht="11.25" customHeight="1">
      <c r="A48" s="246" t="s">
        <v>216</v>
      </c>
      <c r="B48" s="158">
        <v>13</v>
      </c>
      <c r="C48" s="153" t="str">
        <f>VLOOKUP(B48,'пр.взв.'!B7:G70,2,FALSE)</f>
        <v>Поздняков Дмитрий Михайлович</v>
      </c>
      <c r="D48" s="155" t="str">
        <f>VLOOKUP(B48,'пр.взв.'!B7:G70,3,FALSE)</f>
        <v>01.07.88 мс</v>
      </c>
      <c r="E48" s="155" t="str">
        <f>VLOOKUP(B48,'пр.взв.'!B7:G70,4,FALSE)</f>
        <v>ЮФО Краснодарский Краснодар МО</v>
      </c>
      <c r="F48" s="250" t="str">
        <f>VLOOKUP(B48,'пр.взв.'!B7:G70,5,FALSE)</f>
        <v>0901186</v>
      </c>
      <c r="G48" s="153" t="str">
        <f>VLOOKUP(B48,'пр.взв.'!B7:G70,6,FALSE)</f>
        <v>Елиазян С.К.</v>
      </c>
    </row>
    <row r="49" spans="1:7" ht="11.25" customHeight="1">
      <c r="A49" s="247"/>
      <c r="B49" s="158"/>
      <c r="C49" s="154"/>
      <c r="D49" s="156"/>
      <c r="E49" s="156"/>
      <c r="F49" s="251"/>
      <c r="G49" s="154"/>
    </row>
    <row r="50" spans="1:7" ht="11.25" customHeight="1">
      <c r="A50" s="246" t="s">
        <v>216</v>
      </c>
      <c r="B50" s="158">
        <v>3</v>
      </c>
      <c r="C50" s="153" t="str">
        <f>VLOOKUP(B50,'пр.взв.'!B7:G70,2,FALSE)</f>
        <v>Хамикоев Заур Олегович</v>
      </c>
      <c r="D50" s="155" t="str">
        <f>VLOOKUP(B50,'пр.взв.'!B7:G70,3,FALSE)</f>
        <v>21.02.88 мс</v>
      </c>
      <c r="E50" s="155" t="str">
        <f>VLOOKUP(B50,'пр.взв.'!B7:G70,4,FALSE)</f>
        <v>ЦФО Тульская Тула ЛОК</v>
      </c>
      <c r="F50" s="250" t="str">
        <f>VLOOKUP(B50,'пр.взв.'!B7:G70,5,FALSE)</f>
        <v>00024471</v>
      </c>
      <c r="G50" s="153" t="str">
        <f>VLOOKUP(B50,'пр.взв.'!B7:G70,6,FALSE)</f>
        <v>Максимов АМ Бородаенко ВН </v>
      </c>
    </row>
    <row r="51" spans="1:7" ht="11.25" customHeight="1">
      <c r="A51" s="247"/>
      <c r="B51" s="158"/>
      <c r="C51" s="154"/>
      <c r="D51" s="156"/>
      <c r="E51" s="156"/>
      <c r="F51" s="251"/>
      <c r="G51" s="154"/>
    </row>
    <row r="52" spans="1:7" ht="11.25" customHeight="1">
      <c r="A52" s="246" t="s">
        <v>216</v>
      </c>
      <c r="B52" s="158">
        <v>11</v>
      </c>
      <c r="C52" s="153" t="str">
        <f>VLOOKUP(B52,'пр.взв.'!B7:G70,2,FALSE)</f>
        <v>Смирнов Михаил викторович</v>
      </c>
      <c r="D52" s="155" t="str">
        <f>VLOOKUP(B52,'пр.взв.'!B7:G70,3,FALSE)</f>
        <v>25.05.85 мс</v>
      </c>
      <c r="E52" s="155" t="str">
        <f>VLOOKUP(B52,'пр.взв.'!B7:G70,4,FALSE)</f>
        <v>ЦФО Тверская Торжок МО</v>
      </c>
      <c r="F52" s="252">
        <f>VLOOKUP(B52,'пр.взв.'!B7:G70,5,FALSE)</f>
        <v>0</v>
      </c>
      <c r="G52" s="153" t="str">
        <f>VLOOKUP(B52,'пр.взв.'!B7:G70,6,FALSE)</f>
        <v>Савине НН Петров СЮ</v>
      </c>
    </row>
    <row r="53" spans="1:7" ht="11.25" customHeight="1">
      <c r="A53" s="247"/>
      <c r="B53" s="158"/>
      <c r="C53" s="154"/>
      <c r="D53" s="156"/>
      <c r="E53" s="156"/>
      <c r="F53" s="253"/>
      <c r="G53" s="154"/>
    </row>
    <row r="54" spans="1:7" ht="11.25" customHeight="1">
      <c r="A54" s="246" t="s">
        <v>216</v>
      </c>
      <c r="B54" s="158">
        <v>23</v>
      </c>
      <c r="C54" s="153" t="str">
        <f>VLOOKUP(B54,'пр.взв.'!B7:G70,2,FALSE)</f>
        <v>Михальченко Роман Александрович</v>
      </c>
      <c r="D54" s="155" t="str">
        <f>VLOOKUP(B54,'пр.взв.'!B7:G70,3,FALSE)</f>
        <v>27.06.87 мс</v>
      </c>
      <c r="E54" s="155" t="str">
        <f>VLOOKUP(B54,'пр.взв.'!B7:G70,4,FALSE)</f>
        <v>УФО курганская Курган МО</v>
      </c>
      <c r="F54" s="250" t="str">
        <f>VLOOKUP(B54,'пр.взв.'!B7:G70,5,FALSE)</f>
        <v>00314</v>
      </c>
      <c r="G54" s="153" t="str">
        <f>VLOOKUP(B54,'пр.взв.'!B7:G70,6,FALSE)</f>
        <v>Стеннков ВГ Бородин ОБ</v>
      </c>
    </row>
    <row r="55" spans="1:7" ht="11.25" customHeight="1">
      <c r="A55" s="247"/>
      <c r="B55" s="158"/>
      <c r="C55" s="154"/>
      <c r="D55" s="156"/>
      <c r="E55" s="156"/>
      <c r="F55" s="251"/>
      <c r="G55" s="154"/>
    </row>
    <row r="56" spans="1:7" ht="11.25" customHeight="1">
      <c r="A56" s="246" t="s">
        <v>216</v>
      </c>
      <c r="B56" s="158">
        <v>10</v>
      </c>
      <c r="C56" s="153" t="str">
        <f>VLOOKUP(B56,'пр.взв.'!B7:G70,2,FALSE)</f>
        <v>Веселов Алексей Александрович</v>
      </c>
      <c r="D56" s="155" t="str">
        <f>VLOOKUP(B56,'пр.взв.'!B7:G70,3,FALSE)</f>
        <v>11.01.83 мс</v>
      </c>
      <c r="E56" s="155" t="str">
        <f>VLOOKUP(B56,'пр.взв.'!B7:G70,4,FALSE)</f>
        <v>ЦФО Костромская  Кострома </v>
      </c>
      <c r="F56" s="250" t="str">
        <f>VLOOKUP(B56,'пр.взв.'!B7:G70,5,FALSE)</f>
        <v>001437</v>
      </c>
      <c r="G56" s="153" t="str">
        <f>VLOOKUP(B56,'пр.взв.'!B7:G70,6,FALSE)</f>
        <v>Коркин ЮД Степанов АА</v>
      </c>
    </row>
    <row r="57" spans="1:7" ht="11.25" customHeight="1">
      <c r="A57" s="247"/>
      <c r="B57" s="158"/>
      <c r="C57" s="154"/>
      <c r="D57" s="156"/>
      <c r="E57" s="156"/>
      <c r="F57" s="251"/>
      <c r="G57" s="154"/>
    </row>
    <row r="58" spans="1:7" ht="11.25" customHeight="1">
      <c r="A58" s="246" t="s">
        <v>216</v>
      </c>
      <c r="B58" s="158">
        <v>22</v>
      </c>
      <c r="C58" s="153" t="str">
        <f>VLOOKUP(B58,'пр.взв.'!B7:G70,2,FALSE)</f>
        <v>Волков Андрей Викторович</v>
      </c>
      <c r="D58" s="155" t="str">
        <f>VLOOKUP(B58,'пр.взв.'!B7:G70,3,FALSE)</f>
        <v>13.11.86 мсмк</v>
      </c>
      <c r="E58" s="155" t="str">
        <f>VLOOKUP(B58,'пр.взв.'!B7:G70,4,FALSE)</f>
        <v>ЦФО Рязанская Рязань МО</v>
      </c>
      <c r="F58" s="250" t="str">
        <f>VLOOKUP(B58,'пр.взв.'!B7:G70,5,FALSE)</f>
        <v>011029</v>
      </c>
      <c r="G58" s="153" t="str">
        <f>VLOOKUP(B58,'пр.взв.'!B7:G70,6,FALSE)</f>
        <v>Быстров ОА Попов ОН</v>
      </c>
    </row>
    <row r="59" spans="1:7" ht="11.25" customHeight="1">
      <c r="A59" s="247"/>
      <c r="B59" s="158"/>
      <c r="C59" s="154"/>
      <c r="D59" s="156"/>
      <c r="E59" s="156"/>
      <c r="F59" s="251"/>
      <c r="G59" s="154"/>
    </row>
    <row r="60" spans="1:7" ht="11.25" customHeight="1">
      <c r="A60" s="246" t="s">
        <v>216</v>
      </c>
      <c r="B60" s="158">
        <v>14</v>
      </c>
      <c r="C60" s="153" t="str">
        <f>VLOOKUP(B60,'пр.взв.'!B7:G70,2,FALSE)</f>
        <v>Медведских Алексей Владимирович</v>
      </c>
      <c r="D60" s="155" t="str">
        <f>VLOOKUP(B60,'пр.взв.'!B7:G70,3,FALSE)</f>
        <v>01.08.89 кмс</v>
      </c>
      <c r="E60" s="155" t="str">
        <f>VLOOKUP(B60,'пр.взв.'!B7:G70,4,FALSE)</f>
        <v>ЦФО Липецкая Елец ЛОК</v>
      </c>
      <c r="F60" s="252">
        <f>VLOOKUP(B60,'пр.взв.'!B7:G70,5,FALSE)</f>
        <v>0</v>
      </c>
      <c r="G60" s="153" t="str">
        <f>VLOOKUP(B60,'пр.взв.'!B7:G70,6,FALSE)</f>
        <v>Селиванов ЮН</v>
      </c>
    </row>
    <row r="61" spans="1:7" ht="11.25" customHeight="1">
      <c r="A61" s="247"/>
      <c r="B61" s="158"/>
      <c r="C61" s="154"/>
      <c r="D61" s="156"/>
      <c r="E61" s="156"/>
      <c r="F61" s="253"/>
      <c r="G61" s="154"/>
    </row>
    <row r="62" spans="1:7" ht="11.25" customHeight="1">
      <c r="A62" s="246" t="s">
        <v>216</v>
      </c>
      <c r="B62" s="158">
        <v>20</v>
      </c>
      <c r="C62" s="153" t="str">
        <f>VLOOKUP(B62,'пр.взв.'!B7:G70,2,FALSE)</f>
        <v>Тешев Анзор Русланович</v>
      </c>
      <c r="D62" s="155" t="str">
        <f>VLOOKUP(B62,'пр.взв.'!B7:G70,3,FALSE)</f>
        <v>05.07.89 мс</v>
      </c>
      <c r="E62" s="155" t="str">
        <f>VLOOKUP(B62,'пр.взв.'!B7:G70,4,FALSE)</f>
        <v>ЮФО Адыгея Майкоп ВВ</v>
      </c>
      <c r="F62" s="250" t="str">
        <f>VLOOKUP(B62,'пр.взв.'!B7:G70,5,FALSE)</f>
        <v>001613</v>
      </c>
      <c r="G62" s="153" t="str">
        <f>VLOOKUP(B62,'пр.взв.'!B7:G70,6,FALSE)</f>
        <v>Меретуков С Хапай А</v>
      </c>
    </row>
    <row r="63" spans="1:7" ht="11.25" customHeight="1">
      <c r="A63" s="247"/>
      <c r="B63" s="158"/>
      <c r="C63" s="154"/>
      <c r="D63" s="156"/>
      <c r="E63" s="156"/>
      <c r="F63" s="251"/>
      <c r="G63" s="154"/>
    </row>
    <row r="64" spans="1:7" ht="11.25" customHeight="1">
      <c r="A64" s="246" t="s">
        <v>216</v>
      </c>
      <c r="B64" s="158">
        <v>28</v>
      </c>
      <c r="C64" s="153" t="str">
        <f>VLOOKUP(B64,'пр.взв.'!B7:G70,2,FALSE)</f>
        <v>Хорпяков Олег Вячеславович</v>
      </c>
      <c r="D64" s="155" t="str">
        <f>VLOOKUP(B64,'пр.взв.'!B7:G70,3,FALSE)</f>
        <v>28.02.77 мс</v>
      </c>
      <c r="E64" s="155" t="str">
        <f>VLOOKUP(B64,'пр.взв.'!B7:G70,4,FALSE)</f>
        <v>Москва Д</v>
      </c>
      <c r="F64" s="250" t="str">
        <f>VLOOKUP(B64,'пр.взв.'!B7:G70,5,FALSE)</f>
        <v>000729</v>
      </c>
      <c r="G64" s="153" t="str">
        <f>VLOOKUP(B64,'пр.взв.'!B7:G70,6,FALSE)</f>
        <v>Желяев ДС </v>
      </c>
    </row>
    <row r="65" spans="1:7" ht="11.25" customHeight="1">
      <c r="A65" s="247"/>
      <c r="B65" s="158"/>
      <c r="C65" s="154"/>
      <c r="D65" s="156"/>
      <c r="E65" s="156"/>
      <c r="F65" s="251"/>
      <c r="G65" s="154"/>
    </row>
    <row r="66" spans="1:7" ht="15.75">
      <c r="A66" s="134" t="str">
        <f>HYPERLINK('[1]реквизиты'!$A$6)</f>
        <v>Гл. судья, судья МК</v>
      </c>
      <c r="B66" s="135"/>
      <c r="C66" s="139"/>
      <c r="D66" s="128"/>
      <c r="F66" s="136" t="str">
        <f>HYPERLINK('[1]реквизиты'!$G$6)</f>
        <v>Е.В. Селиванов</v>
      </c>
      <c r="G66" s="32"/>
    </row>
    <row r="67" spans="1:6" ht="12.75">
      <c r="A67" s="32"/>
      <c r="B67" s="32"/>
      <c r="C67" s="140"/>
      <c r="D67" s="141"/>
      <c r="E67" s="20"/>
      <c r="F67" s="137" t="str">
        <f>HYPERLINK('[1]реквизиты'!$G$7)</f>
        <v>/Чебоксары/</v>
      </c>
    </row>
    <row r="68" spans="1:7" ht="12.75">
      <c r="A68" s="134" t="str">
        <f>HYPERLINK('[1]реквизиты'!$A$8)</f>
        <v>Гл. секретарь, судья МК</v>
      </c>
      <c r="B68" s="32"/>
      <c r="C68" s="142"/>
      <c r="D68" s="127"/>
      <c r="E68" s="14"/>
      <c r="F68" s="136" t="str">
        <f>HYPERLINK('[1]реквизиты'!$G$8)</f>
        <v>Р.М. Закиров</v>
      </c>
      <c r="G68" s="32"/>
    </row>
    <row r="69" spans="1:6" ht="12.75">
      <c r="A69" s="32"/>
      <c r="B69" s="32"/>
      <c r="C69" s="32"/>
      <c r="D69" s="129"/>
      <c r="E69" s="129"/>
      <c r="F69" s="137" t="str">
        <f>HYPERLINK('[1]реквизиты'!$G$9)</f>
        <v>/Пермь/</v>
      </c>
    </row>
    <row r="70" spans="1:7" ht="12.75">
      <c r="A70" s="32"/>
      <c r="B70" s="32"/>
      <c r="C70" s="32"/>
      <c r="D70" s="32"/>
      <c r="E70" s="32"/>
      <c r="F70" s="32"/>
      <c r="G70" s="32"/>
    </row>
    <row r="71" spans="1:5" ht="27.75" customHeight="1">
      <c r="A71" s="30"/>
      <c r="C71" s="37"/>
      <c r="D71" s="37"/>
      <c r="E71" s="37"/>
    </row>
    <row r="72" spans="1:5" ht="12.75">
      <c r="A72" s="30"/>
      <c r="B72" s="38"/>
      <c r="C72" s="38"/>
      <c r="D72" s="38"/>
      <c r="E72" s="38"/>
    </row>
    <row r="73" spans="1:6" ht="12.75">
      <c r="A73" s="30"/>
      <c r="B73" s="38"/>
      <c r="C73" s="38"/>
      <c r="D73" s="38"/>
      <c r="E73" s="38"/>
      <c r="F73" s="38"/>
    </row>
    <row r="74" spans="1:6" ht="12.75">
      <c r="A74" s="30"/>
      <c r="B74" s="38"/>
      <c r="C74" s="38"/>
      <c r="D74" s="38"/>
      <c r="E74" s="38"/>
      <c r="F74" s="38"/>
    </row>
    <row r="75" ht="12.75">
      <c r="A75" s="30"/>
    </row>
    <row r="76" ht="12.75">
      <c r="A76" s="30"/>
    </row>
  </sheetData>
  <mergeCells count="222">
    <mergeCell ref="C3:D3"/>
    <mergeCell ref="F3:G3"/>
    <mergeCell ref="B2:C2"/>
    <mergeCell ref="D2:G2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A30:A31"/>
    <mergeCell ref="B30:B31"/>
    <mergeCell ref="C30:C31"/>
    <mergeCell ref="D30:D31"/>
    <mergeCell ref="A28:A29"/>
    <mergeCell ref="B28:B29"/>
    <mergeCell ref="C28:C29"/>
    <mergeCell ref="D28:D29"/>
    <mergeCell ref="D22:D23"/>
    <mergeCell ref="E22:E23"/>
    <mergeCell ref="E30:E31"/>
    <mergeCell ref="F30:F31"/>
    <mergeCell ref="F24:F25"/>
    <mergeCell ref="F26:F27"/>
    <mergeCell ref="F28:F29"/>
    <mergeCell ref="A24:A25"/>
    <mergeCell ref="B24:B25"/>
    <mergeCell ref="C24:C25"/>
    <mergeCell ref="D24:D25"/>
    <mergeCell ref="E18:E19"/>
    <mergeCell ref="G18:G19"/>
    <mergeCell ref="E20:E21"/>
    <mergeCell ref="G20:G21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G54:G55"/>
    <mergeCell ref="E56:E57"/>
    <mergeCell ref="F56:F57"/>
    <mergeCell ref="G56:G57"/>
    <mergeCell ref="E54:E55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A62:A63"/>
    <mergeCell ref="B62:B63"/>
    <mergeCell ref="C62:C63"/>
    <mergeCell ref="D62:D63"/>
    <mergeCell ref="A64:A65"/>
    <mergeCell ref="B64:B65"/>
    <mergeCell ref="C64:C65"/>
    <mergeCell ref="D64:D65"/>
    <mergeCell ref="E52:E53"/>
    <mergeCell ref="E48:E49"/>
    <mergeCell ref="E62:E63"/>
    <mergeCell ref="F62:F63"/>
    <mergeCell ref="E60:E61"/>
    <mergeCell ref="F60:F61"/>
    <mergeCell ref="F54:F55"/>
    <mergeCell ref="E58:E59"/>
    <mergeCell ref="F58:F59"/>
    <mergeCell ref="F52:F53"/>
    <mergeCell ref="G62:G63"/>
    <mergeCell ref="E64:E65"/>
    <mergeCell ref="F64:F65"/>
    <mergeCell ref="G64:G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29">
      <selection activeCell="C47" sqref="C47:G4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66" t="s">
        <v>57</v>
      </c>
      <c r="B1" s="166"/>
      <c r="C1" s="166"/>
      <c r="D1" s="166"/>
      <c r="E1" s="166"/>
      <c r="F1" s="166"/>
      <c r="G1" s="166"/>
    </row>
    <row r="2" spans="3:9" ht="27.75" customHeight="1" thickBot="1">
      <c r="C2" s="167" t="str">
        <f>HYPERLINK('[1]реквизиты'!$A$2)</f>
        <v>Чемпионат России по САМБО среди мужчин</v>
      </c>
      <c r="D2" s="168"/>
      <c r="E2" s="168"/>
      <c r="F2" s="169"/>
      <c r="G2" s="125"/>
      <c r="H2" s="125"/>
      <c r="I2" s="125"/>
    </row>
    <row r="3" spans="1:7" ht="12.75" customHeight="1">
      <c r="A3" s="181" t="str">
        <f>HYPERLINK('[1]реквизиты'!$A$3)</f>
        <v>18-22 марта 2009 г.     г.  Дмитров</v>
      </c>
      <c r="B3" s="181"/>
      <c r="C3" s="181"/>
      <c r="D3" s="181"/>
      <c r="E3" s="181"/>
      <c r="F3" s="181"/>
      <c r="G3" s="181"/>
    </row>
    <row r="4" spans="4:5" ht="12.75">
      <c r="D4" s="182" t="s">
        <v>208</v>
      </c>
      <c r="E4" s="182"/>
    </row>
    <row r="5" spans="1:7" ht="12.75" customHeight="1">
      <c r="A5" s="171" t="s">
        <v>4</v>
      </c>
      <c r="B5" s="171" t="s">
        <v>5</v>
      </c>
      <c r="C5" s="171" t="s">
        <v>6</v>
      </c>
      <c r="D5" s="171" t="s">
        <v>7</v>
      </c>
      <c r="E5" s="171" t="s">
        <v>8</v>
      </c>
      <c r="F5" s="171" t="s">
        <v>11</v>
      </c>
      <c r="G5" s="171" t="s">
        <v>9</v>
      </c>
    </row>
    <row r="6" spans="1:7" ht="12.75" customHeight="1">
      <c r="A6" s="161"/>
      <c r="B6" s="161"/>
      <c r="C6" s="161"/>
      <c r="D6" s="161"/>
      <c r="E6" s="161"/>
      <c r="F6" s="161"/>
      <c r="G6" s="161"/>
    </row>
    <row r="7" spans="1:7" ht="12.75" customHeight="1">
      <c r="A7" s="170" t="s">
        <v>25</v>
      </c>
      <c r="B7" s="152">
        <v>1</v>
      </c>
      <c r="C7" s="177" t="s">
        <v>109</v>
      </c>
      <c r="D7" s="171" t="s">
        <v>110</v>
      </c>
      <c r="E7" s="151" t="s">
        <v>111</v>
      </c>
      <c r="F7" s="172" t="s">
        <v>112</v>
      </c>
      <c r="G7" s="177" t="s">
        <v>211</v>
      </c>
    </row>
    <row r="8" spans="1:7" ht="15" customHeight="1">
      <c r="A8" s="170"/>
      <c r="B8" s="152"/>
      <c r="C8" s="178"/>
      <c r="D8" s="161"/>
      <c r="E8" s="174"/>
      <c r="F8" s="173"/>
      <c r="G8" s="179"/>
    </row>
    <row r="9" spans="1:7" ht="12.75" customHeight="1">
      <c r="A9" s="170" t="s">
        <v>27</v>
      </c>
      <c r="B9" s="152">
        <v>2</v>
      </c>
      <c r="C9" s="177" t="s">
        <v>182</v>
      </c>
      <c r="D9" s="180" t="s">
        <v>183</v>
      </c>
      <c r="E9" s="151" t="s">
        <v>184</v>
      </c>
      <c r="F9" s="172" t="s">
        <v>185</v>
      </c>
      <c r="G9" s="177" t="s">
        <v>186</v>
      </c>
    </row>
    <row r="10" spans="1:7" ht="15" customHeight="1">
      <c r="A10" s="170"/>
      <c r="B10" s="152"/>
      <c r="C10" s="178"/>
      <c r="D10" s="161"/>
      <c r="E10" s="174"/>
      <c r="F10" s="173"/>
      <c r="G10" s="178"/>
    </row>
    <row r="11" spans="1:7" ht="15" customHeight="1">
      <c r="A11" s="170" t="s">
        <v>29</v>
      </c>
      <c r="B11" s="152">
        <v>3</v>
      </c>
      <c r="C11" s="177" t="s">
        <v>163</v>
      </c>
      <c r="D11" s="180" t="s">
        <v>164</v>
      </c>
      <c r="E11" s="151" t="s">
        <v>160</v>
      </c>
      <c r="F11" s="172" t="s">
        <v>165</v>
      </c>
      <c r="G11" s="177" t="s">
        <v>166</v>
      </c>
    </row>
    <row r="12" spans="1:7" ht="15.75" customHeight="1">
      <c r="A12" s="170"/>
      <c r="B12" s="152"/>
      <c r="C12" s="178"/>
      <c r="D12" s="161"/>
      <c r="E12" s="174"/>
      <c r="F12" s="173"/>
      <c r="G12" s="178"/>
    </row>
    <row r="13" spans="1:7" ht="12.75" customHeight="1">
      <c r="A13" s="170" t="s">
        <v>31</v>
      </c>
      <c r="B13" s="152">
        <v>4</v>
      </c>
      <c r="C13" s="177" t="s">
        <v>123</v>
      </c>
      <c r="D13" s="180" t="s">
        <v>124</v>
      </c>
      <c r="E13" s="151" t="s">
        <v>125</v>
      </c>
      <c r="F13" s="172" t="s">
        <v>126</v>
      </c>
      <c r="G13" s="177" t="s">
        <v>127</v>
      </c>
    </row>
    <row r="14" spans="1:7" ht="15" customHeight="1">
      <c r="A14" s="170"/>
      <c r="B14" s="152"/>
      <c r="C14" s="178"/>
      <c r="D14" s="161"/>
      <c r="E14" s="174"/>
      <c r="F14" s="173"/>
      <c r="G14" s="178"/>
    </row>
    <row r="15" spans="1:7" ht="12.75" customHeight="1">
      <c r="A15" s="170" t="s">
        <v>33</v>
      </c>
      <c r="B15" s="152">
        <v>5</v>
      </c>
      <c r="C15" s="177" t="s">
        <v>128</v>
      </c>
      <c r="D15" s="180" t="s">
        <v>129</v>
      </c>
      <c r="E15" s="151" t="s">
        <v>130</v>
      </c>
      <c r="F15" s="172" t="s">
        <v>131</v>
      </c>
      <c r="G15" s="177" t="s">
        <v>132</v>
      </c>
    </row>
    <row r="16" spans="1:7" ht="15" customHeight="1">
      <c r="A16" s="170"/>
      <c r="B16" s="152"/>
      <c r="C16" s="178"/>
      <c r="D16" s="161"/>
      <c r="E16" s="174"/>
      <c r="F16" s="173"/>
      <c r="G16" s="178"/>
    </row>
    <row r="17" spans="1:7" ht="12.75" customHeight="1">
      <c r="A17" s="170" t="s">
        <v>35</v>
      </c>
      <c r="B17" s="152">
        <v>6</v>
      </c>
      <c r="C17" s="177" t="s">
        <v>187</v>
      </c>
      <c r="D17" s="180" t="s">
        <v>188</v>
      </c>
      <c r="E17" s="151" t="s">
        <v>189</v>
      </c>
      <c r="F17" s="172"/>
      <c r="G17" s="177" t="s">
        <v>190</v>
      </c>
    </row>
    <row r="18" spans="1:7" ht="15" customHeight="1">
      <c r="A18" s="170"/>
      <c r="B18" s="152"/>
      <c r="C18" s="178"/>
      <c r="D18" s="161"/>
      <c r="E18" s="174"/>
      <c r="F18" s="173"/>
      <c r="G18" s="178"/>
    </row>
    <row r="19" spans="1:7" ht="12.75" customHeight="1">
      <c r="A19" s="170" t="s">
        <v>36</v>
      </c>
      <c r="B19" s="152">
        <v>7</v>
      </c>
      <c r="C19" s="177" t="s">
        <v>177</v>
      </c>
      <c r="D19" s="180" t="s">
        <v>178</v>
      </c>
      <c r="E19" s="151" t="s">
        <v>179</v>
      </c>
      <c r="F19" s="172" t="s">
        <v>180</v>
      </c>
      <c r="G19" s="177" t="s">
        <v>181</v>
      </c>
    </row>
    <row r="20" spans="1:7" ht="15" customHeight="1">
      <c r="A20" s="170"/>
      <c r="B20" s="152"/>
      <c r="C20" s="178"/>
      <c r="D20" s="161"/>
      <c r="E20" s="174"/>
      <c r="F20" s="173"/>
      <c r="G20" s="178"/>
    </row>
    <row r="21" spans="1:7" ht="12.75" customHeight="1">
      <c r="A21" s="170" t="s">
        <v>37</v>
      </c>
      <c r="B21" s="152">
        <v>8</v>
      </c>
      <c r="C21" s="177" t="s">
        <v>158</v>
      </c>
      <c r="D21" s="180" t="s">
        <v>159</v>
      </c>
      <c r="E21" s="151" t="s">
        <v>160</v>
      </c>
      <c r="F21" s="172" t="s">
        <v>161</v>
      </c>
      <c r="G21" s="177" t="s">
        <v>162</v>
      </c>
    </row>
    <row r="22" spans="1:7" ht="15" customHeight="1">
      <c r="A22" s="170"/>
      <c r="B22" s="152"/>
      <c r="C22" s="178"/>
      <c r="D22" s="161"/>
      <c r="E22" s="174"/>
      <c r="F22" s="173"/>
      <c r="G22" s="178"/>
    </row>
    <row r="23" spans="1:7" ht="12.75" customHeight="1">
      <c r="A23" s="170" t="s">
        <v>38</v>
      </c>
      <c r="B23" s="152">
        <v>9</v>
      </c>
      <c r="C23" s="177" t="s">
        <v>196</v>
      </c>
      <c r="D23" s="180" t="s">
        <v>77</v>
      </c>
      <c r="E23" s="151" t="s">
        <v>78</v>
      </c>
      <c r="F23" s="172" t="s">
        <v>79</v>
      </c>
      <c r="G23" s="177" t="s">
        <v>80</v>
      </c>
    </row>
    <row r="24" spans="1:7" ht="15" customHeight="1">
      <c r="A24" s="170"/>
      <c r="B24" s="152"/>
      <c r="C24" s="178"/>
      <c r="D24" s="161"/>
      <c r="E24" s="174"/>
      <c r="F24" s="173"/>
      <c r="G24" s="178"/>
    </row>
    <row r="25" spans="1:7" ht="12.75" customHeight="1">
      <c r="A25" s="170" t="s">
        <v>39</v>
      </c>
      <c r="B25" s="152">
        <v>10</v>
      </c>
      <c r="C25" s="177" t="s">
        <v>133</v>
      </c>
      <c r="D25" s="180" t="s">
        <v>134</v>
      </c>
      <c r="E25" s="151" t="s">
        <v>135</v>
      </c>
      <c r="F25" s="172" t="s">
        <v>136</v>
      </c>
      <c r="G25" s="177" t="s">
        <v>137</v>
      </c>
    </row>
    <row r="26" spans="1:7" ht="15" customHeight="1">
      <c r="A26" s="170"/>
      <c r="B26" s="152"/>
      <c r="C26" s="178"/>
      <c r="D26" s="161"/>
      <c r="E26" s="174"/>
      <c r="F26" s="173"/>
      <c r="G26" s="178"/>
    </row>
    <row r="27" spans="1:7" ht="12.75" customHeight="1">
      <c r="A27" s="170" t="s">
        <v>40</v>
      </c>
      <c r="B27" s="152">
        <v>11</v>
      </c>
      <c r="C27" s="177" t="s">
        <v>154</v>
      </c>
      <c r="D27" s="180" t="s">
        <v>155</v>
      </c>
      <c r="E27" s="151" t="s">
        <v>156</v>
      </c>
      <c r="F27" s="172"/>
      <c r="G27" s="177" t="s">
        <v>157</v>
      </c>
    </row>
    <row r="28" spans="1:7" ht="15" customHeight="1">
      <c r="A28" s="170"/>
      <c r="B28" s="152"/>
      <c r="C28" s="178"/>
      <c r="D28" s="161"/>
      <c r="E28" s="174"/>
      <c r="F28" s="173"/>
      <c r="G28" s="178"/>
    </row>
    <row r="29" spans="1:7" ht="15.75" customHeight="1">
      <c r="A29" s="170" t="s">
        <v>41</v>
      </c>
      <c r="B29" s="152">
        <v>12</v>
      </c>
      <c r="C29" s="177" t="s">
        <v>85</v>
      </c>
      <c r="D29" s="180" t="s">
        <v>86</v>
      </c>
      <c r="E29" s="151" t="s">
        <v>87</v>
      </c>
      <c r="F29" s="172" t="s">
        <v>88</v>
      </c>
      <c r="G29" s="177" t="s">
        <v>89</v>
      </c>
    </row>
    <row r="30" spans="1:7" ht="15" customHeight="1">
      <c r="A30" s="170"/>
      <c r="B30" s="152"/>
      <c r="C30" s="178"/>
      <c r="D30" s="161"/>
      <c r="E30" s="174"/>
      <c r="F30" s="173"/>
      <c r="G30" s="178"/>
    </row>
    <row r="31" spans="1:7" ht="12.75" customHeight="1">
      <c r="A31" s="170" t="s">
        <v>42</v>
      </c>
      <c r="B31" s="152">
        <v>13</v>
      </c>
      <c r="C31" s="177" t="s">
        <v>191</v>
      </c>
      <c r="D31" s="180" t="s">
        <v>192</v>
      </c>
      <c r="E31" s="151" t="s">
        <v>193</v>
      </c>
      <c r="F31" s="172" t="s">
        <v>204</v>
      </c>
      <c r="G31" s="177" t="s">
        <v>194</v>
      </c>
    </row>
    <row r="32" spans="1:7" ht="15" customHeight="1">
      <c r="A32" s="170"/>
      <c r="B32" s="152"/>
      <c r="C32" s="178"/>
      <c r="D32" s="161"/>
      <c r="E32" s="174"/>
      <c r="F32" s="173"/>
      <c r="G32" s="178"/>
    </row>
    <row r="33" spans="1:7" ht="12.75" customHeight="1">
      <c r="A33" s="170" t="s">
        <v>43</v>
      </c>
      <c r="B33" s="152">
        <v>14</v>
      </c>
      <c r="C33" s="177" t="s">
        <v>138</v>
      </c>
      <c r="D33" s="180" t="s">
        <v>202</v>
      </c>
      <c r="E33" s="151" t="s">
        <v>139</v>
      </c>
      <c r="F33" s="172"/>
      <c r="G33" s="177" t="s">
        <v>140</v>
      </c>
    </row>
    <row r="34" spans="1:7" ht="15" customHeight="1">
      <c r="A34" s="170"/>
      <c r="B34" s="152"/>
      <c r="C34" s="178"/>
      <c r="D34" s="161"/>
      <c r="E34" s="174"/>
      <c r="F34" s="173"/>
      <c r="G34" s="178"/>
    </row>
    <row r="35" spans="1:7" ht="12.75" customHeight="1">
      <c r="A35" s="170" t="s">
        <v>44</v>
      </c>
      <c r="B35" s="152">
        <v>15</v>
      </c>
      <c r="C35" s="177" t="s">
        <v>141</v>
      </c>
      <c r="D35" s="180" t="s">
        <v>142</v>
      </c>
      <c r="E35" s="151" t="s">
        <v>143</v>
      </c>
      <c r="F35" s="172" t="s">
        <v>144</v>
      </c>
      <c r="G35" s="177" t="s">
        <v>145</v>
      </c>
    </row>
    <row r="36" spans="1:7" ht="15" customHeight="1">
      <c r="A36" s="170"/>
      <c r="B36" s="152"/>
      <c r="C36" s="178"/>
      <c r="D36" s="161"/>
      <c r="E36" s="174"/>
      <c r="F36" s="173"/>
      <c r="G36" s="178"/>
    </row>
    <row r="37" spans="1:7" ht="15.75" customHeight="1">
      <c r="A37" s="170" t="s">
        <v>45</v>
      </c>
      <c r="B37" s="152">
        <v>16</v>
      </c>
      <c r="C37" s="177" t="s">
        <v>90</v>
      </c>
      <c r="D37" s="180" t="s">
        <v>91</v>
      </c>
      <c r="E37" s="151" t="s">
        <v>92</v>
      </c>
      <c r="F37" s="172" t="s">
        <v>93</v>
      </c>
      <c r="G37" s="177" t="s">
        <v>94</v>
      </c>
    </row>
    <row r="38" spans="1:7" ht="12.75" customHeight="1">
      <c r="A38" s="170"/>
      <c r="B38" s="152"/>
      <c r="C38" s="178"/>
      <c r="D38" s="161"/>
      <c r="E38" s="174"/>
      <c r="F38" s="173"/>
      <c r="G38" s="178"/>
    </row>
    <row r="39" spans="1:7" ht="12.75" customHeight="1">
      <c r="A39" s="170" t="s">
        <v>46</v>
      </c>
      <c r="B39" s="152">
        <v>17</v>
      </c>
      <c r="C39" s="177" t="s">
        <v>167</v>
      </c>
      <c r="D39" s="180" t="s">
        <v>168</v>
      </c>
      <c r="E39" s="151" t="s">
        <v>169</v>
      </c>
      <c r="F39" s="172" t="s">
        <v>170</v>
      </c>
      <c r="G39" s="177" t="s">
        <v>171</v>
      </c>
    </row>
    <row r="40" spans="1:7" ht="12.75" customHeight="1">
      <c r="A40" s="170"/>
      <c r="B40" s="152"/>
      <c r="C40" s="178"/>
      <c r="D40" s="161"/>
      <c r="E40" s="174"/>
      <c r="F40" s="173"/>
      <c r="G40" s="178"/>
    </row>
    <row r="41" spans="1:7" ht="12.75" customHeight="1">
      <c r="A41" s="170" t="s">
        <v>47</v>
      </c>
      <c r="B41" s="152">
        <v>18</v>
      </c>
      <c r="C41" s="177" t="s">
        <v>81</v>
      </c>
      <c r="D41" s="180" t="s">
        <v>82</v>
      </c>
      <c r="E41" s="151" t="s">
        <v>83</v>
      </c>
      <c r="F41" s="172" t="s">
        <v>195</v>
      </c>
      <c r="G41" s="177" t="s">
        <v>84</v>
      </c>
    </row>
    <row r="42" spans="1:7" ht="12.75" customHeight="1">
      <c r="A42" s="170"/>
      <c r="B42" s="152"/>
      <c r="C42" s="178"/>
      <c r="D42" s="161"/>
      <c r="E42" s="174"/>
      <c r="F42" s="173"/>
      <c r="G42" s="178"/>
    </row>
    <row r="43" spans="1:7" ht="12.75" customHeight="1">
      <c r="A43" s="170" t="s">
        <v>26</v>
      </c>
      <c r="B43" s="152">
        <v>19</v>
      </c>
      <c r="C43" s="177" t="s">
        <v>99</v>
      </c>
      <c r="D43" s="180" t="s">
        <v>197</v>
      </c>
      <c r="E43" s="151" t="s">
        <v>100</v>
      </c>
      <c r="F43" s="172" t="s">
        <v>198</v>
      </c>
      <c r="G43" s="177" t="s">
        <v>101</v>
      </c>
    </row>
    <row r="44" spans="1:7" ht="12.75" customHeight="1">
      <c r="A44" s="170"/>
      <c r="B44" s="152"/>
      <c r="C44" s="178"/>
      <c r="D44" s="161"/>
      <c r="E44" s="174"/>
      <c r="F44" s="173"/>
      <c r="G44" s="178"/>
    </row>
    <row r="45" spans="1:7" ht="12.75" customHeight="1">
      <c r="A45" s="170" t="s">
        <v>48</v>
      </c>
      <c r="B45" s="152">
        <v>20</v>
      </c>
      <c r="C45" s="177" t="s">
        <v>172</v>
      </c>
      <c r="D45" s="180" t="s">
        <v>173</v>
      </c>
      <c r="E45" s="151" t="s">
        <v>174</v>
      </c>
      <c r="F45" s="172" t="s">
        <v>175</v>
      </c>
      <c r="G45" s="177" t="s">
        <v>176</v>
      </c>
    </row>
    <row r="46" spans="1:7" ht="12.75" customHeight="1">
      <c r="A46" s="170"/>
      <c r="B46" s="152"/>
      <c r="C46" s="178"/>
      <c r="D46" s="161"/>
      <c r="E46" s="174"/>
      <c r="F46" s="173"/>
      <c r="G46" s="178"/>
    </row>
    <row r="47" spans="1:7" ht="12.75" customHeight="1">
      <c r="A47" s="170" t="s">
        <v>28</v>
      </c>
      <c r="B47" s="152">
        <v>21</v>
      </c>
      <c r="C47" s="177" t="s">
        <v>118</v>
      </c>
      <c r="D47" s="180" t="s">
        <v>119</v>
      </c>
      <c r="E47" s="151" t="s">
        <v>120</v>
      </c>
      <c r="F47" s="172" t="s">
        <v>121</v>
      </c>
      <c r="G47" s="177" t="s">
        <v>122</v>
      </c>
    </row>
    <row r="48" spans="1:7" ht="12.75" customHeight="1">
      <c r="A48" s="170"/>
      <c r="B48" s="152"/>
      <c r="C48" s="178"/>
      <c r="D48" s="161"/>
      <c r="E48" s="174"/>
      <c r="F48" s="173"/>
      <c r="G48" s="178"/>
    </row>
    <row r="49" spans="1:7" ht="12.75" customHeight="1">
      <c r="A49" s="170" t="s">
        <v>49</v>
      </c>
      <c r="B49" s="152">
        <v>22</v>
      </c>
      <c r="C49" s="177" t="s">
        <v>151</v>
      </c>
      <c r="D49" s="180" t="s">
        <v>152</v>
      </c>
      <c r="E49" s="151" t="s">
        <v>148</v>
      </c>
      <c r="F49" s="172" t="s">
        <v>203</v>
      </c>
      <c r="G49" s="177" t="s">
        <v>153</v>
      </c>
    </row>
    <row r="50" spans="1:7" ht="12.75" customHeight="1">
      <c r="A50" s="170"/>
      <c r="B50" s="152"/>
      <c r="C50" s="178"/>
      <c r="D50" s="179"/>
      <c r="E50" s="174"/>
      <c r="F50" s="173"/>
      <c r="G50" s="179"/>
    </row>
    <row r="51" spans="1:7" ht="12.75" customHeight="1">
      <c r="A51" s="170" t="s">
        <v>50</v>
      </c>
      <c r="B51" s="152">
        <v>23</v>
      </c>
      <c r="C51" s="177" t="s">
        <v>102</v>
      </c>
      <c r="D51" s="180" t="s">
        <v>103</v>
      </c>
      <c r="E51" s="151" t="s">
        <v>104</v>
      </c>
      <c r="F51" s="172" t="s">
        <v>199</v>
      </c>
      <c r="G51" s="177" t="s">
        <v>105</v>
      </c>
    </row>
    <row r="52" spans="1:7" ht="12.75" customHeight="1">
      <c r="A52" s="170"/>
      <c r="B52" s="152"/>
      <c r="C52" s="178"/>
      <c r="D52" s="161"/>
      <c r="E52" s="174"/>
      <c r="F52" s="173"/>
      <c r="G52" s="178"/>
    </row>
    <row r="53" spans="1:7" ht="12.75" customHeight="1">
      <c r="A53" s="170" t="s">
        <v>51</v>
      </c>
      <c r="B53" s="152">
        <v>24</v>
      </c>
      <c r="C53" s="177" t="s">
        <v>106</v>
      </c>
      <c r="D53" s="180" t="s">
        <v>201</v>
      </c>
      <c r="E53" s="151" t="s">
        <v>107</v>
      </c>
      <c r="F53" s="172" t="s">
        <v>200</v>
      </c>
      <c r="G53" s="177" t="s">
        <v>108</v>
      </c>
    </row>
    <row r="54" spans="1:7" ht="12.75" customHeight="1">
      <c r="A54" s="170"/>
      <c r="B54" s="152"/>
      <c r="C54" s="178"/>
      <c r="D54" s="161"/>
      <c r="E54" s="174"/>
      <c r="F54" s="173"/>
      <c r="G54" s="178"/>
    </row>
    <row r="55" spans="1:7" ht="12.75" customHeight="1">
      <c r="A55" s="170" t="s">
        <v>30</v>
      </c>
      <c r="B55" s="152">
        <v>25</v>
      </c>
      <c r="C55" s="177" t="s">
        <v>68</v>
      </c>
      <c r="D55" s="180" t="s">
        <v>69</v>
      </c>
      <c r="E55" s="151" t="s">
        <v>70</v>
      </c>
      <c r="F55" s="172" t="s">
        <v>71</v>
      </c>
      <c r="G55" s="177" t="s">
        <v>72</v>
      </c>
    </row>
    <row r="56" spans="1:7" ht="12.75" customHeight="1">
      <c r="A56" s="170"/>
      <c r="B56" s="152"/>
      <c r="C56" s="178"/>
      <c r="D56" s="161"/>
      <c r="E56" s="174"/>
      <c r="F56" s="173"/>
      <c r="G56" s="178"/>
    </row>
    <row r="57" spans="1:7" ht="12.75" customHeight="1">
      <c r="A57" s="170" t="s">
        <v>52</v>
      </c>
      <c r="B57" s="152">
        <v>26</v>
      </c>
      <c r="C57" s="177" t="s">
        <v>113</v>
      </c>
      <c r="D57" s="180" t="s">
        <v>114</v>
      </c>
      <c r="E57" s="151" t="s">
        <v>115</v>
      </c>
      <c r="F57" s="172" t="s">
        <v>116</v>
      </c>
      <c r="G57" s="177" t="s">
        <v>117</v>
      </c>
    </row>
    <row r="58" spans="1:7" ht="12.75" customHeight="1">
      <c r="A58" s="170"/>
      <c r="B58" s="152"/>
      <c r="C58" s="178"/>
      <c r="D58" s="161"/>
      <c r="E58" s="174"/>
      <c r="F58" s="173"/>
      <c r="G58" s="178"/>
    </row>
    <row r="59" spans="1:7" ht="12.75" customHeight="1">
      <c r="A59" s="170" t="s">
        <v>32</v>
      </c>
      <c r="B59" s="152">
        <v>27</v>
      </c>
      <c r="C59" s="177" t="s">
        <v>146</v>
      </c>
      <c r="D59" s="180" t="s">
        <v>147</v>
      </c>
      <c r="E59" s="151" t="s">
        <v>148</v>
      </c>
      <c r="F59" s="172" t="s">
        <v>149</v>
      </c>
      <c r="G59" s="177" t="s">
        <v>150</v>
      </c>
    </row>
    <row r="60" spans="1:7" ht="12.75" customHeight="1">
      <c r="A60" s="170"/>
      <c r="B60" s="152"/>
      <c r="C60" s="178"/>
      <c r="D60" s="179"/>
      <c r="E60" s="174"/>
      <c r="F60" s="173"/>
      <c r="G60" s="179"/>
    </row>
    <row r="61" spans="1:7" ht="12.75" customHeight="1">
      <c r="A61" s="170" t="s">
        <v>34</v>
      </c>
      <c r="B61" s="152">
        <v>28</v>
      </c>
      <c r="C61" s="177" t="s">
        <v>73</v>
      </c>
      <c r="D61" s="180" t="s">
        <v>74</v>
      </c>
      <c r="E61" s="151" t="s">
        <v>70</v>
      </c>
      <c r="F61" s="172" t="s">
        <v>75</v>
      </c>
      <c r="G61" s="177" t="s">
        <v>76</v>
      </c>
    </row>
    <row r="62" spans="1:7" ht="12.75" customHeight="1">
      <c r="A62" s="170"/>
      <c r="B62" s="152"/>
      <c r="C62" s="178"/>
      <c r="D62" s="161"/>
      <c r="E62" s="174"/>
      <c r="F62" s="173"/>
      <c r="G62" s="178"/>
    </row>
    <row r="63" spans="1:7" ht="12.75" customHeight="1">
      <c r="A63" s="170" t="s">
        <v>53</v>
      </c>
      <c r="B63" s="152">
        <v>29</v>
      </c>
      <c r="C63" s="177" t="s">
        <v>63</v>
      </c>
      <c r="D63" s="180" t="s">
        <v>64</v>
      </c>
      <c r="E63" s="151" t="s">
        <v>65</v>
      </c>
      <c r="F63" s="172" t="s">
        <v>66</v>
      </c>
      <c r="G63" s="177" t="s">
        <v>67</v>
      </c>
    </row>
    <row r="64" spans="1:7" ht="12.75" customHeight="1">
      <c r="A64" s="170"/>
      <c r="B64" s="152"/>
      <c r="C64" s="178"/>
      <c r="D64" s="179"/>
      <c r="E64" s="174"/>
      <c r="F64" s="173"/>
      <c r="G64" s="179"/>
    </row>
    <row r="65" spans="1:7" ht="12.75" customHeight="1">
      <c r="A65" s="170" t="s">
        <v>54</v>
      </c>
      <c r="B65" s="175">
        <v>30</v>
      </c>
      <c r="C65" s="177" t="s">
        <v>95</v>
      </c>
      <c r="D65" s="180" t="s">
        <v>96</v>
      </c>
      <c r="E65" s="151" t="s">
        <v>97</v>
      </c>
      <c r="F65" s="172"/>
      <c r="G65" s="177" t="s">
        <v>98</v>
      </c>
    </row>
    <row r="66" spans="1:7" ht="12.75" customHeight="1">
      <c r="A66" s="170"/>
      <c r="B66" s="176"/>
      <c r="C66" s="178"/>
      <c r="D66" s="161"/>
      <c r="E66" s="174"/>
      <c r="F66" s="173"/>
      <c r="G66" s="178"/>
    </row>
    <row r="67" spans="1:7" ht="12.75">
      <c r="A67" s="170" t="s">
        <v>55</v>
      </c>
      <c r="B67" s="152">
        <v>31</v>
      </c>
      <c r="C67" s="177"/>
      <c r="D67" s="180"/>
      <c r="E67" s="151"/>
      <c r="F67" s="172"/>
      <c r="G67" s="177"/>
    </row>
    <row r="68" spans="1:7" ht="12.75">
      <c r="A68" s="170"/>
      <c r="B68" s="152"/>
      <c r="C68" s="178"/>
      <c r="D68" s="183"/>
      <c r="E68" s="174"/>
      <c r="F68" s="173"/>
      <c r="G68" s="178"/>
    </row>
    <row r="69" spans="1:7" ht="12.75">
      <c r="A69" s="170" t="s">
        <v>56</v>
      </c>
      <c r="B69" s="152">
        <v>32</v>
      </c>
      <c r="C69" s="177"/>
      <c r="D69" s="180"/>
      <c r="E69" s="151"/>
      <c r="F69" s="172"/>
      <c r="G69" s="177"/>
    </row>
    <row r="70" spans="1:7" ht="12.75">
      <c r="A70" s="170"/>
      <c r="B70" s="152"/>
      <c r="C70" s="178"/>
      <c r="D70" s="183"/>
      <c r="E70" s="174"/>
      <c r="F70" s="173"/>
      <c r="G70" s="178"/>
    </row>
  </sheetData>
  <mergeCells count="235"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E19:E20"/>
    <mergeCell ref="G19:G20"/>
    <mergeCell ref="C19:C20"/>
    <mergeCell ref="D19:D20"/>
    <mergeCell ref="A19:A20"/>
    <mergeCell ref="B19:B20"/>
    <mergeCell ref="A21:A22"/>
    <mergeCell ref="B21:B22"/>
    <mergeCell ref="C17:C18"/>
    <mergeCell ref="D17:D18"/>
    <mergeCell ref="A15:A16"/>
    <mergeCell ref="B15:B16"/>
    <mergeCell ref="C15:C16"/>
    <mergeCell ref="D15:D16"/>
    <mergeCell ref="A17:A18"/>
    <mergeCell ref="B17:B18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A13:A14"/>
    <mergeCell ref="B13:B14"/>
    <mergeCell ref="C13:C14"/>
    <mergeCell ref="D13:D14"/>
    <mergeCell ref="G7:G8"/>
    <mergeCell ref="E11:E12"/>
    <mergeCell ref="G11:G12"/>
    <mergeCell ref="E9:E10"/>
    <mergeCell ref="G9:G10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5:F16"/>
    <mergeCell ref="F17:F18"/>
    <mergeCell ref="F19:F20"/>
    <mergeCell ref="F21:F22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5">
      <selection activeCell="A29" sqref="A29: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84" t="str">
        <f>HYPERLINK('[1]реквизиты'!$A$2)</f>
        <v>Чемпионат России по САМБО среди мужчин</v>
      </c>
      <c r="B1" s="184"/>
      <c r="C1" s="184"/>
      <c r="D1" s="184"/>
      <c r="E1" s="184"/>
      <c r="F1" s="184"/>
      <c r="G1" s="184"/>
      <c r="H1" s="184"/>
    </row>
    <row r="2" spans="4:6" ht="15.75">
      <c r="D2" s="90"/>
      <c r="E2" s="185" t="str">
        <f>HYPERLINK('пр.взв.'!D4)</f>
        <v>в.к.  &gt;100  кг.</v>
      </c>
      <c r="F2" s="185"/>
    </row>
    <row r="3" ht="12.75">
      <c r="C3" s="91" t="s">
        <v>62</v>
      </c>
    </row>
    <row r="4" ht="12.75">
      <c r="C4" s="92" t="s">
        <v>14</v>
      </c>
    </row>
    <row r="5" spans="1:8" ht="12.75">
      <c r="A5" s="159" t="s">
        <v>15</v>
      </c>
      <c r="B5" s="159" t="s">
        <v>5</v>
      </c>
      <c r="C5" s="161" t="s">
        <v>6</v>
      </c>
      <c r="D5" s="159" t="s">
        <v>16</v>
      </c>
      <c r="E5" s="159" t="s">
        <v>17</v>
      </c>
      <c r="F5" s="159" t="s">
        <v>18</v>
      </c>
      <c r="G5" s="159" t="s">
        <v>19</v>
      </c>
      <c r="H5" s="159" t="s">
        <v>20</v>
      </c>
    </row>
    <row r="6" spans="1:8" ht="12.75">
      <c r="A6" s="171"/>
      <c r="B6" s="171"/>
      <c r="C6" s="171"/>
      <c r="D6" s="171"/>
      <c r="E6" s="171"/>
      <c r="F6" s="171"/>
      <c r="G6" s="171"/>
      <c r="H6" s="171"/>
    </row>
    <row r="7" spans="1:8" ht="12.75">
      <c r="A7" s="186"/>
      <c r="B7" s="187"/>
      <c r="C7" s="188" t="e">
        <f>VLOOKUP(B7,'пр.взв.'!B7:C70,2,FALSE)</f>
        <v>#N/A</v>
      </c>
      <c r="D7" s="189" t="e">
        <f>VLOOKUP(B7,'пр.взв.'!B7:D70,3,FALSE)</f>
        <v>#N/A</v>
      </c>
      <c r="E7" s="189" t="e">
        <f>VLOOKUP(B7,'пр.взв.'!B7:E70,4,FALSE)</f>
        <v>#N/A</v>
      </c>
      <c r="F7" s="190"/>
      <c r="G7" s="191"/>
      <c r="H7" s="159"/>
    </row>
    <row r="8" spans="1:8" ht="12.75">
      <c r="A8" s="186"/>
      <c r="B8" s="159"/>
      <c r="C8" s="188"/>
      <c r="D8" s="189"/>
      <c r="E8" s="189"/>
      <c r="F8" s="190"/>
      <c r="G8" s="191"/>
      <c r="H8" s="159"/>
    </row>
    <row r="9" spans="1:8" ht="12.75">
      <c r="A9" s="192"/>
      <c r="B9" s="187"/>
      <c r="C9" s="188" t="e">
        <f>VLOOKUP(B9,'пр.взв.'!B7:C72,2,FALSE)</f>
        <v>#N/A</v>
      </c>
      <c r="D9" s="189" t="e">
        <f>VLOOKUP(B9,'пр.взв.'!B7:D72,3,FALSE)</f>
        <v>#N/A</v>
      </c>
      <c r="E9" s="189" t="e">
        <f>VLOOKUP(B9,'пр.взв.'!B7:E72,4,FALSE)</f>
        <v>#N/A</v>
      </c>
      <c r="F9" s="190"/>
      <c r="G9" s="159"/>
      <c r="H9" s="159"/>
    </row>
    <row r="10" spans="1:8" ht="12.75">
      <c r="A10" s="192"/>
      <c r="B10" s="159"/>
      <c r="C10" s="188"/>
      <c r="D10" s="189"/>
      <c r="E10" s="189"/>
      <c r="F10" s="190"/>
      <c r="G10" s="159"/>
      <c r="H10" s="159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62</v>
      </c>
    </row>
    <row r="16" spans="3:6" ht="15.75">
      <c r="C16" s="92" t="s">
        <v>22</v>
      </c>
      <c r="E16" s="185" t="str">
        <f>HYPERLINK('пр.взв.'!D4)</f>
        <v>в.к.  &gt;100  кг.</v>
      </c>
      <c r="F16" s="185"/>
    </row>
    <row r="17" spans="1:8" ht="12.75">
      <c r="A17" s="159" t="s">
        <v>15</v>
      </c>
      <c r="B17" s="159" t="s">
        <v>5</v>
      </c>
      <c r="C17" s="161" t="s">
        <v>6</v>
      </c>
      <c r="D17" s="159" t="s">
        <v>16</v>
      </c>
      <c r="E17" s="159" t="s">
        <v>17</v>
      </c>
      <c r="F17" s="159" t="s">
        <v>18</v>
      </c>
      <c r="G17" s="159" t="s">
        <v>19</v>
      </c>
      <c r="H17" s="159" t="s">
        <v>20</v>
      </c>
    </row>
    <row r="18" spans="1:8" ht="12.75">
      <c r="A18" s="171"/>
      <c r="B18" s="171"/>
      <c r="C18" s="171"/>
      <c r="D18" s="171"/>
      <c r="E18" s="171"/>
      <c r="F18" s="171"/>
      <c r="G18" s="171"/>
      <c r="H18" s="171"/>
    </row>
    <row r="19" spans="1:8" ht="12.75">
      <c r="A19" s="186"/>
      <c r="B19" s="187"/>
      <c r="C19" s="188" t="e">
        <f>VLOOKUP(B19,'пр.взв.'!B7:C70,2,FALSE)</f>
        <v>#N/A</v>
      </c>
      <c r="D19" s="189" t="e">
        <f>VLOOKUP(B19,'пр.взв.'!B7:D82,3,FALSE)</f>
        <v>#N/A</v>
      </c>
      <c r="E19" s="189" t="e">
        <f>VLOOKUP(B19,'пр.взв.'!B7:E82,4,FALSE)</f>
        <v>#N/A</v>
      </c>
      <c r="F19" s="190"/>
      <c r="G19" s="191"/>
      <c r="H19" s="159"/>
    </row>
    <row r="20" spans="1:8" ht="12.75">
      <c r="A20" s="186"/>
      <c r="B20" s="159"/>
      <c r="C20" s="188"/>
      <c r="D20" s="189"/>
      <c r="E20" s="189"/>
      <c r="F20" s="190"/>
      <c r="G20" s="191"/>
      <c r="H20" s="159"/>
    </row>
    <row r="21" spans="1:8" ht="12.75">
      <c r="A21" s="192"/>
      <c r="B21" s="187"/>
      <c r="C21" s="188" t="e">
        <f>VLOOKUP(B21,'пр.взв.'!B9:C72,2,FALSE)</f>
        <v>#N/A</v>
      </c>
      <c r="D21" s="189" t="e">
        <f>VLOOKUP(B21,'пр.взв.'!B7:D84,3,FALSE)</f>
        <v>#N/A</v>
      </c>
      <c r="E21" s="189" t="e">
        <f>VLOOKUP(B21,'пр.взв.'!B7:E84,4,FALSE)</f>
        <v>#N/A</v>
      </c>
      <c r="F21" s="190"/>
      <c r="G21" s="159"/>
      <c r="H21" s="159"/>
    </row>
    <row r="22" spans="1:8" ht="12.75">
      <c r="A22" s="192"/>
      <c r="B22" s="159"/>
      <c r="C22" s="188"/>
      <c r="D22" s="189"/>
      <c r="E22" s="189"/>
      <c r="F22" s="190"/>
      <c r="G22" s="159"/>
      <c r="H22" s="159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85" t="str">
        <f>HYPERLINK('пр.взв.'!D4)</f>
        <v>в.к.  &gt;100  кг.</v>
      </c>
      <c r="F29" s="185"/>
    </row>
    <row r="30" spans="1:8" ht="12.75">
      <c r="A30" s="159" t="s">
        <v>15</v>
      </c>
      <c r="B30" s="159" t="s">
        <v>5</v>
      </c>
      <c r="C30" s="161" t="s">
        <v>6</v>
      </c>
      <c r="D30" s="159" t="s">
        <v>16</v>
      </c>
      <c r="E30" s="159" t="s">
        <v>17</v>
      </c>
      <c r="F30" s="159" t="s">
        <v>18</v>
      </c>
      <c r="G30" s="159" t="s">
        <v>19</v>
      </c>
      <c r="H30" s="159" t="s">
        <v>20</v>
      </c>
    </row>
    <row r="31" spans="1:8" ht="12.75">
      <c r="A31" s="171"/>
      <c r="B31" s="171"/>
      <c r="C31" s="171"/>
      <c r="D31" s="171"/>
      <c r="E31" s="171"/>
      <c r="F31" s="171"/>
      <c r="G31" s="171"/>
      <c r="H31" s="171"/>
    </row>
    <row r="32" spans="1:8" ht="12.75">
      <c r="A32" s="186"/>
      <c r="B32" s="187">
        <v>21</v>
      </c>
      <c r="C32" s="188" t="str">
        <f>VLOOKUP(B32,'пр.взв.'!B7:C70,2,FALSE)</f>
        <v>Минаков Виталий Викторович</v>
      </c>
      <c r="D32" s="189" t="str">
        <f>VLOOKUP(B32,'пр.взв.'!B7:D95,3,FALSE)</f>
        <v>06.02.85 мсмк</v>
      </c>
      <c r="E32" s="189" t="str">
        <f>VLOOKUP(B32,'пр.взв.'!B7:E95,4,FALSE)</f>
        <v>ЦФО Брянск ЛОК</v>
      </c>
      <c r="F32" s="190"/>
      <c r="G32" s="191"/>
      <c r="H32" s="159"/>
    </row>
    <row r="33" spans="1:8" ht="12.75">
      <c r="A33" s="186"/>
      <c r="B33" s="159"/>
      <c r="C33" s="188"/>
      <c r="D33" s="189"/>
      <c r="E33" s="189"/>
      <c r="F33" s="190"/>
      <c r="G33" s="191"/>
      <c r="H33" s="159"/>
    </row>
    <row r="34" spans="1:8" ht="12.75">
      <c r="A34" s="192"/>
      <c r="B34" s="187">
        <v>24</v>
      </c>
      <c r="C34" s="188" t="str">
        <f>VLOOKUP(B34,'пр.взв.'!B9:C72,2,FALSE)</f>
        <v>Старков Михаил Александрович</v>
      </c>
      <c r="D34" s="189" t="str">
        <f>VLOOKUP(B34,'пр.взв.'!B7:D97,3,FALSE)</f>
        <v>3.07.77 мсмк</v>
      </c>
      <c r="E34" s="189" t="str">
        <f>VLOOKUP(B34,'пр.взв.'!B7:E97,4,FALSE)</f>
        <v>УФО Свердловская Екатеринбург </v>
      </c>
      <c r="F34" s="190"/>
      <c r="G34" s="159"/>
      <c r="H34" s="159"/>
    </row>
    <row r="35" spans="1:8" ht="12.75">
      <c r="A35" s="192"/>
      <c r="B35" s="159"/>
      <c r="C35" s="188"/>
      <c r="D35" s="189"/>
      <c r="E35" s="189"/>
      <c r="F35" s="190"/>
      <c r="G35" s="159"/>
      <c r="H35" s="159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7"/>
      <c r="G43" s="15"/>
    </row>
    <row r="44" spans="1:7" ht="12.75">
      <c r="A44" s="34">
        <f>HYPERLINK('[1]реквизиты'!$A$22)</f>
      </c>
      <c r="C44" s="37"/>
      <c r="D44" s="37"/>
      <c r="E44" s="148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">
      <selection activeCell="G14" sqref="G1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1" t="str">
        <f>HYPERLINK('[1]реквизиты'!$A$2)</f>
        <v>Чемпионат России по САМБО среди мужчин</v>
      </c>
      <c r="B1" s="211"/>
      <c r="C1" s="211"/>
      <c r="D1" s="211"/>
      <c r="E1" s="211"/>
      <c r="F1" s="211"/>
      <c r="G1" s="211"/>
      <c r="H1" s="211" t="str">
        <f>HYPERLINK('[1]реквизиты'!$A$2)</f>
        <v>Чемпионат России по САМБО среди мужчин</v>
      </c>
      <c r="I1" s="211"/>
      <c r="J1" s="211"/>
      <c r="K1" s="211"/>
      <c r="L1" s="211"/>
      <c r="M1" s="211"/>
      <c r="N1" s="211"/>
      <c r="O1" s="144"/>
      <c r="P1" s="144"/>
      <c r="Q1" s="144"/>
      <c r="R1" s="144"/>
      <c r="S1" s="144"/>
      <c r="T1" s="144"/>
      <c r="U1" s="144"/>
      <c r="V1" s="144"/>
      <c r="W1" s="14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12">
        <f>HYPERLINK('[1]реквизиты'!$A$15)</f>
      </c>
      <c r="B2" s="213"/>
      <c r="C2" s="213"/>
      <c r="D2" s="213"/>
      <c r="E2" s="213"/>
      <c r="F2" s="213"/>
      <c r="G2" s="213"/>
      <c r="H2" s="212">
        <f>HYPERLINK('[1]реквизиты'!$A$15)</f>
      </c>
      <c r="I2" s="213"/>
      <c r="J2" s="213"/>
      <c r="K2" s="213"/>
      <c r="L2" s="213"/>
      <c r="M2" s="213"/>
      <c r="N2" s="213"/>
      <c r="O2" s="40"/>
      <c r="P2" s="40"/>
      <c r="Q2" s="40"/>
      <c r="R2" s="31"/>
      <c r="S2" s="31"/>
    </row>
    <row r="3" spans="2:14" ht="15.75">
      <c r="B3" s="38" t="s">
        <v>12</v>
      </c>
      <c r="C3" s="185" t="str">
        <f>HYPERLINK('пр.взв.'!D4)</f>
        <v>в.к.  &gt;100  кг.</v>
      </c>
      <c r="D3" s="185"/>
      <c r="E3" s="78"/>
      <c r="F3" s="78"/>
      <c r="G3" s="78"/>
      <c r="I3" s="38" t="s">
        <v>13</v>
      </c>
      <c r="J3" s="185" t="str">
        <f>HYPERLINK('пр.взв.'!D4)</f>
        <v>в.к.  &gt;100  кг.</v>
      </c>
      <c r="K3" s="185"/>
      <c r="L3" s="78"/>
      <c r="M3" s="78"/>
      <c r="N3" s="78"/>
    </row>
    <row r="4" spans="1:2" ht="16.5" thickBot="1">
      <c r="A4" s="210"/>
      <c r="B4" s="210"/>
    </row>
    <row r="5" spans="1:11" ht="12.75" customHeight="1">
      <c r="A5" s="203">
        <v>1</v>
      </c>
      <c r="B5" s="204" t="str">
        <f>VLOOKUP(A5,'пр.взв.'!B5:C68,2,FALSE)</f>
        <v>Тутик Вячеслав Анатольевич</v>
      </c>
      <c r="C5" s="204" t="str">
        <f>VLOOKUP(A5,'пр.взв.'!B5:G68,3,FALSE)</f>
        <v>18.06.81 МС</v>
      </c>
      <c r="D5" s="204" t="str">
        <f>VLOOKUP(A5,'пр.взв.'!B5:G68,4,FALSE)</f>
        <v>УфО Челябинск Д</v>
      </c>
      <c r="G5" s="19"/>
      <c r="H5" s="206">
        <v>2</v>
      </c>
      <c r="I5" s="201" t="str">
        <f>VLOOKUP(H5,'пр.взв.'!B7:C70,2,FALSE)</f>
        <v>Делок Адам Асметович</v>
      </c>
      <c r="J5" s="201" t="str">
        <f>VLOOKUP(H5,'пр.взв.'!B7:E70,3,FALSE)</f>
        <v>10.08.75 мсмк</v>
      </c>
      <c r="K5" s="201" t="str">
        <f>VLOOKUP(H5,'пр.взв.'!B7:E70,4,FALSE)</f>
        <v>ЮФО Адыгея Майкоп Д</v>
      </c>
    </row>
    <row r="6" spans="1:11" ht="15.75">
      <c r="A6" s="195"/>
      <c r="B6" s="205"/>
      <c r="C6" s="205"/>
      <c r="D6" s="205"/>
      <c r="E6" s="2"/>
      <c r="F6" s="2"/>
      <c r="G6" s="12"/>
      <c r="H6" s="207"/>
      <c r="I6" s="202"/>
      <c r="J6" s="202"/>
      <c r="K6" s="202"/>
    </row>
    <row r="7" spans="1:13" ht="15.75">
      <c r="A7" s="195">
        <v>17</v>
      </c>
      <c r="B7" s="202" t="str">
        <f>VLOOKUP(A7,'пр.взв.'!B7:C70,2,FALSE)</f>
        <v>Мухин Федор Алексеевич</v>
      </c>
      <c r="C7" s="202" t="str">
        <f>VLOOKUP(A7,'пр.взв.'!B5:G68,3,FALSE)</f>
        <v>11.12.83 мс</v>
      </c>
      <c r="D7" s="202" t="str">
        <f>VLOOKUP(A7,'пр.взв.'!B5:G68,4,FALSE)</f>
        <v>ЦФО Ярославская Ярославль Д</v>
      </c>
      <c r="E7" s="4"/>
      <c r="F7" s="2"/>
      <c r="G7" s="2"/>
      <c r="H7" s="199">
        <v>18</v>
      </c>
      <c r="I7" s="208" t="str">
        <f>VLOOKUP(H7,'пр.взв.'!B9:C72,2,FALSE)</f>
        <v>Фролов Сергей Михайлович</v>
      </c>
      <c r="J7" s="208" t="str">
        <f>VLOOKUP(H7,'пр.взв.'!B9:E72,3,FALSE)</f>
        <v>06.06.82 кмс</v>
      </c>
      <c r="K7" s="208" t="str">
        <f>VLOOKUP(H7,'пр.взв.'!B9:E72,4,FALSE)</f>
        <v>ПФО Оренбургская Соль-Илецк ПР</v>
      </c>
      <c r="L7" s="80"/>
      <c r="M7" s="82"/>
    </row>
    <row r="8" spans="1:13" ht="16.5" thickBot="1">
      <c r="A8" s="196"/>
      <c r="B8" s="205"/>
      <c r="C8" s="205"/>
      <c r="D8" s="205"/>
      <c r="E8" s="5"/>
      <c r="F8" s="9"/>
      <c r="G8" s="2"/>
      <c r="H8" s="207"/>
      <c r="I8" s="209"/>
      <c r="J8" s="209"/>
      <c r="K8" s="209"/>
      <c r="L8" s="81"/>
      <c r="M8" s="82"/>
    </row>
    <row r="9" spans="1:13" ht="15.75">
      <c r="A9" s="203">
        <v>9</v>
      </c>
      <c r="B9" s="204" t="str">
        <f>VLOOKUP(A9,'пр.взв.'!B9:C72,2,FALSE)</f>
        <v>Арсланов Рустем Разитович</v>
      </c>
      <c r="C9" s="204" t="str">
        <f>VLOOKUP(A9,'пр.взв.'!B5:G68,3,FALSE)</f>
        <v>80 мс</v>
      </c>
      <c r="D9" s="204" t="str">
        <f>VLOOKUP(A9,'пр.взв.'!B5:G68,4,FALSE)</f>
        <v>ПФО Башкортостан Уфа Д</v>
      </c>
      <c r="E9" s="5"/>
      <c r="F9" s="6"/>
      <c r="G9" s="2"/>
      <c r="H9" s="206">
        <v>10</v>
      </c>
      <c r="I9" s="201" t="str">
        <f>VLOOKUP(H9,'пр.взв.'!B11:C74,2,FALSE)</f>
        <v>Веселов Алексей Александрович</v>
      </c>
      <c r="J9" s="201" t="str">
        <f>VLOOKUP(H9,'пр.взв.'!B11:E74,3,FALSE)</f>
        <v>11.01.83 мс</v>
      </c>
      <c r="K9" s="201" t="str">
        <f>VLOOKUP(H9,'пр.взв.'!B11:E74,4,FALSE)</f>
        <v>ЦФО Костромская  Кострома </v>
      </c>
      <c r="L9" s="81"/>
      <c r="M9" s="83"/>
    </row>
    <row r="10" spans="1:13" ht="15.75">
      <c r="A10" s="195"/>
      <c r="B10" s="205"/>
      <c r="C10" s="205"/>
      <c r="D10" s="205"/>
      <c r="E10" s="10"/>
      <c r="F10" s="7"/>
      <c r="G10" s="2"/>
      <c r="H10" s="207"/>
      <c r="I10" s="202"/>
      <c r="J10" s="202"/>
      <c r="K10" s="202"/>
      <c r="L10" s="79"/>
      <c r="M10" s="84"/>
    </row>
    <row r="11" spans="1:13" ht="15.75">
      <c r="A11" s="195">
        <v>25</v>
      </c>
      <c r="B11" s="202" t="str">
        <f>VLOOKUP(A11,'пр.взв.'!B11:C74,2,FALSE)</f>
        <v>Ширяев Максим Сергеевич</v>
      </c>
      <c r="C11" s="202" t="str">
        <f>VLOOKUP(A11,'пр.взв.'!B5:G68,3,FALSE)</f>
        <v>18.03.88 мс</v>
      </c>
      <c r="D11" s="202" t="str">
        <f>VLOOKUP(A11,'пр.взв.'!B5:G68,4,FALSE)</f>
        <v>Москва Д</v>
      </c>
      <c r="E11" s="3"/>
      <c r="F11" s="7"/>
      <c r="G11" s="2"/>
      <c r="H11" s="199">
        <v>26</v>
      </c>
      <c r="I11" s="208" t="str">
        <f>VLOOKUP(H11,'пр.взв.'!B13:C76,2,FALSE)</f>
        <v>Зубов Роман Петрович</v>
      </c>
      <c r="J11" s="208" t="str">
        <f>VLOOKUP(H11,'пр.взв.'!B13:E76,3,FALSE)</f>
        <v>28.02.80 мсмк</v>
      </c>
      <c r="K11" s="208" t="str">
        <f>VLOOKUP(H11,'пр.взв.'!B13:E76,4,FALSE)</f>
        <v>ЦФО Брянск Д</v>
      </c>
      <c r="M11" s="85"/>
    </row>
    <row r="12" spans="1:13" ht="16.5" thickBot="1">
      <c r="A12" s="196"/>
      <c r="B12" s="205"/>
      <c r="C12" s="205"/>
      <c r="D12" s="205"/>
      <c r="E12" s="2"/>
      <c r="F12" s="7"/>
      <c r="G12" s="9"/>
      <c r="H12" s="207"/>
      <c r="I12" s="209"/>
      <c r="J12" s="209"/>
      <c r="K12" s="209"/>
      <c r="M12" s="85"/>
    </row>
    <row r="13" spans="1:14" ht="15.75">
      <c r="A13" s="203">
        <v>5</v>
      </c>
      <c r="B13" s="204" t="str">
        <f>VLOOKUP(A13,'пр.взв.'!B13:C76,2,FALSE)</f>
        <v>Хорев Сергей Александрович</v>
      </c>
      <c r="C13" s="204" t="str">
        <f>VLOOKUP(A13,'пр.взв.'!B5:G68,3,FALSE)</f>
        <v>07.07.78 кмс</v>
      </c>
      <c r="D13" s="204" t="str">
        <f>VLOOKUP(A13,'пр.взв.'!B5:G68,4,FALSE)</f>
        <v>ЦФО Ивановская Иваново ПР</v>
      </c>
      <c r="E13" s="2"/>
      <c r="F13" s="7"/>
      <c r="G13" s="13"/>
      <c r="H13" s="206">
        <v>6</v>
      </c>
      <c r="I13" s="201" t="str">
        <f>VLOOKUP(H13,'пр.взв.'!B15:C78,2,FALSE)</f>
        <v>Галкин Владимир Николаевич</v>
      </c>
      <c r="J13" s="201" t="str">
        <f>VLOOKUP(H13,'пр.взв.'!B15:E78,3,FALSE)</f>
        <v>22.06.79 кмс</v>
      </c>
      <c r="K13" s="201" t="str">
        <f>VLOOKUP(H13,'пр.взв.'!B15:E78,4,FALSE)</f>
        <v>ЮФО Волгоградская Волгоград Д</v>
      </c>
      <c r="M13" s="85"/>
      <c r="N13" s="87"/>
    </row>
    <row r="14" spans="1:14" ht="15.75">
      <c r="A14" s="195"/>
      <c r="B14" s="205"/>
      <c r="C14" s="205"/>
      <c r="D14" s="205"/>
      <c r="E14" s="8"/>
      <c r="F14" s="7"/>
      <c r="G14" s="2"/>
      <c r="H14" s="207"/>
      <c r="I14" s="202"/>
      <c r="J14" s="202"/>
      <c r="K14" s="202"/>
      <c r="L14" s="80"/>
      <c r="M14" s="84"/>
      <c r="N14" s="85"/>
    </row>
    <row r="15" spans="1:14" ht="15.75">
      <c r="A15" s="195">
        <v>21</v>
      </c>
      <c r="B15" s="202" t="str">
        <f>VLOOKUP(A15,'пр.взв.'!B15:C78,2,FALSE)</f>
        <v>Минаков Виталий Викторович</v>
      </c>
      <c r="C15" s="202" t="str">
        <f>VLOOKUP(A15,'пр.взв.'!B5:G68,3,FALSE)</f>
        <v>06.02.85 мсмк</v>
      </c>
      <c r="D15" s="202" t="str">
        <f>VLOOKUP(A15,'пр.взв.'!B5:G68,4,FALSE)</f>
        <v>ЦФО Брянск ЛОК</v>
      </c>
      <c r="E15" s="4"/>
      <c r="F15" s="7"/>
      <c r="G15" s="2"/>
      <c r="H15" s="199">
        <v>22</v>
      </c>
      <c r="I15" s="208" t="str">
        <f>VLOOKUP(H15,'пр.взв.'!B17:C80,2,FALSE)</f>
        <v>Волков Андрей Викторович</v>
      </c>
      <c r="J15" s="208" t="str">
        <f>VLOOKUP(H15,'пр.взв.'!B17:E80,3,FALSE)</f>
        <v>13.11.86 мсмк</v>
      </c>
      <c r="K15" s="208" t="str">
        <f>VLOOKUP(H15,'пр.взв.'!B17:E80,4,FALSE)</f>
        <v>ЦФО Рязанская Рязань МО</v>
      </c>
      <c r="L15" s="81"/>
      <c r="M15" s="84"/>
      <c r="N15" s="85"/>
    </row>
    <row r="16" spans="1:14" ht="16.5" thickBot="1">
      <c r="A16" s="196"/>
      <c r="B16" s="205"/>
      <c r="C16" s="205"/>
      <c r="D16" s="205"/>
      <c r="E16" s="5"/>
      <c r="F16" s="11"/>
      <c r="G16" s="2"/>
      <c r="H16" s="207"/>
      <c r="I16" s="209"/>
      <c r="J16" s="209"/>
      <c r="K16" s="209"/>
      <c r="L16" s="81"/>
      <c r="M16" s="86"/>
      <c r="N16" s="85"/>
    </row>
    <row r="17" spans="1:14" ht="15.75">
      <c r="A17" s="203">
        <v>13</v>
      </c>
      <c r="B17" s="204" t="str">
        <f>VLOOKUP(A17,'пр.взв.'!B17:C80,2,FALSE)</f>
        <v>Поздняков Дмитрий Михайлович</v>
      </c>
      <c r="C17" s="204" t="str">
        <f>VLOOKUP(A17,'пр.взв.'!B5:G68,3,FALSE)</f>
        <v>01.07.88 мс</v>
      </c>
      <c r="D17" s="204" t="str">
        <f>VLOOKUP(A17,'пр.взв.'!B5:G68,4,FALSE)</f>
        <v>ЮФО Краснодарский Краснодар МО</v>
      </c>
      <c r="E17" s="5"/>
      <c r="F17" s="2"/>
      <c r="G17" s="2"/>
      <c r="H17" s="206">
        <v>14</v>
      </c>
      <c r="I17" s="201" t="str">
        <f>VLOOKUP(H17,'пр.взв.'!B19:C82,2,FALSE)</f>
        <v>Медведских Алексей Владимирович</v>
      </c>
      <c r="J17" s="201" t="str">
        <f>VLOOKUP(H17,'пр.взв.'!B19:E82,3,FALSE)</f>
        <v>01.08.89 кмс</v>
      </c>
      <c r="K17" s="201" t="str">
        <f>VLOOKUP(H17,'пр.взв.'!B19:E82,4,FALSE)</f>
        <v>ЦФО Липецкая Елец ЛОК</v>
      </c>
      <c r="L17" s="81"/>
      <c r="M17" s="82"/>
      <c r="N17" s="85"/>
    </row>
    <row r="18" spans="1:14" ht="15.75">
      <c r="A18" s="195"/>
      <c r="B18" s="205"/>
      <c r="C18" s="205"/>
      <c r="D18" s="205"/>
      <c r="E18" s="10"/>
      <c r="F18" s="2"/>
      <c r="G18" s="2"/>
      <c r="H18" s="207"/>
      <c r="I18" s="202"/>
      <c r="J18" s="202"/>
      <c r="K18" s="202"/>
      <c r="L18" s="79"/>
      <c r="M18" s="82"/>
      <c r="N18" s="85"/>
    </row>
    <row r="19" spans="1:14" ht="15.75">
      <c r="A19" s="195">
        <v>29</v>
      </c>
      <c r="B19" s="202" t="str">
        <f>VLOOKUP(A19,'пр.взв.'!B19:C82,2,FALSE)</f>
        <v>Вайцель Альберт Эдуардович</v>
      </c>
      <c r="C19" s="202" t="str">
        <f>VLOOKUP(A19,'пр.взв.'!B5:G68,3,FALSE)</f>
        <v>23.09.76 мсмк</v>
      </c>
      <c r="D19" s="202" t="str">
        <f>VLOOKUP(A19,'пр.взв.'!B5:G68,4,FALSE)</f>
        <v>ДВФО Хабаровский Хабаровск ПР</v>
      </c>
      <c r="E19" s="3"/>
      <c r="F19" s="2"/>
      <c r="G19" s="2"/>
      <c r="H19" s="199">
        <v>30</v>
      </c>
      <c r="I19" s="208" t="str">
        <f>VLOOKUP(H19,'пр.взв.'!B21:C84,2,FALSE)</f>
        <v>Паршин Сергей Владимирович</v>
      </c>
      <c r="J19" s="208" t="str">
        <f>VLOOKUP(H19,'пр.взв.'!B21:E84,3,FALSE)</f>
        <v>14.08.84 мс</v>
      </c>
      <c r="K19" s="208" t="str">
        <f>VLOOKUP(H19,'пр.взв.'!B21:E84,4,FALSE)</f>
        <v>СФО Красноярский </v>
      </c>
      <c r="N19" s="85"/>
    </row>
    <row r="20" spans="1:14" ht="16.5" thickBot="1">
      <c r="A20" s="196"/>
      <c r="B20" s="205"/>
      <c r="C20" s="205"/>
      <c r="D20" s="205"/>
      <c r="E20" s="2"/>
      <c r="F20" s="2"/>
      <c r="G20" s="45"/>
      <c r="H20" s="207"/>
      <c r="I20" s="209"/>
      <c r="J20" s="209"/>
      <c r="K20" s="209"/>
      <c r="N20" s="88"/>
    </row>
    <row r="21" spans="1:14" ht="15.75">
      <c r="A21" s="203">
        <v>3</v>
      </c>
      <c r="B21" s="204" t="str">
        <f>VLOOKUP(A21,'пр.взв.'!B5:C68,2,FALSE)</f>
        <v>Хамикоев Заур Олегович</v>
      </c>
      <c r="C21" s="204" t="str">
        <f>VLOOKUP(A21,'пр.взв.'!B5:G68,3,FALSE)</f>
        <v>21.02.88 мс</v>
      </c>
      <c r="D21" s="204" t="str">
        <f>VLOOKUP(A21,'пр.взв.'!B5:G68,4,FALSE)</f>
        <v>ЦФО Тульская Тула ЛОК</v>
      </c>
      <c r="E21" s="2"/>
      <c r="F21" s="2"/>
      <c r="G21" s="2"/>
      <c r="H21" s="206">
        <v>4</v>
      </c>
      <c r="I21" s="201" t="str">
        <f>VLOOKUP(H21,'пр.взв.'!B7:C70,2,FALSE)</f>
        <v>Ратько Константин Станиславович</v>
      </c>
      <c r="J21" s="201" t="str">
        <f>VLOOKUP(H21,'пр.взв.'!B7:E70,3,FALSE)</f>
        <v>06.04.85 мсмк</v>
      </c>
      <c r="K21" s="201" t="str">
        <f>VLOOKUP(H21,'пр.взв.'!B7:E70,4,FALSE)</f>
        <v>ЦФО Владимир Д</v>
      </c>
      <c r="N21" s="85"/>
    </row>
    <row r="22" spans="1:14" ht="15.75">
      <c r="A22" s="195"/>
      <c r="B22" s="205"/>
      <c r="C22" s="205"/>
      <c r="D22" s="205"/>
      <c r="E22" s="8"/>
      <c r="F22" s="2"/>
      <c r="G22" s="2"/>
      <c r="H22" s="207"/>
      <c r="I22" s="202"/>
      <c r="J22" s="202"/>
      <c r="K22" s="202"/>
      <c r="N22" s="85"/>
    </row>
    <row r="23" spans="1:14" ht="15.75">
      <c r="A23" s="195">
        <v>19</v>
      </c>
      <c r="B23" s="202" t="str">
        <f>VLOOKUP(A23,'пр.взв.'!B23:C86,2,FALSE)</f>
        <v>Шачнев Данила Юрьевич</v>
      </c>
      <c r="C23" s="202" t="str">
        <f>VLOOKUP(A23,'пр.взв.'!B5:G68,3,FALSE)</f>
        <v>06.06.84 мс</v>
      </c>
      <c r="D23" s="202" t="str">
        <f>VLOOKUP(A23,'пр.взв.'!B5:G68,4,FALSE)</f>
        <v>СФОНовосибирская  Новосибирск Д</v>
      </c>
      <c r="E23" s="4"/>
      <c r="F23" s="2"/>
      <c r="G23" s="2"/>
      <c r="H23" s="199">
        <v>20</v>
      </c>
      <c r="I23" s="208" t="str">
        <f>VLOOKUP(H23,'пр.взв.'!B25:C88,2,FALSE)</f>
        <v>Тешев Анзор Русланович</v>
      </c>
      <c r="J23" s="208" t="str">
        <f>VLOOKUP(H23,'пр.взв.'!B25:E88,3,FALSE)</f>
        <v>05.07.89 мс</v>
      </c>
      <c r="K23" s="208" t="str">
        <f>VLOOKUP(H23,'пр.взв.'!B25:E88,4,FALSE)</f>
        <v>ЮФО Адыгея Майкоп ВВ</v>
      </c>
      <c r="L23" s="80"/>
      <c r="M23" s="82"/>
      <c r="N23" s="85"/>
    </row>
    <row r="24" spans="1:14" ht="16.5" thickBot="1">
      <c r="A24" s="196"/>
      <c r="B24" s="205"/>
      <c r="C24" s="205"/>
      <c r="D24" s="205"/>
      <c r="E24" s="5"/>
      <c r="F24" s="9"/>
      <c r="G24" s="2"/>
      <c r="H24" s="207"/>
      <c r="I24" s="209"/>
      <c r="J24" s="209"/>
      <c r="K24" s="209"/>
      <c r="L24" s="81"/>
      <c r="M24" s="82"/>
      <c r="N24" s="85"/>
    </row>
    <row r="25" spans="1:14" ht="15.75">
      <c r="A25" s="203">
        <v>11</v>
      </c>
      <c r="B25" s="204" t="str">
        <f>VLOOKUP(A25,'пр.взв.'!B25:C88,2,FALSE)</f>
        <v>Смирнов Михаил викторович</v>
      </c>
      <c r="C25" s="204" t="str">
        <f>VLOOKUP(A25,'пр.взв.'!B5:G68,3,FALSE)</f>
        <v>25.05.85 мс</v>
      </c>
      <c r="D25" s="204" t="str">
        <f>VLOOKUP(A25,'пр.взв.'!B5:G68,4,FALSE)</f>
        <v>ЦФО Тверская Торжок МО</v>
      </c>
      <c r="E25" s="5"/>
      <c r="F25" s="6"/>
      <c r="G25" s="2"/>
      <c r="H25" s="206">
        <v>12</v>
      </c>
      <c r="I25" s="201" t="str">
        <f>VLOOKUP(H25,'пр.взв.'!B27:C90,2,FALSE)</f>
        <v>Энгеноев Тимур Якубович</v>
      </c>
      <c r="J25" s="201" t="str">
        <f>VLOOKUP(H25,'пр.взв.'!B27:E90,3,FALSE)</f>
        <v>08.09.70 мс</v>
      </c>
      <c r="K25" s="201" t="str">
        <f>VLOOKUP(H25,'пр.взв.'!B27:E90,4,FALSE)</f>
        <v>ПФО Пермский Краснокамск ПР</v>
      </c>
      <c r="L25" s="81"/>
      <c r="M25" s="83"/>
      <c r="N25" s="85"/>
    </row>
    <row r="26" spans="1:14" ht="15.75">
      <c r="A26" s="195"/>
      <c r="B26" s="205"/>
      <c r="C26" s="205"/>
      <c r="D26" s="205"/>
      <c r="E26" s="10"/>
      <c r="F26" s="7"/>
      <c r="G26" s="2"/>
      <c r="H26" s="207"/>
      <c r="I26" s="202"/>
      <c r="J26" s="202"/>
      <c r="K26" s="202"/>
      <c r="L26" s="79"/>
      <c r="M26" s="84"/>
      <c r="N26" s="85"/>
    </row>
    <row r="27" spans="1:14" ht="15.75">
      <c r="A27" s="195">
        <v>27</v>
      </c>
      <c r="B27" s="202" t="str">
        <f>VLOOKUP(A27,'пр.взв.'!B27:C90,2,FALSE)</f>
        <v>Борискин Сергей Александрович</v>
      </c>
      <c r="C27" s="202" t="str">
        <f>VLOOKUP(A27,'пр.взв.'!B5:G68,3,FALSE)</f>
        <v>07.05.87 мсмк</v>
      </c>
      <c r="D27" s="202" t="str">
        <f>VLOOKUP(A27,'пр.взв.'!B5:G68,4,FALSE)</f>
        <v>ЦФО Рязанская Рязань МО</v>
      </c>
      <c r="E27" s="3"/>
      <c r="F27" s="7"/>
      <c r="G27" s="2"/>
      <c r="H27" s="199">
        <v>28</v>
      </c>
      <c r="I27" s="208" t="str">
        <f>VLOOKUP(H27,'пр.взв.'!B29:C92,2,FALSE)</f>
        <v>Хорпяков Олег Вячеславович</v>
      </c>
      <c r="J27" s="208" t="str">
        <f>VLOOKUP(H27,'пр.взв.'!B29:E92,3,FALSE)</f>
        <v>28.02.77 мс</v>
      </c>
      <c r="K27" s="208" t="str">
        <f>VLOOKUP(H27,'пр.взв.'!B29:E92,4,FALSE)</f>
        <v>Москва Д</v>
      </c>
      <c r="M27" s="85"/>
      <c r="N27" s="85"/>
    </row>
    <row r="28" spans="1:14" ht="16.5" thickBot="1">
      <c r="A28" s="196"/>
      <c r="B28" s="205"/>
      <c r="C28" s="205"/>
      <c r="D28" s="205"/>
      <c r="E28" s="2"/>
      <c r="F28" s="7"/>
      <c r="G28" s="2"/>
      <c r="H28" s="207"/>
      <c r="I28" s="209"/>
      <c r="J28" s="209"/>
      <c r="K28" s="209"/>
      <c r="M28" s="85"/>
      <c r="N28" s="85"/>
    </row>
    <row r="29" spans="1:14" ht="15.75">
      <c r="A29" s="203">
        <v>7</v>
      </c>
      <c r="B29" s="204" t="str">
        <f>VLOOKUP(A29,'пр.взв.'!B5:C68,2,FALSE)</f>
        <v>Бучукури Тимур Михайлович</v>
      </c>
      <c r="C29" s="204" t="str">
        <f>VLOOKUP(A29,'пр.взв.'!B5:G68,3,FALSE)</f>
        <v>19.12.77 мс</v>
      </c>
      <c r="D29" s="204" t="str">
        <f>VLOOKUP(A29,'пр.взв.'!B5:G68,4,FALSE)</f>
        <v>ЮФО Адыгея Майкоп ВС</v>
      </c>
      <c r="E29" s="2"/>
      <c r="F29" s="7"/>
      <c r="G29" s="89"/>
      <c r="H29" s="206">
        <v>8</v>
      </c>
      <c r="I29" s="201" t="str">
        <f>VLOOKUP(H29,'пр.взв.'!B7:C70,2,FALSE)</f>
        <v>Исаев Иван Викторович</v>
      </c>
      <c r="J29" s="201" t="str">
        <f>VLOOKUP(H29,'пр.взв.'!B7:E70,3,FALSE)</f>
        <v>11.04.82 кмс</v>
      </c>
      <c r="K29" s="201" t="str">
        <f>VLOOKUP(H29,'пр.взв.'!B7:E70,4,FALSE)</f>
        <v>ЦФО Тульская Тула ЛОК</v>
      </c>
      <c r="M29" s="85"/>
      <c r="N29" s="88"/>
    </row>
    <row r="30" spans="1:13" ht="15.75">
      <c r="A30" s="195"/>
      <c r="B30" s="205"/>
      <c r="C30" s="205"/>
      <c r="D30" s="205"/>
      <c r="E30" s="8"/>
      <c r="F30" s="7"/>
      <c r="G30" s="2"/>
      <c r="H30" s="207"/>
      <c r="I30" s="202"/>
      <c r="J30" s="202"/>
      <c r="K30" s="202"/>
      <c r="M30" s="85"/>
    </row>
    <row r="31" spans="1:13" ht="15.75">
      <c r="A31" s="195">
        <v>23</v>
      </c>
      <c r="B31" s="202" t="str">
        <f>VLOOKUP(A31,'пр.взв.'!B31:C94,2,FALSE)</f>
        <v>Михальченко Роман Александрович</v>
      </c>
      <c r="C31" s="202" t="str">
        <f>VLOOKUP(A31,'пр.взв.'!B5:G68,3,FALSE)</f>
        <v>27.06.87 мс</v>
      </c>
      <c r="D31" s="202" t="str">
        <f>VLOOKUP(A31,'пр.взв.'!B5:G68,4,FALSE)</f>
        <v>УФО курганская Курган МО</v>
      </c>
      <c r="E31" s="4"/>
      <c r="F31" s="7"/>
      <c r="G31" s="2"/>
      <c r="H31" s="199">
        <v>24</v>
      </c>
      <c r="I31" s="208" t="str">
        <f>VLOOKUP(H31,'пр.взв.'!B33:C96,2,FALSE)</f>
        <v>Старков Михаил Александрович</v>
      </c>
      <c r="J31" s="208" t="str">
        <f>VLOOKUP(H31,'пр.взв.'!B33:E96,3,FALSE)</f>
        <v>3.07.77 мсмк</v>
      </c>
      <c r="K31" s="208" t="str">
        <f>VLOOKUP(H31,'пр.взв.'!B33:E96,4,FALSE)</f>
        <v>УФО Свердловская Екатеринбург </v>
      </c>
      <c r="L31" s="80"/>
      <c r="M31" s="84"/>
    </row>
    <row r="32" spans="1:13" ht="16.5" thickBot="1">
      <c r="A32" s="196"/>
      <c r="B32" s="205"/>
      <c r="C32" s="205"/>
      <c r="D32" s="205"/>
      <c r="E32" s="5"/>
      <c r="F32" s="11"/>
      <c r="G32" s="2"/>
      <c r="H32" s="207"/>
      <c r="I32" s="209"/>
      <c r="J32" s="209"/>
      <c r="K32" s="209"/>
      <c r="L32" s="81"/>
      <c r="M32" s="86"/>
    </row>
    <row r="33" spans="1:13" ht="15.75">
      <c r="A33" s="203">
        <v>15</v>
      </c>
      <c r="B33" s="204" t="str">
        <f>VLOOKUP(A33,'пр.взв.'!B33:C96,2,FALSE)</f>
        <v>Прокин Сергей Сергеевич</v>
      </c>
      <c r="C33" s="204" t="str">
        <f>VLOOKUP(A33,'пр.взв.'!B5:G68,3,FALSE)</f>
        <v>25.04.89 мс</v>
      </c>
      <c r="D33" s="204" t="str">
        <f>VLOOKUP(A33,'пр.взв.'!B5:G68,4,FALSE)</f>
        <v>ЦФО Московская Коломна МО</v>
      </c>
      <c r="E33" s="5"/>
      <c r="F33" s="2"/>
      <c r="G33" s="2"/>
      <c r="H33" s="206">
        <v>16</v>
      </c>
      <c r="I33" s="201" t="str">
        <f>VLOOKUP(H33,'пр.взв.'!B35:C98,2,FALSE)</f>
        <v>Дьяконов Иван Викторович</v>
      </c>
      <c r="J33" s="201" t="str">
        <f>VLOOKUP(H33,'пр.взв.'!B35:E98,3,FALSE)</f>
        <v>27.08.86 мс</v>
      </c>
      <c r="K33" s="201" t="str">
        <f>VLOOKUP(H33,'пр.взв.'!B35:E98,4,FALSE)</f>
        <v>СЗФО Коми Сыктывкар МО</v>
      </c>
      <c r="L33" s="81"/>
      <c r="M33" s="82"/>
    </row>
    <row r="34" spans="1:13" ht="15.75">
      <c r="A34" s="195"/>
      <c r="B34" s="205"/>
      <c r="C34" s="205"/>
      <c r="D34" s="205"/>
      <c r="E34" s="150">
        <v>15</v>
      </c>
      <c r="F34" s="2"/>
      <c r="G34" s="2"/>
      <c r="H34" s="207"/>
      <c r="I34" s="202"/>
      <c r="J34" s="202"/>
      <c r="K34" s="202"/>
      <c r="L34" s="79"/>
      <c r="M34" s="82"/>
    </row>
    <row r="35" spans="1:11" ht="15.75">
      <c r="A35" s="195">
        <v>31</v>
      </c>
      <c r="B35" s="197">
        <f>VLOOKUP(A35,'пр.взв.'!B35:C98,2,FALSE)</f>
        <v>0</v>
      </c>
      <c r="C35" s="197">
        <f>VLOOKUP(A35,'пр.взв.'!B5:G68,3,FALSE)</f>
        <v>0</v>
      </c>
      <c r="D35" s="197">
        <f>VLOOKUP(A35,'пр.взв.'!B5:G68,4,FALSE)</f>
        <v>0</v>
      </c>
      <c r="E35" s="3"/>
      <c r="F35" s="2"/>
      <c r="G35" s="2"/>
      <c r="H35" s="199">
        <v>32</v>
      </c>
      <c r="I35" s="193">
        <f>VLOOKUP(H35,'пр.взв.'!B37:C100,2,FALSE)</f>
        <v>0</v>
      </c>
      <c r="J35" s="193">
        <f>VLOOKUP(H35,'пр.взв.'!B37:E100,3,FALSE)</f>
        <v>0</v>
      </c>
      <c r="K35" s="193">
        <f>VLOOKUP(H35,'пр.взв.'!B37:E100,4,FALSE)</f>
        <v>0</v>
      </c>
    </row>
    <row r="36" spans="1:11" ht="13.5" customHeight="1" thickBot="1">
      <c r="A36" s="196"/>
      <c r="B36" s="198"/>
      <c r="C36" s="198"/>
      <c r="D36" s="198"/>
      <c r="H36" s="200"/>
      <c r="I36" s="194"/>
      <c r="J36" s="194"/>
      <c r="K36" s="194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ht="13.5" customHeight="1" thickBot="1">
      <c r="A2" s="166" t="s">
        <v>58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4:19" ht="27.75" customHeight="1" thickBot="1">
      <c r="D3" s="144"/>
      <c r="E3" s="144"/>
      <c r="F3" s="243" t="str">
        <f>HYPERLINK('[1]реквизиты'!$A$2)</f>
        <v>Чемпионат России по САМБО среди мужчин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5"/>
    </row>
    <row r="4" spans="1:23" ht="15" customHeight="1" thickBot="1">
      <c r="A4" s="126"/>
      <c r="B4" s="126"/>
      <c r="F4" s="242" t="str">
        <f>HYPERLINK('[1]реквизиты'!$A$3)</f>
        <v>18-22 марта 2009 г.     г.  Дмитров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146"/>
      <c r="U4" s="146"/>
      <c r="V4" s="237" t="str">
        <f>HYPERLINK('пр.взв.'!D4)</f>
        <v>в.к.  &gt;100  кг.</v>
      </c>
      <c r="W4" s="238"/>
    </row>
    <row r="5" spans="1:24" ht="14.25" customHeight="1" thickBot="1">
      <c r="A5" s="222" t="s">
        <v>0</v>
      </c>
      <c r="H5" s="78"/>
      <c r="I5" s="222" t="s">
        <v>2</v>
      </c>
      <c r="K5" s="16">
        <v>5</v>
      </c>
      <c r="P5" s="214" t="str">
        <f>VLOOKUP(O6,'пр.взв.'!B7:E70,2,FALSE)</f>
        <v>Бучукури Тимур Михайлович</v>
      </c>
      <c r="Q5" s="215"/>
      <c r="R5" s="215"/>
      <c r="S5" s="216"/>
      <c r="V5" s="239"/>
      <c r="W5" s="240"/>
      <c r="X5" s="222" t="s">
        <v>1</v>
      </c>
    </row>
    <row r="6" spans="1:26" ht="14.25" customHeight="1" thickBot="1">
      <c r="A6" s="241"/>
      <c r="B6" s="105"/>
      <c r="E6" s="30"/>
      <c r="F6" s="30"/>
      <c r="G6" s="30"/>
      <c r="H6" s="30"/>
      <c r="I6" s="222"/>
      <c r="J6" s="15"/>
      <c r="K6" s="120"/>
      <c r="L6" s="98">
        <v>29</v>
      </c>
      <c r="M6" s="15"/>
      <c r="N6" s="111"/>
      <c r="O6" s="113">
        <v>7</v>
      </c>
      <c r="P6" s="217"/>
      <c r="Q6" s="218"/>
      <c r="R6" s="218"/>
      <c r="S6" s="219"/>
      <c r="X6" s="241"/>
      <c r="Z6" s="39"/>
    </row>
    <row r="7" spans="1:24" ht="12.75" customHeight="1" thickBot="1">
      <c r="A7" s="203">
        <v>1</v>
      </c>
      <c r="B7" s="204" t="str">
        <f>VLOOKUP(A7,'пр.взв.'!B7:C70,2,FALSE)</f>
        <v>Тутик Вячеслав Анатольевич</v>
      </c>
      <c r="C7" s="204" t="str">
        <f>VLOOKUP(A7,'пр.взв.'!B7:G70,3,FALSE)</f>
        <v>18.06.81 МС</v>
      </c>
      <c r="D7" s="204" t="str">
        <f>VLOOKUP(A7,'пр.взв.'!B7:G70,4,FALSE)</f>
        <v>УфО Челябинск Д</v>
      </c>
      <c r="E7" s="30"/>
      <c r="F7" s="30"/>
      <c r="G7" s="48"/>
      <c r="I7" s="100"/>
      <c r="J7" s="15"/>
      <c r="K7" s="18">
        <v>29</v>
      </c>
      <c r="L7" s="120" t="s">
        <v>206</v>
      </c>
      <c r="M7" s="98">
        <v>9</v>
      </c>
      <c r="N7" s="118"/>
      <c r="O7" s="119"/>
      <c r="P7" s="53"/>
      <c r="Q7" s="56" t="s">
        <v>24</v>
      </c>
      <c r="R7" s="30"/>
      <c r="S7" s="30"/>
      <c r="T7" s="30"/>
      <c r="U7" s="204" t="str">
        <f>VLOOKUP(X7,'пр.взв.'!B7:G70,2,FALSE)</f>
        <v>Делок Адам Асметович</v>
      </c>
      <c r="V7" s="204" t="str">
        <f>VLOOKUP(X7,'пр.взв.'!B7:G70,3,FALSE)</f>
        <v>10.08.75 мсмк</v>
      </c>
      <c r="W7" s="204" t="str">
        <f>VLOOKUP(X7,'пр.взв.'!B7:G70,4,FALSE)</f>
        <v>ЮФО Адыгея Майкоп Д</v>
      </c>
      <c r="X7" s="206">
        <v>2</v>
      </c>
    </row>
    <row r="8" spans="1:24" ht="12.75" customHeight="1">
      <c r="A8" s="195"/>
      <c r="B8" s="205"/>
      <c r="C8" s="205"/>
      <c r="D8" s="205"/>
      <c r="E8" s="46" t="s">
        <v>25</v>
      </c>
      <c r="F8" s="41"/>
      <c r="G8" s="51"/>
      <c r="H8" s="52"/>
      <c r="I8" s="53"/>
      <c r="J8" s="15"/>
      <c r="K8" s="117"/>
      <c r="L8" s="23">
        <v>9</v>
      </c>
      <c r="M8" s="120" t="s">
        <v>205</v>
      </c>
      <c r="N8" s="26"/>
      <c r="O8" s="56"/>
      <c r="P8" s="56"/>
      <c r="R8" s="30"/>
      <c r="S8" s="30"/>
      <c r="T8" s="46" t="s">
        <v>27</v>
      </c>
      <c r="U8" s="205"/>
      <c r="V8" s="205"/>
      <c r="W8" s="205"/>
      <c r="X8" s="207"/>
    </row>
    <row r="9" spans="1:24" ht="12.75" customHeight="1" thickBot="1">
      <c r="A9" s="195">
        <v>17</v>
      </c>
      <c r="B9" s="202" t="str">
        <f>VLOOKUP(A9,'пр.взв.'!B9:C72,2,FALSE)</f>
        <v>Мухин Федор Алексеевич</v>
      </c>
      <c r="C9" s="202" t="str">
        <f>VLOOKUP(A9,'пр.взв.'!B7:G70,3,FALSE)</f>
        <v>11.12.83 мс</v>
      </c>
      <c r="D9" s="202" t="str">
        <f>VLOOKUP(A9,'пр.взв.'!B7:G70,4,FALSE)</f>
        <v>ЦФО Ярославская Ярославль Д</v>
      </c>
      <c r="E9" s="47" t="s">
        <v>205</v>
      </c>
      <c r="F9" s="57"/>
      <c r="G9" s="41"/>
      <c r="H9" s="58"/>
      <c r="I9" s="55"/>
      <c r="J9" s="15"/>
      <c r="K9" s="98"/>
      <c r="L9" s="117"/>
      <c r="M9" s="25"/>
      <c r="N9" s="258">
        <v>7</v>
      </c>
      <c r="O9" s="56"/>
      <c r="P9" s="56"/>
      <c r="Q9" s="56"/>
      <c r="R9" s="74"/>
      <c r="S9" s="72"/>
      <c r="T9" s="47" t="s">
        <v>205</v>
      </c>
      <c r="U9" s="202" t="str">
        <f>VLOOKUP(X9,'пр.взв.'!B7:G70,2,FALSE)</f>
        <v>Фролов Сергей Михайлович</v>
      </c>
      <c r="V9" s="202" t="str">
        <f>VLOOKUP(X9,'пр.взв.'!B7:G70,3,FALSE)</f>
        <v>06.06.82 кмс</v>
      </c>
      <c r="W9" s="202" t="str">
        <f>VLOOKUP(X9,'пр.взв.'!B7:G70,4,FALSE)</f>
        <v>ПФО Оренбургская Соль-Илецк ПР</v>
      </c>
      <c r="X9" s="207">
        <v>18</v>
      </c>
    </row>
    <row r="10" spans="1:24" ht="12.75" customHeight="1" thickBot="1">
      <c r="A10" s="196"/>
      <c r="B10" s="205"/>
      <c r="C10" s="205"/>
      <c r="D10" s="205"/>
      <c r="E10" s="41"/>
      <c r="F10" s="42"/>
      <c r="G10" s="46" t="s">
        <v>38</v>
      </c>
      <c r="H10" s="54"/>
      <c r="I10" s="53"/>
      <c r="J10" s="15"/>
      <c r="K10" s="249"/>
      <c r="L10" s="258">
        <v>7</v>
      </c>
      <c r="M10" s="85"/>
      <c r="N10" s="120" t="s">
        <v>207</v>
      </c>
      <c r="O10" s="15"/>
      <c r="P10" s="15"/>
      <c r="Q10" s="15"/>
      <c r="R10" s="46" t="s">
        <v>27</v>
      </c>
      <c r="S10" s="43"/>
      <c r="T10" s="41"/>
      <c r="U10" s="205"/>
      <c r="V10" s="205"/>
      <c r="W10" s="205"/>
      <c r="X10" s="200"/>
    </row>
    <row r="11" spans="1:24" ht="12.75" customHeight="1" thickBot="1">
      <c r="A11" s="203">
        <v>9</v>
      </c>
      <c r="B11" s="204" t="str">
        <f>VLOOKUP(A11,'пр.взв.'!B11:C74,2,FALSE)</f>
        <v>Арсланов Рустем Разитович</v>
      </c>
      <c r="C11" s="204" t="str">
        <f>VLOOKUP(A11,'пр.взв.'!B7:G70,3,FALSE)</f>
        <v>80 мс</v>
      </c>
      <c r="D11" s="204" t="str">
        <f>VLOOKUP(A11,'пр.взв.'!B7:G70,4,FALSE)</f>
        <v>ПФО Башкортостан Уфа Д</v>
      </c>
      <c r="E11" s="30"/>
      <c r="F11" s="41"/>
      <c r="G11" s="47" t="s">
        <v>205</v>
      </c>
      <c r="H11" s="106"/>
      <c r="I11" s="107"/>
      <c r="J11" s="15"/>
      <c r="K11" s="98"/>
      <c r="L11" s="120"/>
      <c r="M11" s="259">
        <v>7</v>
      </c>
      <c r="N11" s="85"/>
      <c r="O11" s="257">
        <v>7</v>
      </c>
      <c r="P11" s="15"/>
      <c r="Q11" s="103"/>
      <c r="R11" s="47" t="s">
        <v>206</v>
      </c>
      <c r="S11" s="43"/>
      <c r="T11" s="30"/>
      <c r="U11" s="204" t="str">
        <f>VLOOKUP(X11,'пр.взв.'!B7:G70,2,FALSE)</f>
        <v>Веселов Алексей Александрович</v>
      </c>
      <c r="V11" s="204" t="str">
        <f>VLOOKUP(X11,'пр.взв.'!B7:G70,3,FALSE)</f>
        <v>11.01.83 мс</v>
      </c>
      <c r="W11" s="204" t="str">
        <f>VLOOKUP(X11,'пр.взв.'!B7:G70,4,FALSE)</f>
        <v>ЦФО Костромская  Кострома </v>
      </c>
      <c r="X11" s="206">
        <v>10</v>
      </c>
    </row>
    <row r="12" spans="1:24" ht="12.75" customHeight="1">
      <c r="A12" s="195"/>
      <c r="B12" s="205"/>
      <c r="C12" s="205"/>
      <c r="D12" s="205"/>
      <c r="E12" s="46" t="s">
        <v>38</v>
      </c>
      <c r="F12" s="59"/>
      <c r="G12" s="41"/>
      <c r="H12" s="52"/>
      <c r="I12" s="108"/>
      <c r="J12" s="26"/>
      <c r="K12" s="117"/>
      <c r="L12" s="18">
        <v>27</v>
      </c>
      <c r="M12" s="58" t="s">
        <v>205</v>
      </c>
      <c r="N12" s="99"/>
      <c r="O12" s="58" t="s">
        <v>206</v>
      </c>
      <c r="P12" s="56"/>
      <c r="Q12" s="76"/>
      <c r="R12" s="75"/>
      <c r="S12" s="44"/>
      <c r="T12" s="46" t="s">
        <v>52</v>
      </c>
      <c r="U12" s="205"/>
      <c r="V12" s="205"/>
      <c r="W12" s="205"/>
      <c r="X12" s="207"/>
    </row>
    <row r="13" spans="1:24" ht="12.75" customHeight="1" thickBot="1">
      <c r="A13" s="195">
        <v>25</v>
      </c>
      <c r="B13" s="202" t="str">
        <f>VLOOKUP(A13,'пр.взв.'!B13:C76,2,FALSE)</f>
        <v>Ширяев Максим Сергеевич</v>
      </c>
      <c r="C13" s="202" t="str">
        <f>VLOOKUP(A13,'пр.взв.'!B7:G70,3,FALSE)</f>
        <v>18.03.88 мс</v>
      </c>
      <c r="D13" s="202" t="str">
        <f>VLOOKUP(A13,'пр.взв.'!B7:G70,4,FALSE)</f>
        <v>Москва Д</v>
      </c>
      <c r="E13" s="116" t="s">
        <v>206</v>
      </c>
      <c r="F13" s="41"/>
      <c r="G13" s="41"/>
      <c r="H13" s="58"/>
      <c r="I13" s="108"/>
      <c r="J13" s="26"/>
      <c r="K13" s="98"/>
      <c r="L13" s="117"/>
      <c r="M13" s="98"/>
      <c r="N13" s="23">
        <v>2</v>
      </c>
      <c r="O13" s="15"/>
      <c r="P13" s="56"/>
      <c r="Q13" s="101"/>
      <c r="R13" s="30"/>
      <c r="S13" s="30"/>
      <c r="T13" s="123" t="s">
        <v>207</v>
      </c>
      <c r="U13" s="202" t="str">
        <f>VLOOKUP(X13,'пр.взв.'!B7:G70,2,FALSE)</f>
        <v>Зубов Роман Петрович</v>
      </c>
      <c r="V13" s="202" t="str">
        <f>VLOOKUP(X13,'пр.взв.'!B7:G70,3,FALSE)</f>
        <v>28.02.80 мсмк</v>
      </c>
      <c r="W13" s="202" t="str">
        <f>VLOOKUP(X13,'пр.взв.'!B7:G70,4,FALSE)</f>
        <v>ЦФО Брянск Д</v>
      </c>
      <c r="X13" s="207">
        <v>26</v>
      </c>
    </row>
    <row r="14" spans="1:24" ht="12.75" customHeight="1" thickBot="1">
      <c r="A14" s="196"/>
      <c r="B14" s="205"/>
      <c r="C14" s="205"/>
      <c r="D14" s="205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05"/>
      <c r="V14" s="205"/>
      <c r="W14" s="205"/>
      <c r="X14" s="200"/>
    </row>
    <row r="15" spans="1:24" ht="12.75" customHeight="1" thickBot="1">
      <c r="A15" s="203">
        <v>5</v>
      </c>
      <c r="B15" s="204" t="str">
        <f>VLOOKUP(A15,'пр.взв.'!B15:C78,2,FALSE)</f>
        <v>Хорев Сергей Александрович</v>
      </c>
      <c r="C15" s="204" t="str">
        <f>VLOOKUP(A15,'пр.взв.'!B7:G70,3,FALSE)</f>
        <v>07.07.78 кмс</v>
      </c>
      <c r="D15" s="204" t="str">
        <f>VLOOKUP(A15,'пр.взв.'!B7:G70,4,FALSE)</f>
        <v>ЦФО Ивановская Иваново ПР</v>
      </c>
      <c r="E15" s="30"/>
      <c r="F15" s="30"/>
      <c r="G15" s="41"/>
      <c r="H15" s="53"/>
      <c r="I15" s="270" t="s">
        <v>28</v>
      </c>
      <c r="J15" s="79"/>
      <c r="K15" s="98"/>
      <c r="L15" s="15"/>
      <c r="M15" s="15"/>
      <c r="N15" s="15"/>
      <c r="O15" s="14"/>
      <c r="P15" s="46" t="s">
        <v>27</v>
      </c>
      <c r="Q15" s="102"/>
      <c r="R15" s="30"/>
      <c r="S15" s="30"/>
      <c r="T15" s="30"/>
      <c r="U15" s="204" t="str">
        <f>VLOOKUP(X15,'пр.взв.'!B7:G70,2,FALSE)</f>
        <v>Галкин Владимир Николаевич</v>
      </c>
      <c r="V15" s="204" t="str">
        <f>VLOOKUP(X15,'пр.взв.'!B7:G70,3,FALSE)</f>
        <v>22.06.79 кмс</v>
      </c>
      <c r="W15" s="204" t="str">
        <f>VLOOKUP(X15,'пр.взв.'!B7:G70,4,FALSE)</f>
        <v>ЮФО Волгоградская Волгоград Д</v>
      </c>
      <c r="X15" s="206">
        <v>6</v>
      </c>
    </row>
    <row r="16" spans="1:24" ht="12.75" customHeight="1" thickBot="1">
      <c r="A16" s="195"/>
      <c r="B16" s="205"/>
      <c r="C16" s="205"/>
      <c r="D16" s="205"/>
      <c r="E16" s="270" t="s">
        <v>28</v>
      </c>
      <c r="F16" s="41"/>
      <c r="G16" s="41"/>
      <c r="H16" s="66"/>
      <c r="I16" s="272" t="s">
        <v>205</v>
      </c>
      <c r="J16" s="15"/>
      <c r="K16" s="82"/>
      <c r="L16" s="224" t="s">
        <v>60</v>
      </c>
      <c r="M16" s="224"/>
      <c r="N16" s="15"/>
      <c r="O16" s="102"/>
      <c r="P16" s="47" t="s">
        <v>210</v>
      </c>
      <c r="Q16" s="82"/>
      <c r="R16" s="30"/>
      <c r="S16" s="30"/>
      <c r="T16" s="46" t="s">
        <v>35</v>
      </c>
      <c r="U16" s="205"/>
      <c r="V16" s="205"/>
      <c r="W16" s="205"/>
      <c r="X16" s="207"/>
    </row>
    <row r="17" spans="1:24" ht="12.75" customHeight="1" thickBot="1">
      <c r="A17" s="273">
        <v>21</v>
      </c>
      <c r="B17" s="202" t="str">
        <f>VLOOKUP(A17,'пр.взв.'!B17:C80,2,FALSE)</f>
        <v>Минаков Виталий Викторович</v>
      </c>
      <c r="C17" s="202" t="str">
        <f>VLOOKUP(A17,'пр.взв.'!B7:G70,3,FALSE)</f>
        <v>06.02.85 мсмк</v>
      </c>
      <c r="D17" s="202" t="str">
        <f>VLOOKUP(A17,'пр.взв.'!B7:G70,4,FALSE)</f>
        <v>ЦФО Брянск ЛОК</v>
      </c>
      <c r="E17" s="272" t="s">
        <v>205</v>
      </c>
      <c r="F17" s="57"/>
      <c r="G17" s="41"/>
      <c r="H17" s="65"/>
      <c r="I17" s="43"/>
      <c r="J17" s="43"/>
      <c r="K17" s="145">
        <v>21</v>
      </c>
      <c r="L17" s="111"/>
      <c r="M17" s="111"/>
      <c r="N17" s="112"/>
      <c r="O17" s="43"/>
      <c r="P17" s="43"/>
      <c r="Q17" s="82"/>
      <c r="R17" s="74"/>
      <c r="S17" s="72"/>
      <c r="T17" s="47" t="s">
        <v>207</v>
      </c>
      <c r="U17" s="202" t="str">
        <f>VLOOKUP(X17,'пр.взв.'!B7:G70,2,FALSE)</f>
        <v>Волков Андрей Викторович</v>
      </c>
      <c r="V17" s="202" t="str">
        <f>VLOOKUP(X17,'пр.взв.'!B7:G70,3,FALSE)</f>
        <v>13.11.86 мсмк</v>
      </c>
      <c r="W17" s="202" t="str">
        <f>VLOOKUP(X17,'пр.взв.'!B7:G70,4,FALSE)</f>
        <v>ЦФО Рязанская Рязань МО</v>
      </c>
      <c r="X17" s="207">
        <v>22</v>
      </c>
    </row>
    <row r="18" spans="1:24" ht="12.75" customHeight="1" thickBot="1">
      <c r="A18" s="274"/>
      <c r="B18" s="205"/>
      <c r="C18" s="205"/>
      <c r="D18" s="205"/>
      <c r="E18" s="41"/>
      <c r="F18" s="42"/>
      <c r="G18" s="270" t="s">
        <v>28</v>
      </c>
      <c r="H18" s="67"/>
      <c r="I18" s="43"/>
      <c r="J18" s="43"/>
      <c r="K18" s="225" t="str">
        <f>VLOOKUP(K17,'пр.взв.'!B7:D70,2,FALSE)</f>
        <v>Минаков Виталий Викторович</v>
      </c>
      <c r="L18" s="226"/>
      <c r="M18" s="226"/>
      <c r="N18" s="227"/>
      <c r="O18" s="56"/>
      <c r="P18" s="43"/>
      <c r="Q18" s="104"/>
      <c r="R18" s="46" t="s">
        <v>35</v>
      </c>
      <c r="S18" s="43"/>
      <c r="T18" s="41"/>
      <c r="U18" s="205"/>
      <c r="V18" s="205"/>
      <c r="W18" s="205"/>
      <c r="X18" s="200"/>
    </row>
    <row r="19" spans="1:24" ht="12.75" customHeight="1" thickBot="1">
      <c r="A19" s="203">
        <v>13</v>
      </c>
      <c r="B19" s="204" t="str">
        <f>VLOOKUP(A19,'пр.взв.'!B19:C82,2,FALSE)</f>
        <v>Поздняков Дмитрий Михайлович</v>
      </c>
      <c r="C19" s="204" t="str">
        <f>VLOOKUP(A19,'пр.взв.'!B7:G70,3,FALSE)</f>
        <v>01.07.88 мс</v>
      </c>
      <c r="D19" s="204" t="str">
        <f>VLOOKUP(A19,'пр.взв.'!B7:G70,4,FALSE)</f>
        <v>ЮФО Краснодарский Краснодар МО</v>
      </c>
      <c r="E19" s="30"/>
      <c r="F19" s="41"/>
      <c r="G19" s="271" t="s">
        <v>205</v>
      </c>
      <c r="H19" s="58"/>
      <c r="I19" s="43"/>
      <c r="J19" s="43"/>
      <c r="K19" s="228"/>
      <c r="L19" s="229"/>
      <c r="M19" s="229"/>
      <c r="N19" s="230"/>
      <c r="O19" s="56"/>
      <c r="P19" s="43"/>
      <c r="Q19" s="43"/>
      <c r="R19" s="248" t="s">
        <v>209</v>
      </c>
      <c r="S19" s="43"/>
      <c r="T19" s="30"/>
      <c r="U19" s="204" t="str">
        <f>VLOOKUP(X19,'пр.взв.'!B7:G70,2,FALSE)</f>
        <v>Медведских Алексей Владимирович</v>
      </c>
      <c r="V19" s="204" t="str">
        <f>VLOOKUP(X19,'пр.взв.'!B7:G70,3,FALSE)</f>
        <v>01.08.89 кмс</v>
      </c>
      <c r="W19" s="204" t="str">
        <f>VLOOKUP(X19,'пр.взв.'!B7:G70,4,FALSE)</f>
        <v>ЦФО Липецкая Елец ЛОК</v>
      </c>
      <c r="X19" s="206">
        <v>14</v>
      </c>
    </row>
    <row r="20" spans="1:24" ht="12.75" customHeight="1">
      <c r="A20" s="195"/>
      <c r="B20" s="205"/>
      <c r="C20" s="205"/>
      <c r="D20" s="205"/>
      <c r="E20" s="46" t="s">
        <v>53</v>
      </c>
      <c r="F20" s="59"/>
      <c r="G20" s="41"/>
      <c r="H20" s="52"/>
      <c r="I20" s="43"/>
      <c r="J20" s="43"/>
      <c r="K20" s="70"/>
      <c r="L20" s="223" t="s">
        <v>206</v>
      </c>
      <c r="M20" s="223"/>
      <c r="N20" s="56"/>
      <c r="O20" s="76"/>
      <c r="P20" s="43"/>
      <c r="Q20" s="30"/>
      <c r="R20" s="75"/>
      <c r="S20" s="44"/>
      <c r="T20" s="46" t="s">
        <v>54</v>
      </c>
      <c r="U20" s="205"/>
      <c r="V20" s="205"/>
      <c r="W20" s="205"/>
      <c r="X20" s="207"/>
    </row>
    <row r="21" spans="1:24" ht="12.75" customHeight="1" thickBot="1">
      <c r="A21" s="195">
        <v>29</v>
      </c>
      <c r="B21" s="202" t="str">
        <f>VLOOKUP(A21,'пр.взв.'!B21:C84,2,FALSE)</f>
        <v>Вайцель Альберт Эдуардович</v>
      </c>
      <c r="C21" s="202" t="str">
        <f>VLOOKUP(A21,'пр.взв.'!B7:G70,3,FALSE)</f>
        <v>23.09.76 мсмк</v>
      </c>
      <c r="D21" s="202" t="str">
        <f>VLOOKUP(A21,'пр.взв.'!B7:G70,4,FALSE)</f>
        <v>ДВФО Хабаровский Хабаровск ПР</v>
      </c>
      <c r="E21" s="116" t="s">
        <v>207</v>
      </c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 t="s">
        <v>205</v>
      </c>
      <c r="U21" s="202" t="str">
        <f>VLOOKUP(X21,'пр.взв.'!B11:G74,2,FALSE)</f>
        <v>Паршин Сергей Владимирович</v>
      </c>
      <c r="V21" s="202" t="str">
        <f>VLOOKUP(X21,'пр.взв.'!B11:G74,3,FALSE)</f>
        <v>14.08.84 мс</v>
      </c>
      <c r="W21" s="202" t="str">
        <f>VLOOKUP(X21,'пр.взв.'!B11:G74,4,FALSE)</f>
        <v>СФО Красноярский </v>
      </c>
      <c r="X21" s="207">
        <v>30</v>
      </c>
    </row>
    <row r="22" spans="1:24" ht="12.75" customHeight="1" thickBot="1">
      <c r="A22" s="196"/>
      <c r="B22" s="205"/>
      <c r="C22" s="205"/>
      <c r="D22" s="205"/>
      <c r="E22" s="41"/>
      <c r="F22" s="41"/>
      <c r="G22" s="41"/>
      <c r="H22" s="52"/>
      <c r="I22" s="43"/>
      <c r="J22" s="43"/>
      <c r="K22" s="270" t="s">
        <v>28</v>
      </c>
      <c r="L22" s="43"/>
      <c r="M22" s="56"/>
      <c r="N22" s="275" t="s">
        <v>51</v>
      </c>
      <c r="O22" s="76"/>
      <c r="P22" s="43"/>
      <c r="Q22" s="30"/>
      <c r="R22" s="30"/>
      <c r="S22" s="30"/>
      <c r="T22" s="41"/>
      <c r="U22" s="205"/>
      <c r="V22" s="205"/>
      <c r="W22" s="205"/>
      <c r="X22" s="200"/>
    </row>
    <row r="23" spans="1:24" ht="12.75" customHeight="1" thickBot="1">
      <c r="A23" s="203">
        <v>3</v>
      </c>
      <c r="B23" s="204" t="str">
        <f>VLOOKUP(A23,'пр.взв.'!B7:C70,2,FALSE)</f>
        <v>Хамикоев Заур Олегович</v>
      </c>
      <c r="C23" s="204" t="str">
        <f>VLOOKUP(A23,'пр.взв.'!B7:G70,3,FALSE)</f>
        <v>21.02.88 мс</v>
      </c>
      <c r="D23" s="204" t="str">
        <f>VLOOKUP(A23,'пр.взв.'!B7:G70,4,FALSE)</f>
        <v>ЦФО Тульская Тула ЛОК</v>
      </c>
      <c r="E23" s="30"/>
      <c r="F23" s="30"/>
      <c r="G23" s="48"/>
      <c r="H23" s="48"/>
      <c r="I23" s="49"/>
      <c r="J23" s="50"/>
      <c r="K23" s="271" t="s">
        <v>206</v>
      </c>
      <c r="L23" s="60"/>
      <c r="M23" s="56"/>
      <c r="N23" s="276" t="s">
        <v>207</v>
      </c>
      <c r="O23" s="76"/>
      <c r="P23" s="43"/>
      <c r="Q23" s="30"/>
      <c r="R23" s="30"/>
      <c r="S23" s="30"/>
      <c r="T23" s="30"/>
      <c r="U23" s="204" t="str">
        <f>VLOOKUP(X23,'пр.взв.'!B7:G70,2,FALSE)</f>
        <v>Ратько Константин Станиславович</v>
      </c>
      <c r="V23" s="204" t="str">
        <f>VLOOKUP(X23,'пр.взв.'!B7:G70,3,FALSE)</f>
        <v>06.04.85 мсмк</v>
      </c>
      <c r="W23" s="204" t="str">
        <f>VLOOKUP(X23,'пр.взв.'!B7:G70,4,FALSE)</f>
        <v>ЦФО Владимир Д</v>
      </c>
      <c r="X23" s="206">
        <v>4</v>
      </c>
    </row>
    <row r="24" spans="1:24" ht="12.75" customHeight="1">
      <c r="A24" s="195"/>
      <c r="B24" s="205"/>
      <c r="C24" s="205"/>
      <c r="D24" s="205"/>
      <c r="E24" s="46" t="s">
        <v>26</v>
      </c>
      <c r="F24" s="41"/>
      <c r="G24" s="51"/>
      <c r="H24" s="52"/>
      <c r="I24" s="53"/>
      <c r="J24" s="54"/>
      <c r="K24" s="69"/>
      <c r="L24" s="224" t="s">
        <v>61</v>
      </c>
      <c r="M24" s="224"/>
      <c r="N24" s="56"/>
      <c r="O24" s="76"/>
      <c r="P24" s="43"/>
      <c r="Q24" s="30"/>
      <c r="R24" s="30"/>
      <c r="S24" s="30"/>
      <c r="T24" s="46" t="s">
        <v>31</v>
      </c>
      <c r="U24" s="205"/>
      <c r="V24" s="205"/>
      <c r="W24" s="205"/>
      <c r="X24" s="207"/>
    </row>
    <row r="25" spans="1:24" ht="12.75" customHeight="1" thickBot="1">
      <c r="A25" s="195">
        <v>19</v>
      </c>
      <c r="B25" s="202" t="str">
        <f>VLOOKUP(A25,'пр.взв.'!B25:C88,2,FALSE)</f>
        <v>Шачнев Данила Юрьевич</v>
      </c>
      <c r="C25" s="202" t="str">
        <f>VLOOKUP(A25,'пр.взв.'!B7:G70,3,FALSE)</f>
        <v>06.06.84 мс</v>
      </c>
      <c r="D25" s="202" t="str">
        <f>VLOOKUP(A25,'пр.взв.'!B7:G70,4,FALSE)</f>
        <v>СФОНовосибирская  Новосибирск Д</v>
      </c>
      <c r="E25" s="116" t="s">
        <v>207</v>
      </c>
      <c r="F25" s="57"/>
      <c r="G25" s="41"/>
      <c r="H25" s="58"/>
      <c r="I25" s="55"/>
      <c r="J25" s="53"/>
      <c r="K25" s="145">
        <v>24</v>
      </c>
      <c r="L25" s="111"/>
      <c r="M25" s="111"/>
      <c r="N25" s="112"/>
      <c r="O25" s="76"/>
      <c r="P25" s="43"/>
      <c r="Q25" s="30"/>
      <c r="R25" s="74"/>
      <c r="S25" s="72"/>
      <c r="T25" s="47" t="s">
        <v>205</v>
      </c>
      <c r="U25" s="202" t="str">
        <f>VLOOKUP(X25,'пр.взв.'!B7:G70,2,FALSE)</f>
        <v>Тешев Анзор Русланович</v>
      </c>
      <c r="V25" s="202" t="str">
        <f>VLOOKUP(X25,'пр.взв.'!B7:G70,3,FALSE)</f>
        <v>05.07.89 мс</v>
      </c>
      <c r="W25" s="202" t="str">
        <f>VLOOKUP(X25,'пр.взв.'!B7:G70,4,FALSE)</f>
        <v>ЮФО Адыгея Майкоп ВВ</v>
      </c>
      <c r="X25" s="207">
        <v>20</v>
      </c>
    </row>
    <row r="26" spans="1:24" ht="12.75" customHeight="1" thickBot="1">
      <c r="A26" s="196"/>
      <c r="B26" s="205"/>
      <c r="C26" s="205"/>
      <c r="D26" s="205"/>
      <c r="E26" s="41"/>
      <c r="F26" s="42"/>
      <c r="G26" s="46" t="s">
        <v>32</v>
      </c>
      <c r="H26" s="54"/>
      <c r="I26" s="53"/>
      <c r="J26" s="149"/>
      <c r="K26" s="231" t="str">
        <f>VLOOKUP(K25,'пр.взв.'!B7:D78,2,FALSE)</f>
        <v>Старков Михаил Александрович</v>
      </c>
      <c r="L26" s="232"/>
      <c r="M26" s="232"/>
      <c r="N26" s="233"/>
      <c r="O26" s="56"/>
      <c r="P26" s="43"/>
      <c r="Q26" s="30"/>
      <c r="R26" s="46" t="s">
        <v>31</v>
      </c>
      <c r="S26" s="43"/>
      <c r="T26" s="41"/>
      <c r="U26" s="205"/>
      <c r="V26" s="205"/>
      <c r="W26" s="205"/>
      <c r="X26" s="200"/>
    </row>
    <row r="27" spans="1:24" ht="12.75" customHeight="1" thickBot="1">
      <c r="A27" s="203">
        <v>11</v>
      </c>
      <c r="B27" s="204" t="str">
        <f>VLOOKUP(A27,'пр.взв.'!B27:C90,2,FALSE)</f>
        <v>Смирнов Михаил викторович</v>
      </c>
      <c r="C27" s="204" t="str">
        <f>VLOOKUP(A27,'пр.взв.'!B7:G70,3,FALSE)</f>
        <v>25.05.85 мс</v>
      </c>
      <c r="D27" s="204" t="str">
        <f>VLOOKUP(A27,'пр.взв.'!B7:G70,4,FALSE)</f>
        <v>ЦФО Тверская Торжок МО</v>
      </c>
      <c r="E27" s="30"/>
      <c r="F27" s="41"/>
      <c r="G27" s="47" t="s">
        <v>205</v>
      </c>
      <c r="H27" s="63"/>
      <c r="I27" s="54"/>
      <c r="J27" s="149"/>
      <c r="K27" s="234"/>
      <c r="L27" s="235"/>
      <c r="M27" s="235"/>
      <c r="N27" s="236"/>
      <c r="O27" s="56"/>
      <c r="P27" s="73"/>
      <c r="Q27" s="72"/>
      <c r="R27" s="47" t="s">
        <v>205</v>
      </c>
      <c r="S27" s="43"/>
      <c r="T27" s="30"/>
      <c r="U27" s="204" t="str">
        <f>VLOOKUP(X27,'пр.взв.'!B7:G70,2,FALSE)</f>
        <v>Энгеноев Тимур Якубович</v>
      </c>
      <c r="V27" s="204" t="str">
        <f>VLOOKUP(X27,'пр.взв.'!B7:G70,3,FALSE)</f>
        <v>08.09.70 мс</v>
      </c>
      <c r="W27" s="204" t="str">
        <f>VLOOKUP(X27,'пр.взв.'!B7:G70,4,FALSE)</f>
        <v>ПФО Пермский Краснокамск ПР</v>
      </c>
      <c r="X27" s="206">
        <v>12</v>
      </c>
    </row>
    <row r="28" spans="1:24" ht="12.75" customHeight="1">
      <c r="A28" s="195"/>
      <c r="B28" s="205"/>
      <c r="C28" s="205"/>
      <c r="D28" s="205"/>
      <c r="E28" s="46" t="s">
        <v>32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34</v>
      </c>
      <c r="U28" s="205"/>
      <c r="V28" s="205"/>
      <c r="W28" s="205"/>
      <c r="X28" s="207"/>
    </row>
    <row r="29" spans="1:24" ht="12.75" customHeight="1" thickBot="1">
      <c r="A29" s="195">
        <v>27</v>
      </c>
      <c r="B29" s="202" t="str">
        <f>VLOOKUP(A29,'пр.взв.'!B29:C92,2,FALSE)</f>
        <v>Борискин Сергей Александрович</v>
      </c>
      <c r="C29" s="202" t="str">
        <f>VLOOKUP(A29,'пр.взв.'!B7:G70,3,FALSE)</f>
        <v>07.05.87 мсмк</v>
      </c>
      <c r="D29" s="202" t="str">
        <f>VLOOKUP(A29,'пр.взв.'!B7:G70,4,FALSE)</f>
        <v>ЦФО Рязанская Рязань МО</v>
      </c>
      <c r="E29" s="116" t="s">
        <v>205</v>
      </c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 t="s">
        <v>207</v>
      </c>
      <c r="U29" s="202" t="str">
        <f>VLOOKUP(X29,'пр.взв.'!B7:G70,2,FALSE)</f>
        <v>Хорпяков Олег Вячеславович</v>
      </c>
      <c r="V29" s="202" t="str">
        <f>VLOOKUP(X29,'пр.взв.'!B7:G70,3,FALSE)</f>
        <v>28.02.77 мс</v>
      </c>
      <c r="W29" s="202" t="str">
        <f>VLOOKUP(X29,'пр.взв.'!B7:G70,4,FALSE)</f>
        <v>Москва Д</v>
      </c>
      <c r="X29" s="207">
        <v>28</v>
      </c>
    </row>
    <row r="30" spans="1:24" ht="12.75" customHeight="1" thickBot="1">
      <c r="A30" s="196"/>
      <c r="B30" s="205"/>
      <c r="C30" s="205"/>
      <c r="D30" s="205"/>
      <c r="E30" s="41"/>
      <c r="F30" s="41"/>
      <c r="G30" s="42"/>
      <c r="H30" s="55"/>
      <c r="I30" s="262" t="s">
        <v>44</v>
      </c>
      <c r="J30" s="68"/>
      <c r="K30" s="70"/>
      <c r="L30" s="43"/>
      <c r="M30" s="56"/>
      <c r="N30" s="56"/>
      <c r="O30" s="77"/>
      <c r="P30" s="275" t="s">
        <v>51</v>
      </c>
      <c r="Q30" s="43"/>
      <c r="R30" s="30"/>
      <c r="S30" s="30"/>
      <c r="T30" s="41"/>
      <c r="U30" s="205"/>
      <c r="V30" s="205"/>
      <c r="W30" s="205"/>
      <c r="X30" s="200"/>
    </row>
    <row r="31" spans="1:24" ht="12.75" customHeight="1" thickBot="1">
      <c r="A31" s="260">
        <v>7</v>
      </c>
      <c r="B31" s="204" t="str">
        <f>VLOOKUP(A31,'пр.взв.'!B7:C70,2,FALSE)</f>
        <v>Бучукури Тимур Михайлович</v>
      </c>
      <c r="C31" s="204" t="str">
        <f>VLOOKUP(A31,'пр.взв.'!B7:G70,3,FALSE)</f>
        <v>19.12.77 мс</v>
      </c>
      <c r="D31" s="204" t="str">
        <f>VLOOKUP(A31,'пр.взв.'!B7:G70,4,FALSE)</f>
        <v>ЮФО Адыгея Майкоп ВС</v>
      </c>
      <c r="E31" s="30"/>
      <c r="F31" s="30"/>
      <c r="G31" s="41"/>
      <c r="H31" s="53"/>
      <c r="I31" s="267" t="s">
        <v>205</v>
      </c>
      <c r="J31" s="55"/>
      <c r="K31" s="43"/>
      <c r="L31" s="43"/>
      <c r="M31" s="56"/>
      <c r="N31" s="56"/>
      <c r="O31" s="56"/>
      <c r="P31" s="276" t="s">
        <v>206</v>
      </c>
      <c r="Q31" s="43"/>
      <c r="R31" s="30"/>
      <c r="S31" s="30"/>
      <c r="T31" s="30"/>
      <c r="U31" s="204" t="str">
        <f>VLOOKUP(X31,'пр.взв.'!B7:G70,2,FALSE)</f>
        <v>Исаев Иван Викторович</v>
      </c>
      <c r="V31" s="204" t="str">
        <f>VLOOKUP(X31,'пр.взв.'!B7:G70,3,FALSE)</f>
        <v>11.04.82 кмс</v>
      </c>
      <c r="W31" s="204" t="str">
        <f>VLOOKUP(X31,'пр.взв.'!B7:G70,4,FALSE)</f>
        <v>ЦФО Тульская Тула ЛОК</v>
      </c>
      <c r="X31" s="206">
        <v>8</v>
      </c>
    </row>
    <row r="32" spans="1:24" ht="12.75" customHeight="1">
      <c r="A32" s="261"/>
      <c r="B32" s="205"/>
      <c r="C32" s="205"/>
      <c r="D32" s="205"/>
      <c r="E32" s="262" t="s">
        <v>36</v>
      </c>
      <c r="F32" s="41"/>
      <c r="G32" s="41"/>
      <c r="H32" s="66"/>
      <c r="I32" s="43"/>
      <c r="J32" s="222" t="s">
        <v>3</v>
      </c>
      <c r="P32" s="43"/>
      <c r="Q32" s="70"/>
      <c r="R32" s="30"/>
      <c r="S32" s="30"/>
      <c r="T32" s="275" t="s">
        <v>51</v>
      </c>
      <c r="U32" s="205"/>
      <c r="V32" s="205"/>
      <c r="W32" s="205"/>
      <c r="X32" s="207"/>
    </row>
    <row r="33" spans="1:24" ht="12.75" customHeight="1" thickBot="1">
      <c r="A33" s="195">
        <v>23</v>
      </c>
      <c r="B33" s="202" t="str">
        <f>VLOOKUP(A33,'пр.взв.'!B33:C96,2,FALSE)</f>
        <v>Михальченко Роман Александрович</v>
      </c>
      <c r="C33" s="202" t="str">
        <f>VLOOKUP(A33,'пр.взв.'!B7:G70,3,FALSE)</f>
        <v>27.06.87 мс</v>
      </c>
      <c r="D33" s="202" t="str">
        <f>VLOOKUP(A33,'пр.взв.'!B7:G70,4,FALSE)</f>
        <v>УФО курганская Курган МО</v>
      </c>
      <c r="E33" s="263" t="s">
        <v>206</v>
      </c>
      <c r="F33" s="57"/>
      <c r="G33" s="41"/>
      <c r="H33" s="65"/>
      <c r="I33" s="43"/>
      <c r="J33" s="222"/>
      <c r="K33" s="115">
        <v>18</v>
      </c>
      <c r="L33" s="122"/>
      <c r="M33" s="122"/>
      <c r="N33" s="122"/>
      <c r="O33" s="122"/>
      <c r="Q33" s="70"/>
      <c r="R33" s="74"/>
      <c r="S33" s="72"/>
      <c r="T33" s="276" t="s">
        <v>205</v>
      </c>
      <c r="U33" s="202" t="str">
        <f>VLOOKUP(X33,'пр.взв.'!B7:G70,2,FALSE)</f>
        <v>Старков Михаил Александрович</v>
      </c>
      <c r="V33" s="202" t="str">
        <f>VLOOKUP(X33,'пр.взв.'!B7:G70,3,FALSE)</f>
        <v>3.07.77 мсмк</v>
      </c>
      <c r="W33" s="202" t="str">
        <f>VLOOKUP(X33,'пр.взв.'!B7:G70,4,FALSE)</f>
        <v>УФО Свердловская Екатеринбург </v>
      </c>
      <c r="X33" s="277">
        <v>24</v>
      </c>
    </row>
    <row r="34" spans="1:24" ht="12.75" customHeight="1" thickBot="1">
      <c r="A34" s="196"/>
      <c r="B34" s="205"/>
      <c r="C34" s="205"/>
      <c r="D34" s="205"/>
      <c r="E34" s="41"/>
      <c r="F34" s="42"/>
      <c r="G34" s="262" t="s">
        <v>44</v>
      </c>
      <c r="H34" s="67"/>
      <c r="I34" s="43"/>
      <c r="J34" s="43"/>
      <c r="K34" s="121"/>
      <c r="L34" s="98">
        <v>26</v>
      </c>
      <c r="M34" s="15"/>
      <c r="N34" s="111"/>
      <c r="O34" s="113"/>
      <c r="Q34" s="77"/>
      <c r="R34" s="275" t="s">
        <v>51</v>
      </c>
      <c r="S34" s="43"/>
      <c r="T34" s="41"/>
      <c r="U34" s="205"/>
      <c r="V34" s="205"/>
      <c r="W34" s="205"/>
      <c r="X34" s="278"/>
    </row>
    <row r="35" spans="1:24" ht="12.75" customHeight="1" thickBot="1">
      <c r="A35" s="260">
        <v>15</v>
      </c>
      <c r="B35" s="204" t="str">
        <f>VLOOKUP(A35,'пр.взв.'!B35:C98,2,FALSE)</f>
        <v>Прокин Сергей Сергеевич</v>
      </c>
      <c r="C35" s="204" t="str">
        <f>VLOOKUP(A35,'пр.взв.'!B7:G70,3,FALSE)</f>
        <v>25.04.89 мс</v>
      </c>
      <c r="D35" s="204" t="str">
        <f>VLOOKUP(A35,'пр.взв.'!B7:G70,4,FALSE)</f>
        <v>ЦФО Московская Коломна МО</v>
      </c>
      <c r="E35" s="30"/>
      <c r="F35" s="41"/>
      <c r="G35" s="263" t="s">
        <v>206</v>
      </c>
      <c r="H35" s="58"/>
      <c r="I35" s="43"/>
      <c r="J35" s="43"/>
      <c r="K35" s="18">
        <v>26</v>
      </c>
      <c r="L35" s="120" t="s">
        <v>205</v>
      </c>
      <c r="M35" s="98">
        <v>26</v>
      </c>
      <c r="N35" s="118"/>
      <c r="O35" s="119"/>
      <c r="Q35" s="56"/>
      <c r="R35" s="276" t="s">
        <v>205</v>
      </c>
      <c r="S35" s="43"/>
      <c r="T35" s="30"/>
      <c r="U35" s="204" t="str">
        <f>VLOOKUP(X35,'пр.взв.'!B7:G70,2,FALSE)</f>
        <v>Дьяконов Иван Викторович</v>
      </c>
      <c r="V35" s="204" t="str">
        <f>VLOOKUP(X35,'пр.взв.'!B7:G70,3,FALSE)</f>
        <v>27.08.86 мс</v>
      </c>
      <c r="W35" s="204" t="str">
        <f>VLOOKUP(X35,'пр.взв.'!B7:G70,4,FALSE)</f>
        <v>СЗФО Коми Сыктывкар МО</v>
      </c>
      <c r="X35" s="206">
        <v>16</v>
      </c>
    </row>
    <row r="36" spans="1:24" ht="12.75" customHeight="1">
      <c r="A36" s="261"/>
      <c r="B36" s="205"/>
      <c r="C36" s="205"/>
      <c r="D36" s="205"/>
      <c r="E36" s="268" t="s">
        <v>44</v>
      </c>
      <c r="F36" s="59"/>
      <c r="G36" s="41"/>
      <c r="H36" s="52"/>
      <c r="I36" s="43"/>
      <c r="J36" s="43"/>
      <c r="K36" s="117"/>
      <c r="L36" s="23">
        <v>6</v>
      </c>
      <c r="M36" s="120" t="s">
        <v>206</v>
      </c>
      <c r="N36" s="26"/>
      <c r="O36" s="56"/>
      <c r="Q36" s="56"/>
      <c r="R36" s="75"/>
      <c r="S36" s="44"/>
      <c r="T36" s="220" t="s">
        <v>45</v>
      </c>
      <c r="U36" s="205"/>
      <c r="V36" s="205"/>
      <c r="W36" s="205"/>
      <c r="X36" s="207"/>
    </row>
    <row r="37" spans="1:24" ht="12.75" customHeight="1" thickBot="1">
      <c r="A37" s="195">
        <v>31</v>
      </c>
      <c r="B37" s="197">
        <f>VLOOKUP(A37,'пр.взв.'!B37:C100,2,FALSE)</f>
        <v>0</v>
      </c>
      <c r="C37" s="197">
        <f>VLOOKUP(A37,'пр.взв.'!B7:G70,3,FALSE)</f>
        <v>0</v>
      </c>
      <c r="D37" s="197">
        <f>VLOOKUP(A37,'пр.взв.'!B7:G70,4,FALSE)</f>
        <v>0</v>
      </c>
      <c r="E37" s="269"/>
      <c r="F37" s="41"/>
      <c r="G37" s="41"/>
      <c r="H37" s="58"/>
      <c r="I37" s="43"/>
      <c r="J37" s="43"/>
      <c r="K37" s="98">
        <v>8</v>
      </c>
      <c r="L37" s="117"/>
      <c r="M37" s="25"/>
      <c r="N37" s="98">
        <v>26</v>
      </c>
      <c r="O37" s="56"/>
      <c r="R37" s="30"/>
      <c r="S37" s="30"/>
      <c r="T37" s="221"/>
      <c r="U37" s="197">
        <f>VLOOKUP(X37,'пр.взв.'!B7:G70,2,FALSE)</f>
        <v>0</v>
      </c>
      <c r="V37" s="197">
        <f>VLOOKUP(X37,'пр.взв.'!B7:G70,3,FALSE)</f>
        <v>0</v>
      </c>
      <c r="W37" s="197">
        <f>VLOOKUP(X37,'пр.взв.'!B7:G70,4,FALSE)</f>
        <v>0</v>
      </c>
      <c r="X37" s="207">
        <v>32</v>
      </c>
    </row>
    <row r="38" spans="1:24" ht="12.75" customHeight="1" thickBot="1">
      <c r="A38" s="196"/>
      <c r="B38" s="198"/>
      <c r="C38" s="198"/>
      <c r="D38" s="198"/>
      <c r="E38" s="41"/>
      <c r="F38" s="41"/>
      <c r="G38" s="41"/>
      <c r="H38" s="52"/>
      <c r="I38" s="43"/>
      <c r="J38" s="43"/>
      <c r="K38" s="120"/>
      <c r="L38" s="98">
        <v>8</v>
      </c>
      <c r="M38" s="85"/>
      <c r="N38" s="120" t="s">
        <v>206</v>
      </c>
      <c r="O38" s="15"/>
      <c r="Q38" s="42"/>
      <c r="R38" s="30"/>
      <c r="S38" s="30"/>
      <c r="T38" s="41"/>
      <c r="U38" s="198"/>
      <c r="V38" s="198"/>
      <c r="W38" s="198"/>
      <c r="X38" s="200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>
        <v>16</v>
      </c>
      <c r="L39" s="120" t="s">
        <v>205</v>
      </c>
      <c r="M39" s="18">
        <v>4</v>
      </c>
      <c r="N39" s="85"/>
      <c r="O39" s="257">
        <v>15</v>
      </c>
      <c r="P39" s="124">
        <v>15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39"/>
      <c r="D40" s="128"/>
      <c r="F40" s="136" t="str">
        <f>HYPERLINK('[1]реквизиты'!$G$6)</f>
        <v>Е.В. Селиванов</v>
      </c>
      <c r="G40" s="32"/>
      <c r="I40" s="32"/>
      <c r="J40" s="53"/>
      <c r="K40" s="117"/>
      <c r="L40" s="18">
        <v>4</v>
      </c>
      <c r="M40" s="58" t="s">
        <v>205</v>
      </c>
      <c r="N40" s="99"/>
      <c r="O40" s="264" t="s">
        <v>217</v>
      </c>
      <c r="P40" s="265"/>
      <c r="Q40" s="214" t="str">
        <f>VLOOKUP(P39,'пр.взв.'!B7:E70,2,FALSE)</f>
        <v>Прокин Сергей Сергеевич</v>
      </c>
      <c r="R40" s="215"/>
      <c r="S40" s="215"/>
      <c r="T40" s="216"/>
    </row>
    <row r="41" spans="1:20" ht="12.75" customHeight="1" thickBot="1">
      <c r="A41" s="32"/>
      <c r="B41" s="32"/>
      <c r="C41" s="140"/>
      <c r="D41" s="141"/>
      <c r="E41" s="20"/>
      <c r="F41" s="137" t="str">
        <f>HYPERLINK('[1]реквизиты'!$G$7)</f>
        <v>/Чебоксары/</v>
      </c>
      <c r="H41" s="32"/>
      <c r="I41" s="32"/>
      <c r="J41" s="138"/>
      <c r="K41" s="98"/>
      <c r="L41" s="117"/>
      <c r="M41" s="98"/>
      <c r="N41" s="266">
        <v>15</v>
      </c>
      <c r="O41" s="15"/>
      <c r="P41" s="15"/>
      <c r="Q41" s="217"/>
      <c r="R41" s="218"/>
      <c r="S41" s="218"/>
      <c r="T41" s="219"/>
    </row>
    <row r="42" spans="1:43" ht="12.75" customHeight="1">
      <c r="A42" s="134" t="str">
        <f>HYPERLINK('[1]реквизиты'!$A$8)</f>
        <v>Гл. секретарь, судья МК</v>
      </c>
      <c r="B42" s="32"/>
      <c r="C42" s="142"/>
      <c r="D42" s="127"/>
      <c r="E42" s="14"/>
      <c r="F42" s="136" t="str">
        <f>HYPERLINK('[1]реквизиты'!$G$8)</f>
        <v>Р.М. Закиров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7" t="str">
        <f>HYPERLINK('[1]реквизиты'!$G$9)</f>
        <v>/Пермь/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114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7">
    <mergeCell ref="O40:P40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T36:T37"/>
    <mergeCell ref="E36:E37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2009-03-21T14:25:08Z</cp:lastPrinted>
  <dcterms:created xsi:type="dcterms:W3CDTF">1996-10-08T23:32:33Z</dcterms:created>
  <dcterms:modified xsi:type="dcterms:W3CDTF">2009-03-21T14:58:15Z</dcterms:modified>
  <cp:category/>
  <cp:version/>
  <cp:contentType/>
  <cp:contentStatus/>
</cp:coreProperties>
</file>