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720" windowHeight="7320" activeTab="6"/>
  </bookViews>
  <sheets>
    <sheet name="2стр (2)" sheetId="22" r:id="rId1"/>
    <sheet name="1стр (2)" sheetId="21" r:id="rId2"/>
    <sheet name="ФИН" sheetId="18" r:id="rId3"/>
    <sheet name="2стр" sheetId="17" r:id="rId4"/>
    <sheet name="1стр" sheetId="16" r:id="rId5"/>
    <sheet name="призеры" sheetId="3" r:id="rId6"/>
    <sheet name="отбор на россию" sheetId="2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4">'1стр'!$A$1:$I$61</definedName>
    <definedName name="_xlnm.Print_Area" localSheetId="1">'1стр (2)'!$A$1:$I$61</definedName>
    <definedName name="_xlnm.Print_Area" localSheetId="3">'2стр'!$A$1:$I$35</definedName>
    <definedName name="_xlnm.Print_Area" localSheetId="0">'2стр (2)'!$A$1:$I$35</definedName>
    <definedName name="_xlnm.Print_Area" localSheetId="6">'отбор на россию'!$A$1:$I$52</definedName>
    <definedName name="_xlnm.Print_Area" localSheetId="5">призеры!$A$1:$I$52</definedName>
    <definedName name="_xlnm.Print_Area" localSheetId="2">ФИН!$A$1:$I$47</definedName>
  </definedNames>
  <calcPr calcId="145621" concurrentCalc="0"/>
</workbook>
</file>

<file path=xl/calcChain.xml><?xml version="1.0" encoding="utf-8"?>
<calcChain xmlns="http://schemas.openxmlformats.org/spreadsheetml/2006/main">
  <c r="F52" i="23" l="1"/>
  <c r="F51" i="23"/>
  <c r="B51" i="23"/>
  <c r="F50" i="23"/>
  <c r="F49" i="23"/>
  <c r="B49" i="23"/>
  <c r="H47" i="23"/>
  <c r="G47" i="23"/>
  <c r="F47" i="23"/>
  <c r="E47" i="23"/>
  <c r="D47" i="23"/>
  <c r="C47" i="23"/>
  <c r="H46" i="23"/>
  <c r="G46" i="23"/>
  <c r="F46" i="23"/>
  <c r="E46" i="23"/>
  <c r="D46" i="23"/>
  <c r="C46" i="23"/>
  <c r="H45" i="23"/>
  <c r="G45" i="23"/>
  <c r="F45" i="23"/>
  <c r="E45" i="23"/>
  <c r="D45" i="23"/>
  <c r="C45" i="23"/>
  <c r="H44" i="23"/>
  <c r="G44" i="23"/>
  <c r="F44" i="23"/>
  <c r="E44" i="23"/>
  <c r="D44" i="23"/>
  <c r="C44" i="23"/>
  <c r="H43" i="23"/>
  <c r="G43" i="23"/>
  <c r="F43" i="23"/>
  <c r="E43" i="23"/>
  <c r="D43" i="23"/>
  <c r="C43" i="23"/>
  <c r="H42" i="23"/>
  <c r="G42" i="23"/>
  <c r="F42" i="23"/>
  <c r="E42" i="23"/>
  <c r="D42" i="23"/>
  <c r="C42" i="23"/>
  <c r="H41" i="23"/>
  <c r="G41" i="23"/>
  <c r="F41" i="23"/>
  <c r="E41" i="23"/>
  <c r="D41" i="23"/>
  <c r="C41" i="23"/>
  <c r="H40" i="23"/>
  <c r="G40" i="23"/>
  <c r="F40" i="23"/>
  <c r="E40" i="23"/>
  <c r="D40" i="23"/>
  <c r="C40" i="23"/>
  <c r="H39" i="23"/>
  <c r="G39" i="23"/>
  <c r="F39" i="23"/>
  <c r="E39" i="23"/>
  <c r="D39" i="23"/>
  <c r="C39" i="23"/>
  <c r="H38" i="23"/>
  <c r="G38" i="23"/>
  <c r="F38" i="23"/>
  <c r="E38" i="23"/>
  <c r="D38" i="23"/>
  <c r="C38" i="23"/>
  <c r="H37" i="23"/>
  <c r="G37" i="23"/>
  <c r="F37" i="23"/>
  <c r="E37" i="23"/>
  <c r="D37" i="23"/>
  <c r="C37" i="23"/>
  <c r="H36" i="23"/>
  <c r="G36" i="23"/>
  <c r="F36" i="23"/>
  <c r="E36" i="23"/>
  <c r="D36" i="23"/>
  <c r="C36" i="23"/>
  <c r="H35" i="23"/>
  <c r="G35" i="23"/>
  <c r="F35" i="23"/>
  <c r="E35" i="23"/>
  <c r="D35" i="23"/>
  <c r="C35" i="23"/>
  <c r="H34" i="23"/>
  <c r="G34" i="23"/>
  <c r="F34" i="23"/>
  <c r="E34" i="23"/>
  <c r="D34" i="23"/>
  <c r="C34" i="23"/>
  <c r="H33" i="23"/>
  <c r="G33" i="23"/>
  <c r="F33" i="23"/>
  <c r="E33" i="23"/>
  <c r="D33" i="23"/>
  <c r="C33" i="23"/>
  <c r="H32" i="23"/>
  <c r="G32" i="23"/>
  <c r="F32" i="23"/>
  <c r="E32" i="23"/>
  <c r="D32" i="23"/>
  <c r="C32" i="23"/>
  <c r="H31" i="23"/>
  <c r="G31" i="23"/>
  <c r="F31" i="23"/>
  <c r="E31" i="23"/>
  <c r="D31" i="23"/>
  <c r="C31" i="23"/>
  <c r="H30" i="23"/>
  <c r="G30" i="23"/>
  <c r="F30" i="23"/>
  <c r="E30" i="23"/>
  <c r="D30" i="23"/>
  <c r="C30" i="23"/>
  <c r="H29" i="23"/>
  <c r="G29" i="23"/>
  <c r="F29" i="23"/>
  <c r="E29" i="23"/>
  <c r="D29" i="23"/>
  <c r="C29" i="23"/>
  <c r="H28" i="23"/>
  <c r="G28" i="23"/>
  <c r="F28" i="23"/>
  <c r="E28" i="23"/>
  <c r="D28" i="23"/>
  <c r="C28" i="23"/>
  <c r="H27" i="23"/>
  <c r="G27" i="23"/>
  <c r="F27" i="23"/>
  <c r="E27" i="23"/>
  <c r="D27" i="23"/>
  <c r="C27" i="23"/>
  <c r="H26" i="23"/>
  <c r="G26" i="23"/>
  <c r="F26" i="23"/>
  <c r="E26" i="23"/>
  <c r="D26" i="23"/>
  <c r="C26" i="23"/>
  <c r="H25" i="23"/>
  <c r="G25" i="23"/>
  <c r="F25" i="23"/>
  <c r="E25" i="23"/>
  <c r="D25" i="23"/>
  <c r="C25" i="23"/>
  <c r="H24" i="23"/>
  <c r="G24" i="23"/>
  <c r="F24" i="23"/>
  <c r="E24" i="23"/>
  <c r="D24" i="23"/>
  <c r="C24" i="23"/>
  <c r="H23" i="23"/>
  <c r="G23" i="23"/>
  <c r="F23" i="23"/>
  <c r="E23" i="23"/>
  <c r="D23" i="23"/>
  <c r="C23" i="23"/>
  <c r="H22" i="23"/>
  <c r="G22" i="23"/>
  <c r="F22" i="23"/>
  <c r="E22" i="23"/>
  <c r="D22" i="23"/>
  <c r="C22" i="23"/>
  <c r="H21" i="23"/>
  <c r="G21" i="23"/>
  <c r="F21" i="23"/>
  <c r="E21" i="23"/>
  <c r="D21" i="23"/>
  <c r="C21" i="23"/>
  <c r="H20" i="23"/>
  <c r="G20" i="23"/>
  <c r="F20" i="23"/>
  <c r="E20" i="23"/>
  <c r="D20" i="23"/>
  <c r="C20" i="23"/>
  <c r="H19" i="23"/>
  <c r="G19" i="23"/>
  <c r="F19" i="23"/>
  <c r="E19" i="23"/>
  <c r="D19" i="23"/>
  <c r="C19" i="23"/>
  <c r="H18" i="23"/>
  <c r="G18" i="23"/>
  <c r="F18" i="23"/>
  <c r="E18" i="23"/>
  <c r="D18" i="23"/>
  <c r="C18" i="23"/>
  <c r="H17" i="23"/>
  <c r="G17" i="23"/>
  <c r="F17" i="23"/>
  <c r="E17" i="23"/>
  <c r="D17" i="23"/>
  <c r="C17" i="23"/>
  <c r="H16" i="23"/>
  <c r="G16" i="23"/>
  <c r="F16" i="23"/>
  <c r="E16" i="23"/>
  <c r="D16" i="23"/>
  <c r="C16" i="23"/>
  <c r="H15" i="23"/>
  <c r="G15" i="23"/>
  <c r="F15" i="23"/>
  <c r="E15" i="23"/>
  <c r="D15" i="23"/>
  <c r="C15" i="23"/>
  <c r="H14" i="23"/>
  <c r="G14" i="23"/>
  <c r="F14" i="23"/>
  <c r="E14" i="23"/>
  <c r="D14" i="23"/>
  <c r="C14" i="23"/>
  <c r="H13" i="23"/>
  <c r="G13" i="23"/>
  <c r="F13" i="23"/>
  <c r="E13" i="23"/>
  <c r="D13" i="23"/>
  <c r="C13" i="23"/>
  <c r="H12" i="23"/>
  <c r="G12" i="23"/>
  <c r="F12" i="23"/>
  <c r="E12" i="23"/>
  <c r="D12" i="23"/>
  <c r="C12" i="23"/>
  <c r="H11" i="23"/>
  <c r="G11" i="23"/>
  <c r="F11" i="23"/>
  <c r="E11" i="23"/>
  <c r="D11" i="23"/>
  <c r="C11" i="23"/>
  <c r="H10" i="23"/>
  <c r="G10" i="23"/>
  <c r="F10" i="23"/>
  <c r="E10" i="23"/>
  <c r="D10" i="23"/>
  <c r="C10" i="23"/>
  <c r="H9" i="23"/>
  <c r="G9" i="23"/>
  <c r="F9" i="23"/>
  <c r="E9" i="23"/>
  <c r="D9" i="23"/>
  <c r="C9" i="23"/>
  <c r="H8" i="23"/>
  <c r="G8" i="23"/>
  <c r="F8" i="23"/>
  <c r="E8" i="23"/>
  <c r="D8" i="23"/>
  <c r="C8" i="23"/>
  <c r="A4" i="23"/>
  <c r="A3" i="23"/>
  <c r="F50" i="3"/>
  <c r="F52" i="3"/>
  <c r="F51" i="3"/>
  <c r="B51" i="3"/>
  <c r="B49" i="3"/>
  <c r="F58" i="16"/>
  <c r="F57" i="16"/>
  <c r="F56" i="16"/>
  <c r="F55" i="16"/>
  <c r="B57" i="16"/>
  <c r="B55" i="16"/>
  <c r="A4" i="16"/>
  <c r="A3" i="16"/>
  <c r="F32" i="17"/>
  <c r="F31" i="17"/>
  <c r="F30" i="17"/>
  <c r="F29" i="17"/>
  <c r="B31" i="17"/>
  <c r="B29" i="17"/>
  <c r="A4" i="17"/>
  <c r="A3" i="17"/>
  <c r="F44" i="18"/>
  <c r="F43" i="18"/>
  <c r="F42" i="18"/>
  <c r="F41" i="18"/>
  <c r="B43" i="18"/>
  <c r="B41" i="18"/>
  <c r="A4" i="18"/>
  <c r="A3" i="18"/>
  <c r="H35" i="3"/>
  <c r="G35" i="3"/>
  <c r="F35" i="3"/>
  <c r="E35" i="3"/>
  <c r="D35" i="3"/>
  <c r="C35" i="3"/>
  <c r="H34" i="3"/>
  <c r="G34" i="3"/>
  <c r="F34" i="3"/>
  <c r="E34" i="3"/>
  <c r="D34" i="3"/>
  <c r="C34" i="3"/>
  <c r="H33" i="3"/>
  <c r="G33" i="3"/>
  <c r="F33" i="3"/>
  <c r="E33" i="3"/>
  <c r="D33" i="3"/>
  <c r="C33" i="3"/>
  <c r="H32" i="3"/>
  <c r="G32" i="3"/>
  <c r="F32" i="3"/>
  <c r="E32" i="3"/>
  <c r="D32" i="3"/>
  <c r="C32" i="3"/>
  <c r="H31" i="3"/>
  <c r="G31" i="3"/>
  <c r="F31" i="3"/>
  <c r="E31" i="3"/>
  <c r="D31" i="3"/>
  <c r="C31" i="3"/>
  <c r="H30" i="3"/>
  <c r="G30" i="3"/>
  <c r="F30" i="3"/>
  <c r="E30" i="3"/>
  <c r="D30" i="3"/>
  <c r="C30" i="3"/>
  <c r="H29" i="3"/>
  <c r="G29" i="3"/>
  <c r="F29" i="3"/>
  <c r="E29" i="3"/>
  <c r="D29" i="3"/>
  <c r="C29" i="3"/>
  <c r="H28" i="3"/>
  <c r="G28" i="3"/>
  <c r="F28" i="3"/>
  <c r="E28" i="3"/>
  <c r="D28" i="3"/>
  <c r="C28" i="3"/>
  <c r="H27" i="3"/>
  <c r="G27" i="3"/>
  <c r="F27" i="3"/>
  <c r="E27" i="3"/>
  <c r="D27" i="3"/>
  <c r="C27" i="3"/>
  <c r="H26" i="3"/>
  <c r="G26" i="3"/>
  <c r="F26" i="3"/>
  <c r="E26" i="3"/>
  <c r="D26" i="3"/>
  <c r="C26" i="3"/>
  <c r="H25" i="3"/>
  <c r="G25" i="3"/>
  <c r="F25" i="3"/>
  <c r="E25" i="3"/>
  <c r="D25" i="3"/>
  <c r="C25" i="3"/>
  <c r="H24" i="3"/>
  <c r="G24" i="3"/>
  <c r="F24" i="3"/>
  <c r="E24" i="3"/>
  <c r="D24" i="3"/>
  <c r="C24" i="3"/>
  <c r="H23" i="3"/>
  <c r="G23" i="3"/>
  <c r="F23" i="3"/>
  <c r="E23" i="3"/>
  <c r="D23" i="3"/>
  <c r="C23" i="3"/>
  <c r="H22" i="3"/>
  <c r="G22" i="3"/>
  <c r="F22" i="3"/>
  <c r="E22" i="3"/>
  <c r="D22" i="3"/>
  <c r="C22" i="3"/>
  <c r="H21" i="3"/>
  <c r="G21" i="3"/>
  <c r="F21" i="3"/>
  <c r="E21" i="3"/>
  <c r="D21" i="3"/>
  <c r="C21" i="3"/>
  <c r="H20" i="3"/>
  <c r="G20" i="3"/>
  <c r="F20" i="3"/>
  <c r="E20" i="3"/>
  <c r="D20" i="3"/>
  <c r="C20" i="3"/>
  <c r="H19" i="3"/>
  <c r="G19" i="3"/>
  <c r="F19" i="3"/>
  <c r="E19" i="3"/>
  <c r="D19" i="3"/>
  <c r="C19" i="3"/>
  <c r="H18" i="3"/>
  <c r="G18" i="3"/>
  <c r="F18" i="3"/>
  <c r="E18" i="3"/>
  <c r="D18" i="3"/>
  <c r="C18" i="3"/>
  <c r="H17" i="3"/>
  <c r="G17" i="3"/>
  <c r="F17" i="3"/>
  <c r="E17" i="3"/>
  <c r="D17" i="3"/>
  <c r="C17" i="3"/>
  <c r="H16" i="3"/>
  <c r="G16" i="3"/>
  <c r="F16" i="3"/>
  <c r="E16" i="3"/>
  <c r="D16" i="3"/>
  <c r="C16" i="3"/>
  <c r="H15" i="3"/>
  <c r="G15" i="3"/>
  <c r="F15" i="3"/>
  <c r="E15" i="3"/>
  <c r="D15" i="3"/>
  <c r="C15" i="3"/>
  <c r="H14" i="3"/>
  <c r="G14" i="3"/>
  <c r="F14" i="3"/>
  <c r="E14" i="3"/>
  <c r="D14" i="3"/>
  <c r="C14" i="3"/>
  <c r="H13" i="3"/>
  <c r="G13" i="3"/>
  <c r="F13" i="3"/>
  <c r="E13" i="3"/>
  <c r="D13" i="3"/>
  <c r="C13" i="3"/>
  <c r="H12" i="3"/>
  <c r="G12" i="3"/>
  <c r="F12" i="3"/>
  <c r="E12" i="3"/>
  <c r="D12" i="3"/>
  <c r="C12" i="3"/>
  <c r="H11" i="3"/>
  <c r="G11" i="3"/>
  <c r="F11" i="3"/>
  <c r="E11" i="3"/>
  <c r="D11" i="3"/>
  <c r="C11" i="3"/>
  <c r="H10" i="3"/>
  <c r="G10" i="3"/>
  <c r="F10" i="3"/>
  <c r="E10" i="3"/>
  <c r="D10" i="3"/>
  <c r="C10" i="3"/>
  <c r="H9" i="3"/>
  <c r="G9" i="3"/>
  <c r="F9" i="3"/>
  <c r="E9" i="3"/>
  <c r="D9" i="3"/>
  <c r="C9" i="3"/>
  <c r="H8" i="3"/>
  <c r="G8" i="3"/>
  <c r="F8" i="3"/>
  <c r="E8" i="3"/>
  <c r="D8" i="3"/>
  <c r="C8" i="3"/>
  <c r="H39" i="3"/>
  <c r="G39" i="3"/>
  <c r="F39" i="3"/>
  <c r="E39" i="3"/>
  <c r="D39" i="3"/>
  <c r="C39" i="3"/>
  <c r="H38" i="3"/>
  <c r="G38" i="3"/>
  <c r="F38" i="3"/>
  <c r="E38" i="3"/>
  <c r="D38" i="3"/>
  <c r="C38" i="3"/>
  <c r="H37" i="3"/>
  <c r="G37" i="3"/>
  <c r="F37" i="3"/>
  <c r="E37" i="3"/>
  <c r="D37" i="3"/>
  <c r="C37" i="3"/>
  <c r="H36" i="3"/>
  <c r="G36" i="3"/>
  <c r="F36" i="3"/>
  <c r="E36" i="3"/>
  <c r="D36" i="3"/>
  <c r="C36" i="3"/>
  <c r="H43" i="3"/>
  <c r="G43" i="3"/>
  <c r="F43" i="3"/>
  <c r="E43" i="3"/>
  <c r="D43" i="3"/>
  <c r="C43" i="3"/>
  <c r="H42" i="3"/>
  <c r="G42" i="3"/>
  <c r="F42" i="3"/>
  <c r="E42" i="3"/>
  <c r="D42" i="3"/>
  <c r="C42" i="3"/>
  <c r="H41" i="3"/>
  <c r="G41" i="3"/>
  <c r="F41" i="3"/>
  <c r="E41" i="3"/>
  <c r="D41" i="3"/>
  <c r="C41" i="3"/>
  <c r="H40" i="3"/>
  <c r="G40" i="3"/>
  <c r="F40" i="3"/>
  <c r="E40" i="3"/>
  <c r="D40" i="3"/>
  <c r="C40" i="3"/>
  <c r="H47" i="3"/>
  <c r="G47" i="3"/>
  <c r="F47" i="3"/>
  <c r="E47" i="3"/>
  <c r="D47" i="3"/>
  <c r="C47" i="3"/>
  <c r="H46" i="3"/>
  <c r="G46" i="3"/>
  <c r="F46" i="3"/>
  <c r="E46" i="3"/>
  <c r="D46" i="3"/>
  <c r="C46" i="3"/>
  <c r="H45" i="3"/>
  <c r="G45" i="3"/>
  <c r="F45" i="3"/>
  <c r="E45" i="3"/>
  <c r="D45" i="3"/>
  <c r="C45" i="3"/>
  <c r="H44" i="3"/>
  <c r="G44" i="3"/>
  <c r="F44" i="3"/>
  <c r="E44" i="3"/>
  <c r="D44" i="3"/>
  <c r="C44" i="3"/>
  <c r="A8" i="18"/>
  <c r="C38" i="18"/>
  <c r="D38" i="18"/>
  <c r="E38" i="18"/>
  <c r="F38" i="18"/>
  <c r="G38" i="18"/>
  <c r="H38" i="18"/>
  <c r="D37" i="18"/>
  <c r="E37" i="18"/>
  <c r="F37" i="18"/>
  <c r="G37" i="18"/>
  <c r="H37" i="18"/>
  <c r="C37" i="18"/>
  <c r="C35" i="18"/>
  <c r="D35" i="18"/>
  <c r="E35" i="18"/>
  <c r="F35" i="18"/>
  <c r="G35" i="18"/>
  <c r="H35" i="18"/>
  <c r="D34" i="18"/>
  <c r="E34" i="18"/>
  <c r="F34" i="18"/>
  <c r="G34" i="18"/>
  <c r="H34" i="18"/>
  <c r="C34" i="18"/>
  <c r="C32" i="18"/>
  <c r="D32" i="18"/>
  <c r="E32" i="18"/>
  <c r="F32" i="18"/>
  <c r="G32" i="18"/>
  <c r="H32" i="18"/>
  <c r="D31" i="18"/>
  <c r="E31" i="18"/>
  <c r="F31" i="18"/>
  <c r="G31" i="18"/>
  <c r="H31" i="18"/>
  <c r="C31" i="18"/>
  <c r="C29" i="18"/>
  <c r="D29" i="18"/>
  <c r="E29" i="18"/>
  <c r="F29" i="18"/>
  <c r="G29" i="18"/>
  <c r="H29" i="18"/>
  <c r="D28" i="18"/>
  <c r="E28" i="18"/>
  <c r="F28" i="18"/>
  <c r="G28" i="18"/>
  <c r="H28" i="18"/>
  <c r="C28" i="18"/>
  <c r="G23" i="18"/>
  <c r="G22" i="18"/>
  <c r="C26" i="18"/>
  <c r="D26" i="18"/>
  <c r="E26" i="18"/>
  <c r="F26" i="18"/>
  <c r="G26" i="18"/>
  <c r="H26" i="18"/>
  <c r="D25" i="18"/>
  <c r="E25" i="18"/>
  <c r="F25" i="18"/>
  <c r="G25" i="18"/>
  <c r="H25" i="18"/>
  <c r="C25" i="18"/>
  <c r="C20" i="18"/>
  <c r="D20" i="18"/>
  <c r="E20" i="18"/>
  <c r="F20" i="18"/>
  <c r="G20" i="18"/>
  <c r="H20" i="18"/>
  <c r="D19" i="18"/>
  <c r="E19" i="18"/>
  <c r="F19" i="18"/>
  <c r="G19" i="18"/>
  <c r="H19" i="18"/>
  <c r="C19" i="18"/>
  <c r="C17" i="18"/>
  <c r="D17" i="18"/>
  <c r="E17" i="18"/>
  <c r="F17" i="18"/>
  <c r="G17" i="18"/>
  <c r="H17" i="18"/>
  <c r="D16" i="18"/>
  <c r="E16" i="18"/>
  <c r="F16" i="18"/>
  <c r="G16" i="18"/>
  <c r="H16" i="18"/>
  <c r="C16" i="18"/>
  <c r="C14" i="18"/>
  <c r="D14" i="18"/>
  <c r="E14" i="18"/>
  <c r="F14" i="18"/>
  <c r="G14" i="18"/>
  <c r="H14" i="18"/>
  <c r="D13" i="18"/>
  <c r="E13" i="18"/>
  <c r="F13" i="18"/>
  <c r="G13" i="18"/>
  <c r="H13" i="18"/>
  <c r="D10" i="18"/>
  <c r="E10" i="18"/>
  <c r="F10" i="18"/>
  <c r="G10" i="18"/>
  <c r="H10" i="18"/>
  <c r="C10" i="18"/>
  <c r="C13" i="18"/>
  <c r="D8" i="18"/>
  <c r="E8" i="18"/>
  <c r="F8" i="18"/>
  <c r="G8" i="18"/>
  <c r="H8" i="18"/>
  <c r="C8" i="18"/>
  <c r="A13" i="18"/>
  <c r="A16" i="18"/>
  <c r="A19" i="18"/>
  <c r="A22" i="18"/>
  <c r="A25" i="18"/>
  <c r="A28" i="18"/>
  <c r="A31" i="18"/>
  <c r="A34" i="18"/>
  <c r="A37" i="18"/>
  <c r="C24" i="17"/>
  <c r="D24" i="17"/>
  <c r="E24" i="17"/>
  <c r="F24" i="17"/>
  <c r="H24" i="17"/>
  <c r="C25" i="17"/>
  <c r="D25" i="17"/>
  <c r="E25" i="17"/>
  <c r="F25" i="17"/>
  <c r="G25" i="17"/>
  <c r="H25" i="17"/>
  <c r="C26" i="17"/>
  <c r="D26" i="17"/>
  <c r="E26" i="17"/>
  <c r="F26" i="17"/>
  <c r="G26" i="17"/>
  <c r="H26" i="17"/>
  <c r="D23" i="17"/>
  <c r="E23" i="17"/>
  <c r="F23" i="17"/>
  <c r="H23" i="17"/>
  <c r="C23" i="17"/>
  <c r="C19" i="17"/>
  <c r="D19" i="17"/>
  <c r="E19" i="17"/>
  <c r="F19" i="17"/>
  <c r="H19" i="17"/>
  <c r="C20" i="17"/>
  <c r="D20" i="17"/>
  <c r="E20" i="17"/>
  <c r="F20" i="17"/>
  <c r="H20" i="17"/>
  <c r="C21" i="17"/>
  <c r="D21" i="17"/>
  <c r="E21" i="17"/>
  <c r="F21" i="17"/>
  <c r="H21" i="17"/>
  <c r="D18" i="17"/>
  <c r="E18" i="17"/>
  <c r="F18" i="17"/>
  <c r="H18" i="17"/>
  <c r="C18" i="17"/>
  <c r="C14" i="17"/>
  <c r="D14" i="17"/>
  <c r="E14" i="17"/>
  <c r="F14" i="17"/>
  <c r="H14" i="17"/>
  <c r="C15" i="17"/>
  <c r="D15" i="17"/>
  <c r="E15" i="17"/>
  <c r="F15" i="17"/>
  <c r="H15" i="17"/>
  <c r="C16" i="17"/>
  <c r="D16" i="17"/>
  <c r="E16" i="17"/>
  <c r="F16" i="17"/>
  <c r="H16" i="17"/>
  <c r="D13" i="17"/>
  <c r="E13" i="17"/>
  <c r="F13" i="17"/>
  <c r="H13" i="17"/>
  <c r="C13" i="17"/>
  <c r="C23" i="18"/>
  <c r="D23" i="18"/>
  <c r="E23" i="18"/>
  <c r="F23" i="18"/>
  <c r="H23" i="18"/>
  <c r="D22" i="18"/>
  <c r="E22" i="18"/>
  <c r="F22" i="18"/>
  <c r="H22" i="18"/>
  <c r="C22" i="18"/>
  <c r="C9" i="16"/>
  <c r="D9" i="16"/>
  <c r="E9" i="16"/>
  <c r="F9" i="16"/>
  <c r="H9" i="16"/>
  <c r="C10" i="16"/>
  <c r="D10" i="16"/>
  <c r="E10" i="16"/>
  <c r="F10" i="16"/>
  <c r="H10" i="16"/>
  <c r="C11" i="16"/>
  <c r="D11" i="16"/>
  <c r="E11" i="16"/>
  <c r="F11" i="16"/>
  <c r="H11" i="16"/>
  <c r="D8" i="16"/>
  <c r="E8" i="16"/>
  <c r="F8" i="16"/>
  <c r="H8" i="16"/>
  <c r="C8" i="16"/>
  <c r="A8" i="16"/>
  <c r="A8" i="17"/>
  <c r="C9" i="17"/>
  <c r="D9" i="17"/>
  <c r="E9" i="17"/>
  <c r="F9" i="17"/>
  <c r="H9" i="17"/>
  <c r="C10" i="17"/>
  <c r="D10" i="17"/>
  <c r="E10" i="17"/>
  <c r="F10" i="17"/>
  <c r="H10" i="17"/>
  <c r="C11" i="17"/>
  <c r="D11" i="17"/>
  <c r="E11" i="17"/>
  <c r="F11" i="17"/>
  <c r="H11" i="17"/>
  <c r="D8" i="17"/>
  <c r="E8" i="17"/>
  <c r="F8" i="17"/>
  <c r="H8" i="17"/>
  <c r="C8" i="17"/>
  <c r="C37" i="16"/>
  <c r="D37" i="16"/>
  <c r="E37" i="16"/>
  <c r="F37" i="16"/>
  <c r="H37" i="16"/>
  <c r="C38" i="16"/>
  <c r="D38" i="16"/>
  <c r="E38" i="16"/>
  <c r="F38" i="16"/>
  <c r="H38" i="16"/>
  <c r="C39" i="16"/>
  <c r="D39" i="16"/>
  <c r="E39" i="16"/>
  <c r="F39" i="16"/>
  <c r="H39" i="16"/>
  <c r="D36" i="16"/>
  <c r="E36" i="16"/>
  <c r="F36" i="16"/>
  <c r="H36" i="16"/>
  <c r="C36" i="16"/>
  <c r="C32" i="16"/>
  <c r="D32" i="16"/>
  <c r="E32" i="16"/>
  <c r="F32" i="16"/>
  <c r="H32" i="16"/>
  <c r="C33" i="16"/>
  <c r="D33" i="16"/>
  <c r="E33" i="16"/>
  <c r="F33" i="16"/>
  <c r="H33" i="16"/>
  <c r="C34" i="16"/>
  <c r="D34" i="16"/>
  <c r="E34" i="16"/>
  <c r="F34" i="16"/>
  <c r="H34" i="16"/>
  <c r="D31" i="16"/>
  <c r="E31" i="16"/>
  <c r="F31" i="16"/>
  <c r="H31" i="16"/>
  <c r="C31" i="16"/>
  <c r="F49" i="3"/>
  <c r="A4" i="3"/>
  <c r="A3" i="3"/>
  <c r="H29" i="16"/>
  <c r="F29" i="16"/>
  <c r="E29" i="16"/>
  <c r="D29" i="16"/>
  <c r="C29" i="16"/>
  <c r="H28" i="16"/>
  <c r="F28" i="16"/>
  <c r="E28" i="16"/>
  <c r="D28" i="16"/>
  <c r="C28" i="16"/>
  <c r="H27" i="16"/>
  <c r="F27" i="16"/>
  <c r="E27" i="16"/>
  <c r="D27" i="16"/>
  <c r="C27" i="16"/>
  <c r="H26" i="16"/>
  <c r="F26" i="16"/>
  <c r="E26" i="16"/>
  <c r="D26" i="16"/>
  <c r="C26" i="16"/>
  <c r="H24" i="16"/>
  <c r="F24" i="16"/>
  <c r="E24" i="16"/>
  <c r="D24" i="16"/>
  <c r="C24" i="16"/>
  <c r="H23" i="16"/>
  <c r="F23" i="16"/>
  <c r="E23" i="16"/>
  <c r="D23" i="16"/>
  <c r="C23" i="16"/>
  <c r="H22" i="16"/>
  <c r="F22" i="16"/>
  <c r="E22" i="16"/>
  <c r="D22" i="16"/>
  <c r="C22" i="16"/>
  <c r="H21" i="16"/>
  <c r="F21" i="16"/>
  <c r="E21" i="16"/>
  <c r="D21" i="16"/>
  <c r="C21" i="16"/>
  <c r="A13" i="17"/>
  <c r="A18" i="17"/>
  <c r="A23" i="17"/>
  <c r="A50" i="16"/>
  <c r="A43" i="16"/>
  <c r="A36" i="16"/>
  <c r="A31" i="16"/>
  <c r="A26" i="16"/>
  <c r="A21" i="16"/>
  <c r="C14" i="16"/>
  <c r="D14" i="16"/>
  <c r="E14" i="16"/>
  <c r="F14" i="16"/>
  <c r="H14" i="16"/>
  <c r="H12" i="16"/>
  <c r="C12" i="16"/>
  <c r="E12" i="16"/>
  <c r="D12" i="16"/>
  <c r="F12" i="16"/>
  <c r="E46" i="16"/>
  <c r="E45" i="16"/>
  <c r="E43" i="16"/>
  <c r="H44" i="16"/>
  <c r="C46" i="16"/>
  <c r="C44" i="16"/>
  <c r="D46" i="16"/>
  <c r="H46" i="16"/>
  <c r="D44" i="16"/>
  <c r="H43" i="16"/>
  <c r="D45" i="16"/>
  <c r="C43" i="16"/>
  <c r="E44" i="16"/>
  <c r="C45" i="16"/>
  <c r="D43" i="16"/>
  <c r="H45" i="16"/>
  <c r="F46" i="16"/>
  <c r="F45" i="16"/>
  <c r="F44" i="16"/>
  <c r="F43" i="16"/>
</calcChain>
</file>

<file path=xl/sharedStrings.xml><?xml version="1.0" encoding="utf-8"?>
<sst xmlns="http://schemas.openxmlformats.org/spreadsheetml/2006/main" count="590" uniqueCount="157">
  <si>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</si>
  <si>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</si>
  <si>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</si>
  <si>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</si>
  <si>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</si>
  <si>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</si>
  <si>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</si>
  <si>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</si>
  <si>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</si>
  <si>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ю</t>
  </si>
  <si>
    <t>5</t>
  </si>
  <si>
    <t>Нариманов ТА Ходорев АН</t>
  </si>
  <si>
    <t>округ</t>
  </si>
  <si>
    <t>субъект, город, ведомство</t>
  </si>
  <si>
    <t>СПИСОК ПОПАВШИХ НА ФИНАЛ ЧЕМПИОНАТА РОССИИ</t>
  </si>
  <si>
    <t>СФО</t>
  </si>
  <si>
    <t>Семендеев Э.С.</t>
  </si>
  <si>
    <t>ЧЕЛЧУШЕВ Олег Олегович</t>
  </si>
  <si>
    <t>02.04.1996, КМС</t>
  </si>
  <si>
    <t>Р.Алтай, Г-Алтайск</t>
  </si>
  <si>
    <t>Тайпинов В.Л., Челчушев В.В.</t>
  </si>
  <si>
    <t>БЕДАРЕВ Алексей Александрович</t>
  </si>
  <si>
    <t>30.11.1995, КМС</t>
  </si>
  <si>
    <t>Омская, Омск, МО, СибГУФК</t>
  </si>
  <si>
    <t>Горбунов АВ Бобровский ВА</t>
  </si>
  <si>
    <t>42 кг</t>
  </si>
  <si>
    <t>№</t>
  </si>
  <si>
    <t>В.К.</t>
  </si>
  <si>
    <t>55 кг</t>
  </si>
  <si>
    <t>60 кг</t>
  </si>
  <si>
    <t>46 кг</t>
  </si>
  <si>
    <t>50 кг</t>
  </si>
  <si>
    <t>66 кг</t>
  </si>
  <si>
    <t>72 кг</t>
  </si>
  <si>
    <t>78 кг</t>
  </si>
  <si>
    <t>84 кг</t>
  </si>
  <si>
    <t>св 84 кг</t>
  </si>
  <si>
    <t>ПФО</t>
  </si>
  <si>
    <t>ЮФО</t>
  </si>
  <si>
    <t>ВОРОБЬЁВА Ангелина Олеговна</t>
  </si>
  <si>
    <t>27.07.96, КМС</t>
  </si>
  <si>
    <t>Р.Татарстан, Казань, ФСОП "Россия"</t>
  </si>
  <si>
    <t>Ахметзянов Р.Р. Сагдиев А.В.</t>
  </si>
  <si>
    <t>ШЕСТАКОВА Алина Романовна</t>
  </si>
  <si>
    <t>30.09.99, КМС</t>
  </si>
  <si>
    <t>ЦФО</t>
  </si>
  <si>
    <t>Тульская, Тула</t>
  </si>
  <si>
    <t>Афонина ИП Ворфоломеев ВП</t>
  </si>
  <si>
    <t>САСЕВА Ангелина Вячеславовна</t>
  </si>
  <si>
    <t>10.07.97, МС</t>
  </si>
  <si>
    <t xml:space="preserve">Смоленская, , </t>
  </si>
  <si>
    <t>Катцин Ю.П.Федяев В.А</t>
  </si>
  <si>
    <t>ДУДАЕВА Регина Львовна</t>
  </si>
  <si>
    <t>03.11.98, КМС</t>
  </si>
  <si>
    <t>Ростовская, Ростов</t>
  </si>
  <si>
    <t>Петрова О.А. Пантелеева Е.А.</t>
  </si>
  <si>
    <t>КРЮКОВА Ольга Владимировна</t>
  </si>
  <si>
    <t>16.03.95, МС</t>
  </si>
  <si>
    <t xml:space="preserve">Самарская, Самара, </t>
  </si>
  <si>
    <t>Сараева А.А.</t>
  </si>
  <si>
    <t>КОЧНЕВА Юлия Александровна</t>
  </si>
  <si>
    <t>26.09.95, МС</t>
  </si>
  <si>
    <t>Нижегородская, Кстово</t>
  </si>
  <si>
    <t>Кожемякин В.С.</t>
  </si>
  <si>
    <t>АНИСИМОВА Валерия Александровна</t>
  </si>
  <si>
    <t>09.05.98, МС</t>
  </si>
  <si>
    <t>Томская, Северск, ОГУ ТО СШОР</t>
  </si>
  <si>
    <t>Вышегородцев ДЕ Вахмистрова НА</t>
  </si>
  <si>
    <t>САЛЬНИКОВА Ксения Витальевна</t>
  </si>
  <si>
    <t>24.07.99, КМС</t>
  </si>
  <si>
    <t>Пермский, Березники, МО</t>
  </si>
  <si>
    <t>Клинов Э.Н.</t>
  </si>
  <si>
    <t>Первенство Республики Алтай по самбо среди юношей и девушек 2002-03г.р.  (Отбор на первенство СФО)</t>
  </si>
  <si>
    <t>03-04 марта 2018г.                                              г.Горно-Алтайск</t>
  </si>
  <si>
    <t>КУДЮШЕВ Аткыр</t>
  </si>
  <si>
    <t>2004г</t>
  </si>
  <si>
    <t>Р.Алт</t>
  </si>
  <si>
    <t>Улаган</t>
  </si>
  <si>
    <t>Сартаков А.С.</t>
  </si>
  <si>
    <t>ЧАЧИЯКОВ Айан</t>
  </si>
  <si>
    <t>2003г</t>
  </si>
  <si>
    <t>Онгудай</t>
  </si>
  <si>
    <t>Ялчин С.П.</t>
  </si>
  <si>
    <t>МЕШКЕЕВ Сергей</t>
  </si>
  <si>
    <t>2002г</t>
  </si>
  <si>
    <t>Кош-Агач</t>
  </si>
  <si>
    <t>Канапиянов Е.Д.</t>
  </si>
  <si>
    <t>ЧУЛУНОВ Расул</t>
  </si>
  <si>
    <t>Санин А.А.</t>
  </si>
  <si>
    <t>ЕРИШЕВ Алан</t>
  </si>
  <si>
    <t>Усть-Кан</t>
  </si>
  <si>
    <t>Тукешев А.Б.</t>
  </si>
  <si>
    <t>КОНЗОШЕВ Артем</t>
  </si>
  <si>
    <t>Тадышев Ю.Н.</t>
  </si>
  <si>
    <t>ОЧУРДЯПОВ Амаду</t>
  </si>
  <si>
    <t>Ядогаев А.О.</t>
  </si>
  <si>
    <t>МАЙНАКОВ Алексей</t>
  </si>
  <si>
    <t>Горно-Алтайск, СДЮШОР</t>
  </si>
  <si>
    <t>Чичинов Р.Р. Аткунов С.Ю.</t>
  </si>
  <si>
    <t>КАРЫБАЕВ Аймерген</t>
  </si>
  <si>
    <t>Нукеев Е.С.</t>
  </si>
  <si>
    <t>ШАДРИН Кирилл</t>
  </si>
  <si>
    <t>Горно-Алтайск, Спарта</t>
  </si>
  <si>
    <t>Угрюмов А.А.</t>
  </si>
  <si>
    <t>ХАЛУЕВ Аслан</t>
  </si>
  <si>
    <t>Мажетканов Р.М.</t>
  </si>
  <si>
    <t>СОРОЧИНСКИЙ Вадим</t>
  </si>
  <si>
    <t>Бакрасов Б.М.</t>
  </si>
  <si>
    <t>ПЕШТИНОВ Батыр</t>
  </si>
  <si>
    <t>Горно-Алтайск</t>
  </si>
  <si>
    <t>ОКЕЕВ Касым</t>
  </si>
  <si>
    <t>КАЛБУКОВ Шуну</t>
  </si>
  <si>
    <t>КАЛБУКОВ Ажу</t>
  </si>
  <si>
    <t>САМАРХАНОВ Амир</t>
  </si>
  <si>
    <t>КУНДИН Дмитрий</t>
  </si>
  <si>
    <t>Усть-Кокса</t>
  </si>
  <si>
    <t>Сульянов Е.И.</t>
  </si>
  <si>
    <t>КАЛКИН Сергей</t>
  </si>
  <si>
    <t>Бабаков Д.Н.</t>
  </si>
  <si>
    <t>СОГОДИН Санат</t>
  </si>
  <si>
    <t>МАРУКЯН Эдгар</t>
  </si>
  <si>
    <t>БРАУН Ярослав</t>
  </si>
  <si>
    <t>Майма</t>
  </si>
  <si>
    <t>Мордовин С.Н.</t>
  </si>
  <si>
    <t>Черепанов В.А.</t>
  </si>
  <si>
    <t>КОНЫШЕВ Ирбис</t>
  </si>
  <si>
    <t>КЫНОВ Айсанат</t>
  </si>
  <si>
    <t>Гл. судья, судья ВК</t>
  </si>
  <si>
    <t>С.Ю.Аткунов</t>
  </si>
  <si>
    <t>/Горно-Алтайск/</t>
  </si>
  <si>
    <t>Гл. секретарь, судья ВК</t>
  </si>
  <si>
    <t>С.Н. Мордовин</t>
  </si>
  <si>
    <t>/ Майма /</t>
  </si>
  <si>
    <t>АСТАХОВ Николай</t>
  </si>
  <si>
    <t>ЩАНИН Илья</t>
  </si>
  <si>
    <t>НУГУМАНОВ Алимурат</t>
  </si>
  <si>
    <t>Рамазанов Р.М.</t>
  </si>
  <si>
    <t>ЗАРЕЧНЕВ Александр</t>
  </si>
  <si>
    <t>СИГАРЕВ Герман</t>
  </si>
  <si>
    <t>ЗАЙЦЕВ Дмитрий</t>
  </si>
  <si>
    <t>ПОСАЖЕНКО Захар</t>
  </si>
  <si>
    <t>ШИПУЛИН Вячеслав</t>
  </si>
  <si>
    <t>ТАДИН Артем</t>
  </si>
  <si>
    <t>Чемал</t>
  </si>
  <si>
    <t>Акопян Н.Н.</t>
  </si>
  <si>
    <t>ДОРОФЕЕВ Дмитрий</t>
  </si>
  <si>
    <t>40 кг</t>
  </si>
  <si>
    <t>44 кг</t>
  </si>
  <si>
    <t>48 кг</t>
  </si>
  <si>
    <t>52 кг</t>
  </si>
  <si>
    <t>56 кг</t>
  </si>
  <si>
    <t>65 кг</t>
  </si>
  <si>
    <t>70 кг</t>
  </si>
  <si>
    <t>75кг</t>
  </si>
  <si>
    <t>75+ кг</t>
  </si>
  <si>
    <t>СПИСОК ПРИЗЕРОВ ДЕВУШЕК</t>
  </si>
  <si>
    <t>СПИСОК ПОБЕДИТЕЛЕЙ И ПРИЗЕРОВ ДЕВУШЕК, 
ОТОБРАВШИХСЯ НА ПЕРВЕНСТВО РОССИИ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</si>
</sst>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sz val="9"/>
      <color theme="0"/>
      <name val="Arial Narrow"/>
      <family val="2"/>
      <charset val="204"/>
    </font>
    <font>
      <b/>
      <sz val="14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sz val="18"/>
      <name val="Arial Narrow"/>
      <family val="2"/>
      <charset val="204"/>
    </font>
    <font>
      <b/>
      <sz val="15"/>
      <name val="Arial"/>
      <family val="2"/>
      <charset val="204"/>
    </font>
    <font>
      <b/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77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0" xfId="0" applyFont="1" applyBorder="1" applyAlignment="1">
      <alignment horizontal="center"/>
    </xf>
    <xf numFmtId="0" fontId="8" fillId="0" borderId="0" xfId="0" applyNumberFormat="1" applyFont="1" applyFill="1" applyBorder="1"/>
    <xf numFmtId="0" fontId="8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4" borderId="0" xfId="0" applyFont="1" applyFill="1" applyBorder="1" applyAlignment="1">
      <alignment horizontal="center" vertical="center" textRotation="90"/>
    </xf>
    <xf numFmtId="0" fontId="1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8" fillId="0" borderId="22" xfId="0" applyFont="1" applyFill="1" applyBorder="1"/>
    <xf numFmtId="0" fontId="8" fillId="0" borderId="22" xfId="0" applyFont="1" applyFill="1" applyBorder="1" applyAlignment="1">
      <alignment horizontal="center" vertical="center"/>
    </xf>
    <xf numFmtId="0" fontId="8" fillId="0" borderId="22" xfId="0" applyNumberFormat="1" applyFont="1" applyFill="1" applyBorder="1"/>
    <xf numFmtId="0" fontId="1" fillId="0" borderId="2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textRotation="90"/>
    </xf>
    <xf numFmtId="0" fontId="9" fillId="2" borderId="14" xfId="0" applyFont="1" applyFill="1" applyBorder="1" applyAlignment="1">
      <alignment vertical="center" textRotation="90"/>
    </xf>
    <xf numFmtId="0" fontId="11" fillId="0" borderId="0" xfId="0" applyFont="1" applyFill="1" applyBorder="1" applyAlignment="1">
      <alignment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textRotation="90"/>
    </xf>
    <xf numFmtId="0" fontId="9" fillId="2" borderId="10" xfId="0" applyFont="1" applyFill="1" applyBorder="1" applyAlignment="1">
      <alignment vertical="center" textRotation="90"/>
    </xf>
    <xf numFmtId="0" fontId="9" fillId="2" borderId="11" xfId="0" applyFont="1" applyFill="1" applyBorder="1" applyAlignment="1">
      <alignment vertical="center" textRotation="90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2" xfId="0" applyNumberFormat="1" applyFont="1" applyBorder="1" applyAlignment="1">
      <alignment horizontal="left" vertical="center" wrapText="1"/>
    </xf>
    <xf numFmtId="0" fontId="8" fillId="0" borderId="8" xfId="0" applyNumberFormat="1" applyFont="1" applyFill="1" applyBorder="1"/>
    <xf numFmtId="0" fontId="9" fillId="2" borderId="35" xfId="0" applyFont="1" applyFill="1" applyBorder="1" applyAlignment="1">
      <alignment vertical="center" textRotation="90"/>
    </xf>
    <xf numFmtId="49" fontId="3" fillId="0" borderId="26" xfId="0" applyNumberFormat="1" applyFont="1" applyFill="1" applyBorder="1" applyAlignment="1">
      <alignment vertical="center" wrapText="1"/>
    </xf>
    <xf numFmtId="0" fontId="9" fillId="2" borderId="36" xfId="0" applyFont="1" applyFill="1" applyBorder="1" applyAlignment="1">
      <alignment vertical="center" textRotation="90"/>
    </xf>
    <xf numFmtId="49" fontId="3" fillId="0" borderId="28" xfId="0" applyNumberFormat="1" applyFont="1" applyFill="1" applyBorder="1" applyAlignment="1">
      <alignment vertical="center" wrapText="1"/>
    </xf>
    <xf numFmtId="49" fontId="3" fillId="0" borderId="31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49" fontId="3" fillId="0" borderId="29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9" fontId="3" fillId="0" borderId="30" xfId="0" applyNumberFormat="1" applyFont="1" applyFill="1" applyBorder="1" applyAlignment="1">
      <alignment vertical="center" wrapText="1"/>
    </xf>
    <xf numFmtId="49" fontId="3" fillId="0" borderId="32" xfId="0" applyNumberFormat="1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1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40" xfId="0" applyNumberFormat="1" applyFont="1" applyFill="1" applyBorder="1" applyAlignment="1">
      <alignment horizontal="center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49" fontId="3" fillId="3" borderId="41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2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4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2" borderId="16" xfId="0" applyFont="1" applyFill="1" applyBorder="1" applyAlignment="1">
      <alignment horizontal="center" vertical="center" textRotation="90"/>
    </xf>
    <xf numFmtId="0" fontId="9" fillId="2" borderId="4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8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textRotation="90"/>
    </xf>
    <xf numFmtId="0" fontId="9" fillId="2" borderId="21" xfId="0" applyFont="1" applyFill="1" applyBorder="1" applyAlignment="1">
      <alignment horizontal="center" vertical="center" textRotation="90"/>
    </xf>
    <xf numFmtId="0" fontId="9" fillId="2" borderId="14" xfId="0" applyFont="1" applyFill="1" applyBorder="1" applyAlignment="1">
      <alignment horizontal="center" vertical="center" textRotation="90"/>
    </xf>
    <xf numFmtId="0" fontId="9" fillId="2" borderId="16" xfId="0" applyFont="1" applyFill="1" applyBorder="1" applyAlignment="1">
      <alignment horizontal="center" vertical="top" textRotation="90"/>
    </xf>
    <xf numFmtId="0" fontId="9" fillId="2" borderId="4" xfId="0" applyFont="1" applyFill="1" applyBorder="1" applyAlignment="1">
      <alignment horizontal="center" vertical="top" textRotation="90"/>
    </xf>
    <xf numFmtId="0" fontId="9" fillId="2" borderId="5" xfId="0" applyFont="1" applyFill="1" applyBorder="1" applyAlignment="1">
      <alignment horizontal="center" vertical="top" textRotation="90"/>
    </xf>
    <xf numFmtId="0" fontId="2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9" fillId="2" borderId="34" xfId="0" applyFont="1" applyFill="1" applyBorder="1" applyAlignment="1">
      <alignment horizontal="center" vertical="center" textRotation="90"/>
    </xf>
    <xf numFmtId="0" fontId="9" fillId="2" borderId="35" xfId="0" applyFont="1" applyFill="1" applyBorder="1" applyAlignment="1">
      <alignment horizontal="center" vertical="center" textRotation="90"/>
    </xf>
    <xf numFmtId="0" fontId="9" fillId="2" borderId="36" xfId="0" applyFont="1" applyFill="1" applyBorder="1" applyAlignment="1">
      <alignment horizontal="center" vertical="center" textRotation="90"/>
    </xf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textRotation="90"/>
    </xf>
    <xf numFmtId="0" fontId="12" fillId="2" borderId="35" xfId="0" applyFont="1" applyFill="1" applyBorder="1" applyAlignment="1">
      <alignment horizontal="center" vertical="center" textRotation="90"/>
    </xf>
    <xf numFmtId="0" fontId="12" fillId="2" borderId="36" xfId="0" applyFont="1" applyFill="1" applyBorder="1" applyAlignment="1">
      <alignment horizontal="center" vertical="center" textRotation="90"/>
    </xf>
    <xf numFmtId="49" fontId="3" fillId="3" borderId="25" xfId="0" applyNumberFormat="1" applyFont="1" applyFill="1" applyBorder="1" applyAlignment="1">
      <alignment horizontal="center" vertical="center" wrapText="1"/>
    </xf>
    <xf numFmtId="49" fontId="3" fillId="3" borderId="26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3" fillId="3" borderId="28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center" vertical="center" textRotation="90"/>
    </xf>
    <xf numFmtId="0" fontId="12" fillId="2" borderId="5" xfId="0" applyFont="1" applyFill="1" applyBorder="1" applyAlignment="1">
      <alignment horizontal="center" vertical="center" textRotation="90"/>
    </xf>
    <xf numFmtId="0" fontId="12" fillId="2" borderId="13" xfId="0" applyFont="1" applyFill="1" applyBorder="1" applyAlignment="1">
      <alignment horizontal="center" vertical="center" textRotation="90"/>
    </xf>
    <xf numFmtId="0" fontId="12" fillId="2" borderId="14" xfId="0" applyFont="1" applyFill="1" applyBorder="1" applyAlignment="1">
      <alignment horizontal="center" vertical="center" textRotation="90"/>
    </xf>
    <xf numFmtId="0" fontId="17" fillId="2" borderId="16" xfId="0" applyFont="1" applyFill="1" applyBorder="1" applyAlignment="1">
      <alignment horizontal="center" textRotation="90"/>
    </xf>
    <xf numFmtId="0" fontId="17" fillId="2" borderId="5" xfId="0" applyFont="1" applyFill="1" applyBorder="1" applyAlignment="1">
      <alignment horizontal="center" textRotation="90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 textRotation="90"/>
    </xf>
    <xf numFmtId="0" fontId="9" fillId="2" borderId="38" xfId="0" applyFont="1" applyFill="1" applyBorder="1" applyAlignment="1">
      <alignment horizontal="center" vertical="center" textRotation="90"/>
    </xf>
    <xf numFmtId="49" fontId="2" fillId="0" borderId="41" xfId="0" applyNumberFormat="1" applyFont="1" applyFill="1" applyBorder="1" applyAlignment="1">
      <alignment horizontal="center" vertical="center" wrapText="1"/>
    </xf>
    <xf numFmtId="49" fontId="2" fillId="0" borderId="42" xfId="0" applyNumberFormat="1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textRotation="90"/>
    </xf>
    <xf numFmtId="0" fontId="18" fillId="2" borderId="4" xfId="0" applyFont="1" applyFill="1" applyBorder="1" applyAlignment="1">
      <alignment horizontal="center" vertical="center" textRotation="90"/>
    </xf>
    <xf numFmtId="0" fontId="18" fillId="2" borderId="5" xfId="0" applyFont="1" applyFill="1" applyBorder="1" applyAlignment="1">
      <alignment horizontal="center" vertical="center" textRotation="90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6" fillId="2" borderId="16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textRotation="90"/>
    </xf>
  </cellXfs>
  <cellStyles count="2">
    <cellStyle name="Обычный" xfId="0" builtinId="0"/>
    <cellStyle name="Обычный 2" xfId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870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9525</xdr:rowOff>
    </xdr:from>
    <xdr:to>
      <xdr:col>1</xdr:col>
      <xdr:colOff>314325</xdr:colOff>
      <xdr:row>1</xdr:row>
      <xdr:rowOff>190500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25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8700" y="9525"/>
          <a:ext cx="457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247650</xdr:colOff>
      <xdr:row>2</xdr:row>
      <xdr:rowOff>9525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9525</xdr:rowOff>
    </xdr:from>
    <xdr:to>
      <xdr:col>1</xdr:col>
      <xdr:colOff>314325</xdr:colOff>
      <xdr:row>1</xdr:row>
      <xdr:rowOff>190500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247650</xdr:colOff>
      <xdr:row>2</xdr:row>
      <xdr:rowOff>9525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694267</xdr:colOff>
      <xdr:row>0</xdr:row>
      <xdr:rowOff>31750</xdr:rowOff>
    </xdr:from>
    <xdr:to>
      <xdr:col>7</xdr:col>
      <xdr:colOff>1149350</xdr:colOff>
      <xdr:row>1</xdr:row>
      <xdr:rowOff>215900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31750"/>
          <a:ext cx="455083" cy="44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74084</xdr:colOff>
      <xdr:row>0</xdr:row>
      <xdr:rowOff>31749</xdr:rowOff>
    </xdr:from>
    <xdr:to>
      <xdr:col>1</xdr:col>
      <xdr:colOff>190500</xdr:colOff>
      <xdr:row>1</xdr:row>
      <xdr:rowOff>215899</xdr:rowOff>
    </xdr:to>
    <xdr:pic>
      <xdr:nvPicPr>
        <xdr:cNvPr id="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31749"/>
          <a:ext cx="455083" cy="44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694267</xdr:colOff>
      <xdr:row>0</xdr:row>
      <xdr:rowOff>31750</xdr:rowOff>
    </xdr:from>
    <xdr:to>
      <xdr:col>7</xdr:col>
      <xdr:colOff>1149350</xdr:colOff>
      <xdr:row>1</xdr:row>
      <xdr:rowOff>215900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942" y="31750"/>
          <a:ext cx="455083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74084</xdr:colOff>
      <xdr:row>0</xdr:row>
      <xdr:rowOff>31749</xdr:rowOff>
    </xdr:from>
    <xdr:to>
      <xdr:col>1</xdr:col>
      <xdr:colOff>190500</xdr:colOff>
      <xdr:row>1</xdr:row>
      <xdr:rowOff>215899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31749"/>
          <a:ext cx="459316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75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75+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4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8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5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60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65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7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ндатка девуш"/>
      <sheetName val="Лист1"/>
      <sheetName val="Лист2"/>
      <sheetName val="Инструкция"/>
      <sheetName val="реквизиты"/>
      <sheetName val="регистрация"/>
      <sheetName val="регистрация (2)"/>
      <sheetName val="мандат девушки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Первенство Уральского федерального округа по самбо среди юношей и девушек 2001-2002 г.р.</v>
          </cell>
        </row>
        <row r="3">
          <cell r="A3" t="str">
            <v>13-15 декабря 2018г.</v>
          </cell>
        </row>
        <row r="6">
          <cell r="A6" t="str">
            <v>Гл. судья, судья ВК</v>
          </cell>
          <cell r="G6" t="str">
            <v>М.Г. Стенников</v>
          </cell>
        </row>
        <row r="7">
          <cell r="G7" t="str">
            <v>/г.Курган/</v>
          </cell>
        </row>
        <row r="8">
          <cell r="A8" t="str">
            <v>Гл. секретарь, судья ВК</v>
          </cell>
          <cell r="G8" t="str">
            <v>Д.П.Сапунов</v>
          </cell>
        </row>
        <row r="9">
          <cell r="G9" t="str">
            <v>/Качканар/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СЕЙТЕНОВА Алина Талгатовна</v>
          </cell>
          <cell r="D6" t="str">
            <v>13.06.01, 1р.</v>
          </cell>
          <cell r="E6" t="str">
            <v>УФО</v>
          </cell>
          <cell r="F6" t="str">
            <v>Курганская обл., г.Курган, СШОР №1</v>
          </cell>
          <cell r="G6">
            <v>0</v>
          </cell>
          <cell r="H6" t="str">
            <v>Распопов А.Н.</v>
          </cell>
        </row>
        <row r="7">
          <cell r="C7" t="str">
            <v>СУСЛОВА Алена Алексеевна</v>
          </cell>
          <cell r="D7" t="str">
            <v>01.12.01, 2р.</v>
          </cell>
          <cell r="E7" t="str">
            <v>УФО</v>
          </cell>
          <cell r="F7" t="str">
            <v>Свердловская обл., г.В.Салда</v>
          </cell>
          <cell r="G7">
            <v>0</v>
          </cell>
          <cell r="H7" t="str">
            <v>Чемезова М.М.</v>
          </cell>
        </row>
        <row r="8">
          <cell r="C8" t="str">
            <v>ПЕТРОВА Полина Константиновна</v>
          </cell>
          <cell r="D8" t="str">
            <v>15.08.02, 3р.</v>
          </cell>
          <cell r="E8" t="str">
            <v>УФО</v>
          </cell>
          <cell r="F8" t="str">
            <v>Курганская обл., г.Курган, ДЮСШ №4</v>
          </cell>
          <cell r="G8">
            <v>0</v>
          </cell>
          <cell r="H8" t="str">
            <v>Распопов А.Н.</v>
          </cell>
        </row>
        <row r="9">
          <cell r="C9" t="e">
            <v>#N/A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  <cell r="H9" t="e">
            <v>#N/A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МИХЕЕВА Ольга Игоревна</v>
          </cell>
          <cell r="D6" t="str">
            <v>22.09.02, 1р.</v>
          </cell>
          <cell r="E6" t="str">
            <v>УФО</v>
          </cell>
          <cell r="F6" t="str">
            <v>Свердловская обл., г.Екатеринбург</v>
          </cell>
          <cell r="G6">
            <v>0</v>
          </cell>
          <cell r="H6" t="str">
            <v>Селянина О.В., 
Федосеев М.Е.</v>
          </cell>
        </row>
        <row r="7">
          <cell r="C7" t="str">
            <v>КОПЫЛЬЦОВА Александра Сергеевна</v>
          </cell>
          <cell r="D7" t="str">
            <v>20.01.01, 2р.</v>
          </cell>
          <cell r="E7" t="str">
            <v>УФО</v>
          </cell>
          <cell r="F7" t="str">
            <v>Свердловская обл., г.Екатеринбург</v>
          </cell>
          <cell r="G7">
            <v>0</v>
          </cell>
          <cell r="H7" t="str">
            <v>Федосеев М.Е., 
Селянина О.В.</v>
          </cell>
        </row>
        <row r="8">
          <cell r="C8" t="str">
            <v>ГУБАЙДУЛЛИНА Радмила Раисовна</v>
          </cell>
          <cell r="D8" t="str">
            <v>18.07.02, 1р.</v>
          </cell>
          <cell r="E8" t="str">
            <v>УФО</v>
          </cell>
          <cell r="F8" t="str">
            <v>Челябинская обл., г.Троицк</v>
          </cell>
          <cell r="G8">
            <v>0</v>
          </cell>
          <cell r="H8" t="str">
            <v>Ахметшин З.Х.</v>
          </cell>
        </row>
        <row r="9">
          <cell r="C9" t="str">
            <v>КИСЕЛЕВА Елена Максимовна</v>
          </cell>
          <cell r="D9" t="str">
            <v>30.09.01, 1р.</v>
          </cell>
          <cell r="E9" t="str">
            <v>УФО</v>
          </cell>
          <cell r="F9" t="str">
            <v>Тюменская обл., г.Тюмень</v>
          </cell>
          <cell r="G9">
            <v>0</v>
          </cell>
          <cell r="H9" t="str">
            <v>Мавлютов О.Б.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e">
            <v>#N/A</v>
          </cell>
          <cell r="D6" t="e">
            <v>#N/A</v>
          </cell>
          <cell r="E6" t="e">
            <v>#N/A</v>
          </cell>
          <cell r="F6" t="e">
            <v>#N/A</v>
          </cell>
          <cell r="G6" t="e">
            <v>#N/A</v>
          </cell>
          <cell r="H6" t="e">
            <v>#N/A</v>
          </cell>
        </row>
        <row r="7">
          <cell r="C7" t="e">
            <v>#N/A</v>
          </cell>
          <cell r="D7" t="e">
            <v>#N/A</v>
          </cell>
          <cell r="E7" t="e">
            <v>#N/A</v>
          </cell>
          <cell r="F7" t="e">
            <v>#N/A</v>
          </cell>
          <cell r="G7" t="e">
            <v>#N/A</v>
          </cell>
          <cell r="H7" t="e">
            <v>#N/A</v>
          </cell>
        </row>
        <row r="8">
          <cell r="C8" t="e">
            <v>#N/A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  <cell r="H8" t="e">
            <v>#N/A</v>
          </cell>
        </row>
        <row r="9">
          <cell r="C9" t="e">
            <v>#N/A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  <cell r="H9" t="e">
            <v>#N/A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ШЕМБЕРГ Диана Николаевна</v>
          </cell>
          <cell r="D6" t="str">
            <v>16.04.01, КМС</v>
          </cell>
          <cell r="E6" t="str">
            <v>УФО</v>
          </cell>
          <cell r="F6" t="str">
            <v>Свердловская обл., г.Ирбит</v>
          </cell>
          <cell r="G6">
            <v>0</v>
          </cell>
          <cell r="H6" t="str">
            <v>Хухарев А.П., Шевчук П.Н.</v>
          </cell>
        </row>
        <row r="7">
          <cell r="C7" t="str">
            <v>СЕВЕРТОВА Екатерина Владимировна</v>
          </cell>
          <cell r="D7" t="str">
            <v>04.06.03, 2р.</v>
          </cell>
          <cell r="E7" t="str">
            <v>УФО</v>
          </cell>
          <cell r="F7" t="str">
            <v>ХМАО-Югра, г.Междуреченский</v>
          </cell>
          <cell r="G7">
            <v>0</v>
          </cell>
          <cell r="H7" t="str">
            <v>Соколов А.Н.</v>
          </cell>
        </row>
        <row r="8">
          <cell r="C8" t="str">
            <v>ХАКИМОВА Эльвира Рафаэльевна</v>
          </cell>
          <cell r="D8" t="str">
            <v>31.07.02, КМС</v>
          </cell>
          <cell r="E8" t="str">
            <v>УФО</v>
          </cell>
          <cell r="F8" t="str">
            <v>Челябинская обл., г.Аргаяш</v>
          </cell>
          <cell r="G8">
            <v>0</v>
          </cell>
          <cell r="H8" t="str">
            <v>Хафизов Р.А.</v>
          </cell>
        </row>
        <row r="9">
          <cell r="C9" t="str">
            <v>МЯЛИНА Софья Михайловна</v>
          </cell>
          <cell r="D9" t="str">
            <v>14.05.2003, 1юн.</v>
          </cell>
          <cell r="E9" t="str">
            <v>УФО</v>
          </cell>
          <cell r="F9" t="str">
            <v>Курганская обл., КГСХА</v>
          </cell>
          <cell r="G9">
            <v>0</v>
          </cell>
          <cell r="H9" t="str">
            <v>Шимченко М.В.
Колушов В.А.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РУСАКОВА Дарья Олеговна</v>
          </cell>
          <cell r="D6" t="str">
            <v>27.03.02, 1р.</v>
          </cell>
          <cell r="E6" t="str">
            <v>УФО</v>
          </cell>
          <cell r="F6" t="str">
            <v>Свердловская обл., г.Екатеринбург</v>
          </cell>
          <cell r="G6">
            <v>0</v>
          </cell>
          <cell r="H6" t="str">
            <v>Федосеев М.Е., Никулин И.В.</v>
          </cell>
        </row>
        <row r="7">
          <cell r="C7" t="str">
            <v>ГАРЕЕВА Эльмира Данаировна</v>
          </cell>
          <cell r="D7" t="str">
            <v>23.01.01, КМС</v>
          </cell>
          <cell r="E7" t="str">
            <v>УФО</v>
          </cell>
          <cell r="F7" t="str">
            <v>Челябинская обл., г.Челябинск</v>
          </cell>
          <cell r="G7">
            <v>0</v>
          </cell>
          <cell r="H7" t="str">
            <v xml:space="preserve"> Хафизов Р.А., Востриков А.Е.</v>
          </cell>
        </row>
        <row r="8">
          <cell r="C8" t="str">
            <v>САФРОНОВА Екатерина Алексеевна</v>
          </cell>
          <cell r="D8" t="str">
            <v>01.04.02, КМС</v>
          </cell>
          <cell r="E8" t="str">
            <v>УФО</v>
          </cell>
          <cell r="F8" t="str">
            <v>Свердловская обл., г.Екатеринбург</v>
          </cell>
          <cell r="G8">
            <v>0</v>
          </cell>
          <cell r="H8" t="str">
            <v>Федосеев М.Е., Сенцов И.Ю.</v>
          </cell>
        </row>
        <row r="9">
          <cell r="C9" t="str">
            <v>АНИСИМОВА Дарья Николаевна</v>
          </cell>
          <cell r="D9" t="str">
            <v>26.11.01, КМС</v>
          </cell>
          <cell r="E9" t="str">
            <v>УФО</v>
          </cell>
          <cell r="F9" t="str">
            <v>Курганская обл., г.Курган, СШОР №1</v>
          </cell>
          <cell r="G9">
            <v>0</v>
          </cell>
          <cell r="H9" t="str">
            <v>Пирогов И.Ю.
Анисимов Н.И.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ЛАПШИНА Валерия Евгеньевна</v>
          </cell>
          <cell r="D6" t="str">
            <v>02.09.01, КМС</v>
          </cell>
          <cell r="E6" t="str">
            <v>УФО</v>
          </cell>
          <cell r="F6" t="str">
            <v>Курганская обл., г.Курган, ДЮСШ №4</v>
          </cell>
          <cell r="G6">
            <v>0</v>
          </cell>
          <cell r="H6" t="str">
            <v>Печерских В.И.
Осипов В.Ю.</v>
          </cell>
        </row>
        <row r="7">
          <cell r="C7" t="str">
            <v>ХАСАНОВА Екатерина Алексеевна</v>
          </cell>
          <cell r="D7" t="str">
            <v>23.05.01, КМС</v>
          </cell>
          <cell r="E7" t="str">
            <v>УФО</v>
          </cell>
          <cell r="F7" t="str">
            <v>Свердловская обл., г.Н.Тагил</v>
          </cell>
          <cell r="G7">
            <v>0</v>
          </cell>
          <cell r="H7" t="str">
            <v>Пляшкун Н.В.</v>
          </cell>
        </row>
        <row r="8">
          <cell r="C8" t="str">
            <v xml:space="preserve">САРГСЯН Ани Андраниковна </v>
          </cell>
          <cell r="D8" t="str">
            <v>14.05.02, КМС</v>
          </cell>
          <cell r="E8" t="str">
            <v>УФО</v>
          </cell>
          <cell r="F8" t="str">
            <v>ХМАО-Югра, г.Лангепас</v>
          </cell>
          <cell r="G8">
            <v>0</v>
          </cell>
          <cell r="H8" t="str">
            <v>Саргсян А.Г.</v>
          </cell>
        </row>
        <row r="9">
          <cell r="C9" t="str">
            <v xml:space="preserve">САРГСЯН Анна Андраниковна </v>
          </cell>
          <cell r="D9" t="str">
            <v>14.05.02, КМС</v>
          </cell>
          <cell r="E9" t="str">
            <v>УФО</v>
          </cell>
          <cell r="F9" t="str">
            <v>ХМАО-Югра, г.Лангепас</v>
          </cell>
          <cell r="G9">
            <v>0</v>
          </cell>
          <cell r="H9" t="str">
            <v>Саргсян А.Г.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ФЕДОРИЩЕВА Елизавета Андреевна</v>
          </cell>
          <cell r="D6" t="str">
            <v>08.12.01, КМС</v>
          </cell>
          <cell r="E6" t="str">
            <v>УФО</v>
          </cell>
          <cell r="F6" t="str">
            <v>ХМАО-Югра, г.Сургут</v>
          </cell>
          <cell r="G6">
            <v>0</v>
          </cell>
          <cell r="H6" t="str">
            <v>Головко В.И., Карзакова О.Г.</v>
          </cell>
        </row>
        <row r="7">
          <cell r="C7" t="str">
            <v>АБРОСИМОВА Алена Алексеевна</v>
          </cell>
          <cell r="D7" t="str">
            <v>13.10.03, 1р.</v>
          </cell>
          <cell r="E7" t="str">
            <v>УФО</v>
          </cell>
          <cell r="F7" t="str">
            <v>Свердловская обл., г.Н.Тагил</v>
          </cell>
          <cell r="G7">
            <v>0</v>
          </cell>
          <cell r="H7" t="str">
            <v>Сенченко С.А.</v>
          </cell>
        </row>
        <row r="8">
          <cell r="C8" t="str">
            <v>ПРОКОПЬЕВА Валерия Александровна</v>
          </cell>
          <cell r="D8" t="str">
            <v>08.08.03, 1р.</v>
          </cell>
          <cell r="E8" t="str">
            <v>УФО</v>
          </cell>
          <cell r="F8" t="str">
            <v>ХМАО-Югра, г.Лангепас</v>
          </cell>
          <cell r="G8">
            <v>0</v>
          </cell>
          <cell r="H8" t="str">
            <v>Саргсян А.Г.</v>
          </cell>
        </row>
        <row r="9">
          <cell r="C9" t="str">
            <v>ЯГОВИТИНА Надежда Игоревна</v>
          </cell>
          <cell r="D9" t="str">
            <v>14.08.01, 1р.</v>
          </cell>
          <cell r="E9" t="str">
            <v>УФО</v>
          </cell>
          <cell r="F9" t="str">
            <v>Свердловская обл., г.Екатеринбург</v>
          </cell>
          <cell r="G9">
            <v>0</v>
          </cell>
          <cell r="H9" t="str">
            <v>Сазонов Ю.М., 
Сазонов С.Ю.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  <sheetName val="60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КОЛЕСНИК Анастасия Викторовна</v>
          </cell>
          <cell r="D6" t="str">
            <v>29.11.02, КМС</v>
          </cell>
          <cell r="E6" t="str">
            <v>УФО</v>
          </cell>
          <cell r="F6" t="str">
            <v>Свердловская обл., г.Екатеринбург</v>
          </cell>
          <cell r="G6">
            <v>0</v>
          </cell>
          <cell r="H6" t="str">
            <v>Федосеев М.Е., Бекетов В.В.</v>
          </cell>
        </row>
        <row r="7">
          <cell r="C7" t="str">
            <v>КАРДАШИНА Полина Андреевна</v>
          </cell>
          <cell r="D7" t="str">
            <v>12.11.01, КМС</v>
          </cell>
          <cell r="E7" t="str">
            <v>УФО</v>
          </cell>
          <cell r="F7" t="str">
            <v>Курганская обл., г.Курган, КУОР</v>
          </cell>
          <cell r="G7">
            <v>0</v>
          </cell>
          <cell r="H7" t="str">
            <v>Осипов В.Ю.
Миниахметов А.С.</v>
          </cell>
        </row>
        <row r="8">
          <cell r="C8" t="str">
            <v>ПЕПЕЛЯЕВА Ульяна Константиновна</v>
          </cell>
          <cell r="D8" t="str">
            <v>16.11.02, 1р.</v>
          </cell>
          <cell r="E8" t="str">
            <v>УФО</v>
          </cell>
          <cell r="F8" t="str">
            <v>Свердловская обл., г.Екатеринбург</v>
          </cell>
          <cell r="G8">
            <v>0</v>
          </cell>
          <cell r="H8" t="str">
            <v>Рыбин Р.В., Манцевич В.М.</v>
          </cell>
        </row>
        <row r="9">
          <cell r="C9" t="str">
            <v>ЛЕВЧУК Юлия Владимировна</v>
          </cell>
          <cell r="D9" t="str">
            <v>14.08.02, 1р.</v>
          </cell>
          <cell r="E9" t="str">
            <v>УФО</v>
          </cell>
          <cell r="F9" t="str">
            <v>Челябинская обл., г.Челябинск</v>
          </cell>
          <cell r="G9">
            <v>0</v>
          </cell>
          <cell r="H9" t="str">
            <v>Чибичик Ю.Е.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  <sheetName val="65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РАДЧЕНКО Яна Анатольевна</v>
          </cell>
          <cell r="D6" t="str">
            <v>10.08.02, КМС</v>
          </cell>
          <cell r="E6" t="str">
            <v>УФО</v>
          </cell>
          <cell r="F6" t="str">
            <v>Свердловская обл., г.Екатеринбург</v>
          </cell>
          <cell r="G6">
            <v>0</v>
          </cell>
          <cell r="H6" t="str">
            <v>Федосеев М.Е., Никулин И.В.</v>
          </cell>
        </row>
        <row r="7">
          <cell r="C7" t="str">
            <v>РЕЧКАЛОВА Дарья Андреевна</v>
          </cell>
          <cell r="D7" t="str">
            <v>19.06.03, 1р.</v>
          </cell>
          <cell r="E7" t="str">
            <v>УФО</v>
          </cell>
          <cell r="F7" t="str">
            <v>Свердловская обл., г.Ирбитский</v>
          </cell>
          <cell r="G7">
            <v>0</v>
          </cell>
          <cell r="H7" t="str">
            <v>Дымшаков М.И.</v>
          </cell>
        </row>
        <row r="8">
          <cell r="C8" t="str">
            <v>ПЫШМИНЦЕВА Ирина Владиславовна</v>
          </cell>
          <cell r="D8" t="str">
            <v>15.09.03, 1юн.</v>
          </cell>
          <cell r="E8" t="str">
            <v>УФО</v>
          </cell>
          <cell r="F8" t="str">
            <v>Свердловская обл., г.Екатеринбург</v>
          </cell>
          <cell r="G8">
            <v>0</v>
          </cell>
          <cell r="H8" t="str">
            <v>Пышминцев В.А.</v>
          </cell>
        </row>
        <row r="9">
          <cell r="C9" t="str">
            <v>ПИСКОВИТИНА Елена Алексеевна</v>
          </cell>
          <cell r="D9" t="str">
            <v>19.12.02, 1р.</v>
          </cell>
          <cell r="E9" t="str">
            <v>УФО</v>
          </cell>
          <cell r="F9" t="str">
            <v>Челябинская обл., г.Златоуст</v>
          </cell>
          <cell r="G9">
            <v>0</v>
          </cell>
          <cell r="H9" t="str">
            <v>Большина О.А.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ГОРБОВА Анна Дмитриевна</v>
          </cell>
          <cell r="D6" t="str">
            <v>16.10.02, КМС</v>
          </cell>
          <cell r="E6" t="str">
            <v>УФО</v>
          </cell>
          <cell r="F6" t="str">
            <v>Курганская обл., г.Курган, ДЮСШ №4</v>
          </cell>
          <cell r="G6">
            <v>0</v>
          </cell>
          <cell r="H6" t="str">
            <v>Осипов В.Ю.
Печерских В.И.</v>
          </cell>
        </row>
        <row r="7">
          <cell r="C7" t="str">
            <v>ЛУЧКИНСКАЯ Екатерина Валерьевна</v>
          </cell>
          <cell r="D7" t="str">
            <v>07.12.03, 1р.</v>
          </cell>
          <cell r="E7" t="str">
            <v>УФО</v>
          </cell>
          <cell r="F7" t="str">
            <v>Свердловская обл., г.Н.Тагил</v>
          </cell>
          <cell r="G7">
            <v>0</v>
          </cell>
          <cell r="H7" t="str">
            <v>Быков Н.А.</v>
          </cell>
        </row>
        <row r="8">
          <cell r="C8" t="str">
            <v>БИТКОВА Александра Николаевна</v>
          </cell>
          <cell r="D8" t="str">
            <v>01.11.02, 1р.</v>
          </cell>
          <cell r="E8" t="str">
            <v>УФО</v>
          </cell>
          <cell r="F8" t="str">
            <v>Челябинская обл., г.Аргаяш</v>
          </cell>
          <cell r="G8">
            <v>0</v>
          </cell>
          <cell r="H8" t="str">
            <v>Хафизов Р.А.</v>
          </cell>
        </row>
        <row r="9">
          <cell r="C9" t="str">
            <v>БОРДОЧЕНКО Мария Александровна</v>
          </cell>
          <cell r="D9" t="str">
            <v>09.07.03, 3р.</v>
          </cell>
          <cell r="E9" t="str">
            <v>УФО</v>
          </cell>
          <cell r="F9" t="str">
            <v>ХМАО-Югра, г.Ханты-Мансийск</v>
          </cell>
          <cell r="G9">
            <v>0</v>
          </cell>
          <cell r="H9" t="str">
            <v>Феоктистов Ю.Н., Магеррамов Н.О.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H40" sqref="H40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16" t="s">
        <v>7</v>
      </c>
      <c r="B1" s="116"/>
      <c r="C1" s="116"/>
      <c r="D1" s="116"/>
      <c r="E1" s="116"/>
      <c r="F1" s="116"/>
      <c r="G1" s="116"/>
      <c r="H1" s="116"/>
      <c r="I1" s="116"/>
    </row>
    <row r="2" spans="1:10" ht="17.25" customHeight="1">
      <c r="A2" s="117" t="s">
        <v>8</v>
      </c>
      <c r="B2" s="117"/>
      <c r="C2" s="117"/>
      <c r="D2" s="117"/>
      <c r="E2" s="117"/>
      <c r="F2" s="117"/>
      <c r="G2" s="117"/>
      <c r="H2" s="117"/>
      <c r="I2" s="117"/>
    </row>
    <row r="3" spans="1:10" ht="45" customHeight="1">
      <c r="A3" s="118" t="s">
        <v>72</v>
      </c>
      <c r="B3" s="118"/>
      <c r="C3" s="118"/>
      <c r="D3" s="118"/>
      <c r="E3" s="118"/>
      <c r="F3" s="118"/>
      <c r="G3" s="118"/>
      <c r="H3" s="118"/>
      <c r="I3" s="118"/>
    </row>
    <row r="4" spans="1:10" ht="16.5" customHeight="1" thickBot="1">
      <c r="A4" s="117" t="s">
        <v>73</v>
      </c>
      <c r="B4" s="117"/>
      <c r="C4" s="117"/>
      <c r="D4" s="117"/>
      <c r="E4" s="117"/>
      <c r="F4" s="117"/>
      <c r="G4" s="117"/>
      <c r="H4" s="117"/>
      <c r="I4" s="117"/>
    </row>
    <row r="5" spans="1:10" ht="3.75" hidden="1" customHeight="1" thickBot="1">
      <c r="A5" s="117"/>
      <c r="B5" s="117"/>
      <c r="C5" s="117"/>
      <c r="D5" s="117"/>
      <c r="E5" s="117"/>
      <c r="F5" s="117"/>
      <c r="G5" s="117"/>
      <c r="H5" s="117"/>
      <c r="I5" s="117"/>
    </row>
    <row r="6" spans="1:10" ht="11.1" customHeight="1">
      <c r="B6" s="125" t="s">
        <v>0</v>
      </c>
      <c r="C6" s="127" t="s">
        <v>1</v>
      </c>
      <c r="D6" s="127" t="s">
        <v>2</v>
      </c>
      <c r="E6" s="127" t="s">
        <v>12</v>
      </c>
      <c r="F6" s="127" t="s">
        <v>13</v>
      </c>
      <c r="G6" s="135"/>
      <c r="H6" s="137" t="s">
        <v>3</v>
      </c>
      <c r="I6" s="119"/>
    </row>
    <row r="7" spans="1:10" ht="13.5" customHeight="1" thickBot="1">
      <c r="B7" s="126"/>
      <c r="C7" s="128"/>
      <c r="D7" s="128"/>
      <c r="E7" s="128"/>
      <c r="F7" s="128"/>
      <c r="G7" s="136"/>
      <c r="H7" s="138"/>
      <c r="I7" s="119"/>
    </row>
    <row r="8" spans="1:10" ht="24" customHeight="1">
      <c r="A8" s="120" t="s">
        <v>33</v>
      </c>
      <c r="B8" s="28" t="s">
        <v>4</v>
      </c>
      <c r="C8" s="33" t="s">
        <v>133</v>
      </c>
      <c r="D8" s="33" t="s">
        <v>84</v>
      </c>
      <c r="E8" s="33" t="s">
        <v>76</v>
      </c>
      <c r="F8" s="33" t="s">
        <v>102</v>
      </c>
      <c r="G8" s="33"/>
      <c r="H8" s="34" t="s">
        <v>103</v>
      </c>
      <c r="I8" s="123"/>
      <c r="J8" s="124"/>
    </row>
    <row r="9" spans="1:10" ht="24" customHeight="1">
      <c r="A9" s="121"/>
      <c r="B9" s="84" t="s">
        <v>5</v>
      </c>
      <c r="C9" s="32" t="s">
        <v>134</v>
      </c>
      <c r="D9" s="32" t="s">
        <v>84</v>
      </c>
      <c r="E9" s="32" t="s">
        <v>76</v>
      </c>
      <c r="F9" s="32" t="s">
        <v>102</v>
      </c>
      <c r="G9" s="32"/>
      <c r="H9" s="35" t="s">
        <v>103</v>
      </c>
      <c r="I9" s="123"/>
      <c r="J9" s="124"/>
    </row>
    <row r="10" spans="1:10" ht="24" customHeight="1">
      <c r="A10" s="121"/>
      <c r="B10" s="84" t="s">
        <v>6</v>
      </c>
      <c r="C10" s="32" t="s">
        <v>135</v>
      </c>
      <c r="D10" s="32" t="s">
        <v>80</v>
      </c>
      <c r="E10" s="32" t="s">
        <v>76</v>
      </c>
      <c r="F10" s="32" t="s">
        <v>85</v>
      </c>
      <c r="G10" s="32"/>
      <c r="H10" s="35" t="s">
        <v>136</v>
      </c>
      <c r="I10" s="123"/>
      <c r="J10" s="124"/>
    </row>
    <row r="11" spans="1:10" ht="24" customHeight="1" thickBot="1">
      <c r="A11" s="122"/>
      <c r="B11" s="85" t="s">
        <v>6</v>
      </c>
      <c r="C11" s="36" t="s">
        <v>137</v>
      </c>
      <c r="D11" s="36" t="s">
        <v>80</v>
      </c>
      <c r="E11" s="36" t="s">
        <v>76</v>
      </c>
      <c r="F11" s="36" t="s">
        <v>90</v>
      </c>
      <c r="G11" s="36"/>
      <c r="H11" s="37" t="s">
        <v>107</v>
      </c>
      <c r="I11" s="123"/>
      <c r="J11" s="124"/>
    </row>
    <row r="12" spans="1:10" ht="6" customHeight="1" thickBot="1">
      <c r="B12" s="8"/>
      <c r="C12" s="9"/>
      <c r="D12" s="9"/>
      <c r="E12" s="19"/>
      <c r="F12" s="9"/>
      <c r="G12" s="9"/>
      <c r="H12" s="9"/>
      <c r="I12" s="11"/>
    </row>
    <row r="13" spans="1:10" ht="24" hidden="1" customHeight="1">
      <c r="A13" s="120" t="s">
        <v>34</v>
      </c>
      <c r="B13" s="28" t="s">
        <v>4</v>
      </c>
      <c r="C13" s="33" t="e">
        <v>#N/A</v>
      </c>
      <c r="D13" s="33" t="e">
        <v>#N/A</v>
      </c>
      <c r="E13" s="33" t="e">
        <v>#N/A</v>
      </c>
      <c r="F13" s="33" t="e">
        <v>#N/A</v>
      </c>
      <c r="G13" s="33" t="e">
        <v>#N/A</v>
      </c>
      <c r="H13" s="34" t="e">
        <v>#N/A</v>
      </c>
      <c r="I13" s="83"/>
      <c r="J13" s="87"/>
    </row>
    <row r="14" spans="1:10" ht="24" hidden="1" customHeight="1">
      <c r="A14" s="121"/>
      <c r="B14" s="84" t="s">
        <v>5</v>
      </c>
      <c r="C14" s="32" t="e">
        <v>#N/A</v>
      </c>
      <c r="D14" s="32" t="e">
        <v>#N/A</v>
      </c>
      <c r="E14" s="32" t="e">
        <v>#N/A</v>
      </c>
      <c r="F14" s="32" t="e">
        <v>#N/A</v>
      </c>
      <c r="G14" s="32" t="e">
        <v>#N/A</v>
      </c>
      <c r="H14" s="35" t="e">
        <v>#N/A</v>
      </c>
      <c r="I14" s="83"/>
      <c r="J14" s="87"/>
    </row>
    <row r="15" spans="1:10" ht="24" hidden="1" customHeight="1">
      <c r="A15" s="121"/>
      <c r="B15" s="84" t="s">
        <v>6</v>
      </c>
      <c r="C15" s="32" t="e">
        <v>#N/A</v>
      </c>
      <c r="D15" s="32" t="e">
        <v>#N/A</v>
      </c>
      <c r="E15" s="32" t="e">
        <v>#N/A</v>
      </c>
      <c r="F15" s="32" t="e">
        <v>#N/A</v>
      </c>
      <c r="G15" s="32" t="e">
        <v>#N/A</v>
      </c>
      <c r="H15" s="35" t="e">
        <v>#N/A</v>
      </c>
      <c r="I15" s="83"/>
      <c r="J15" s="87"/>
    </row>
    <row r="16" spans="1:10" ht="24" hidden="1" customHeight="1" thickBot="1">
      <c r="A16" s="122"/>
      <c r="B16" s="85" t="s">
        <v>6</v>
      </c>
      <c r="C16" s="36" t="e">
        <v>#N/A</v>
      </c>
      <c r="D16" s="36" t="e">
        <v>#N/A</v>
      </c>
      <c r="E16" s="36" t="e">
        <v>#N/A</v>
      </c>
      <c r="F16" s="36" t="e">
        <v>#N/A</v>
      </c>
      <c r="G16" s="36" t="e">
        <v>#N/A</v>
      </c>
      <c r="H16" s="37" t="e">
        <v>#N/A</v>
      </c>
      <c r="I16" s="83"/>
      <c r="J16" s="87"/>
    </row>
    <row r="17" spans="1:10" ht="12" hidden="1" customHeight="1" thickBot="1">
      <c r="B17" s="13"/>
      <c r="C17" s="9"/>
      <c r="D17" s="9"/>
      <c r="E17" s="19"/>
      <c r="F17" s="9"/>
      <c r="G17" s="9"/>
      <c r="H17" s="16"/>
      <c r="I17" s="11"/>
    </row>
    <row r="18" spans="1:10" ht="24" customHeight="1">
      <c r="A18" s="129" t="s">
        <v>35</v>
      </c>
      <c r="B18" s="28" t="s">
        <v>4</v>
      </c>
      <c r="C18" s="33" t="s">
        <v>138</v>
      </c>
      <c r="D18" s="33" t="s">
        <v>84</v>
      </c>
      <c r="E18" s="33" t="s">
        <v>76</v>
      </c>
      <c r="F18" s="33" t="s">
        <v>115</v>
      </c>
      <c r="G18" s="33"/>
      <c r="H18" s="34" t="s">
        <v>116</v>
      </c>
      <c r="I18" s="83"/>
      <c r="J18" s="87"/>
    </row>
    <row r="19" spans="1:10" ht="24" customHeight="1">
      <c r="A19" s="130"/>
      <c r="B19" s="84" t="s">
        <v>5</v>
      </c>
      <c r="C19" s="32" t="s">
        <v>139</v>
      </c>
      <c r="D19" s="32" t="s">
        <v>80</v>
      </c>
      <c r="E19" s="32" t="s">
        <v>76</v>
      </c>
      <c r="F19" s="32" t="s">
        <v>97</v>
      </c>
      <c r="G19" s="32"/>
      <c r="H19" s="35" t="s">
        <v>98</v>
      </c>
      <c r="I19" s="83"/>
      <c r="J19" s="87"/>
    </row>
    <row r="20" spans="1:10" ht="24" customHeight="1">
      <c r="A20" s="130"/>
      <c r="B20" s="84" t="s">
        <v>6</v>
      </c>
      <c r="C20" s="32" t="s">
        <v>140</v>
      </c>
      <c r="D20" s="32" t="s">
        <v>80</v>
      </c>
      <c r="E20" s="32" t="s">
        <v>76</v>
      </c>
      <c r="F20" s="32" t="s">
        <v>122</v>
      </c>
      <c r="G20" s="32"/>
      <c r="H20" s="35" t="s">
        <v>123</v>
      </c>
      <c r="I20" s="83"/>
      <c r="J20" s="87"/>
    </row>
    <row r="21" spans="1:10" ht="24" customHeight="1" thickBot="1">
      <c r="A21" s="131"/>
      <c r="B21" s="85" t="s">
        <v>6</v>
      </c>
      <c r="C21" s="36" t="s">
        <v>141</v>
      </c>
      <c r="D21" s="36" t="s">
        <v>84</v>
      </c>
      <c r="E21" s="36" t="s">
        <v>76</v>
      </c>
      <c r="F21" s="36" t="s">
        <v>115</v>
      </c>
      <c r="G21" s="36"/>
      <c r="H21" s="37" t="s">
        <v>124</v>
      </c>
      <c r="I21" s="83"/>
      <c r="J21" s="87"/>
    </row>
    <row r="22" spans="1:10" ht="12" customHeight="1" thickBot="1">
      <c r="A22" s="1"/>
      <c r="B22" s="38"/>
      <c r="C22" s="10"/>
      <c r="D22" s="10"/>
      <c r="E22" s="20"/>
      <c r="F22" s="10"/>
      <c r="G22" s="10"/>
      <c r="H22" s="15"/>
      <c r="I22" s="11"/>
    </row>
    <row r="23" spans="1:10" ht="24" customHeight="1" thickBot="1">
      <c r="A23" s="132" t="s">
        <v>36</v>
      </c>
      <c r="B23" s="28" t="s">
        <v>4</v>
      </c>
      <c r="C23" s="43" t="s">
        <v>142</v>
      </c>
      <c r="D23" s="43" t="s">
        <v>80</v>
      </c>
      <c r="E23" s="43" t="s">
        <v>76</v>
      </c>
      <c r="F23" s="43" t="s">
        <v>143</v>
      </c>
      <c r="G23" s="43"/>
      <c r="H23" s="44" t="s">
        <v>144</v>
      </c>
      <c r="I23" s="42">
        <v>0</v>
      </c>
      <c r="J23" s="87"/>
    </row>
    <row r="24" spans="1:10" ht="24" customHeight="1">
      <c r="A24" s="133"/>
      <c r="B24" s="84" t="s">
        <v>5</v>
      </c>
      <c r="C24" s="88" t="e">
        <v>#N/A</v>
      </c>
      <c r="D24" s="88" t="e">
        <v>#N/A</v>
      </c>
      <c r="E24" s="88" t="e">
        <v>#N/A</v>
      </c>
      <c r="F24" s="88" t="e">
        <v>#N/A</v>
      </c>
      <c r="G24" s="88"/>
      <c r="H24" s="89" t="e">
        <v>#N/A</v>
      </c>
      <c r="I24" s="42">
        <v>0</v>
      </c>
      <c r="J24" s="87"/>
    </row>
    <row r="25" spans="1:10" ht="24" customHeight="1">
      <c r="A25" s="133"/>
      <c r="B25" s="84" t="s">
        <v>6</v>
      </c>
      <c r="C25" s="88" t="e">
        <v>#N/A</v>
      </c>
      <c r="D25" s="88" t="e">
        <v>#N/A</v>
      </c>
      <c r="E25" s="88" t="e">
        <v>#N/A</v>
      </c>
      <c r="F25" s="88" t="e">
        <v>#N/A</v>
      </c>
      <c r="G25" s="88" t="e">
        <v>#N/A</v>
      </c>
      <c r="H25" s="89" t="e">
        <v>#N/A</v>
      </c>
      <c r="I25" s="83"/>
      <c r="J25" s="87"/>
    </row>
    <row r="26" spans="1:10" ht="24" customHeight="1" thickBot="1">
      <c r="A26" s="134"/>
      <c r="B26" s="85" t="s">
        <v>6</v>
      </c>
      <c r="C26" s="90" t="e">
        <v>#N/A</v>
      </c>
      <c r="D26" s="90" t="e">
        <v>#N/A</v>
      </c>
      <c r="E26" s="90" t="e">
        <v>#N/A</v>
      </c>
      <c r="F26" s="90" t="e">
        <v>#N/A</v>
      </c>
      <c r="G26" s="90" t="e">
        <v>#N/A</v>
      </c>
      <c r="H26" s="91" t="e">
        <v>#N/A</v>
      </c>
      <c r="I26" s="83"/>
      <c r="J26" s="87"/>
    </row>
    <row r="27" spans="1:10" ht="9" customHeight="1">
      <c r="B27" s="12"/>
      <c r="C27" s="3"/>
      <c r="D27" s="4"/>
      <c r="E27" s="4"/>
      <c r="F27" s="5"/>
      <c r="G27" s="5"/>
      <c r="H27" s="3"/>
    </row>
    <row r="28" spans="1:10" ht="29.25" customHeight="1">
      <c r="A28" s="1"/>
      <c r="B28" s="2"/>
      <c r="C28" s="3"/>
      <c r="D28" s="4"/>
      <c r="E28" s="4"/>
      <c r="F28" s="5"/>
      <c r="G28" s="5"/>
      <c r="H28" s="3"/>
      <c r="J28" s="1"/>
    </row>
    <row r="29" spans="1:10" ht="12" customHeight="1">
      <c r="A29" s="1"/>
      <c r="B29" s="18" t="s">
        <v>127</v>
      </c>
      <c r="C29" s="6"/>
      <c r="D29" s="6"/>
      <c r="E29" s="21"/>
      <c r="F29" s="18" t="s">
        <v>128</v>
      </c>
      <c r="G29" s="18"/>
      <c r="H29" s="6"/>
    </row>
    <row r="30" spans="1:10" ht="21.75" customHeight="1">
      <c r="A30" s="1"/>
      <c r="B30" s="18"/>
      <c r="C30" s="7"/>
      <c r="D30" s="7"/>
      <c r="E30" s="22"/>
      <c r="F30" s="17" t="s">
        <v>129</v>
      </c>
      <c r="G30" s="17"/>
      <c r="H30" s="7"/>
    </row>
    <row r="31" spans="1:10" ht="12" customHeight="1">
      <c r="A31" s="1"/>
      <c r="B31" s="18" t="s">
        <v>130</v>
      </c>
      <c r="C31" s="7"/>
      <c r="D31" s="7"/>
      <c r="E31" s="22"/>
      <c r="F31" s="18" t="s">
        <v>131</v>
      </c>
      <c r="G31" s="18"/>
      <c r="H31" s="6"/>
    </row>
    <row r="32" spans="1:10" ht="12" customHeight="1">
      <c r="C32" s="1"/>
      <c r="F32" t="s">
        <v>132</v>
      </c>
      <c r="H32" s="7"/>
    </row>
    <row r="37" spans="19:19">
      <c r="S37" t="s">
        <v>9</v>
      </c>
    </row>
  </sheetData>
  <mergeCells count="21">
    <mergeCell ref="A13:A16"/>
    <mergeCell ref="A18:A21"/>
    <mergeCell ref="A23:A26"/>
    <mergeCell ref="G6:G7"/>
    <mergeCell ref="H6:H7"/>
    <mergeCell ref="I6:I7"/>
    <mergeCell ref="A8:A11"/>
    <mergeCell ref="I8:I9"/>
    <mergeCell ref="J8:J9"/>
    <mergeCell ref="I10:I11"/>
    <mergeCell ref="J10:J11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</mergeCells>
  <conditionalFormatting sqref="G17 G22">
    <cfRule type="cellIs" dxfId="4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32" max="7" man="1"/>
  </rowBreaks>
  <colBreaks count="2" manualBreakCount="2">
    <brk id="13" max="1048575" man="1"/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zoomScaleNormal="100" workbookViewId="0">
      <selection activeCell="H58" sqref="A1:I58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19.899999999999999" customHeight="1">
      <c r="A1" s="116" t="s">
        <v>7</v>
      </c>
      <c r="B1" s="116"/>
      <c r="C1" s="116"/>
      <c r="D1" s="116"/>
      <c r="E1" s="116"/>
      <c r="F1" s="116"/>
      <c r="G1" s="116"/>
      <c r="H1" s="116"/>
      <c r="I1" s="116"/>
    </row>
    <row r="2" spans="1:10" ht="15" customHeight="1">
      <c r="A2" s="117" t="s">
        <v>8</v>
      </c>
      <c r="B2" s="117"/>
      <c r="C2" s="117"/>
      <c r="D2" s="117"/>
      <c r="E2" s="117"/>
      <c r="F2" s="117"/>
      <c r="G2" s="117"/>
      <c r="H2" s="117"/>
      <c r="I2" s="117"/>
    </row>
    <row r="3" spans="1:10" ht="47.45" customHeight="1">
      <c r="A3" s="139" t="s">
        <v>72</v>
      </c>
      <c r="B3" s="139"/>
      <c r="C3" s="139"/>
      <c r="D3" s="139"/>
      <c r="E3" s="139"/>
      <c r="F3" s="139"/>
      <c r="G3" s="139"/>
      <c r="H3" s="139"/>
      <c r="I3" s="139"/>
    </row>
    <row r="4" spans="1:10" ht="16.5" customHeight="1" thickBot="1">
      <c r="A4" s="117" t="s">
        <v>73</v>
      </c>
      <c r="B4" s="117"/>
      <c r="C4" s="117"/>
      <c r="D4" s="117"/>
      <c r="E4" s="117"/>
      <c r="F4" s="117"/>
      <c r="G4" s="117"/>
      <c r="H4" s="117"/>
      <c r="I4" s="117"/>
    </row>
    <row r="5" spans="1:10" ht="3.75" hidden="1" customHeight="1" thickBot="1">
      <c r="A5" s="117"/>
      <c r="B5" s="117"/>
      <c r="C5" s="117"/>
      <c r="D5" s="117"/>
      <c r="E5" s="117"/>
      <c r="F5" s="117"/>
      <c r="G5" s="117"/>
      <c r="H5" s="117"/>
      <c r="I5" s="117"/>
    </row>
    <row r="6" spans="1:10" ht="11.1" customHeight="1">
      <c r="B6" s="125" t="s">
        <v>0</v>
      </c>
      <c r="C6" s="127" t="s">
        <v>1</v>
      </c>
      <c r="D6" s="127" t="s">
        <v>2</v>
      </c>
      <c r="E6" s="127" t="s">
        <v>12</v>
      </c>
      <c r="F6" s="127" t="s">
        <v>13</v>
      </c>
      <c r="G6" s="135"/>
      <c r="H6" s="137" t="s">
        <v>3</v>
      </c>
      <c r="I6" s="119"/>
    </row>
    <row r="7" spans="1:10" ht="13.5" customHeight="1" thickBot="1">
      <c r="B7" s="126"/>
      <c r="C7" s="128"/>
      <c r="D7" s="128"/>
      <c r="E7" s="128"/>
      <c r="F7" s="128"/>
      <c r="G7" s="136"/>
      <c r="H7" s="138"/>
      <c r="I7" s="119"/>
    </row>
    <row r="8" spans="1:10" ht="24" customHeight="1">
      <c r="A8" s="140" t="s">
        <v>25</v>
      </c>
      <c r="B8" s="59" t="s">
        <v>4</v>
      </c>
      <c r="C8" s="33" t="s">
        <v>74</v>
      </c>
      <c r="D8" s="33" t="s">
        <v>75</v>
      </c>
      <c r="E8" s="33" t="s">
        <v>76</v>
      </c>
      <c r="F8" s="33" t="s">
        <v>77</v>
      </c>
      <c r="G8" s="33"/>
      <c r="H8" s="34" t="s">
        <v>78</v>
      </c>
      <c r="I8" s="123"/>
      <c r="J8" s="124">
        <v>1</v>
      </c>
    </row>
    <row r="9" spans="1:10" ht="24" customHeight="1">
      <c r="A9" s="141"/>
      <c r="B9" s="64" t="s">
        <v>5</v>
      </c>
      <c r="C9" s="32" t="s">
        <v>79</v>
      </c>
      <c r="D9" s="32" t="s">
        <v>80</v>
      </c>
      <c r="E9" s="32" t="s">
        <v>76</v>
      </c>
      <c r="F9" s="32" t="s">
        <v>81</v>
      </c>
      <c r="G9" s="32"/>
      <c r="H9" s="35" t="s">
        <v>82</v>
      </c>
      <c r="I9" s="123"/>
      <c r="J9" s="124"/>
    </row>
    <row r="10" spans="1:10" ht="24" customHeight="1">
      <c r="A10" s="141"/>
      <c r="B10" s="64" t="s">
        <v>6</v>
      </c>
      <c r="C10" s="32" t="s">
        <v>83</v>
      </c>
      <c r="D10" s="32" t="s">
        <v>84</v>
      </c>
      <c r="E10" s="32" t="s">
        <v>76</v>
      </c>
      <c r="F10" s="32" t="s">
        <v>85</v>
      </c>
      <c r="G10" s="32"/>
      <c r="H10" s="35" t="s">
        <v>86</v>
      </c>
      <c r="I10" s="123"/>
      <c r="J10" s="124">
        <v>2</v>
      </c>
    </row>
    <row r="11" spans="1:10" ht="24" customHeight="1" thickBot="1">
      <c r="A11" s="142"/>
      <c r="B11" s="65" t="s">
        <v>6</v>
      </c>
      <c r="C11" s="36" t="s">
        <v>87</v>
      </c>
      <c r="D11" s="36" t="s">
        <v>80</v>
      </c>
      <c r="E11" s="36" t="s">
        <v>76</v>
      </c>
      <c r="F11" s="36" t="s">
        <v>77</v>
      </c>
      <c r="G11" s="36"/>
      <c r="H11" s="37" t="s">
        <v>88</v>
      </c>
      <c r="I11" s="123"/>
      <c r="J11" s="124"/>
    </row>
    <row r="12" spans="1:10" ht="12.95" hidden="1" customHeight="1">
      <c r="A12" s="71"/>
      <c r="B12" s="80" t="s">
        <v>6</v>
      </c>
      <c r="C12" s="47" t="s">
        <v>89</v>
      </c>
      <c r="D12" s="47" t="s">
        <v>80</v>
      </c>
      <c r="E12" s="47" t="s">
        <v>76</v>
      </c>
      <c r="F12" s="47" t="s">
        <v>90</v>
      </c>
      <c r="G12" s="47"/>
      <c r="H12" s="48" t="s">
        <v>91</v>
      </c>
      <c r="I12" s="143"/>
      <c r="J12" s="124">
        <v>3</v>
      </c>
    </row>
    <row r="13" spans="1:10" ht="12.95" hidden="1" customHeight="1">
      <c r="A13" s="71"/>
      <c r="B13" s="72"/>
      <c r="C13" s="32"/>
      <c r="D13" s="32"/>
      <c r="E13" s="32"/>
      <c r="F13" s="32"/>
      <c r="G13" s="32"/>
      <c r="H13" s="35"/>
      <c r="I13" s="143"/>
      <c r="J13" s="124"/>
    </row>
    <row r="14" spans="1:10" ht="12.95" hidden="1" customHeight="1">
      <c r="A14" s="71"/>
      <c r="B14" s="72" t="s">
        <v>6</v>
      </c>
      <c r="C14" s="32">
        <v>0</v>
      </c>
      <c r="D14" s="32">
        <v>0</v>
      </c>
      <c r="E14" s="32">
        <v>0</v>
      </c>
      <c r="F14" s="32">
        <v>0</v>
      </c>
      <c r="G14" s="32"/>
      <c r="H14" s="35">
        <v>0</v>
      </c>
      <c r="I14" s="83"/>
      <c r="J14" s="124">
        <v>4</v>
      </c>
    </row>
    <row r="15" spans="1:10" ht="12.95" hidden="1" customHeight="1" thickBot="1">
      <c r="A15" s="73"/>
      <c r="B15" s="74"/>
      <c r="C15" s="36"/>
      <c r="D15" s="36"/>
      <c r="E15" s="36"/>
      <c r="F15" s="36"/>
      <c r="G15" s="36"/>
      <c r="H15" s="37"/>
      <c r="I15" s="83"/>
      <c r="J15" s="124"/>
    </row>
    <row r="16" spans="1:10" ht="12.95" hidden="1" customHeight="1">
      <c r="A16" s="56"/>
      <c r="B16" s="75" t="s">
        <v>10</v>
      </c>
      <c r="C16" s="47" t="s">
        <v>17</v>
      </c>
      <c r="D16" s="47" t="s">
        <v>18</v>
      </c>
      <c r="E16" s="47" t="s">
        <v>15</v>
      </c>
      <c r="F16" s="47" t="s">
        <v>19</v>
      </c>
      <c r="G16" s="76"/>
      <c r="H16" s="47" t="s">
        <v>20</v>
      </c>
      <c r="I16" s="83"/>
    </row>
    <row r="17" spans="1:10" ht="12.95" hidden="1" customHeight="1">
      <c r="A17" s="54"/>
      <c r="B17" s="77"/>
      <c r="C17" s="32"/>
      <c r="D17" s="32"/>
      <c r="E17" s="32"/>
      <c r="F17" s="32"/>
      <c r="G17" s="78"/>
      <c r="H17" s="32"/>
      <c r="I17" s="83"/>
    </row>
    <row r="18" spans="1:10" ht="12.95" hidden="1" customHeight="1">
      <c r="A18" s="54"/>
      <c r="B18" s="77" t="s">
        <v>10</v>
      </c>
      <c r="C18" s="32" t="s">
        <v>21</v>
      </c>
      <c r="D18" s="32" t="s">
        <v>22</v>
      </c>
      <c r="E18" s="32" t="s">
        <v>15</v>
      </c>
      <c r="F18" s="32" t="s">
        <v>23</v>
      </c>
      <c r="G18" s="78"/>
      <c r="H18" s="32" t="s">
        <v>24</v>
      </c>
      <c r="I18" s="143"/>
    </row>
    <row r="19" spans="1:10" ht="12.95" hidden="1" customHeight="1" thickBot="1">
      <c r="A19" s="55"/>
      <c r="B19" s="79"/>
      <c r="C19" s="32"/>
      <c r="D19" s="32"/>
      <c r="E19" s="32"/>
      <c r="F19" s="32"/>
      <c r="G19" s="78"/>
      <c r="H19" s="32"/>
      <c r="I19" s="143"/>
    </row>
    <row r="20" spans="1:10" ht="6" customHeight="1" thickBot="1">
      <c r="B20" s="8"/>
      <c r="C20" s="62"/>
      <c r="D20" s="62"/>
      <c r="E20" s="63"/>
      <c r="F20" s="62"/>
      <c r="G20" s="62"/>
      <c r="H20" s="62"/>
      <c r="I20" s="11"/>
    </row>
    <row r="21" spans="1:10" ht="23.1" customHeight="1">
      <c r="A21" s="140" t="s">
        <v>30</v>
      </c>
      <c r="B21" s="59" t="s">
        <v>4</v>
      </c>
      <c r="C21" s="33" t="s">
        <v>92</v>
      </c>
      <c r="D21" s="33" t="s">
        <v>84</v>
      </c>
      <c r="E21" s="33" t="s">
        <v>76</v>
      </c>
      <c r="F21" s="33" t="s">
        <v>77</v>
      </c>
      <c r="G21" s="33"/>
      <c r="H21" s="34" t="s">
        <v>93</v>
      </c>
      <c r="I21" s="83"/>
      <c r="J21" s="87"/>
    </row>
    <row r="22" spans="1:10" ht="23.1" customHeight="1">
      <c r="A22" s="141"/>
      <c r="B22" s="64" t="s">
        <v>5</v>
      </c>
      <c r="C22" s="32" t="s">
        <v>94</v>
      </c>
      <c r="D22" s="32" t="s">
        <v>80</v>
      </c>
      <c r="E22" s="32" t="s">
        <v>76</v>
      </c>
      <c r="F22" s="32" t="s">
        <v>85</v>
      </c>
      <c r="G22" s="32"/>
      <c r="H22" s="35" t="s">
        <v>95</v>
      </c>
      <c r="I22" s="83"/>
      <c r="J22" s="87"/>
    </row>
    <row r="23" spans="1:10" ht="23.1" customHeight="1">
      <c r="A23" s="141"/>
      <c r="B23" s="64" t="s">
        <v>6</v>
      </c>
      <c r="C23" s="32" t="s">
        <v>96</v>
      </c>
      <c r="D23" s="32" t="s">
        <v>84</v>
      </c>
      <c r="E23" s="32" t="s">
        <v>76</v>
      </c>
      <c r="F23" s="32" t="s">
        <v>97</v>
      </c>
      <c r="G23" s="32"/>
      <c r="H23" s="35" t="s">
        <v>98</v>
      </c>
      <c r="I23" s="83"/>
      <c r="J23" s="87"/>
    </row>
    <row r="24" spans="1:10" ht="23.1" customHeight="1" thickBot="1">
      <c r="A24" s="142"/>
      <c r="B24" s="65" t="s">
        <v>6</v>
      </c>
      <c r="C24" s="36" t="s">
        <v>99</v>
      </c>
      <c r="D24" s="36" t="s">
        <v>80</v>
      </c>
      <c r="E24" s="36" t="s">
        <v>76</v>
      </c>
      <c r="F24" s="36" t="s">
        <v>85</v>
      </c>
      <c r="G24" s="36"/>
      <c r="H24" s="37" t="s">
        <v>100</v>
      </c>
      <c r="I24" s="83"/>
      <c r="J24" s="87"/>
    </row>
    <row r="25" spans="1:10" ht="12" customHeight="1" thickBot="1">
      <c r="B25" s="13"/>
      <c r="C25" s="39"/>
      <c r="D25" s="39"/>
      <c r="E25" s="40"/>
      <c r="F25" s="39"/>
      <c r="G25" s="39"/>
      <c r="H25" s="39"/>
      <c r="I25" s="11"/>
    </row>
    <row r="26" spans="1:10" ht="23.1" customHeight="1">
      <c r="A26" s="129" t="s">
        <v>31</v>
      </c>
      <c r="B26" s="59" t="s">
        <v>4</v>
      </c>
      <c r="C26" s="33" t="s">
        <v>101</v>
      </c>
      <c r="D26" s="33" t="s">
        <v>84</v>
      </c>
      <c r="E26" s="33" t="s">
        <v>76</v>
      </c>
      <c r="F26" s="33" t="s">
        <v>102</v>
      </c>
      <c r="G26" s="33"/>
      <c r="H26" s="34" t="s">
        <v>103</v>
      </c>
      <c r="I26" s="83"/>
      <c r="J26" s="87"/>
    </row>
    <row r="27" spans="1:10" ht="23.1" customHeight="1">
      <c r="A27" s="130"/>
      <c r="B27" s="64" t="s">
        <v>5</v>
      </c>
      <c r="C27" s="32" t="s">
        <v>104</v>
      </c>
      <c r="D27" s="32" t="s">
        <v>80</v>
      </c>
      <c r="E27" s="32" t="s">
        <v>76</v>
      </c>
      <c r="F27" s="32" t="s">
        <v>85</v>
      </c>
      <c r="G27" s="32"/>
      <c r="H27" s="35" t="s">
        <v>105</v>
      </c>
      <c r="I27" s="83"/>
      <c r="J27" s="87"/>
    </row>
    <row r="28" spans="1:10" ht="23.1" customHeight="1">
      <c r="A28" s="130"/>
      <c r="B28" s="64" t="s">
        <v>6</v>
      </c>
      <c r="C28" s="32" t="s">
        <v>106</v>
      </c>
      <c r="D28" s="32" t="s">
        <v>84</v>
      </c>
      <c r="E28" s="32" t="s">
        <v>76</v>
      </c>
      <c r="F28" s="32" t="s">
        <v>90</v>
      </c>
      <c r="G28" s="32"/>
      <c r="H28" s="35" t="s">
        <v>107</v>
      </c>
      <c r="I28" s="83"/>
      <c r="J28" s="87"/>
    </row>
    <row r="29" spans="1:10" ht="23.1" customHeight="1" thickBot="1">
      <c r="A29" s="131"/>
      <c r="B29" s="65" t="s">
        <v>6</v>
      </c>
      <c r="C29" s="36" t="s">
        <v>108</v>
      </c>
      <c r="D29" s="36" t="s">
        <v>84</v>
      </c>
      <c r="E29" s="36" t="s">
        <v>76</v>
      </c>
      <c r="F29" s="36" t="s">
        <v>109</v>
      </c>
      <c r="G29" s="36"/>
      <c r="H29" s="37" t="s">
        <v>16</v>
      </c>
      <c r="I29" s="83"/>
      <c r="J29" s="87"/>
    </row>
    <row r="30" spans="1:10" ht="12" customHeight="1" thickBot="1">
      <c r="A30" s="24"/>
      <c r="B30" s="12"/>
      <c r="C30" s="66"/>
      <c r="D30" s="67"/>
      <c r="E30" s="67"/>
      <c r="F30" s="68"/>
      <c r="G30" s="39"/>
      <c r="H30" s="69"/>
      <c r="I30" s="83"/>
    </row>
    <row r="31" spans="1:10" ht="23.1" customHeight="1">
      <c r="A31" s="120" t="s">
        <v>28</v>
      </c>
      <c r="B31" s="59" t="s">
        <v>4</v>
      </c>
      <c r="C31" s="33" t="s">
        <v>110</v>
      </c>
      <c r="D31" s="33" t="s">
        <v>80</v>
      </c>
      <c r="E31" s="33" t="s">
        <v>76</v>
      </c>
      <c r="F31" s="33" t="s">
        <v>85</v>
      </c>
      <c r="G31" s="33"/>
      <c r="H31" s="34" t="s">
        <v>105</v>
      </c>
      <c r="I31" s="83"/>
      <c r="J31" s="87"/>
    </row>
    <row r="32" spans="1:10" ht="23.1" customHeight="1">
      <c r="A32" s="121"/>
      <c r="B32" s="64" t="s">
        <v>5</v>
      </c>
      <c r="C32" s="32" t="s">
        <v>111</v>
      </c>
      <c r="D32" s="32" t="s">
        <v>84</v>
      </c>
      <c r="E32" s="32" t="s">
        <v>76</v>
      </c>
      <c r="F32" s="32" t="s">
        <v>97</v>
      </c>
      <c r="G32" s="32"/>
      <c r="H32" s="35" t="s">
        <v>98</v>
      </c>
      <c r="I32" s="83"/>
      <c r="J32" s="87"/>
    </row>
    <row r="33" spans="1:10" ht="23.1" customHeight="1">
      <c r="A33" s="121"/>
      <c r="B33" s="64" t="s">
        <v>6</v>
      </c>
      <c r="C33" s="32" t="s">
        <v>112</v>
      </c>
      <c r="D33" s="32" t="s">
        <v>80</v>
      </c>
      <c r="E33" s="32" t="s">
        <v>76</v>
      </c>
      <c r="F33" s="32" t="s">
        <v>97</v>
      </c>
      <c r="G33" s="32"/>
      <c r="H33" s="35" t="s">
        <v>98</v>
      </c>
      <c r="I33" s="83"/>
      <c r="J33" s="87"/>
    </row>
    <row r="34" spans="1:10" ht="23.1" customHeight="1" thickBot="1">
      <c r="A34" s="122"/>
      <c r="B34" s="65" t="s">
        <v>6</v>
      </c>
      <c r="C34" s="36" t="s">
        <v>113</v>
      </c>
      <c r="D34" s="36" t="s">
        <v>80</v>
      </c>
      <c r="E34" s="36" t="s">
        <v>76</v>
      </c>
      <c r="F34" s="36" t="s">
        <v>85</v>
      </c>
      <c r="G34" s="36"/>
      <c r="H34" s="37" t="s">
        <v>105</v>
      </c>
      <c r="I34" s="83"/>
      <c r="J34" s="87"/>
    </row>
    <row r="35" spans="1:10" ht="12" customHeight="1" thickBot="1">
      <c r="A35" s="24"/>
      <c r="B35" s="12"/>
      <c r="C35" s="66"/>
      <c r="D35" s="67"/>
      <c r="E35" s="67"/>
      <c r="F35" s="68"/>
      <c r="G35" s="68"/>
      <c r="H35" s="69"/>
      <c r="I35" s="83"/>
    </row>
    <row r="36" spans="1:10" ht="23.1" customHeight="1">
      <c r="A36" s="129" t="s">
        <v>29</v>
      </c>
      <c r="B36" s="59" t="s">
        <v>4</v>
      </c>
      <c r="C36" s="33" t="s">
        <v>114</v>
      </c>
      <c r="D36" s="33" t="s">
        <v>84</v>
      </c>
      <c r="E36" s="33" t="s">
        <v>76</v>
      </c>
      <c r="F36" s="33" t="s">
        <v>115</v>
      </c>
      <c r="G36" s="33"/>
      <c r="H36" s="34" t="s">
        <v>116</v>
      </c>
      <c r="I36" s="83"/>
      <c r="J36" s="87"/>
    </row>
    <row r="37" spans="1:10" ht="23.1" customHeight="1">
      <c r="A37" s="130"/>
      <c r="B37" s="64" t="s">
        <v>5</v>
      </c>
      <c r="C37" s="32" t="s">
        <v>117</v>
      </c>
      <c r="D37" s="32" t="s">
        <v>84</v>
      </c>
      <c r="E37" s="32" t="s">
        <v>76</v>
      </c>
      <c r="F37" s="32" t="s">
        <v>77</v>
      </c>
      <c r="G37" s="32"/>
      <c r="H37" s="35" t="s">
        <v>118</v>
      </c>
      <c r="I37" s="83"/>
      <c r="J37" s="87"/>
    </row>
    <row r="38" spans="1:10" ht="23.1" customHeight="1">
      <c r="A38" s="130"/>
      <c r="B38" s="64" t="s">
        <v>6</v>
      </c>
      <c r="C38" s="32" t="s">
        <v>119</v>
      </c>
      <c r="D38" s="32" t="s">
        <v>84</v>
      </c>
      <c r="E38" s="32" t="s">
        <v>76</v>
      </c>
      <c r="F38" s="32" t="s">
        <v>90</v>
      </c>
      <c r="G38" s="32"/>
      <c r="H38" s="35" t="s">
        <v>107</v>
      </c>
      <c r="I38" s="83"/>
      <c r="J38" s="87"/>
    </row>
    <row r="39" spans="1:10" ht="23.1" customHeight="1" thickBot="1">
      <c r="A39" s="131"/>
      <c r="B39" s="65" t="s">
        <v>6</v>
      </c>
      <c r="C39" s="36" t="s">
        <v>120</v>
      </c>
      <c r="D39" s="36" t="s">
        <v>84</v>
      </c>
      <c r="E39" s="36" t="s">
        <v>76</v>
      </c>
      <c r="F39" s="36" t="s">
        <v>102</v>
      </c>
      <c r="G39" s="36"/>
      <c r="H39" s="37" t="s">
        <v>103</v>
      </c>
      <c r="I39" s="83"/>
      <c r="J39" s="87"/>
    </row>
    <row r="40" spans="1:10" ht="23.1" hidden="1" customHeight="1">
      <c r="A40" s="49"/>
      <c r="B40" s="60" t="s">
        <v>10</v>
      </c>
      <c r="C40" s="47" t="s">
        <v>39</v>
      </c>
      <c r="D40" s="47" t="s">
        <v>40</v>
      </c>
      <c r="E40" s="47" t="s">
        <v>37</v>
      </c>
      <c r="F40" s="47" t="s">
        <v>41</v>
      </c>
      <c r="G40" s="47"/>
      <c r="H40" s="47" t="s">
        <v>42</v>
      </c>
      <c r="I40" s="83"/>
    </row>
    <row r="41" spans="1:10" ht="23.1" hidden="1" customHeight="1" thickBot="1">
      <c r="A41" s="50"/>
      <c r="B41" s="65" t="s">
        <v>10</v>
      </c>
      <c r="C41" s="32" t="s">
        <v>43</v>
      </c>
      <c r="D41" s="32" t="s">
        <v>44</v>
      </c>
      <c r="E41" s="32" t="s">
        <v>45</v>
      </c>
      <c r="F41" s="32" t="s">
        <v>46</v>
      </c>
      <c r="G41" s="32"/>
      <c r="H41" s="32" t="s">
        <v>47</v>
      </c>
      <c r="I41" s="83"/>
    </row>
    <row r="42" spans="1:10" ht="12" customHeight="1" thickBot="1">
      <c r="B42" s="61"/>
      <c r="C42" s="62"/>
      <c r="D42" s="62"/>
      <c r="E42" s="63"/>
      <c r="F42" s="62"/>
      <c r="G42" s="62"/>
      <c r="H42" s="70"/>
      <c r="I42" s="11"/>
    </row>
    <row r="43" spans="1:10" ht="23.1" customHeight="1">
      <c r="A43" s="129" t="s">
        <v>32</v>
      </c>
      <c r="B43" s="59" t="s">
        <v>4</v>
      </c>
      <c r="C43" s="33" t="s">
        <v>121</v>
      </c>
      <c r="D43" s="33" t="s">
        <v>80</v>
      </c>
      <c r="E43" s="33" t="s">
        <v>76</v>
      </c>
      <c r="F43" s="33" t="s">
        <v>122</v>
      </c>
      <c r="G43" s="33"/>
      <c r="H43" s="34" t="s">
        <v>123</v>
      </c>
      <c r="I43" s="83"/>
      <c r="J43" s="87"/>
    </row>
    <row r="44" spans="1:10" ht="23.1" customHeight="1">
      <c r="A44" s="130"/>
      <c r="B44" s="64" t="s">
        <v>5</v>
      </c>
      <c r="C44" s="32" t="s">
        <v>125</v>
      </c>
      <c r="D44" s="32" t="s">
        <v>80</v>
      </c>
      <c r="E44" s="32" t="s">
        <v>76</v>
      </c>
      <c r="F44" s="32" t="s">
        <v>77</v>
      </c>
      <c r="G44" s="32"/>
      <c r="H44" s="35" t="s">
        <v>78</v>
      </c>
      <c r="I44" s="83"/>
      <c r="J44" s="87"/>
    </row>
    <row r="45" spans="1:10" ht="23.1" customHeight="1">
      <c r="A45" s="130"/>
      <c r="B45" s="64" t="s">
        <v>6</v>
      </c>
      <c r="C45" s="32" t="s">
        <v>126</v>
      </c>
      <c r="D45" s="32" t="s">
        <v>84</v>
      </c>
      <c r="E45" s="32" t="s">
        <v>76</v>
      </c>
      <c r="F45" s="32" t="s">
        <v>90</v>
      </c>
      <c r="G45" s="32"/>
      <c r="H45" s="35" t="s">
        <v>91</v>
      </c>
      <c r="I45" s="83"/>
      <c r="J45" s="87"/>
    </row>
    <row r="46" spans="1:10" ht="23.1" customHeight="1" thickBot="1">
      <c r="A46" s="131"/>
      <c r="B46" s="65" t="s">
        <v>6</v>
      </c>
      <c r="C46" s="36" t="s">
        <v>145</v>
      </c>
      <c r="D46" s="36" t="s">
        <v>80</v>
      </c>
      <c r="E46" s="36" t="s">
        <v>76</v>
      </c>
      <c r="F46" s="36" t="s">
        <v>102</v>
      </c>
      <c r="G46" s="36"/>
      <c r="H46" s="37" t="s">
        <v>103</v>
      </c>
      <c r="I46" s="83"/>
      <c r="J46" s="87"/>
    </row>
    <row r="47" spans="1:10" ht="23.1" hidden="1" customHeight="1">
      <c r="A47" s="49"/>
      <c r="B47" s="86" t="s">
        <v>10</v>
      </c>
      <c r="C47" s="47" t="s">
        <v>48</v>
      </c>
      <c r="D47" s="47" t="s">
        <v>49</v>
      </c>
      <c r="E47" s="47" t="s">
        <v>45</v>
      </c>
      <c r="F47" s="47" t="s">
        <v>50</v>
      </c>
      <c r="G47" s="47">
        <v>0</v>
      </c>
      <c r="H47" s="48" t="s">
        <v>51</v>
      </c>
      <c r="I47" s="83"/>
    </row>
    <row r="48" spans="1:10" ht="23.1" hidden="1" customHeight="1" thickBot="1">
      <c r="A48" s="50"/>
      <c r="B48" s="85" t="s">
        <v>10</v>
      </c>
      <c r="C48" s="36" t="s">
        <v>52</v>
      </c>
      <c r="D48" s="36" t="s">
        <v>53</v>
      </c>
      <c r="E48" s="36" t="s">
        <v>38</v>
      </c>
      <c r="F48" s="36" t="s">
        <v>54</v>
      </c>
      <c r="G48" s="36">
        <v>0</v>
      </c>
      <c r="H48" s="37" t="s">
        <v>55</v>
      </c>
      <c r="I48" s="83"/>
    </row>
    <row r="49" spans="1:19" ht="12" hidden="1" customHeight="1" thickBot="1">
      <c r="B49" s="13"/>
      <c r="C49" s="9"/>
      <c r="D49" s="9"/>
      <c r="E49" s="19"/>
      <c r="F49" s="9"/>
      <c r="G49" s="9"/>
      <c r="H49" s="16"/>
      <c r="I49" s="11"/>
    </row>
    <row r="50" spans="1:19" ht="23.1" hidden="1" customHeight="1">
      <c r="A50" s="129" t="s">
        <v>33</v>
      </c>
      <c r="B50" s="28" t="s">
        <v>4</v>
      </c>
      <c r="C50" s="33" t="s">
        <v>56</v>
      </c>
      <c r="D50" s="33" t="s">
        <v>57</v>
      </c>
      <c r="E50" s="33" t="s">
        <v>37</v>
      </c>
      <c r="F50" s="33" t="s">
        <v>58</v>
      </c>
      <c r="G50" s="33">
        <v>0</v>
      </c>
      <c r="H50" s="34" t="s">
        <v>59</v>
      </c>
      <c r="I50" s="83"/>
      <c r="J50" s="87"/>
    </row>
    <row r="51" spans="1:19" ht="23.1" hidden="1" customHeight="1">
      <c r="A51" s="130"/>
      <c r="B51" s="84" t="s">
        <v>5</v>
      </c>
      <c r="C51" s="32" t="s">
        <v>60</v>
      </c>
      <c r="D51" s="32" t="s">
        <v>61</v>
      </c>
      <c r="E51" s="32" t="s">
        <v>37</v>
      </c>
      <c r="F51" s="32" t="s">
        <v>62</v>
      </c>
      <c r="G51" s="32">
        <v>0</v>
      </c>
      <c r="H51" s="35" t="s">
        <v>63</v>
      </c>
      <c r="I51" s="83"/>
      <c r="J51" s="87"/>
    </row>
    <row r="52" spans="1:19" ht="23.1" hidden="1" customHeight="1">
      <c r="A52" s="130"/>
      <c r="B52" s="84" t="s">
        <v>6</v>
      </c>
      <c r="C52" s="32" t="s">
        <v>64</v>
      </c>
      <c r="D52" s="32" t="s">
        <v>65</v>
      </c>
      <c r="E52" s="32" t="s">
        <v>15</v>
      </c>
      <c r="F52" s="32" t="s">
        <v>66</v>
      </c>
      <c r="G52" s="32">
        <v>0</v>
      </c>
      <c r="H52" s="35" t="s">
        <v>67</v>
      </c>
      <c r="I52" s="83"/>
      <c r="J52" s="87"/>
    </row>
    <row r="53" spans="1:19" ht="23.1" hidden="1" customHeight="1" thickBot="1">
      <c r="A53" s="131"/>
      <c r="B53" s="85" t="s">
        <v>6</v>
      </c>
      <c r="C53" s="36" t="s">
        <v>68</v>
      </c>
      <c r="D53" s="36" t="s">
        <v>69</v>
      </c>
      <c r="E53" s="36" t="s">
        <v>37</v>
      </c>
      <c r="F53" s="36" t="s">
        <v>70</v>
      </c>
      <c r="G53" s="36">
        <v>0</v>
      </c>
      <c r="H53" s="37" t="s">
        <v>71</v>
      </c>
      <c r="I53" s="83"/>
      <c r="J53" s="87"/>
    </row>
    <row r="54" spans="1:19" ht="23.1" customHeight="1">
      <c r="A54" s="1"/>
      <c r="B54" s="12"/>
      <c r="C54" s="51"/>
      <c r="D54" s="51"/>
      <c r="E54" s="51"/>
      <c r="F54" s="51"/>
      <c r="G54" s="51"/>
      <c r="H54" s="51"/>
      <c r="I54" s="83"/>
      <c r="J54" s="87"/>
    </row>
    <row r="55" spans="1:19" ht="12" customHeight="1">
      <c r="A55" s="1"/>
      <c r="B55" s="18" t="s">
        <v>127</v>
      </c>
      <c r="C55" s="6"/>
      <c r="D55" s="6"/>
      <c r="E55" s="21"/>
      <c r="F55" s="18" t="s">
        <v>128</v>
      </c>
      <c r="G55" s="18"/>
      <c r="H55" s="6"/>
    </row>
    <row r="56" spans="1:19" ht="21.75" customHeight="1">
      <c r="A56" s="1"/>
      <c r="B56" s="18"/>
      <c r="C56" s="7"/>
      <c r="D56" s="7"/>
      <c r="E56" s="22"/>
      <c r="F56" s="17" t="s">
        <v>129</v>
      </c>
      <c r="G56" s="17"/>
      <c r="H56" s="7"/>
    </row>
    <row r="57" spans="1:19" ht="12" customHeight="1">
      <c r="A57" s="1"/>
      <c r="B57" s="18" t="s">
        <v>130</v>
      </c>
      <c r="C57" s="7"/>
      <c r="D57" s="7"/>
      <c r="E57" s="22"/>
      <c r="F57" s="18" t="s">
        <v>131</v>
      </c>
      <c r="G57" s="18"/>
      <c r="H57" s="6"/>
    </row>
    <row r="58" spans="1:19" ht="12" customHeight="1">
      <c r="C58" s="1"/>
      <c r="F58" t="s">
        <v>132</v>
      </c>
      <c r="H58" s="7"/>
    </row>
    <row r="63" spans="1:19">
      <c r="S63" t="s">
        <v>9</v>
      </c>
    </row>
  </sheetData>
  <mergeCells count="28">
    <mergeCell ref="A50:A53"/>
    <mergeCell ref="I12:I13"/>
    <mergeCell ref="A21:A24"/>
    <mergeCell ref="A26:A29"/>
    <mergeCell ref="A31:A34"/>
    <mergeCell ref="A36:A39"/>
    <mergeCell ref="A43:A46"/>
    <mergeCell ref="A8:A11"/>
    <mergeCell ref="I8:I9"/>
    <mergeCell ref="J12:J13"/>
    <mergeCell ref="J14:J15"/>
    <mergeCell ref="I18:I19"/>
    <mergeCell ref="J8:J9"/>
    <mergeCell ref="I10:I11"/>
    <mergeCell ref="J10:J11"/>
    <mergeCell ref="A1:I1"/>
    <mergeCell ref="A2:I2"/>
    <mergeCell ref="A3:I3"/>
    <mergeCell ref="A4:I4"/>
    <mergeCell ref="A5:I5"/>
    <mergeCell ref="G6:G7"/>
    <mergeCell ref="H6:H7"/>
    <mergeCell ref="I6:I7"/>
    <mergeCell ref="B6:B7"/>
    <mergeCell ref="C6:C7"/>
    <mergeCell ref="D6:D7"/>
    <mergeCell ref="E6:E7"/>
    <mergeCell ref="F6:F7"/>
  </mergeCells>
  <conditionalFormatting sqref="G25 G30 G35 G40:G42 G47:G54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58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Normal="100" workbookViewId="0">
      <selection activeCell="A19" sqref="A19:A20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16" t="s">
        <v>7</v>
      </c>
      <c r="B1" s="116"/>
      <c r="C1" s="116"/>
      <c r="D1" s="116"/>
      <c r="E1" s="116"/>
      <c r="F1" s="116"/>
      <c r="G1" s="116"/>
      <c r="H1" s="116"/>
      <c r="I1" s="116"/>
    </row>
    <row r="2" spans="1:10" ht="17.25" customHeight="1">
      <c r="A2" s="117" t="s">
        <v>14</v>
      </c>
      <c r="B2" s="117"/>
      <c r="C2" s="117"/>
      <c r="D2" s="117"/>
      <c r="E2" s="117"/>
      <c r="F2" s="117"/>
      <c r="G2" s="117"/>
      <c r="H2" s="117"/>
      <c r="I2" s="117"/>
    </row>
    <row r="3" spans="1:10" ht="40.5" customHeight="1">
      <c r="A3" s="144" t="str">
        <f>[1]реквизиты!$A$2</f>
        <v>Первенство Уральского федерального округа по самбо среди юношей и девушек 2001-2002 г.р.</v>
      </c>
      <c r="B3" s="144"/>
      <c r="C3" s="144"/>
      <c r="D3" s="144"/>
      <c r="E3" s="144"/>
      <c r="F3" s="144"/>
      <c r="G3" s="144"/>
      <c r="H3" s="144"/>
      <c r="I3" s="144"/>
    </row>
    <row r="4" spans="1:10" ht="16.5" customHeight="1" thickBot="1">
      <c r="A4" s="117" t="str">
        <f>[1]реквизиты!$A$3</f>
        <v>13-15 декабря 2018г.</v>
      </c>
      <c r="B4" s="117"/>
      <c r="C4" s="117"/>
      <c r="D4" s="117"/>
      <c r="E4" s="117"/>
      <c r="F4" s="117"/>
      <c r="G4" s="117"/>
      <c r="H4" s="117"/>
      <c r="I4" s="117"/>
    </row>
    <row r="5" spans="1:10" ht="3.75" hidden="1" customHeight="1" thickBot="1">
      <c r="A5" s="117"/>
      <c r="B5" s="117"/>
      <c r="C5" s="117"/>
      <c r="D5" s="117"/>
      <c r="E5" s="117"/>
      <c r="F5" s="117"/>
      <c r="G5" s="117"/>
      <c r="H5" s="117"/>
      <c r="I5" s="117"/>
    </row>
    <row r="6" spans="1:10" ht="11.1" customHeight="1">
      <c r="B6" s="125" t="s">
        <v>0</v>
      </c>
      <c r="C6" s="127" t="s">
        <v>1</v>
      </c>
      <c r="D6" s="127" t="s">
        <v>2</v>
      </c>
      <c r="E6" s="127" t="s">
        <v>12</v>
      </c>
      <c r="F6" s="127" t="s">
        <v>13</v>
      </c>
      <c r="G6" s="135"/>
      <c r="H6" s="137" t="s">
        <v>3</v>
      </c>
      <c r="I6" s="119"/>
    </row>
    <row r="7" spans="1:10" ht="13.5" customHeight="1" thickBot="1">
      <c r="B7" s="126"/>
      <c r="C7" s="128"/>
      <c r="D7" s="128"/>
      <c r="E7" s="128"/>
      <c r="F7" s="128"/>
      <c r="G7" s="136"/>
      <c r="H7" s="138"/>
      <c r="I7" s="119"/>
    </row>
    <row r="8" spans="1:10" ht="12.95" customHeight="1">
      <c r="A8" s="145" t="str">
        <f>призеры!A8</f>
        <v>40 кг</v>
      </c>
      <c r="B8" s="148" t="s">
        <v>4</v>
      </c>
      <c r="C8" s="150" t="e">
        <f>призеры!C8</f>
        <v>#N/A</v>
      </c>
      <c r="D8" s="150" t="e">
        <f>призеры!D8</f>
        <v>#N/A</v>
      </c>
      <c r="E8" s="150" t="e">
        <f>призеры!E8</f>
        <v>#N/A</v>
      </c>
      <c r="F8" s="150" t="e">
        <f>призеры!F8</f>
        <v>#N/A</v>
      </c>
      <c r="G8" s="150" t="e">
        <f>призеры!G8</f>
        <v>#N/A</v>
      </c>
      <c r="H8" s="156" t="e">
        <f>призеры!H8</f>
        <v>#N/A</v>
      </c>
      <c r="I8" s="123"/>
      <c r="J8" s="124">
        <v>1</v>
      </c>
    </row>
    <row r="9" spans="1:10" ht="12.95" customHeight="1">
      <c r="A9" s="146"/>
      <c r="B9" s="149"/>
      <c r="C9" s="151"/>
      <c r="D9" s="151"/>
      <c r="E9" s="151"/>
      <c r="F9" s="151"/>
      <c r="G9" s="151"/>
      <c r="H9" s="154"/>
      <c r="I9" s="123"/>
      <c r="J9" s="124"/>
    </row>
    <row r="10" spans="1:10" ht="12.95" customHeight="1">
      <c r="A10" s="146"/>
      <c r="B10" s="149" t="s">
        <v>5</v>
      </c>
      <c r="C10" s="151" t="e">
        <f>призеры!C9</f>
        <v>#N/A</v>
      </c>
      <c r="D10" s="151" t="e">
        <f>призеры!D9</f>
        <v>#N/A</v>
      </c>
      <c r="E10" s="151" t="e">
        <f>призеры!E9</f>
        <v>#N/A</v>
      </c>
      <c r="F10" s="151" t="e">
        <f>призеры!F9</f>
        <v>#N/A</v>
      </c>
      <c r="G10" s="151" t="e">
        <f>призеры!G9</f>
        <v>#N/A</v>
      </c>
      <c r="H10" s="154" t="e">
        <f>призеры!H9</f>
        <v>#N/A</v>
      </c>
      <c r="I10" s="123"/>
      <c r="J10" s="124">
        <v>2</v>
      </c>
    </row>
    <row r="11" spans="1:10" ht="12.95" customHeight="1" thickBot="1">
      <c r="A11" s="147"/>
      <c r="B11" s="152"/>
      <c r="C11" s="153"/>
      <c r="D11" s="153"/>
      <c r="E11" s="153"/>
      <c r="F11" s="153"/>
      <c r="G11" s="153"/>
      <c r="H11" s="155"/>
      <c r="I11" s="123"/>
      <c r="J11" s="124"/>
    </row>
    <row r="12" spans="1:10" ht="6" customHeight="1" thickBot="1">
      <c r="B12" s="8"/>
      <c r="C12" s="39"/>
      <c r="D12" s="39"/>
      <c r="E12" s="40"/>
      <c r="F12" s="39"/>
      <c r="G12" s="39"/>
      <c r="H12" s="39"/>
      <c r="I12" s="11"/>
    </row>
    <row r="13" spans="1:10" ht="26.1" customHeight="1">
      <c r="A13" s="145" t="str">
        <f>призеры!A12</f>
        <v>44 кг</v>
      </c>
      <c r="B13" s="59" t="s">
        <v>4</v>
      </c>
      <c r="C13" s="33" t="str">
        <f>призеры!C12</f>
        <v>ШЕМБЕРГ Диана Николаевна</v>
      </c>
      <c r="D13" s="33" t="str">
        <f>призеры!D12</f>
        <v>16.04.01, КМС</v>
      </c>
      <c r="E13" s="33" t="str">
        <f>призеры!E12</f>
        <v>УФО</v>
      </c>
      <c r="F13" s="33" t="str">
        <f>призеры!F12</f>
        <v>Свердловская обл., г.Ирбит</v>
      </c>
      <c r="G13" s="33">
        <f>призеры!G12</f>
        <v>0</v>
      </c>
      <c r="H13" s="34" t="str">
        <f>призеры!H12</f>
        <v>Хухарев А.П., Шевчук П.Н.</v>
      </c>
      <c r="I13" s="26"/>
      <c r="J13" s="27">
        <v>5</v>
      </c>
    </row>
    <row r="14" spans="1:10" ht="26.1" customHeight="1" thickBot="1">
      <c r="A14" s="147"/>
      <c r="B14" s="65" t="s">
        <v>5</v>
      </c>
      <c r="C14" s="36" t="str">
        <f>призеры!C13</f>
        <v>СЕВЕРТОВА Екатерина Владимировна</v>
      </c>
      <c r="D14" s="36" t="str">
        <f>призеры!D13</f>
        <v>04.06.03, 2р.</v>
      </c>
      <c r="E14" s="36" t="str">
        <f>призеры!E13</f>
        <v>УФО</v>
      </c>
      <c r="F14" s="36" t="str">
        <f>призеры!F13</f>
        <v>ХМАО-Югра, г.Междуреченский</v>
      </c>
      <c r="G14" s="36">
        <f>призеры!G13</f>
        <v>0</v>
      </c>
      <c r="H14" s="37" t="str">
        <f>призеры!H13</f>
        <v>Соколов А.Н.</v>
      </c>
      <c r="I14" s="26"/>
      <c r="J14" s="27">
        <v>6</v>
      </c>
    </row>
    <row r="15" spans="1:10" ht="12" customHeight="1" thickBot="1">
      <c r="B15" s="13"/>
      <c r="C15" s="39"/>
      <c r="D15" s="39"/>
      <c r="E15" s="40"/>
      <c r="F15" s="39"/>
      <c r="G15" s="39"/>
      <c r="H15" s="39"/>
      <c r="I15" s="11"/>
    </row>
    <row r="16" spans="1:10" ht="26.1" customHeight="1">
      <c r="A16" s="145" t="str">
        <f>призеры!A16</f>
        <v>48 кг</v>
      </c>
      <c r="B16" s="59" t="s">
        <v>4</v>
      </c>
      <c r="C16" s="33" t="str">
        <f>призеры!C16</f>
        <v>РУСАКОВА Дарья Олеговна</v>
      </c>
      <c r="D16" s="33" t="str">
        <f>призеры!D16</f>
        <v>27.03.02, 1р.</v>
      </c>
      <c r="E16" s="33" t="str">
        <f>призеры!E16</f>
        <v>УФО</v>
      </c>
      <c r="F16" s="33" t="str">
        <f>призеры!F16</f>
        <v>Свердловская обл., г.Екатеринбург</v>
      </c>
      <c r="G16" s="33">
        <f>призеры!G16</f>
        <v>0</v>
      </c>
      <c r="H16" s="34" t="str">
        <f>призеры!H16</f>
        <v>Федосеев М.Е., Никулин И.В.</v>
      </c>
      <c r="I16" s="26"/>
      <c r="J16" s="27">
        <v>9</v>
      </c>
    </row>
    <row r="17" spans="1:10" ht="26.1" customHeight="1" thickBot="1">
      <c r="A17" s="147"/>
      <c r="B17" s="65" t="s">
        <v>5</v>
      </c>
      <c r="C17" s="36" t="str">
        <f>призеры!C17</f>
        <v>ГАРЕЕВА Эльмира Данаировна</v>
      </c>
      <c r="D17" s="36" t="str">
        <f>призеры!D17</f>
        <v>23.01.01, КМС</v>
      </c>
      <c r="E17" s="36" t="str">
        <f>призеры!E17</f>
        <v>УФО</v>
      </c>
      <c r="F17" s="36" t="str">
        <f>призеры!F17</f>
        <v>Челябинская обл., г.Челябинск</v>
      </c>
      <c r="G17" s="36">
        <f>призеры!G17</f>
        <v>0</v>
      </c>
      <c r="H17" s="37" t="str">
        <f>призеры!H17</f>
        <v xml:space="preserve"> Хафизов Р.А., Востриков А.Е.</v>
      </c>
      <c r="I17" s="26"/>
      <c r="J17" s="27">
        <v>10</v>
      </c>
    </row>
    <row r="18" spans="1:10" ht="12" customHeight="1" thickBot="1">
      <c r="A18" s="24"/>
      <c r="B18" s="12"/>
      <c r="C18" s="66"/>
      <c r="D18" s="67"/>
      <c r="E18" s="67"/>
      <c r="F18" s="68"/>
      <c r="G18" s="39"/>
      <c r="H18" s="69"/>
      <c r="I18" s="26"/>
    </row>
    <row r="19" spans="1:10" ht="26.1" customHeight="1">
      <c r="A19" s="157" t="str">
        <f>призеры!A20</f>
        <v>52 кг</v>
      </c>
      <c r="B19" s="59" t="s">
        <v>4</v>
      </c>
      <c r="C19" s="33" t="str">
        <f>призеры!C20</f>
        <v>ЛАПШИНА Валерия Евгеньевна</v>
      </c>
      <c r="D19" s="33" t="str">
        <f>призеры!D20</f>
        <v>02.09.01, КМС</v>
      </c>
      <c r="E19" s="33" t="str">
        <f>призеры!E20</f>
        <v>УФО</v>
      </c>
      <c r="F19" s="33" t="str">
        <f>призеры!F20</f>
        <v>Курганская обл., г.Курган, ДЮСШ №4</v>
      </c>
      <c r="G19" s="33">
        <f>призеры!G20</f>
        <v>0</v>
      </c>
      <c r="H19" s="34" t="str">
        <f>призеры!H20</f>
        <v>Печерских В.И.
Осипов В.Ю.</v>
      </c>
      <c r="I19" s="26"/>
      <c r="J19" s="27">
        <v>13</v>
      </c>
    </row>
    <row r="20" spans="1:10" ht="26.1" customHeight="1" thickBot="1">
      <c r="A20" s="158"/>
      <c r="B20" s="65" t="s">
        <v>5</v>
      </c>
      <c r="C20" s="36" t="str">
        <f>призеры!C21</f>
        <v>ХАСАНОВА Екатерина Алексеевна</v>
      </c>
      <c r="D20" s="36" t="str">
        <f>призеры!D21</f>
        <v>23.05.01, КМС</v>
      </c>
      <c r="E20" s="36" t="str">
        <f>призеры!E21</f>
        <v>УФО</v>
      </c>
      <c r="F20" s="36" t="str">
        <f>призеры!F21</f>
        <v>Свердловская обл., г.Н.Тагил</v>
      </c>
      <c r="G20" s="36">
        <f>призеры!G21</f>
        <v>0</v>
      </c>
      <c r="H20" s="37" t="str">
        <f>призеры!H21</f>
        <v>Пляшкун Н.В.</v>
      </c>
      <c r="I20" s="26"/>
      <c r="J20" s="27">
        <v>14</v>
      </c>
    </row>
    <row r="21" spans="1:10" ht="12" customHeight="1" thickBot="1">
      <c r="A21" s="24"/>
      <c r="B21" s="12"/>
      <c r="C21" s="66"/>
      <c r="D21" s="67"/>
      <c r="E21" s="67"/>
      <c r="F21" s="68"/>
      <c r="G21" s="68"/>
      <c r="H21" s="69"/>
      <c r="I21" s="26"/>
    </row>
    <row r="22" spans="1:10" ht="26.1" customHeight="1">
      <c r="A22" s="159" t="str">
        <f>призеры!A24</f>
        <v>56 кг</v>
      </c>
      <c r="B22" s="59" t="s">
        <v>4</v>
      </c>
      <c r="C22" s="33" t="str">
        <f>призеры!C24</f>
        <v>ФЕДОРИЩЕВА Елизавета Андреевна</v>
      </c>
      <c r="D22" s="33" t="str">
        <f>призеры!D24</f>
        <v>08.12.01, КМС</v>
      </c>
      <c r="E22" s="33" t="str">
        <f>призеры!E24</f>
        <v>УФО</v>
      </c>
      <c r="F22" s="33" t="str">
        <f>призеры!F24</f>
        <v>ХМАО-Югра, г.Сургут</v>
      </c>
      <c r="G22" s="33">
        <f>призеры!G24</f>
        <v>0</v>
      </c>
      <c r="H22" s="34" t="str">
        <f>призеры!H24</f>
        <v>Головко В.И., Карзакова О.Г.</v>
      </c>
      <c r="I22" s="26"/>
      <c r="J22" s="27">
        <v>17</v>
      </c>
    </row>
    <row r="23" spans="1:10" ht="26.1" customHeight="1" thickBot="1">
      <c r="A23" s="160"/>
      <c r="B23" s="65" t="s">
        <v>5</v>
      </c>
      <c r="C23" s="36" t="str">
        <f>призеры!C25</f>
        <v>АБРОСИМОВА Алена Алексеевна</v>
      </c>
      <c r="D23" s="36" t="str">
        <f>призеры!D25</f>
        <v>13.10.03, 1р.</v>
      </c>
      <c r="E23" s="36" t="str">
        <f>призеры!E25</f>
        <v>УФО</v>
      </c>
      <c r="F23" s="36" t="str">
        <f>призеры!F25</f>
        <v>Свердловская обл., г.Н.Тагил</v>
      </c>
      <c r="G23" s="36">
        <f>призеры!G25</f>
        <v>0</v>
      </c>
      <c r="H23" s="37" t="str">
        <f>призеры!H25</f>
        <v>Сенченко С.А.</v>
      </c>
      <c r="I23" s="26"/>
      <c r="J23" s="27">
        <v>18</v>
      </c>
    </row>
    <row r="24" spans="1:10" ht="12" customHeight="1" thickBot="1">
      <c r="B24" s="61"/>
      <c r="C24" s="39"/>
      <c r="D24" s="39"/>
      <c r="E24" s="40"/>
      <c r="F24" s="39"/>
      <c r="G24" s="39"/>
      <c r="H24" s="41"/>
      <c r="I24" s="11"/>
    </row>
    <row r="25" spans="1:10" ht="26.1" customHeight="1">
      <c r="A25" s="159" t="str">
        <f>призеры!A28</f>
        <v>60 кг</v>
      </c>
      <c r="B25" s="59" t="s">
        <v>4</v>
      </c>
      <c r="C25" s="33" t="str">
        <f>призеры!C28</f>
        <v>КОЛЕСНИК Анастасия Викторовна</v>
      </c>
      <c r="D25" s="33" t="str">
        <f>призеры!D28</f>
        <v>29.11.02, КМС</v>
      </c>
      <c r="E25" s="33" t="str">
        <f>призеры!E28</f>
        <v>УФО</v>
      </c>
      <c r="F25" s="33" t="str">
        <f>призеры!F28</f>
        <v>Свердловская обл., г.Екатеринбург</v>
      </c>
      <c r="G25" s="33">
        <f>призеры!G28</f>
        <v>0</v>
      </c>
      <c r="H25" s="34" t="str">
        <f>призеры!H28</f>
        <v>Федосеев М.Е., Бекетов В.В.</v>
      </c>
      <c r="I25" s="26"/>
      <c r="J25" s="27">
        <v>21</v>
      </c>
    </row>
    <row r="26" spans="1:10" ht="26.1" customHeight="1" thickBot="1">
      <c r="A26" s="160"/>
      <c r="B26" s="65" t="s">
        <v>5</v>
      </c>
      <c r="C26" s="36" t="str">
        <f>призеры!C29</f>
        <v>КАРДАШИНА Полина Андреевна</v>
      </c>
      <c r="D26" s="36" t="str">
        <f>призеры!D29</f>
        <v>12.11.01, КМС</v>
      </c>
      <c r="E26" s="36" t="str">
        <f>призеры!E29</f>
        <v>УФО</v>
      </c>
      <c r="F26" s="36" t="str">
        <f>призеры!F29</f>
        <v>Курганская обл., г.Курган, КУОР</v>
      </c>
      <c r="G26" s="36">
        <f>призеры!G29</f>
        <v>0</v>
      </c>
      <c r="H26" s="37" t="str">
        <f>призеры!H29</f>
        <v>Осипов В.Ю.
Миниахметов А.С.</v>
      </c>
      <c r="I26" s="26"/>
      <c r="J26" s="27">
        <v>22</v>
      </c>
    </row>
    <row r="27" spans="1:10" ht="12" customHeight="1" thickBot="1">
      <c r="B27" s="13"/>
      <c r="C27" s="39"/>
      <c r="D27" s="39"/>
      <c r="E27" s="40"/>
      <c r="F27" s="39"/>
      <c r="G27" s="39"/>
      <c r="H27" s="41"/>
      <c r="I27" s="11"/>
    </row>
    <row r="28" spans="1:10" ht="26.1" customHeight="1">
      <c r="A28" s="157" t="str">
        <f>призеры!A32</f>
        <v>65 кг</v>
      </c>
      <c r="B28" s="59" t="s">
        <v>4</v>
      </c>
      <c r="C28" s="33" t="str">
        <f>призеры!C32</f>
        <v>РАДЧЕНКО Яна Анатольевна</v>
      </c>
      <c r="D28" s="33" t="str">
        <f>призеры!D32</f>
        <v>10.08.02, КМС</v>
      </c>
      <c r="E28" s="33" t="str">
        <f>призеры!E32</f>
        <v>УФО</v>
      </c>
      <c r="F28" s="33" t="str">
        <f>призеры!F32</f>
        <v>Свердловская обл., г.Екатеринбург</v>
      </c>
      <c r="G28" s="33">
        <f>призеры!G32</f>
        <v>0</v>
      </c>
      <c r="H28" s="34" t="str">
        <f>призеры!H32</f>
        <v>Федосеев М.Е., Никулин И.В.</v>
      </c>
      <c r="I28" s="26"/>
      <c r="J28" s="27">
        <v>25</v>
      </c>
    </row>
    <row r="29" spans="1:10" ht="26.1" customHeight="1" thickBot="1">
      <c r="A29" s="158"/>
      <c r="B29" s="65" t="s">
        <v>5</v>
      </c>
      <c r="C29" s="36" t="str">
        <f>призеры!C33</f>
        <v>РЕЧКАЛОВА Дарья Андреевна</v>
      </c>
      <c r="D29" s="36" t="str">
        <f>призеры!D33</f>
        <v>19.06.03, 1р.</v>
      </c>
      <c r="E29" s="36" t="str">
        <f>призеры!E33</f>
        <v>УФО</v>
      </c>
      <c r="F29" s="36" t="str">
        <f>призеры!F33</f>
        <v>Свердловская обл., г.Ирбитский</v>
      </c>
      <c r="G29" s="36">
        <f>призеры!G33</f>
        <v>0</v>
      </c>
      <c r="H29" s="37" t="str">
        <f>призеры!H33</f>
        <v>Дымшаков М.И.</v>
      </c>
      <c r="I29" s="26"/>
      <c r="J29" s="27">
        <v>26</v>
      </c>
    </row>
    <row r="30" spans="1:10" ht="12" customHeight="1" thickBot="1">
      <c r="B30" s="61"/>
      <c r="C30" s="39"/>
      <c r="D30" s="39"/>
      <c r="E30" s="40"/>
      <c r="F30" s="39"/>
      <c r="G30" s="39"/>
      <c r="H30" s="41"/>
      <c r="I30" s="11"/>
    </row>
    <row r="31" spans="1:10" ht="26.1" customHeight="1">
      <c r="A31" s="157" t="str">
        <f>призеры!A36</f>
        <v>70 кг</v>
      </c>
      <c r="B31" s="59" t="s">
        <v>4</v>
      </c>
      <c r="C31" s="33" t="str">
        <f>призеры!C36</f>
        <v>ГОРБОВА Анна Дмитриевна</v>
      </c>
      <c r="D31" s="33" t="str">
        <f>призеры!D36</f>
        <v>16.10.02, КМС</v>
      </c>
      <c r="E31" s="33" t="str">
        <f>призеры!E36</f>
        <v>УФО</v>
      </c>
      <c r="F31" s="33" t="str">
        <f>призеры!F36</f>
        <v>Курганская обл., г.Курган, ДЮСШ №4</v>
      </c>
      <c r="G31" s="33">
        <f>призеры!G36</f>
        <v>0</v>
      </c>
      <c r="H31" s="34" t="str">
        <f>призеры!H36</f>
        <v>Осипов В.Ю.
Печерских В.И.</v>
      </c>
      <c r="I31" s="26"/>
      <c r="J31" s="27">
        <v>29</v>
      </c>
    </row>
    <row r="32" spans="1:10" ht="26.1" customHeight="1" thickBot="1">
      <c r="A32" s="158"/>
      <c r="B32" s="65" t="s">
        <v>5</v>
      </c>
      <c r="C32" s="36" t="str">
        <f>призеры!C37</f>
        <v>ЛУЧКИНСКАЯ Екатерина Валерьевна</v>
      </c>
      <c r="D32" s="36" t="str">
        <f>призеры!D37</f>
        <v>07.12.03, 1р.</v>
      </c>
      <c r="E32" s="36" t="str">
        <f>призеры!E37</f>
        <v>УФО</v>
      </c>
      <c r="F32" s="36" t="str">
        <f>призеры!F37</f>
        <v>Свердловская обл., г.Н.Тагил</v>
      </c>
      <c r="G32" s="36">
        <f>призеры!G37</f>
        <v>0</v>
      </c>
      <c r="H32" s="37" t="str">
        <f>призеры!H37</f>
        <v>Быков Н.А.</v>
      </c>
      <c r="I32" s="26"/>
      <c r="J32" s="27">
        <v>30</v>
      </c>
    </row>
    <row r="33" spans="1:10" ht="12" customHeight="1" thickBot="1">
      <c r="B33" s="13"/>
      <c r="C33" s="62"/>
      <c r="D33" s="62"/>
      <c r="E33" s="63"/>
      <c r="F33" s="62"/>
      <c r="G33" s="62"/>
      <c r="H33" s="70"/>
      <c r="I33" s="11"/>
    </row>
    <row r="34" spans="1:10" ht="26.1" customHeight="1">
      <c r="A34" s="159" t="str">
        <f>призеры!A40</f>
        <v>75кг</v>
      </c>
      <c r="B34" s="59" t="s">
        <v>4</v>
      </c>
      <c r="C34" s="33" t="str">
        <f>призеры!C40</f>
        <v>СЕЙТЕНОВА Алина Талгатовна</v>
      </c>
      <c r="D34" s="33" t="str">
        <f>призеры!D40</f>
        <v>13.06.01, 1р.</v>
      </c>
      <c r="E34" s="33" t="str">
        <f>призеры!E40</f>
        <v>УФО</v>
      </c>
      <c r="F34" s="33" t="str">
        <f>призеры!F40</f>
        <v>Курганская обл., г.Курган, СШОР №1</v>
      </c>
      <c r="G34" s="33">
        <f>призеры!G40</f>
        <v>0</v>
      </c>
      <c r="H34" s="34" t="str">
        <f>призеры!H40</f>
        <v>Распопов А.Н.</v>
      </c>
      <c r="I34" s="26"/>
      <c r="J34" s="27">
        <v>33</v>
      </c>
    </row>
    <row r="35" spans="1:10" ht="26.1" customHeight="1" thickBot="1">
      <c r="A35" s="160"/>
      <c r="B35" s="65" t="s">
        <v>5</v>
      </c>
      <c r="C35" s="36" t="str">
        <f>призеры!C41</f>
        <v>СУСЛОВА Алена Алексеевна</v>
      </c>
      <c r="D35" s="36" t="str">
        <f>призеры!D41</f>
        <v>01.12.01, 2р.</v>
      </c>
      <c r="E35" s="36" t="str">
        <f>призеры!E41</f>
        <v>УФО</v>
      </c>
      <c r="F35" s="36" t="str">
        <f>призеры!F41</f>
        <v>Свердловская обл., г.В.Салда</v>
      </c>
      <c r="G35" s="36">
        <f>призеры!G41</f>
        <v>0</v>
      </c>
      <c r="H35" s="37" t="str">
        <f>призеры!H41</f>
        <v>Чемезова М.М.</v>
      </c>
      <c r="I35" s="26"/>
      <c r="J35" s="27">
        <v>34</v>
      </c>
    </row>
    <row r="36" spans="1:10" ht="12" customHeight="1" thickBot="1">
      <c r="A36" s="1"/>
      <c r="B36" s="38"/>
      <c r="C36" s="62"/>
      <c r="D36" s="62"/>
      <c r="E36" s="63"/>
      <c r="F36" s="62"/>
      <c r="G36" s="62"/>
      <c r="H36" s="70"/>
      <c r="I36" s="11"/>
    </row>
    <row r="37" spans="1:10" ht="26.1" customHeight="1" thickBot="1">
      <c r="A37" s="161" t="str">
        <f>призеры!A44</f>
        <v>75+ кг</v>
      </c>
      <c r="B37" s="59" t="s">
        <v>4</v>
      </c>
      <c r="C37" s="43" t="str">
        <f>призеры!C44</f>
        <v>МИХЕЕВА Ольга Игоревна</v>
      </c>
      <c r="D37" s="43" t="str">
        <f>призеры!D44</f>
        <v>22.09.02, 1р.</v>
      </c>
      <c r="E37" s="43" t="str">
        <f>призеры!E44</f>
        <v>УФО</v>
      </c>
      <c r="F37" s="43" t="str">
        <f>призеры!F44</f>
        <v>Свердловская обл., г.Екатеринбург</v>
      </c>
      <c r="G37" s="43">
        <f>призеры!G44</f>
        <v>0</v>
      </c>
      <c r="H37" s="44" t="str">
        <f>призеры!H44</f>
        <v>Селянина О.В., 
Федосеев М.Е.</v>
      </c>
      <c r="I37" s="42">
        <v>0</v>
      </c>
      <c r="J37" s="27">
        <v>37</v>
      </c>
    </row>
    <row r="38" spans="1:10" ht="26.1" customHeight="1" thickBot="1">
      <c r="A38" s="162"/>
      <c r="B38" s="65" t="s">
        <v>5</v>
      </c>
      <c r="C38" s="45" t="str">
        <f>призеры!C45</f>
        <v>КОПЫЛЬЦОВА Александра Сергеевна</v>
      </c>
      <c r="D38" s="45" t="str">
        <f>призеры!D45</f>
        <v>20.01.01, 2р.</v>
      </c>
      <c r="E38" s="45" t="str">
        <f>призеры!E45</f>
        <v>УФО</v>
      </c>
      <c r="F38" s="45" t="str">
        <f>призеры!F45</f>
        <v>Свердловская обл., г.Екатеринбург</v>
      </c>
      <c r="G38" s="45">
        <f>призеры!G45</f>
        <v>0</v>
      </c>
      <c r="H38" s="46" t="str">
        <f>призеры!H45</f>
        <v>Федосеев М.Е., 
Селянина О.В.</v>
      </c>
      <c r="I38" s="42">
        <v>0</v>
      </c>
      <c r="J38" s="27">
        <v>38</v>
      </c>
    </row>
    <row r="39" spans="1:10" ht="9" customHeight="1">
      <c r="B39" s="12"/>
      <c r="C39" s="3"/>
      <c r="D39" s="4"/>
      <c r="E39" s="4"/>
      <c r="F39" s="5"/>
      <c r="G39" s="5"/>
      <c r="H39" s="3"/>
    </row>
    <row r="40" spans="1:10" ht="29.25" customHeight="1">
      <c r="A40" s="1"/>
      <c r="B40" s="2"/>
      <c r="C40" s="3"/>
      <c r="D40" s="4"/>
      <c r="E40" s="4"/>
      <c r="F40" s="5"/>
      <c r="G40" s="5"/>
      <c r="H40" s="3"/>
      <c r="J40" s="1"/>
    </row>
    <row r="41" spans="1:10" ht="12" customHeight="1">
      <c r="A41" s="1"/>
      <c r="B41" s="18" t="str">
        <f>[1]реквизиты!$A$6</f>
        <v>Гл. судья, судья ВК</v>
      </c>
      <c r="C41" s="6"/>
      <c r="D41" s="6"/>
      <c r="E41" s="21"/>
      <c r="F41" s="18" t="str">
        <f>[1]реквизиты!$G$6</f>
        <v>М.Г. Стенников</v>
      </c>
      <c r="G41" s="18"/>
      <c r="H41" s="6"/>
    </row>
    <row r="42" spans="1:10" ht="21.75" customHeight="1">
      <c r="A42" s="1"/>
      <c r="B42" s="18"/>
      <c r="C42" s="7"/>
      <c r="D42" s="7"/>
      <c r="E42" s="22"/>
      <c r="F42" s="17" t="str">
        <f>[1]реквизиты!$G$7</f>
        <v>/г.Курган/</v>
      </c>
      <c r="G42" s="17"/>
      <c r="H42" s="7"/>
    </row>
    <row r="43" spans="1:10" ht="12" customHeight="1">
      <c r="A43" s="1"/>
      <c r="B43" s="18" t="str">
        <f>[1]реквизиты!$A$8</f>
        <v>Гл. секретарь, судья ВК</v>
      </c>
      <c r="C43" s="7"/>
      <c r="D43" s="7"/>
      <c r="E43" s="22"/>
      <c r="F43" s="18" t="str">
        <f>[1]реквизиты!$G$8</f>
        <v>Д.П.Сапунов</v>
      </c>
      <c r="G43" s="18"/>
      <c r="H43" s="6"/>
    </row>
    <row r="44" spans="1:10" ht="12" customHeight="1">
      <c r="C44" s="1"/>
      <c r="F44" t="str">
        <f>[1]реквизиты!$G$9</f>
        <v>/Качканар/</v>
      </c>
      <c r="H44" s="7"/>
    </row>
    <row r="49" spans="19:19">
      <c r="S49" t="s">
        <v>9</v>
      </c>
    </row>
  </sheetData>
  <mergeCells count="41">
    <mergeCell ref="A28:A29"/>
    <mergeCell ref="A31:A32"/>
    <mergeCell ref="A34:A35"/>
    <mergeCell ref="A37:A38"/>
    <mergeCell ref="A13:A14"/>
    <mergeCell ref="A16:A17"/>
    <mergeCell ref="A19:A20"/>
    <mergeCell ref="A22:A23"/>
    <mergeCell ref="A25:A26"/>
    <mergeCell ref="J8:J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H8:H9"/>
    <mergeCell ref="G6:G7"/>
    <mergeCell ref="H6:H7"/>
    <mergeCell ref="I6:I7"/>
    <mergeCell ref="A8:A11"/>
    <mergeCell ref="B8:B9"/>
    <mergeCell ref="C8:C9"/>
    <mergeCell ref="D8:D9"/>
    <mergeCell ref="E8:E9"/>
    <mergeCell ref="F8:F9"/>
    <mergeCell ref="G8:G9"/>
    <mergeCell ref="B6:B7"/>
    <mergeCell ref="C6:C7"/>
    <mergeCell ref="D6:D7"/>
    <mergeCell ref="E6:E7"/>
    <mergeCell ref="F6:F7"/>
    <mergeCell ref="I8:I9"/>
    <mergeCell ref="A1:I1"/>
    <mergeCell ref="A2:I2"/>
    <mergeCell ref="A3:I3"/>
    <mergeCell ref="A4:I4"/>
    <mergeCell ref="A5:I5"/>
  </mergeCells>
  <conditionalFormatting sqref="G15 G18 G21 G24 G27 G30 G33 G36">
    <cfRule type="cellIs" dxfId="2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44" max="7" man="1"/>
  </rowBreaks>
  <colBreaks count="2" manualBreakCount="2">
    <brk id="13" max="1048575" man="1"/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A25" zoomScaleNormal="100" workbookViewId="0">
      <selection activeCell="K15" sqref="K15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16" t="s">
        <v>7</v>
      </c>
      <c r="B1" s="116"/>
      <c r="C1" s="116"/>
      <c r="D1" s="116"/>
      <c r="E1" s="116"/>
      <c r="F1" s="116"/>
      <c r="G1" s="116"/>
      <c r="H1" s="116"/>
      <c r="I1" s="116"/>
    </row>
    <row r="2" spans="1:10" ht="17.25" customHeight="1">
      <c r="A2" s="117" t="s">
        <v>8</v>
      </c>
      <c r="B2" s="117"/>
      <c r="C2" s="117"/>
      <c r="D2" s="117"/>
      <c r="E2" s="117"/>
      <c r="F2" s="117"/>
      <c r="G2" s="117"/>
      <c r="H2" s="117"/>
      <c r="I2" s="117"/>
    </row>
    <row r="3" spans="1:10" ht="45" customHeight="1">
      <c r="A3" s="118" t="str">
        <f>[1]реквизиты!$A$2</f>
        <v>Первенство Уральского федерального округа по самбо среди юношей и девушек 2001-2002 г.р.</v>
      </c>
      <c r="B3" s="118"/>
      <c r="C3" s="118"/>
      <c r="D3" s="118"/>
      <c r="E3" s="118"/>
      <c r="F3" s="118"/>
      <c r="G3" s="118"/>
      <c r="H3" s="118"/>
      <c r="I3" s="118"/>
    </row>
    <row r="4" spans="1:10" ht="16.5" customHeight="1" thickBot="1">
      <c r="A4" s="117" t="str">
        <f>[1]реквизиты!$A$3</f>
        <v>13-15 декабря 2018г.</v>
      </c>
      <c r="B4" s="117"/>
      <c r="C4" s="117"/>
      <c r="D4" s="117"/>
      <c r="E4" s="117"/>
      <c r="F4" s="117"/>
      <c r="G4" s="117"/>
      <c r="H4" s="117"/>
      <c r="I4" s="117"/>
    </row>
    <row r="5" spans="1:10" ht="3.75" hidden="1" customHeight="1" thickBot="1">
      <c r="A5" s="117"/>
      <c r="B5" s="117"/>
      <c r="C5" s="117"/>
      <c r="D5" s="117"/>
      <c r="E5" s="117"/>
      <c r="F5" s="117"/>
      <c r="G5" s="117"/>
      <c r="H5" s="117"/>
      <c r="I5" s="117"/>
    </row>
    <row r="6" spans="1:10" ht="11.1" customHeight="1">
      <c r="B6" s="125" t="s">
        <v>0</v>
      </c>
      <c r="C6" s="127" t="s">
        <v>1</v>
      </c>
      <c r="D6" s="127" t="s">
        <v>2</v>
      </c>
      <c r="E6" s="127" t="s">
        <v>12</v>
      </c>
      <c r="F6" s="127" t="s">
        <v>13</v>
      </c>
      <c r="G6" s="135"/>
      <c r="H6" s="137" t="s">
        <v>3</v>
      </c>
      <c r="I6" s="119"/>
    </row>
    <row r="7" spans="1:10" ht="13.5" customHeight="1" thickBot="1">
      <c r="B7" s="126"/>
      <c r="C7" s="128"/>
      <c r="D7" s="128"/>
      <c r="E7" s="128"/>
      <c r="F7" s="128"/>
      <c r="G7" s="136"/>
      <c r="H7" s="138"/>
      <c r="I7" s="119"/>
    </row>
    <row r="8" spans="1:10" ht="24" customHeight="1">
      <c r="A8" s="120" t="str">
        <f>призеры!A32</f>
        <v>65 кг</v>
      </c>
      <c r="B8" s="28" t="s">
        <v>4</v>
      </c>
      <c r="C8" s="33" t="str">
        <f>призеры!C32</f>
        <v>РАДЧЕНКО Яна Анатольевна</v>
      </c>
      <c r="D8" s="33" t="str">
        <f>призеры!D32</f>
        <v>10.08.02, КМС</v>
      </c>
      <c r="E8" s="33" t="str">
        <f>призеры!E32</f>
        <v>УФО</v>
      </c>
      <c r="F8" s="33" t="str">
        <f>призеры!F32</f>
        <v>Свердловская обл., г.Екатеринбург</v>
      </c>
      <c r="G8" s="33"/>
      <c r="H8" s="34" t="str">
        <f>призеры!H32</f>
        <v>Федосеев М.Е., Никулин И.В.</v>
      </c>
      <c r="I8" s="123"/>
      <c r="J8" s="124"/>
    </row>
    <row r="9" spans="1:10" ht="24" customHeight="1">
      <c r="A9" s="121"/>
      <c r="B9" s="57" t="s">
        <v>5</v>
      </c>
      <c r="C9" s="32" t="str">
        <f>призеры!C33</f>
        <v>РЕЧКАЛОВА Дарья Андреевна</v>
      </c>
      <c r="D9" s="32" t="str">
        <f>призеры!D33</f>
        <v>19.06.03, 1р.</v>
      </c>
      <c r="E9" s="32" t="str">
        <f>призеры!E33</f>
        <v>УФО</v>
      </c>
      <c r="F9" s="32" t="str">
        <f>призеры!F33</f>
        <v>Свердловская обл., г.Ирбитский</v>
      </c>
      <c r="G9" s="32"/>
      <c r="H9" s="35" t="str">
        <f>призеры!H33</f>
        <v>Дымшаков М.И.</v>
      </c>
      <c r="I9" s="123"/>
      <c r="J9" s="124"/>
    </row>
    <row r="10" spans="1:10" ht="24" customHeight="1">
      <c r="A10" s="121"/>
      <c r="B10" s="57" t="s">
        <v>6</v>
      </c>
      <c r="C10" s="32" t="str">
        <f>призеры!C34</f>
        <v>ПЫШМИНЦЕВА Ирина Владиславовна</v>
      </c>
      <c r="D10" s="32" t="str">
        <f>призеры!D34</f>
        <v>15.09.03, 1юн.</v>
      </c>
      <c r="E10" s="32" t="str">
        <f>призеры!E34</f>
        <v>УФО</v>
      </c>
      <c r="F10" s="32" t="str">
        <f>призеры!F34</f>
        <v>Свердловская обл., г.Екатеринбург</v>
      </c>
      <c r="G10" s="32"/>
      <c r="H10" s="35" t="str">
        <f>призеры!H34</f>
        <v>Пышминцев В.А.</v>
      </c>
      <c r="I10" s="123"/>
      <c r="J10" s="124"/>
    </row>
    <row r="11" spans="1:10" ht="24" customHeight="1" thickBot="1">
      <c r="A11" s="122"/>
      <c r="B11" s="58" t="s">
        <v>6</v>
      </c>
      <c r="C11" s="36" t="str">
        <f>призеры!C35</f>
        <v>ПИСКОВИТИНА Елена Алексеевна</v>
      </c>
      <c r="D11" s="36" t="str">
        <f>призеры!D35</f>
        <v>19.12.02, 1р.</v>
      </c>
      <c r="E11" s="36" t="str">
        <f>призеры!E35</f>
        <v>УФО</v>
      </c>
      <c r="F11" s="36" t="str">
        <f>призеры!F35</f>
        <v>Челябинская обл., г.Златоуст</v>
      </c>
      <c r="G11" s="36"/>
      <c r="H11" s="37" t="str">
        <f>призеры!H35</f>
        <v>Большина О.А.</v>
      </c>
      <c r="I11" s="123"/>
      <c r="J11" s="124"/>
    </row>
    <row r="12" spans="1:10" ht="6" customHeight="1" thickBot="1">
      <c r="B12" s="8"/>
      <c r="C12" s="9"/>
      <c r="D12" s="9"/>
      <c r="E12" s="19"/>
      <c r="F12" s="9"/>
      <c r="G12" s="9"/>
      <c r="H12" s="9"/>
      <c r="I12" s="11"/>
    </row>
    <row r="13" spans="1:10" ht="24" customHeight="1">
      <c r="A13" s="120" t="str">
        <f>призеры!A36</f>
        <v>70 кг</v>
      </c>
      <c r="B13" s="28" t="s">
        <v>4</v>
      </c>
      <c r="C13" s="33" t="str">
        <f>призеры!C36</f>
        <v>ГОРБОВА Анна Дмитриевна</v>
      </c>
      <c r="D13" s="33" t="str">
        <f>призеры!D36</f>
        <v>16.10.02, КМС</v>
      </c>
      <c r="E13" s="33" t="str">
        <f>призеры!E36</f>
        <v>УФО</v>
      </c>
      <c r="F13" s="33" t="str">
        <f>призеры!F36</f>
        <v>Курганская обл., г.Курган, ДЮСШ №4</v>
      </c>
      <c r="G13" s="33"/>
      <c r="H13" s="34" t="str">
        <f>призеры!H36</f>
        <v>Осипов В.Ю.
Печерских В.И.</v>
      </c>
      <c r="I13" s="26"/>
      <c r="J13" s="27"/>
    </row>
    <row r="14" spans="1:10" ht="24" customHeight="1">
      <c r="A14" s="121"/>
      <c r="B14" s="81" t="s">
        <v>5</v>
      </c>
      <c r="C14" s="32" t="str">
        <f>призеры!C37</f>
        <v>ЛУЧКИНСКАЯ Екатерина Валерьевна</v>
      </c>
      <c r="D14" s="32" t="str">
        <f>призеры!D37</f>
        <v>07.12.03, 1р.</v>
      </c>
      <c r="E14" s="32" t="str">
        <f>призеры!E37</f>
        <v>УФО</v>
      </c>
      <c r="F14" s="32" t="str">
        <f>призеры!F37</f>
        <v>Свердловская обл., г.Н.Тагил</v>
      </c>
      <c r="G14" s="32"/>
      <c r="H14" s="35" t="str">
        <f>призеры!H37</f>
        <v>Быков Н.А.</v>
      </c>
      <c r="I14" s="26"/>
      <c r="J14" s="27"/>
    </row>
    <row r="15" spans="1:10" ht="24" customHeight="1">
      <c r="A15" s="121"/>
      <c r="B15" s="81" t="s">
        <v>6</v>
      </c>
      <c r="C15" s="32" t="str">
        <f>призеры!C38</f>
        <v>БИТКОВА Александра Николаевна</v>
      </c>
      <c r="D15" s="32" t="str">
        <f>призеры!D38</f>
        <v>01.11.02, 1р.</v>
      </c>
      <c r="E15" s="32" t="str">
        <f>призеры!E38</f>
        <v>УФО</v>
      </c>
      <c r="F15" s="32" t="str">
        <f>призеры!F38</f>
        <v>Челябинская обл., г.Аргаяш</v>
      </c>
      <c r="G15" s="32"/>
      <c r="H15" s="35" t="str">
        <f>призеры!H38</f>
        <v>Хафизов Р.А.</v>
      </c>
      <c r="I15" s="26"/>
      <c r="J15" s="27"/>
    </row>
    <row r="16" spans="1:10" ht="24" customHeight="1" thickBot="1">
      <c r="A16" s="122"/>
      <c r="B16" s="82" t="s">
        <v>6</v>
      </c>
      <c r="C16" s="36" t="str">
        <f>призеры!C39</f>
        <v>БОРДОЧЕНКО Мария Александровна</v>
      </c>
      <c r="D16" s="36" t="str">
        <f>призеры!D39</f>
        <v>09.07.03, 3р.</v>
      </c>
      <c r="E16" s="36" t="str">
        <f>призеры!E39</f>
        <v>УФО</v>
      </c>
      <c r="F16" s="36" t="str">
        <f>призеры!F39</f>
        <v>ХМАО-Югра, г.Ханты-Мансийск</v>
      </c>
      <c r="G16" s="36"/>
      <c r="H16" s="37" t="str">
        <f>призеры!H39</f>
        <v>Феоктистов Ю.Н., Магеррамов Н.О.</v>
      </c>
      <c r="I16" s="26"/>
      <c r="J16" s="27"/>
    </row>
    <row r="17" spans="1:10" ht="12" customHeight="1" thickBot="1">
      <c r="B17" s="13"/>
      <c r="C17" s="9"/>
      <c r="D17" s="9"/>
      <c r="E17" s="19"/>
      <c r="F17" s="9"/>
      <c r="G17" s="9"/>
      <c r="H17" s="16"/>
      <c r="I17" s="11"/>
    </row>
    <row r="18" spans="1:10" ht="24" customHeight="1">
      <c r="A18" s="129" t="str">
        <f>призеры!A40</f>
        <v>75кг</v>
      </c>
      <c r="B18" s="28" t="s">
        <v>4</v>
      </c>
      <c r="C18" s="33" t="str">
        <f>призеры!C40</f>
        <v>СЕЙТЕНОВА Алина Талгатовна</v>
      </c>
      <c r="D18" s="33" t="str">
        <f>призеры!D40</f>
        <v>13.06.01, 1р.</v>
      </c>
      <c r="E18" s="33" t="str">
        <f>призеры!E40</f>
        <v>УФО</v>
      </c>
      <c r="F18" s="33" t="str">
        <f>призеры!F40</f>
        <v>Курганская обл., г.Курган, СШОР №1</v>
      </c>
      <c r="G18" s="33"/>
      <c r="H18" s="34" t="str">
        <f>призеры!H40</f>
        <v>Распопов А.Н.</v>
      </c>
      <c r="I18" s="26"/>
      <c r="J18" s="27"/>
    </row>
    <row r="19" spans="1:10" ht="24" customHeight="1">
      <c r="A19" s="130"/>
      <c r="B19" s="81" t="s">
        <v>5</v>
      </c>
      <c r="C19" s="32" t="str">
        <f>призеры!C41</f>
        <v>СУСЛОВА Алена Алексеевна</v>
      </c>
      <c r="D19" s="32" t="str">
        <f>призеры!D41</f>
        <v>01.12.01, 2р.</v>
      </c>
      <c r="E19" s="32" t="str">
        <f>призеры!E41</f>
        <v>УФО</v>
      </c>
      <c r="F19" s="32" t="str">
        <f>призеры!F41</f>
        <v>Свердловская обл., г.В.Салда</v>
      </c>
      <c r="G19" s="32"/>
      <c r="H19" s="35" t="str">
        <f>призеры!H41</f>
        <v>Чемезова М.М.</v>
      </c>
      <c r="I19" s="26"/>
      <c r="J19" s="27"/>
    </row>
    <row r="20" spans="1:10" ht="24" customHeight="1">
      <c r="A20" s="130"/>
      <c r="B20" s="81" t="s">
        <v>6</v>
      </c>
      <c r="C20" s="32" t="str">
        <f>призеры!C42</f>
        <v>ПЕТРОВА Полина Константиновна</v>
      </c>
      <c r="D20" s="32" t="str">
        <f>призеры!D42</f>
        <v>15.08.02, 3р.</v>
      </c>
      <c r="E20" s="32" t="str">
        <f>призеры!E42</f>
        <v>УФО</v>
      </c>
      <c r="F20" s="32" t="str">
        <f>призеры!F42</f>
        <v>Курганская обл., г.Курган, ДЮСШ №4</v>
      </c>
      <c r="G20" s="32"/>
      <c r="H20" s="35" t="str">
        <f>призеры!H42</f>
        <v>Распопов А.Н.</v>
      </c>
      <c r="I20" s="26"/>
      <c r="J20" s="27"/>
    </row>
    <row r="21" spans="1:10" ht="24" customHeight="1" thickBot="1">
      <c r="A21" s="131"/>
      <c r="B21" s="82" t="s">
        <v>6</v>
      </c>
      <c r="C21" s="36" t="e">
        <f>призеры!C43</f>
        <v>#N/A</v>
      </c>
      <c r="D21" s="36" t="e">
        <f>призеры!D43</f>
        <v>#N/A</v>
      </c>
      <c r="E21" s="36" t="e">
        <f>призеры!E43</f>
        <v>#N/A</v>
      </c>
      <c r="F21" s="36" t="e">
        <f>призеры!F43</f>
        <v>#N/A</v>
      </c>
      <c r="G21" s="36"/>
      <c r="H21" s="37" t="e">
        <f>призеры!H43</f>
        <v>#N/A</v>
      </c>
      <c r="I21" s="26"/>
      <c r="J21" s="27"/>
    </row>
    <row r="22" spans="1:10" ht="12" customHeight="1" thickBot="1">
      <c r="A22" s="1"/>
      <c r="B22" s="38"/>
      <c r="C22" s="10"/>
      <c r="D22" s="10"/>
      <c r="E22" s="20"/>
      <c r="F22" s="10"/>
      <c r="G22" s="10"/>
      <c r="H22" s="15"/>
      <c r="I22" s="11"/>
    </row>
    <row r="23" spans="1:10" ht="24" customHeight="1" thickBot="1">
      <c r="A23" s="132" t="str">
        <f>призеры!A44</f>
        <v>75+ кг</v>
      </c>
      <c r="B23" s="28" t="s">
        <v>4</v>
      </c>
      <c r="C23" s="43" t="str">
        <f>призеры!C44</f>
        <v>МИХЕЕВА Ольга Игоревна</v>
      </c>
      <c r="D23" s="43" t="str">
        <f>призеры!D44</f>
        <v>22.09.02, 1р.</v>
      </c>
      <c r="E23" s="43" t="str">
        <f>призеры!E44</f>
        <v>УФО</v>
      </c>
      <c r="F23" s="43" t="str">
        <f>призеры!F44</f>
        <v>Свердловская обл., г.Екатеринбург</v>
      </c>
      <c r="G23" s="43"/>
      <c r="H23" s="44" t="str">
        <f>призеры!H44</f>
        <v>Селянина О.В., 
Федосеев М.Е.</v>
      </c>
      <c r="I23" s="42">
        <v>0</v>
      </c>
      <c r="J23" s="27"/>
    </row>
    <row r="24" spans="1:10" ht="24" customHeight="1">
      <c r="A24" s="133"/>
      <c r="B24" s="81" t="s">
        <v>5</v>
      </c>
      <c r="C24" s="88" t="str">
        <f>призеры!C45</f>
        <v>КОПЫЛЬЦОВА Александра Сергеевна</v>
      </c>
      <c r="D24" s="88" t="str">
        <f>призеры!D45</f>
        <v>20.01.01, 2р.</v>
      </c>
      <c r="E24" s="88" t="str">
        <f>призеры!E45</f>
        <v>УФО</v>
      </c>
      <c r="F24" s="88" t="str">
        <f>призеры!F45</f>
        <v>Свердловская обл., г.Екатеринбург</v>
      </c>
      <c r="G24" s="88"/>
      <c r="H24" s="89" t="str">
        <f>призеры!H45</f>
        <v>Федосеев М.Е., 
Селянина О.В.</v>
      </c>
      <c r="I24" s="42">
        <v>0</v>
      </c>
      <c r="J24" s="27"/>
    </row>
    <row r="25" spans="1:10" ht="24" customHeight="1">
      <c r="A25" s="133"/>
      <c r="B25" s="81" t="s">
        <v>6</v>
      </c>
      <c r="C25" s="88" t="str">
        <f>призеры!C46</f>
        <v>ГУБАЙДУЛЛИНА Радмила Раисовна</v>
      </c>
      <c r="D25" s="88" t="str">
        <f>призеры!D46</f>
        <v>18.07.02, 1р.</v>
      </c>
      <c r="E25" s="88" t="str">
        <f>призеры!E46</f>
        <v>УФО</v>
      </c>
      <c r="F25" s="88" t="str">
        <f>призеры!F46</f>
        <v>Челябинская обл., г.Троицк</v>
      </c>
      <c r="G25" s="88">
        <f>призеры!G46</f>
        <v>0</v>
      </c>
      <c r="H25" s="89" t="str">
        <f>призеры!H46</f>
        <v>Ахметшин З.Х.</v>
      </c>
      <c r="I25" s="26"/>
      <c r="J25" s="27"/>
    </row>
    <row r="26" spans="1:10" ht="24" customHeight="1" thickBot="1">
      <c r="A26" s="134"/>
      <c r="B26" s="82" t="s">
        <v>6</v>
      </c>
      <c r="C26" s="90" t="str">
        <f>призеры!C47</f>
        <v>КИСЕЛЕВА Елена Максимовна</v>
      </c>
      <c r="D26" s="90" t="str">
        <f>призеры!D47</f>
        <v>30.09.01, 1р.</v>
      </c>
      <c r="E26" s="90" t="str">
        <f>призеры!E47</f>
        <v>УФО</v>
      </c>
      <c r="F26" s="90" t="str">
        <f>призеры!F47</f>
        <v>Тюменская обл., г.Тюмень</v>
      </c>
      <c r="G26" s="90">
        <f>призеры!G47</f>
        <v>0</v>
      </c>
      <c r="H26" s="91" t="str">
        <f>призеры!H47</f>
        <v>Мавлютов О.Б.</v>
      </c>
      <c r="I26" s="26"/>
      <c r="J26" s="27"/>
    </row>
    <row r="27" spans="1:10" ht="9" customHeight="1">
      <c r="B27" s="12"/>
      <c r="C27" s="3"/>
      <c r="D27" s="4"/>
      <c r="E27" s="4"/>
      <c r="F27" s="5"/>
      <c r="G27" s="5"/>
      <c r="H27" s="3"/>
    </row>
    <row r="28" spans="1:10" ht="29.25" customHeight="1">
      <c r="A28" s="1"/>
      <c r="B28" s="2"/>
      <c r="C28" s="3"/>
      <c r="D28" s="4"/>
      <c r="E28" s="4"/>
      <c r="F28" s="5"/>
      <c r="G28" s="5"/>
      <c r="H28" s="3"/>
      <c r="J28" s="1"/>
    </row>
    <row r="29" spans="1:10" ht="12" customHeight="1">
      <c r="A29" s="1"/>
      <c r="B29" s="18" t="str">
        <f>[1]реквизиты!$A$6</f>
        <v>Гл. судья, судья ВК</v>
      </c>
      <c r="C29" s="6"/>
      <c r="D29" s="6"/>
      <c r="E29" s="21"/>
      <c r="F29" s="18" t="str">
        <f>[1]реквизиты!$G$6</f>
        <v>М.Г. Стенников</v>
      </c>
      <c r="G29" s="18"/>
      <c r="H29" s="6"/>
    </row>
    <row r="30" spans="1:10" ht="21.75" customHeight="1">
      <c r="A30" s="1"/>
      <c r="B30" s="18"/>
      <c r="C30" s="7"/>
      <c r="D30" s="7"/>
      <c r="E30" s="22"/>
      <c r="F30" s="17" t="str">
        <f>[1]реквизиты!$G$7</f>
        <v>/г.Курган/</v>
      </c>
      <c r="G30" s="17"/>
      <c r="H30" s="7"/>
    </row>
    <row r="31" spans="1:10" ht="12" customHeight="1">
      <c r="A31" s="1"/>
      <c r="B31" s="18" t="str">
        <f>[1]реквизиты!$A$8</f>
        <v>Гл. секретарь, судья ВК</v>
      </c>
      <c r="C31" s="7"/>
      <c r="D31" s="7"/>
      <c r="E31" s="22"/>
      <c r="F31" s="18" t="str">
        <f>[1]реквизиты!$G$8</f>
        <v>Д.П.Сапунов</v>
      </c>
      <c r="G31" s="18"/>
      <c r="H31" s="6"/>
    </row>
    <row r="32" spans="1:10" ht="12" customHeight="1">
      <c r="C32" s="1"/>
      <c r="F32" t="str">
        <f>[1]реквизиты!$G$9</f>
        <v>/Качканар/</v>
      </c>
      <c r="H32" s="7"/>
    </row>
    <row r="37" spans="19:19">
      <c r="S37" t="s">
        <v>9</v>
      </c>
    </row>
  </sheetData>
  <mergeCells count="21">
    <mergeCell ref="A8:A11"/>
    <mergeCell ref="A13:A16"/>
    <mergeCell ref="A18:A21"/>
    <mergeCell ref="A23:A26"/>
    <mergeCell ref="I8:I9"/>
    <mergeCell ref="J8:J9"/>
    <mergeCell ref="I10:I11"/>
    <mergeCell ref="J10:J11"/>
    <mergeCell ref="G6:G7"/>
    <mergeCell ref="H6:H7"/>
    <mergeCell ref="I6:I7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</mergeCells>
  <conditionalFormatting sqref="G17 G22">
    <cfRule type="cellIs" dxfId="1" priority="2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32" max="7" man="1"/>
  </rowBreaks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A32" zoomScaleNormal="100" workbookViewId="0">
      <selection activeCell="G8" sqref="G8:G46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19.899999999999999" customHeight="1">
      <c r="A1" s="116" t="s">
        <v>7</v>
      </c>
      <c r="B1" s="116"/>
      <c r="C1" s="116"/>
      <c r="D1" s="116"/>
      <c r="E1" s="116"/>
      <c r="F1" s="116"/>
      <c r="G1" s="116"/>
      <c r="H1" s="116"/>
      <c r="I1" s="116"/>
    </row>
    <row r="2" spans="1:10" ht="15" customHeight="1">
      <c r="A2" s="117" t="s">
        <v>8</v>
      </c>
      <c r="B2" s="117"/>
      <c r="C2" s="117"/>
      <c r="D2" s="117"/>
      <c r="E2" s="117"/>
      <c r="F2" s="117"/>
      <c r="G2" s="117"/>
      <c r="H2" s="117"/>
      <c r="I2" s="117"/>
    </row>
    <row r="3" spans="1:10" ht="47.45" customHeight="1">
      <c r="A3" s="139" t="str">
        <f>[1]реквизиты!$A$2</f>
        <v>Первенство Уральского федерального округа по самбо среди юношей и девушек 2001-2002 г.р.</v>
      </c>
      <c r="B3" s="139"/>
      <c r="C3" s="139"/>
      <c r="D3" s="139"/>
      <c r="E3" s="139"/>
      <c r="F3" s="139"/>
      <c r="G3" s="139"/>
      <c r="H3" s="139"/>
      <c r="I3" s="139"/>
    </row>
    <row r="4" spans="1:10" ht="16.5" customHeight="1" thickBot="1">
      <c r="A4" s="117" t="str">
        <f>[1]реквизиты!$A$3</f>
        <v>13-15 декабря 2018г.</v>
      </c>
      <c r="B4" s="117"/>
      <c r="C4" s="117"/>
      <c r="D4" s="117"/>
      <c r="E4" s="117"/>
      <c r="F4" s="117"/>
      <c r="G4" s="117"/>
      <c r="H4" s="117"/>
      <c r="I4" s="117"/>
    </row>
    <row r="5" spans="1:10" ht="3.75" hidden="1" customHeight="1" thickBot="1">
      <c r="A5" s="117"/>
      <c r="B5" s="117"/>
      <c r="C5" s="117"/>
      <c r="D5" s="117"/>
      <c r="E5" s="117"/>
      <c r="F5" s="117"/>
      <c r="G5" s="117"/>
      <c r="H5" s="117"/>
      <c r="I5" s="117"/>
    </row>
    <row r="6" spans="1:10" ht="11.1" customHeight="1">
      <c r="B6" s="125" t="s">
        <v>0</v>
      </c>
      <c r="C6" s="127" t="s">
        <v>1</v>
      </c>
      <c r="D6" s="127" t="s">
        <v>2</v>
      </c>
      <c r="E6" s="127" t="s">
        <v>12</v>
      </c>
      <c r="F6" s="127" t="s">
        <v>13</v>
      </c>
      <c r="G6" s="135"/>
      <c r="H6" s="137" t="s">
        <v>3</v>
      </c>
      <c r="I6" s="119"/>
    </row>
    <row r="7" spans="1:10" ht="13.5" customHeight="1" thickBot="1">
      <c r="B7" s="126"/>
      <c r="C7" s="128"/>
      <c r="D7" s="128"/>
      <c r="E7" s="128"/>
      <c r="F7" s="128"/>
      <c r="G7" s="136"/>
      <c r="H7" s="138"/>
      <c r="I7" s="119"/>
    </row>
    <row r="8" spans="1:10" ht="24" customHeight="1">
      <c r="A8" s="140" t="str">
        <f>призеры!A8</f>
        <v>40 кг</v>
      </c>
      <c r="B8" s="59" t="s">
        <v>4</v>
      </c>
      <c r="C8" s="33" t="e">
        <f>призеры!C8</f>
        <v>#N/A</v>
      </c>
      <c r="D8" s="33" t="e">
        <f>призеры!D8</f>
        <v>#N/A</v>
      </c>
      <c r="E8" s="33" t="e">
        <f>призеры!E8</f>
        <v>#N/A</v>
      </c>
      <c r="F8" s="33" t="e">
        <f>призеры!F8</f>
        <v>#N/A</v>
      </c>
      <c r="G8" s="33"/>
      <c r="H8" s="34" t="e">
        <f>призеры!H8</f>
        <v>#N/A</v>
      </c>
      <c r="I8" s="123"/>
      <c r="J8" s="124">
        <v>1</v>
      </c>
    </row>
    <row r="9" spans="1:10" ht="24" customHeight="1">
      <c r="A9" s="141"/>
      <c r="B9" s="64" t="s">
        <v>5</v>
      </c>
      <c r="C9" s="32" t="e">
        <f>призеры!C9</f>
        <v>#N/A</v>
      </c>
      <c r="D9" s="32" t="e">
        <f>призеры!D9</f>
        <v>#N/A</v>
      </c>
      <c r="E9" s="32" t="e">
        <f>призеры!E9</f>
        <v>#N/A</v>
      </c>
      <c r="F9" s="32" t="e">
        <f>призеры!F9</f>
        <v>#N/A</v>
      </c>
      <c r="G9" s="32"/>
      <c r="H9" s="35" t="e">
        <f>призеры!H9</f>
        <v>#N/A</v>
      </c>
      <c r="I9" s="123"/>
      <c r="J9" s="124"/>
    </row>
    <row r="10" spans="1:10" ht="24" customHeight="1">
      <c r="A10" s="141"/>
      <c r="B10" s="64" t="s">
        <v>6</v>
      </c>
      <c r="C10" s="32" t="e">
        <f>призеры!C10</f>
        <v>#N/A</v>
      </c>
      <c r="D10" s="32" t="e">
        <f>призеры!D10</f>
        <v>#N/A</v>
      </c>
      <c r="E10" s="32" t="e">
        <f>призеры!E10</f>
        <v>#N/A</v>
      </c>
      <c r="F10" s="32" t="e">
        <f>призеры!F10</f>
        <v>#N/A</v>
      </c>
      <c r="G10" s="32"/>
      <c r="H10" s="35" t="e">
        <f>призеры!H10</f>
        <v>#N/A</v>
      </c>
      <c r="I10" s="123"/>
      <c r="J10" s="124">
        <v>2</v>
      </c>
    </row>
    <row r="11" spans="1:10" ht="24" customHeight="1" thickBot="1">
      <c r="A11" s="142"/>
      <c r="B11" s="65" t="s">
        <v>6</v>
      </c>
      <c r="C11" s="36" t="e">
        <f>призеры!C11</f>
        <v>#N/A</v>
      </c>
      <c r="D11" s="36" t="e">
        <f>призеры!D11</f>
        <v>#N/A</v>
      </c>
      <c r="E11" s="36" t="e">
        <f>призеры!E11</f>
        <v>#N/A</v>
      </c>
      <c r="F11" s="36" t="e">
        <f>призеры!F11</f>
        <v>#N/A</v>
      </c>
      <c r="G11" s="36"/>
      <c r="H11" s="37" t="e">
        <f>призеры!H11</f>
        <v>#N/A</v>
      </c>
      <c r="I11" s="123"/>
      <c r="J11" s="124"/>
    </row>
    <row r="12" spans="1:10" ht="12.95" hidden="1" customHeight="1">
      <c r="A12" s="71"/>
      <c r="B12" s="80" t="s">
        <v>6</v>
      </c>
      <c r="C12" s="47" t="e">
        <f>призеры!#REF!</f>
        <v>#REF!</v>
      </c>
      <c r="D12" s="47" t="e">
        <f>призеры!#REF!</f>
        <v>#REF!</v>
      </c>
      <c r="E12" s="47" t="e">
        <f>призеры!#REF!</f>
        <v>#REF!</v>
      </c>
      <c r="F12" s="47" t="e">
        <f>призеры!#REF!</f>
        <v>#REF!</v>
      </c>
      <c r="G12" s="47"/>
      <c r="H12" s="48" t="e">
        <f>призеры!#REF!</f>
        <v>#REF!</v>
      </c>
      <c r="I12" s="143"/>
      <c r="J12" s="124">
        <v>3</v>
      </c>
    </row>
    <row r="13" spans="1:10" ht="12.95" hidden="1" customHeight="1">
      <c r="A13" s="71"/>
      <c r="B13" s="72"/>
      <c r="C13" s="32"/>
      <c r="D13" s="32"/>
      <c r="E13" s="32"/>
      <c r="F13" s="32"/>
      <c r="G13" s="32"/>
      <c r="H13" s="35"/>
      <c r="I13" s="143"/>
      <c r="J13" s="124"/>
    </row>
    <row r="14" spans="1:10" ht="12.95" hidden="1" customHeight="1">
      <c r="A14" s="71"/>
      <c r="B14" s="72" t="s">
        <v>6</v>
      </c>
      <c r="C14" s="32" t="e">
        <f>призеры!#REF!</f>
        <v>#REF!</v>
      </c>
      <c r="D14" s="32" t="e">
        <f>призеры!#REF!</f>
        <v>#REF!</v>
      </c>
      <c r="E14" s="32" t="e">
        <f>призеры!#REF!</f>
        <v>#REF!</v>
      </c>
      <c r="F14" s="32" t="e">
        <f>призеры!#REF!</f>
        <v>#REF!</v>
      </c>
      <c r="G14" s="32"/>
      <c r="H14" s="35" t="e">
        <f>призеры!#REF!</f>
        <v>#REF!</v>
      </c>
      <c r="I14" s="26"/>
      <c r="J14" s="124">
        <v>4</v>
      </c>
    </row>
    <row r="15" spans="1:10" ht="12.95" hidden="1" customHeight="1" thickBot="1">
      <c r="A15" s="73"/>
      <c r="B15" s="74"/>
      <c r="C15" s="36"/>
      <c r="D15" s="36"/>
      <c r="E15" s="36"/>
      <c r="F15" s="36"/>
      <c r="G15" s="36"/>
      <c r="H15" s="37"/>
      <c r="I15" s="26"/>
      <c r="J15" s="124"/>
    </row>
    <row r="16" spans="1:10" ht="12.95" hidden="1" customHeight="1">
      <c r="A16" s="56"/>
      <c r="B16" s="75" t="s">
        <v>10</v>
      </c>
      <c r="C16" s="47" t="s">
        <v>17</v>
      </c>
      <c r="D16" s="47" t="s">
        <v>18</v>
      </c>
      <c r="E16" s="47" t="s">
        <v>15</v>
      </c>
      <c r="F16" s="47" t="s">
        <v>19</v>
      </c>
      <c r="G16" s="76"/>
      <c r="H16" s="47" t="s">
        <v>20</v>
      </c>
      <c r="I16" s="26"/>
    </row>
    <row r="17" spans="1:10" ht="12.95" hidden="1" customHeight="1">
      <c r="A17" s="54"/>
      <c r="B17" s="77"/>
      <c r="C17" s="32"/>
      <c r="D17" s="32"/>
      <c r="E17" s="32"/>
      <c r="F17" s="32"/>
      <c r="G17" s="78"/>
      <c r="H17" s="32"/>
      <c r="I17" s="26"/>
    </row>
    <row r="18" spans="1:10" ht="12.95" hidden="1" customHeight="1">
      <c r="A18" s="54"/>
      <c r="B18" s="77" t="s">
        <v>10</v>
      </c>
      <c r="C18" s="32" t="s">
        <v>21</v>
      </c>
      <c r="D18" s="32" t="s">
        <v>22</v>
      </c>
      <c r="E18" s="32" t="s">
        <v>15</v>
      </c>
      <c r="F18" s="32" t="s">
        <v>23</v>
      </c>
      <c r="G18" s="78"/>
      <c r="H18" s="32" t="s">
        <v>24</v>
      </c>
      <c r="I18" s="143"/>
    </row>
    <row r="19" spans="1:10" ht="12.95" hidden="1" customHeight="1" thickBot="1">
      <c r="A19" s="55"/>
      <c r="B19" s="79"/>
      <c r="C19" s="32"/>
      <c r="D19" s="32"/>
      <c r="E19" s="32"/>
      <c r="F19" s="32"/>
      <c r="G19" s="78"/>
      <c r="H19" s="32"/>
      <c r="I19" s="143"/>
    </row>
    <row r="20" spans="1:10" ht="6" customHeight="1" thickBot="1">
      <c r="B20" s="8"/>
      <c r="C20" s="62"/>
      <c r="D20" s="62"/>
      <c r="E20" s="63"/>
      <c r="F20" s="62"/>
      <c r="G20" s="62"/>
      <c r="H20" s="62"/>
      <c r="I20" s="11"/>
    </row>
    <row r="21" spans="1:10" ht="23.1" customHeight="1">
      <c r="A21" s="140" t="str">
        <f>призеры!A12</f>
        <v>44 кг</v>
      </c>
      <c r="B21" s="59" t="s">
        <v>4</v>
      </c>
      <c r="C21" s="33" t="str">
        <f>призеры!C12</f>
        <v>ШЕМБЕРГ Диана Николаевна</v>
      </c>
      <c r="D21" s="33" t="str">
        <f>призеры!D12</f>
        <v>16.04.01, КМС</v>
      </c>
      <c r="E21" s="33" t="str">
        <f>призеры!E12</f>
        <v>УФО</v>
      </c>
      <c r="F21" s="33" t="str">
        <f>призеры!F12</f>
        <v>Свердловская обл., г.Ирбит</v>
      </c>
      <c r="G21" s="33"/>
      <c r="H21" s="34" t="str">
        <f>призеры!H12</f>
        <v>Хухарев А.П., Шевчук П.Н.</v>
      </c>
      <c r="I21" s="26"/>
      <c r="J21" s="27"/>
    </row>
    <row r="22" spans="1:10" ht="23.1" customHeight="1">
      <c r="A22" s="141"/>
      <c r="B22" s="52" t="s">
        <v>5</v>
      </c>
      <c r="C22" s="32" t="str">
        <f>призеры!C13</f>
        <v>СЕВЕРТОВА Екатерина Владимировна</v>
      </c>
      <c r="D22" s="32" t="str">
        <f>призеры!D13</f>
        <v>04.06.03, 2р.</v>
      </c>
      <c r="E22" s="32" t="str">
        <f>призеры!E13</f>
        <v>УФО</v>
      </c>
      <c r="F22" s="32" t="str">
        <f>призеры!F13</f>
        <v>ХМАО-Югра, г.Междуреченский</v>
      </c>
      <c r="G22" s="32"/>
      <c r="H22" s="35" t="str">
        <f>призеры!H13</f>
        <v>Соколов А.Н.</v>
      </c>
      <c r="I22" s="26"/>
      <c r="J22" s="27"/>
    </row>
    <row r="23" spans="1:10" ht="23.1" customHeight="1">
      <c r="A23" s="141"/>
      <c r="B23" s="52" t="s">
        <v>6</v>
      </c>
      <c r="C23" s="32" t="str">
        <f>призеры!C14</f>
        <v>ХАКИМОВА Эльвира Рафаэльевна</v>
      </c>
      <c r="D23" s="32" t="str">
        <f>призеры!D14</f>
        <v>31.07.02, КМС</v>
      </c>
      <c r="E23" s="32" t="str">
        <f>призеры!E14</f>
        <v>УФО</v>
      </c>
      <c r="F23" s="32" t="str">
        <f>призеры!F14</f>
        <v>Челябинская обл., г.Аргаяш</v>
      </c>
      <c r="G23" s="32"/>
      <c r="H23" s="35" t="str">
        <f>призеры!H14</f>
        <v>Хафизов Р.А.</v>
      </c>
      <c r="I23" s="26"/>
      <c r="J23" s="27"/>
    </row>
    <row r="24" spans="1:10" ht="23.1" customHeight="1" thickBot="1">
      <c r="A24" s="142"/>
      <c r="B24" s="53" t="s">
        <v>6</v>
      </c>
      <c r="C24" s="36" t="str">
        <f>призеры!C15</f>
        <v>МЯЛИНА Софья Михайловна</v>
      </c>
      <c r="D24" s="36" t="str">
        <f>призеры!D15</f>
        <v>14.05.2003, 1юн.</v>
      </c>
      <c r="E24" s="36" t="str">
        <f>призеры!E15</f>
        <v>УФО</v>
      </c>
      <c r="F24" s="36" t="str">
        <f>призеры!F15</f>
        <v>Курганская обл., КГСХА</v>
      </c>
      <c r="G24" s="36"/>
      <c r="H24" s="37" t="str">
        <f>призеры!H15</f>
        <v>Шимченко М.В.
Колушов В.А.</v>
      </c>
      <c r="I24" s="26"/>
      <c r="J24" s="27"/>
    </row>
    <row r="25" spans="1:10" ht="12" customHeight="1" thickBot="1">
      <c r="B25" s="13"/>
      <c r="C25" s="39"/>
      <c r="D25" s="39"/>
      <c r="E25" s="40"/>
      <c r="F25" s="39"/>
      <c r="G25" s="39"/>
      <c r="H25" s="39"/>
      <c r="I25" s="11"/>
    </row>
    <row r="26" spans="1:10" ht="23.1" customHeight="1">
      <c r="A26" s="129" t="str">
        <f>призеры!A16</f>
        <v>48 кг</v>
      </c>
      <c r="B26" s="59" t="s">
        <v>4</v>
      </c>
      <c r="C26" s="33" t="str">
        <f>призеры!C16</f>
        <v>РУСАКОВА Дарья Олеговна</v>
      </c>
      <c r="D26" s="33" t="str">
        <f>призеры!D16</f>
        <v>27.03.02, 1р.</v>
      </c>
      <c r="E26" s="33" t="str">
        <f>призеры!E16</f>
        <v>УФО</v>
      </c>
      <c r="F26" s="33" t="str">
        <f>призеры!F16</f>
        <v>Свердловская обл., г.Екатеринбург</v>
      </c>
      <c r="G26" s="33"/>
      <c r="H26" s="34" t="str">
        <f>призеры!H16</f>
        <v>Федосеев М.Е., Никулин И.В.</v>
      </c>
      <c r="I26" s="26"/>
      <c r="J26" s="27"/>
    </row>
    <row r="27" spans="1:10" ht="23.1" customHeight="1">
      <c r="A27" s="130"/>
      <c r="B27" s="52" t="s">
        <v>5</v>
      </c>
      <c r="C27" s="32" t="str">
        <f>призеры!C17</f>
        <v>ГАРЕЕВА Эльмира Данаировна</v>
      </c>
      <c r="D27" s="32" t="str">
        <f>призеры!D17</f>
        <v>23.01.01, КМС</v>
      </c>
      <c r="E27" s="32" t="str">
        <f>призеры!E17</f>
        <v>УФО</v>
      </c>
      <c r="F27" s="32" t="str">
        <f>призеры!F17</f>
        <v>Челябинская обл., г.Челябинск</v>
      </c>
      <c r="G27" s="32"/>
      <c r="H27" s="35" t="str">
        <f>призеры!H17</f>
        <v xml:space="preserve"> Хафизов Р.А., Востриков А.Е.</v>
      </c>
      <c r="I27" s="26"/>
      <c r="J27" s="27"/>
    </row>
    <row r="28" spans="1:10" ht="23.1" customHeight="1">
      <c r="A28" s="130"/>
      <c r="B28" s="52" t="s">
        <v>6</v>
      </c>
      <c r="C28" s="32" t="str">
        <f>призеры!C18</f>
        <v>САФРОНОВА Екатерина Алексеевна</v>
      </c>
      <c r="D28" s="32" t="str">
        <f>призеры!D18</f>
        <v>01.04.02, КМС</v>
      </c>
      <c r="E28" s="32" t="str">
        <f>призеры!E18</f>
        <v>УФО</v>
      </c>
      <c r="F28" s="32" t="str">
        <f>призеры!F18</f>
        <v>Свердловская обл., г.Екатеринбург</v>
      </c>
      <c r="G28" s="32"/>
      <c r="H28" s="35" t="str">
        <f>призеры!H18</f>
        <v>Федосеев М.Е., Сенцов И.Ю.</v>
      </c>
      <c r="I28" s="26"/>
      <c r="J28" s="27"/>
    </row>
    <row r="29" spans="1:10" ht="23.1" customHeight="1" thickBot="1">
      <c r="A29" s="131"/>
      <c r="B29" s="53" t="s">
        <v>6</v>
      </c>
      <c r="C29" s="36" t="str">
        <f>призеры!C19</f>
        <v>АНИСИМОВА Дарья Николаевна</v>
      </c>
      <c r="D29" s="36" t="str">
        <f>призеры!D19</f>
        <v>26.11.01, КМС</v>
      </c>
      <c r="E29" s="36" t="str">
        <f>призеры!E19</f>
        <v>УФО</v>
      </c>
      <c r="F29" s="36" t="str">
        <f>призеры!F19</f>
        <v>Курганская обл., г.Курган, СШОР №1</v>
      </c>
      <c r="G29" s="36"/>
      <c r="H29" s="37" t="str">
        <f>призеры!H19</f>
        <v>Пирогов И.Ю.
Анисимов Н.И.</v>
      </c>
      <c r="I29" s="26"/>
      <c r="J29" s="27"/>
    </row>
    <row r="30" spans="1:10" ht="12" customHeight="1" thickBot="1">
      <c r="A30" s="24"/>
      <c r="B30" s="12"/>
      <c r="C30" s="66"/>
      <c r="D30" s="67"/>
      <c r="E30" s="67"/>
      <c r="F30" s="68"/>
      <c r="G30" s="39"/>
      <c r="H30" s="69"/>
      <c r="I30" s="26"/>
    </row>
    <row r="31" spans="1:10" ht="23.1" customHeight="1">
      <c r="A31" s="120" t="str">
        <f>призеры!A20</f>
        <v>52 кг</v>
      </c>
      <c r="B31" s="59" t="s">
        <v>4</v>
      </c>
      <c r="C31" s="33" t="str">
        <f>призеры!C20</f>
        <v>ЛАПШИНА Валерия Евгеньевна</v>
      </c>
      <c r="D31" s="33" t="str">
        <f>призеры!D20</f>
        <v>02.09.01, КМС</v>
      </c>
      <c r="E31" s="33" t="str">
        <f>призеры!E20</f>
        <v>УФО</v>
      </c>
      <c r="F31" s="33" t="str">
        <f>призеры!F20</f>
        <v>Курганская обл., г.Курган, ДЮСШ №4</v>
      </c>
      <c r="G31" s="33"/>
      <c r="H31" s="34" t="str">
        <f>призеры!H20</f>
        <v>Печерских В.И.
Осипов В.Ю.</v>
      </c>
      <c r="I31" s="26"/>
      <c r="J31" s="27"/>
    </row>
    <row r="32" spans="1:10" ht="23.1" customHeight="1">
      <c r="A32" s="121"/>
      <c r="B32" s="52" t="s">
        <v>5</v>
      </c>
      <c r="C32" s="32" t="str">
        <f>призеры!C21</f>
        <v>ХАСАНОВА Екатерина Алексеевна</v>
      </c>
      <c r="D32" s="32" t="str">
        <f>призеры!D21</f>
        <v>23.05.01, КМС</v>
      </c>
      <c r="E32" s="32" t="str">
        <f>призеры!E21</f>
        <v>УФО</v>
      </c>
      <c r="F32" s="32" t="str">
        <f>призеры!F21</f>
        <v>Свердловская обл., г.Н.Тагил</v>
      </c>
      <c r="G32" s="32"/>
      <c r="H32" s="35" t="str">
        <f>призеры!H21</f>
        <v>Пляшкун Н.В.</v>
      </c>
      <c r="I32" s="26"/>
      <c r="J32" s="27"/>
    </row>
    <row r="33" spans="1:10" ht="23.1" customHeight="1">
      <c r="A33" s="121"/>
      <c r="B33" s="52" t="s">
        <v>6</v>
      </c>
      <c r="C33" s="32" t="str">
        <f>призеры!C22</f>
        <v xml:space="preserve">САРГСЯН Ани Андраниковна </v>
      </c>
      <c r="D33" s="32" t="str">
        <f>призеры!D22</f>
        <v>14.05.02, КМС</v>
      </c>
      <c r="E33" s="32" t="str">
        <f>призеры!E22</f>
        <v>УФО</v>
      </c>
      <c r="F33" s="32" t="str">
        <f>призеры!F22</f>
        <v>ХМАО-Югра, г.Лангепас</v>
      </c>
      <c r="G33" s="32"/>
      <c r="H33" s="35" t="str">
        <f>призеры!H22</f>
        <v>Саргсян А.Г.</v>
      </c>
      <c r="I33" s="26"/>
      <c r="J33" s="27"/>
    </row>
    <row r="34" spans="1:10" ht="23.1" customHeight="1" thickBot="1">
      <c r="A34" s="122"/>
      <c r="B34" s="53" t="s">
        <v>6</v>
      </c>
      <c r="C34" s="36" t="str">
        <f>призеры!C23</f>
        <v xml:space="preserve">САРГСЯН Анна Андраниковна </v>
      </c>
      <c r="D34" s="36" t="str">
        <f>призеры!D23</f>
        <v>14.05.02, КМС</v>
      </c>
      <c r="E34" s="36" t="str">
        <f>призеры!E23</f>
        <v>УФО</v>
      </c>
      <c r="F34" s="36" t="str">
        <f>призеры!F23</f>
        <v>ХМАО-Югра, г.Лангепас</v>
      </c>
      <c r="G34" s="36"/>
      <c r="H34" s="37" t="str">
        <f>призеры!H23</f>
        <v>Саргсян А.Г.</v>
      </c>
      <c r="I34" s="26"/>
      <c r="J34" s="27"/>
    </row>
    <row r="35" spans="1:10" ht="12" customHeight="1" thickBot="1">
      <c r="A35" s="24"/>
      <c r="B35" s="12"/>
      <c r="C35" s="66"/>
      <c r="D35" s="67"/>
      <c r="E35" s="67"/>
      <c r="F35" s="68"/>
      <c r="G35" s="68"/>
      <c r="H35" s="69"/>
      <c r="I35" s="26"/>
    </row>
    <row r="36" spans="1:10" ht="23.1" customHeight="1">
      <c r="A36" s="129" t="str">
        <f>призеры!A24</f>
        <v>56 кг</v>
      </c>
      <c r="B36" s="59" t="s">
        <v>4</v>
      </c>
      <c r="C36" s="33" t="str">
        <f>призеры!C24</f>
        <v>ФЕДОРИЩЕВА Елизавета Андреевна</v>
      </c>
      <c r="D36" s="33" t="str">
        <f>призеры!D24</f>
        <v>08.12.01, КМС</v>
      </c>
      <c r="E36" s="33" t="str">
        <f>призеры!E24</f>
        <v>УФО</v>
      </c>
      <c r="F36" s="33" t="str">
        <f>призеры!F24</f>
        <v>ХМАО-Югра, г.Сургут</v>
      </c>
      <c r="G36" s="33"/>
      <c r="H36" s="34" t="str">
        <f>призеры!H24</f>
        <v>Головко В.И., Карзакова О.Г.</v>
      </c>
      <c r="I36" s="26"/>
      <c r="J36" s="27"/>
    </row>
    <row r="37" spans="1:10" ht="23.1" customHeight="1">
      <c r="A37" s="130"/>
      <c r="B37" s="52" t="s">
        <v>5</v>
      </c>
      <c r="C37" s="32" t="str">
        <f>призеры!C25</f>
        <v>АБРОСИМОВА Алена Алексеевна</v>
      </c>
      <c r="D37" s="32" t="str">
        <f>призеры!D25</f>
        <v>13.10.03, 1р.</v>
      </c>
      <c r="E37" s="32" t="str">
        <f>призеры!E25</f>
        <v>УФО</v>
      </c>
      <c r="F37" s="32" t="str">
        <f>призеры!F25</f>
        <v>Свердловская обл., г.Н.Тагил</v>
      </c>
      <c r="G37" s="32"/>
      <c r="H37" s="35" t="str">
        <f>призеры!H25</f>
        <v>Сенченко С.А.</v>
      </c>
      <c r="I37" s="26"/>
      <c r="J37" s="27"/>
    </row>
    <row r="38" spans="1:10" ht="23.1" customHeight="1">
      <c r="A38" s="130"/>
      <c r="B38" s="52" t="s">
        <v>6</v>
      </c>
      <c r="C38" s="32" t="str">
        <f>призеры!C26</f>
        <v>ПРОКОПЬЕВА Валерия Александровна</v>
      </c>
      <c r="D38" s="32" t="str">
        <f>призеры!D26</f>
        <v>08.08.03, 1р.</v>
      </c>
      <c r="E38" s="32" t="str">
        <f>призеры!E26</f>
        <v>УФО</v>
      </c>
      <c r="F38" s="32" t="str">
        <f>призеры!F26</f>
        <v>ХМАО-Югра, г.Лангепас</v>
      </c>
      <c r="G38" s="32"/>
      <c r="H38" s="35" t="str">
        <f>призеры!H26</f>
        <v>Саргсян А.Г.</v>
      </c>
      <c r="I38" s="26"/>
      <c r="J38" s="27"/>
    </row>
    <row r="39" spans="1:10" ht="23.1" customHeight="1" thickBot="1">
      <c r="A39" s="131"/>
      <c r="B39" s="53" t="s">
        <v>6</v>
      </c>
      <c r="C39" s="36" t="str">
        <f>призеры!C27</f>
        <v>ЯГОВИТИНА Надежда Игоревна</v>
      </c>
      <c r="D39" s="36" t="str">
        <f>призеры!D27</f>
        <v>14.08.01, 1р.</v>
      </c>
      <c r="E39" s="36" t="str">
        <f>призеры!E27</f>
        <v>УФО</v>
      </c>
      <c r="F39" s="36" t="str">
        <f>призеры!F27</f>
        <v>Свердловская обл., г.Екатеринбург</v>
      </c>
      <c r="G39" s="36"/>
      <c r="H39" s="37" t="str">
        <f>призеры!H27</f>
        <v>Сазонов Ю.М., 
Сазонов С.Ю.</v>
      </c>
      <c r="I39" s="26"/>
      <c r="J39" s="27"/>
    </row>
    <row r="40" spans="1:10" ht="23.1" hidden="1" customHeight="1">
      <c r="A40" s="49"/>
      <c r="B40" s="60" t="s">
        <v>10</v>
      </c>
      <c r="C40" s="47" t="s">
        <v>39</v>
      </c>
      <c r="D40" s="47" t="s">
        <v>40</v>
      </c>
      <c r="E40" s="47" t="s">
        <v>37</v>
      </c>
      <c r="F40" s="47" t="s">
        <v>41</v>
      </c>
      <c r="G40" s="47"/>
      <c r="H40" s="47" t="s">
        <v>42</v>
      </c>
      <c r="I40" s="26"/>
    </row>
    <row r="41" spans="1:10" ht="23.1" hidden="1" customHeight="1" thickBot="1">
      <c r="A41" s="50"/>
      <c r="B41" s="53" t="s">
        <v>10</v>
      </c>
      <c r="C41" s="32" t="s">
        <v>43</v>
      </c>
      <c r="D41" s="32" t="s">
        <v>44</v>
      </c>
      <c r="E41" s="32" t="s">
        <v>45</v>
      </c>
      <c r="F41" s="32" t="s">
        <v>46</v>
      </c>
      <c r="G41" s="32"/>
      <c r="H41" s="32" t="s">
        <v>47</v>
      </c>
      <c r="I41" s="26"/>
    </row>
    <row r="42" spans="1:10" ht="12" customHeight="1" thickBot="1">
      <c r="B42" s="61"/>
      <c r="C42" s="62"/>
      <c r="D42" s="62"/>
      <c r="E42" s="63"/>
      <c r="F42" s="62"/>
      <c r="G42" s="62"/>
      <c r="H42" s="70"/>
      <c r="I42" s="11"/>
    </row>
    <row r="43" spans="1:10" ht="23.1" customHeight="1">
      <c r="A43" s="129" t="str">
        <f>призеры!A28</f>
        <v>60 кг</v>
      </c>
      <c r="B43" s="59" t="s">
        <v>4</v>
      </c>
      <c r="C43" s="33" t="str">
        <f>призеры!C28</f>
        <v>КОЛЕСНИК Анастасия Викторовна</v>
      </c>
      <c r="D43" s="33" t="str">
        <f>призеры!D28</f>
        <v>29.11.02, КМС</v>
      </c>
      <c r="E43" s="33" t="str">
        <f>призеры!E28</f>
        <v>УФО</v>
      </c>
      <c r="F43" s="33" t="str">
        <f>призеры!F28</f>
        <v>Свердловская обл., г.Екатеринбург</v>
      </c>
      <c r="G43" s="33"/>
      <c r="H43" s="34" t="str">
        <f>призеры!H28</f>
        <v>Федосеев М.Е., Бекетов В.В.</v>
      </c>
      <c r="I43" s="26"/>
      <c r="J43" s="27"/>
    </row>
    <row r="44" spans="1:10" ht="23.1" customHeight="1">
      <c r="A44" s="130"/>
      <c r="B44" s="52" t="s">
        <v>5</v>
      </c>
      <c r="C44" s="32" t="str">
        <f>призеры!C29</f>
        <v>КАРДАШИНА Полина Андреевна</v>
      </c>
      <c r="D44" s="32" t="str">
        <f>призеры!D29</f>
        <v>12.11.01, КМС</v>
      </c>
      <c r="E44" s="32" t="str">
        <f>призеры!E29</f>
        <v>УФО</v>
      </c>
      <c r="F44" s="32" t="str">
        <f>призеры!F29</f>
        <v>Курганская обл., г.Курган, КУОР</v>
      </c>
      <c r="G44" s="32"/>
      <c r="H44" s="35" t="str">
        <f>призеры!H29</f>
        <v>Осипов В.Ю.
Миниахметов А.С.</v>
      </c>
      <c r="I44" s="26"/>
      <c r="J44" s="27"/>
    </row>
    <row r="45" spans="1:10" ht="23.1" customHeight="1">
      <c r="A45" s="130"/>
      <c r="B45" s="52" t="s">
        <v>6</v>
      </c>
      <c r="C45" s="32" t="str">
        <f>призеры!C30</f>
        <v>ПЕПЕЛЯЕВА Ульяна Константиновна</v>
      </c>
      <c r="D45" s="32" t="str">
        <f>призеры!D30</f>
        <v>16.11.02, 1р.</v>
      </c>
      <c r="E45" s="32" t="str">
        <f>призеры!E30</f>
        <v>УФО</v>
      </c>
      <c r="F45" s="32" t="str">
        <f>призеры!F30</f>
        <v>Свердловская обл., г.Екатеринбург</v>
      </c>
      <c r="G45" s="32"/>
      <c r="H45" s="35" t="str">
        <f>призеры!H30</f>
        <v>Рыбин Р.В., Манцевич В.М.</v>
      </c>
      <c r="I45" s="26"/>
      <c r="J45" s="27"/>
    </row>
    <row r="46" spans="1:10" ht="23.1" customHeight="1" thickBot="1">
      <c r="A46" s="131"/>
      <c r="B46" s="53" t="s">
        <v>6</v>
      </c>
      <c r="C46" s="36" t="str">
        <f>призеры!C31</f>
        <v>ЛЕВЧУК Юлия Владимировна</v>
      </c>
      <c r="D46" s="36" t="str">
        <f>призеры!D31</f>
        <v>14.08.02, 1р.</v>
      </c>
      <c r="E46" s="36" t="str">
        <f>призеры!E31</f>
        <v>УФО</v>
      </c>
      <c r="F46" s="36" t="str">
        <f>призеры!F31</f>
        <v>Челябинская обл., г.Челябинск</v>
      </c>
      <c r="G46" s="36"/>
      <c r="H46" s="37" t="str">
        <f>призеры!H31</f>
        <v>Чибичик Ю.Е.</v>
      </c>
      <c r="I46" s="26"/>
      <c r="J46" s="27"/>
    </row>
    <row r="47" spans="1:10" ht="23.1" hidden="1" customHeight="1">
      <c r="A47" s="49"/>
      <c r="B47" s="31" t="s">
        <v>10</v>
      </c>
      <c r="C47" s="47" t="s">
        <v>48</v>
      </c>
      <c r="D47" s="47" t="s">
        <v>49</v>
      </c>
      <c r="E47" s="47" t="s">
        <v>45</v>
      </c>
      <c r="F47" s="47" t="s">
        <v>50</v>
      </c>
      <c r="G47" s="47">
        <v>0</v>
      </c>
      <c r="H47" s="48" t="s">
        <v>51</v>
      </c>
      <c r="I47" s="26"/>
    </row>
    <row r="48" spans="1:10" ht="23.1" hidden="1" customHeight="1" thickBot="1">
      <c r="A48" s="50"/>
      <c r="B48" s="29" t="s">
        <v>10</v>
      </c>
      <c r="C48" s="36" t="s">
        <v>52</v>
      </c>
      <c r="D48" s="36" t="s">
        <v>53</v>
      </c>
      <c r="E48" s="36" t="s">
        <v>38</v>
      </c>
      <c r="F48" s="36" t="s">
        <v>54</v>
      </c>
      <c r="G48" s="36">
        <v>0</v>
      </c>
      <c r="H48" s="37" t="s">
        <v>55</v>
      </c>
      <c r="I48" s="26"/>
    </row>
    <row r="49" spans="1:19" ht="12" hidden="1" customHeight="1" thickBot="1">
      <c r="B49" s="13"/>
      <c r="C49" s="9"/>
      <c r="D49" s="9"/>
      <c r="E49" s="19"/>
      <c r="F49" s="9"/>
      <c r="G49" s="9"/>
      <c r="H49" s="16"/>
      <c r="I49" s="11"/>
    </row>
    <row r="50" spans="1:19" ht="23.1" hidden="1" customHeight="1">
      <c r="A50" s="129" t="str">
        <f>призеры!A32</f>
        <v>65 кг</v>
      </c>
      <c r="B50" s="28" t="s">
        <v>4</v>
      </c>
      <c r="C50" s="33" t="s">
        <v>56</v>
      </c>
      <c r="D50" s="33" t="s">
        <v>57</v>
      </c>
      <c r="E50" s="33" t="s">
        <v>37</v>
      </c>
      <c r="F50" s="33" t="s">
        <v>58</v>
      </c>
      <c r="G50" s="33">
        <v>0</v>
      </c>
      <c r="H50" s="34" t="s">
        <v>59</v>
      </c>
      <c r="I50" s="26"/>
      <c r="J50" s="27"/>
    </row>
    <row r="51" spans="1:19" ht="23.1" hidden="1" customHeight="1">
      <c r="A51" s="130"/>
      <c r="B51" s="30" t="s">
        <v>5</v>
      </c>
      <c r="C51" s="32" t="s">
        <v>60</v>
      </c>
      <c r="D51" s="32" t="s">
        <v>61</v>
      </c>
      <c r="E51" s="32" t="s">
        <v>37</v>
      </c>
      <c r="F51" s="32" t="s">
        <v>62</v>
      </c>
      <c r="G51" s="32">
        <v>0</v>
      </c>
      <c r="H51" s="35" t="s">
        <v>63</v>
      </c>
      <c r="I51" s="26"/>
      <c r="J51" s="27"/>
    </row>
    <row r="52" spans="1:19" ht="23.1" hidden="1" customHeight="1">
      <c r="A52" s="130"/>
      <c r="B52" s="30" t="s">
        <v>6</v>
      </c>
      <c r="C52" s="32" t="s">
        <v>64</v>
      </c>
      <c r="D52" s="32" t="s">
        <v>65</v>
      </c>
      <c r="E52" s="32" t="s">
        <v>15</v>
      </c>
      <c r="F52" s="32" t="s">
        <v>66</v>
      </c>
      <c r="G52" s="32">
        <v>0</v>
      </c>
      <c r="H52" s="35" t="s">
        <v>67</v>
      </c>
      <c r="I52" s="26"/>
      <c r="J52" s="27"/>
    </row>
    <row r="53" spans="1:19" ht="23.1" hidden="1" customHeight="1" thickBot="1">
      <c r="A53" s="131"/>
      <c r="B53" s="29" t="s">
        <v>6</v>
      </c>
      <c r="C53" s="36" t="s">
        <v>68</v>
      </c>
      <c r="D53" s="36" t="s">
        <v>69</v>
      </c>
      <c r="E53" s="36" t="s">
        <v>37</v>
      </c>
      <c r="F53" s="36" t="s">
        <v>70</v>
      </c>
      <c r="G53" s="36">
        <v>0</v>
      </c>
      <c r="H53" s="37" t="s">
        <v>71</v>
      </c>
      <c r="I53" s="26"/>
      <c r="J53" s="27"/>
    </row>
    <row r="54" spans="1:19" ht="23.1" customHeight="1">
      <c r="A54" s="1"/>
      <c r="B54" s="12"/>
      <c r="C54" s="51"/>
      <c r="D54" s="51"/>
      <c r="E54" s="51"/>
      <c r="F54" s="51"/>
      <c r="G54" s="51"/>
      <c r="H54" s="51"/>
      <c r="I54" s="26"/>
      <c r="J54" s="27"/>
    </row>
    <row r="55" spans="1:19" ht="12" customHeight="1">
      <c r="A55" s="1"/>
      <c r="B55" s="18" t="str">
        <f>[1]реквизиты!$A$6</f>
        <v>Гл. судья, судья ВК</v>
      </c>
      <c r="C55" s="6"/>
      <c r="D55" s="6"/>
      <c r="E55" s="21"/>
      <c r="F55" s="18" t="str">
        <f>[1]реквизиты!$G$6</f>
        <v>М.Г. Стенников</v>
      </c>
      <c r="G55" s="18"/>
      <c r="H55" s="6"/>
    </row>
    <row r="56" spans="1:19" ht="21.75" customHeight="1">
      <c r="A56" s="1"/>
      <c r="B56" s="18"/>
      <c r="C56" s="7"/>
      <c r="D56" s="7"/>
      <c r="E56" s="22"/>
      <c r="F56" s="17" t="str">
        <f>[1]реквизиты!$G$7</f>
        <v>/г.Курган/</v>
      </c>
      <c r="G56" s="17"/>
      <c r="H56" s="7"/>
    </row>
    <row r="57" spans="1:19" ht="12" customHeight="1">
      <c r="A57" s="1"/>
      <c r="B57" s="18" t="str">
        <f>[1]реквизиты!$A$8</f>
        <v>Гл. секретарь, судья ВК</v>
      </c>
      <c r="C57" s="7"/>
      <c r="D57" s="7"/>
      <c r="E57" s="22"/>
      <c r="F57" s="18" t="str">
        <f>[1]реквизиты!$G$8</f>
        <v>Д.П.Сапунов</v>
      </c>
      <c r="G57" s="18"/>
      <c r="H57" s="6"/>
    </row>
    <row r="58" spans="1:19" ht="12" customHeight="1">
      <c r="C58" s="1"/>
      <c r="F58" t="str">
        <f>[1]реквизиты!$G$9</f>
        <v>/Качканар/</v>
      </c>
      <c r="H58" s="7"/>
    </row>
    <row r="63" spans="1:19">
      <c r="S63" t="s">
        <v>9</v>
      </c>
    </row>
  </sheetData>
  <mergeCells count="28">
    <mergeCell ref="A50:A53"/>
    <mergeCell ref="A43:A46"/>
    <mergeCell ref="I18:I19"/>
    <mergeCell ref="A21:A24"/>
    <mergeCell ref="A26:A29"/>
    <mergeCell ref="A31:A34"/>
    <mergeCell ref="A36:A39"/>
    <mergeCell ref="J8:J9"/>
    <mergeCell ref="I10:I11"/>
    <mergeCell ref="J10:J11"/>
    <mergeCell ref="J14:J15"/>
    <mergeCell ref="I12:I13"/>
    <mergeCell ref="J12:J13"/>
    <mergeCell ref="A8:A11"/>
    <mergeCell ref="A1:I1"/>
    <mergeCell ref="A2:I2"/>
    <mergeCell ref="A3:I3"/>
    <mergeCell ref="A4:I4"/>
    <mergeCell ref="A5:I5"/>
    <mergeCell ref="G6:G7"/>
    <mergeCell ref="H6:H7"/>
    <mergeCell ref="I6:I7"/>
    <mergeCell ref="B6:B7"/>
    <mergeCell ref="C6:C7"/>
    <mergeCell ref="D6:D7"/>
    <mergeCell ref="E6:E7"/>
    <mergeCell ref="F6:F7"/>
    <mergeCell ref="I8:I9"/>
  </mergeCells>
  <conditionalFormatting sqref="G25 G30 G35 G40:G42 G47:G54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58" max="7" man="1"/>
  </rowBreaks>
  <colBreaks count="2" manualBreakCount="2">
    <brk id="13" max="1048575" man="1"/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view="pageBreakPreview" topLeftCell="A22" zoomScale="90" zoomScaleNormal="100" zoomScaleSheetLayoutView="90" workbookViewId="0">
      <selection activeCell="K46" sqref="K46"/>
    </sheetView>
  </sheetViews>
  <sheetFormatPr defaultRowHeight="12.75"/>
  <cols>
    <col min="1" max="1" width="5.140625" customWidth="1"/>
    <col min="2" max="2" width="6.7109375" customWidth="1"/>
    <col min="3" max="3" width="32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16" t="s">
        <v>7</v>
      </c>
      <c r="B1" s="116"/>
      <c r="C1" s="116"/>
      <c r="D1" s="116"/>
      <c r="E1" s="116"/>
      <c r="F1" s="116"/>
      <c r="G1" s="116"/>
      <c r="H1" s="116"/>
      <c r="I1" s="116"/>
    </row>
    <row r="2" spans="1:10" ht="17.25" customHeight="1">
      <c r="A2" s="117" t="s">
        <v>155</v>
      </c>
      <c r="B2" s="117"/>
      <c r="C2" s="117"/>
      <c r="D2" s="117"/>
      <c r="E2" s="117"/>
      <c r="F2" s="117"/>
      <c r="G2" s="117"/>
      <c r="H2" s="117"/>
      <c r="I2" s="117"/>
    </row>
    <row r="3" spans="1:10" ht="28.5" customHeight="1">
      <c r="A3" s="139" t="str">
        <f>'1стр'!A3:I3</f>
        <v>Первенство Уральского федерального округа по самбо среди юношей и девушек 2001-2002 г.р.</v>
      </c>
      <c r="B3" s="139"/>
      <c r="C3" s="139"/>
      <c r="D3" s="139"/>
      <c r="E3" s="139"/>
      <c r="F3" s="139"/>
      <c r="G3" s="139"/>
      <c r="H3" s="139"/>
      <c r="I3" s="139"/>
    </row>
    <row r="4" spans="1:10" ht="16.5" customHeight="1" thickBot="1">
      <c r="A4" s="117" t="str">
        <f>'1стр'!A4:I4</f>
        <v>13-15 декабря 2018г.</v>
      </c>
      <c r="B4" s="117"/>
      <c r="C4" s="117"/>
      <c r="D4" s="117"/>
      <c r="E4" s="117"/>
      <c r="F4" s="117"/>
      <c r="G4" s="117"/>
      <c r="H4" s="117"/>
      <c r="I4" s="117"/>
    </row>
    <row r="5" spans="1:10" ht="3.75" hidden="1" customHeight="1" thickBot="1">
      <c r="A5" s="117"/>
      <c r="B5" s="117"/>
      <c r="C5" s="117"/>
      <c r="D5" s="117"/>
      <c r="E5" s="117"/>
      <c r="F5" s="117"/>
      <c r="G5" s="117"/>
      <c r="H5" s="117"/>
      <c r="I5" s="117"/>
    </row>
    <row r="6" spans="1:10" ht="11.1" customHeight="1">
      <c r="A6" s="163" t="s">
        <v>27</v>
      </c>
      <c r="B6" s="167" t="s">
        <v>0</v>
      </c>
      <c r="C6" s="127" t="s">
        <v>1</v>
      </c>
      <c r="D6" s="127" t="s">
        <v>2</v>
      </c>
      <c r="E6" s="127" t="s">
        <v>12</v>
      </c>
      <c r="F6" s="127" t="s">
        <v>13</v>
      </c>
      <c r="G6" s="135" t="s">
        <v>26</v>
      </c>
      <c r="H6" s="137" t="s">
        <v>3</v>
      </c>
      <c r="I6" s="119"/>
    </row>
    <row r="7" spans="1:10" ht="13.5" customHeight="1" thickBot="1">
      <c r="A7" s="164"/>
      <c r="B7" s="168"/>
      <c r="C7" s="128"/>
      <c r="D7" s="128"/>
      <c r="E7" s="128"/>
      <c r="F7" s="128"/>
      <c r="G7" s="136"/>
      <c r="H7" s="138"/>
      <c r="I7" s="119"/>
    </row>
    <row r="8" spans="1:10" ht="23.1" customHeight="1">
      <c r="A8" s="169" t="s">
        <v>146</v>
      </c>
      <c r="B8" s="102" t="s">
        <v>4</v>
      </c>
      <c r="C8" s="107" t="e">
        <f>[2]ит.пр!C6</f>
        <v>#N/A</v>
      </c>
      <c r="D8" s="107" t="e">
        <f>[2]ит.пр!D6</f>
        <v>#N/A</v>
      </c>
      <c r="E8" s="107" t="e">
        <f>[2]ит.пр!E6</f>
        <v>#N/A</v>
      </c>
      <c r="F8" s="107" t="e">
        <f>[2]ит.пр!F6</f>
        <v>#N/A</v>
      </c>
      <c r="G8" s="107" t="e">
        <f>[2]ит.пр!G6</f>
        <v>#N/A</v>
      </c>
      <c r="H8" s="108" t="e">
        <f>[2]ит.пр!H6</f>
        <v>#N/A</v>
      </c>
      <c r="I8" s="123"/>
      <c r="J8" s="124"/>
    </row>
    <row r="9" spans="1:10" ht="23.1" customHeight="1" thickBot="1">
      <c r="A9" s="170"/>
      <c r="B9" s="103" t="s">
        <v>5</v>
      </c>
      <c r="C9" s="78" t="e">
        <f>[2]ит.пр!C7</f>
        <v>#N/A</v>
      </c>
      <c r="D9" s="78" t="e">
        <f>[2]ит.пр!D7</f>
        <v>#N/A</v>
      </c>
      <c r="E9" s="78" t="e">
        <f>[2]ит.пр!E7</f>
        <v>#N/A</v>
      </c>
      <c r="F9" s="78" t="e">
        <f>[2]ит.пр!F7</f>
        <v>#N/A</v>
      </c>
      <c r="G9" s="78" t="e">
        <f>[2]ит.пр!G7</f>
        <v>#N/A</v>
      </c>
      <c r="H9" s="109" t="e">
        <f>[2]ит.пр!H7</f>
        <v>#N/A</v>
      </c>
      <c r="I9" s="123"/>
      <c r="J9" s="124"/>
    </row>
    <row r="10" spans="1:10" ht="23.1" hidden="1" customHeight="1">
      <c r="A10" s="170"/>
      <c r="B10" s="99" t="s">
        <v>6</v>
      </c>
      <c r="C10" s="78" t="e">
        <f>[2]ит.пр!C8</f>
        <v>#N/A</v>
      </c>
      <c r="D10" s="78" t="e">
        <f>[2]ит.пр!D8</f>
        <v>#N/A</v>
      </c>
      <c r="E10" s="78" t="e">
        <f>[2]ит.пр!E8</f>
        <v>#N/A</v>
      </c>
      <c r="F10" s="78" t="e">
        <f>[2]ит.пр!F8</f>
        <v>#N/A</v>
      </c>
      <c r="G10" s="78" t="e">
        <f>[2]ит.пр!G8</f>
        <v>#N/A</v>
      </c>
      <c r="H10" s="109" t="e">
        <f>[2]ит.пр!H8</f>
        <v>#N/A</v>
      </c>
      <c r="I10" s="123"/>
      <c r="J10" s="124"/>
    </row>
    <row r="11" spans="1:10" ht="23.1" hidden="1" customHeight="1" thickBot="1">
      <c r="A11" s="171"/>
      <c r="B11" s="100" t="s">
        <v>6</v>
      </c>
      <c r="C11" s="105" t="e">
        <f>[2]ит.пр!C9</f>
        <v>#N/A</v>
      </c>
      <c r="D11" s="105" t="e">
        <f>[2]ит.пр!D9</f>
        <v>#N/A</v>
      </c>
      <c r="E11" s="105" t="e">
        <f>[2]ит.пр!E9</f>
        <v>#N/A</v>
      </c>
      <c r="F11" s="105" t="e">
        <f>[2]ит.пр!F9</f>
        <v>#N/A</v>
      </c>
      <c r="G11" s="105" t="e">
        <f>[2]ит.пр!G9</f>
        <v>#N/A</v>
      </c>
      <c r="H11" s="106" t="e">
        <f>[2]ит.пр!H9</f>
        <v>#N/A</v>
      </c>
      <c r="I11" s="123"/>
      <c r="J11" s="124"/>
    </row>
    <row r="12" spans="1:10" ht="23.1" customHeight="1">
      <c r="A12" s="120" t="s">
        <v>147</v>
      </c>
      <c r="B12" s="101" t="s">
        <v>4</v>
      </c>
      <c r="C12" s="43" t="str">
        <f>[3]ит.пр!C6</f>
        <v>ШЕМБЕРГ Диана Николаевна</v>
      </c>
      <c r="D12" s="43" t="str">
        <f>[3]ит.пр!D6</f>
        <v>16.04.01, КМС</v>
      </c>
      <c r="E12" s="43" t="str">
        <f>[3]ит.пр!E6</f>
        <v>УФО</v>
      </c>
      <c r="F12" s="43" t="str">
        <f>[3]ит.пр!F6</f>
        <v>Свердловская обл., г.Ирбит</v>
      </c>
      <c r="G12" s="114">
        <f>[3]ит.пр!G6</f>
        <v>0</v>
      </c>
      <c r="H12" s="44" t="str">
        <f>[3]ит.пр!H6</f>
        <v>Хухарев А.П., Шевчук П.Н.</v>
      </c>
      <c r="I12" s="14"/>
      <c r="J12" s="92"/>
    </row>
    <row r="13" spans="1:10" ht="23.1" customHeight="1">
      <c r="A13" s="121"/>
      <c r="B13" s="99" t="s">
        <v>5</v>
      </c>
      <c r="C13" s="94" t="str">
        <f>[3]ит.пр!C7</f>
        <v>СЕВЕРТОВА Екатерина Владимировна</v>
      </c>
      <c r="D13" s="94" t="str">
        <f>[3]ит.пр!D7</f>
        <v>04.06.03, 2р.</v>
      </c>
      <c r="E13" s="94" t="str">
        <f>[3]ит.пр!E7</f>
        <v>УФО</v>
      </c>
      <c r="F13" s="94" t="str">
        <f>[3]ит.пр!F7</f>
        <v>ХМАО-Югра, г.Междуреченский</v>
      </c>
      <c r="G13" s="88">
        <f>[3]ит.пр!G7</f>
        <v>0</v>
      </c>
      <c r="H13" s="95" t="str">
        <f>[3]ит.пр!H7</f>
        <v>Соколов А.Н.</v>
      </c>
      <c r="I13" s="14"/>
    </row>
    <row r="14" spans="1:10" ht="23.1" customHeight="1">
      <c r="A14" s="121"/>
      <c r="B14" s="99" t="s">
        <v>6</v>
      </c>
      <c r="C14" s="94" t="str">
        <f>[3]ит.пр!C8</f>
        <v>ХАКИМОВА Эльвира Рафаэльевна</v>
      </c>
      <c r="D14" s="94" t="str">
        <f>[3]ит.пр!D8</f>
        <v>31.07.02, КМС</v>
      </c>
      <c r="E14" s="94" t="str">
        <f>[3]ит.пр!E8</f>
        <v>УФО</v>
      </c>
      <c r="F14" s="94" t="str">
        <f>[3]ит.пр!F8</f>
        <v>Челябинская обл., г.Аргаяш</v>
      </c>
      <c r="G14" s="88">
        <f>[3]ит.пр!G8</f>
        <v>0</v>
      </c>
      <c r="H14" s="95" t="str">
        <f>[3]ит.пр!H8</f>
        <v>Хафизов Р.А.</v>
      </c>
      <c r="I14" s="14"/>
    </row>
    <row r="15" spans="1:10" ht="23.1" customHeight="1" thickBot="1">
      <c r="A15" s="122"/>
      <c r="B15" s="100" t="s">
        <v>6</v>
      </c>
      <c r="C15" s="45" t="str">
        <f>[3]ит.пр!C9</f>
        <v>МЯЛИНА Софья Михайловна</v>
      </c>
      <c r="D15" s="45" t="str">
        <f>[3]ит.пр!D9</f>
        <v>14.05.2003, 1юн.</v>
      </c>
      <c r="E15" s="45" t="str">
        <f>[3]ит.пр!E9</f>
        <v>УФО</v>
      </c>
      <c r="F15" s="45" t="str">
        <f>[3]ит.пр!F9</f>
        <v>Курганская обл., КГСХА</v>
      </c>
      <c r="G15" s="90">
        <f>[3]ит.пр!G9</f>
        <v>0</v>
      </c>
      <c r="H15" s="46" t="str">
        <f>[3]ит.пр!H9</f>
        <v>Шимченко М.В.
Колушов В.А.</v>
      </c>
      <c r="I15" s="93"/>
    </row>
    <row r="16" spans="1:10" ht="23.1" customHeight="1">
      <c r="A16" s="120" t="s">
        <v>148</v>
      </c>
      <c r="B16" s="101" t="s">
        <v>4</v>
      </c>
      <c r="C16" s="43" t="str">
        <f>[4]ит.пр!C6</f>
        <v>РУСАКОВА Дарья Олеговна</v>
      </c>
      <c r="D16" s="43" t="str">
        <f>[4]ит.пр!D6</f>
        <v>27.03.02, 1р.</v>
      </c>
      <c r="E16" s="43" t="str">
        <f>[4]ит.пр!E6</f>
        <v>УФО</v>
      </c>
      <c r="F16" s="43" t="str">
        <f>[4]ит.пр!F6</f>
        <v>Свердловская обл., г.Екатеринбург</v>
      </c>
      <c r="G16" s="114">
        <f>[4]ит.пр!G6</f>
        <v>0</v>
      </c>
      <c r="H16" s="44" t="str">
        <f>[4]ит.пр!H6</f>
        <v>Федосеев М.Е., Никулин И.В.</v>
      </c>
      <c r="I16" s="26"/>
      <c r="J16" s="27"/>
    </row>
    <row r="17" spans="1:10" ht="23.1" customHeight="1">
      <c r="A17" s="121"/>
      <c r="B17" s="99" t="s">
        <v>5</v>
      </c>
      <c r="C17" s="94" t="str">
        <f>[4]ит.пр!C7</f>
        <v>ГАРЕЕВА Эльмира Данаировна</v>
      </c>
      <c r="D17" s="94" t="str">
        <f>[4]ит.пр!D7</f>
        <v>23.01.01, КМС</v>
      </c>
      <c r="E17" s="94" t="str">
        <f>[4]ит.пр!E7</f>
        <v>УФО</v>
      </c>
      <c r="F17" s="94" t="str">
        <f>[4]ит.пр!F7</f>
        <v>Челябинская обл., г.Челябинск</v>
      </c>
      <c r="G17" s="88">
        <f>[4]ит.пр!G7</f>
        <v>0</v>
      </c>
      <c r="H17" s="95" t="str">
        <f>[4]ит.пр!H7</f>
        <v xml:space="preserve"> Хафизов Р.А., Востриков А.Е.</v>
      </c>
      <c r="I17" s="14"/>
      <c r="J17" s="27"/>
    </row>
    <row r="18" spans="1:10" ht="23.1" customHeight="1">
      <c r="A18" s="121"/>
      <c r="B18" s="99" t="s">
        <v>6</v>
      </c>
      <c r="C18" s="94" t="str">
        <f>[4]ит.пр!C8</f>
        <v>САФРОНОВА Екатерина Алексеевна</v>
      </c>
      <c r="D18" s="94" t="str">
        <f>[4]ит.пр!D8</f>
        <v>01.04.02, КМС</v>
      </c>
      <c r="E18" s="94" t="str">
        <f>[4]ит.пр!E8</f>
        <v>УФО</v>
      </c>
      <c r="F18" s="94" t="str">
        <f>[4]ит.пр!F8</f>
        <v>Свердловская обл., г.Екатеринбург</v>
      </c>
      <c r="G18" s="88">
        <f>[4]ит.пр!G8</f>
        <v>0</v>
      </c>
      <c r="H18" s="95" t="str">
        <f>[4]ит.пр!H8</f>
        <v>Федосеев М.Е., Сенцов И.Ю.</v>
      </c>
      <c r="I18" s="14"/>
      <c r="J18" s="27"/>
    </row>
    <row r="19" spans="1:10" ht="23.1" customHeight="1" thickBot="1">
      <c r="A19" s="122"/>
      <c r="B19" s="100" t="s">
        <v>6</v>
      </c>
      <c r="C19" s="45" t="str">
        <f>[4]ит.пр!C9</f>
        <v>АНИСИМОВА Дарья Николаевна</v>
      </c>
      <c r="D19" s="45" t="str">
        <f>[4]ит.пр!D9</f>
        <v>26.11.01, КМС</v>
      </c>
      <c r="E19" s="45" t="str">
        <f>[4]ит.пр!E9</f>
        <v>УФО</v>
      </c>
      <c r="F19" s="45" t="str">
        <f>[4]ит.пр!F9</f>
        <v>Курганская обл., г.Курган, СШОР №1</v>
      </c>
      <c r="G19" s="90">
        <f>[4]ит.пр!G9</f>
        <v>0</v>
      </c>
      <c r="H19" s="46" t="str">
        <f>[4]ит.пр!H9</f>
        <v>Пирогов И.Ю.
Анисимов Н.И.</v>
      </c>
      <c r="I19" s="26"/>
    </row>
    <row r="20" spans="1:10" ht="23.1" customHeight="1">
      <c r="A20" s="120" t="s">
        <v>149</v>
      </c>
      <c r="B20" s="101" t="s">
        <v>4</v>
      </c>
      <c r="C20" s="43" t="str">
        <f>[5]ит.пр!C6</f>
        <v>ЛАПШИНА Валерия Евгеньевна</v>
      </c>
      <c r="D20" s="43" t="str">
        <f>[5]ит.пр!D6</f>
        <v>02.09.01, КМС</v>
      </c>
      <c r="E20" s="43" t="str">
        <f>[5]ит.пр!E6</f>
        <v>УФО</v>
      </c>
      <c r="F20" s="43" t="str">
        <f>[5]ит.пр!F6</f>
        <v>Курганская обл., г.Курган, ДЮСШ №4</v>
      </c>
      <c r="G20" s="114">
        <f>[5]ит.пр!G6</f>
        <v>0</v>
      </c>
      <c r="H20" s="44" t="str">
        <f>[5]ит.пр!H6</f>
        <v>Печерских В.И.
Осипов В.Ю.</v>
      </c>
      <c r="I20" s="26"/>
      <c r="J20" s="27"/>
    </row>
    <row r="21" spans="1:10" ht="23.1" customHeight="1">
      <c r="A21" s="121"/>
      <c r="B21" s="99" t="s">
        <v>5</v>
      </c>
      <c r="C21" s="94" t="str">
        <f>[5]ит.пр!C7</f>
        <v>ХАСАНОВА Екатерина Алексеевна</v>
      </c>
      <c r="D21" s="94" t="str">
        <f>[5]ит.пр!D7</f>
        <v>23.05.01, КМС</v>
      </c>
      <c r="E21" s="94" t="str">
        <f>[5]ит.пр!E7</f>
        <v>УФО</v>
      </c>
      <c r="F21" s="94" t="str">
        <f>[5]ит.пр!F7</f>
        <v>Свердловская обл., г.Н.Тагил</v>
      </c>
      <c r="G21" s="88">
        <f>[5]ит.пр!G7</f>
        <v>0</v>
      </c>
      <c r="H21" s="95" t="str">
        <f>[5]ит.пр!H7</f>
        <v>Пляшкун Н.В.</v>
      </c>
      <c r="I21" s="14"/>
      <c r="J21" s="27"/>
    </row>
    <row r="22" spans="1:10" ht="23.1" customHeight="1">
      <c r="A22" s="121"/>
      <c r="B22" s="99" t="s">
        <v>6</v>
      </c>
      <c r="C22" s="94" t="str">
        <f>[5]ит.пр!C8</f>
        <v xml:space="preserve">САРГСЯН Ани Андраниковна </v>
      </c>
      <c r="D22" s="94" t="str">
        <f>[5]ит.пр!D8</f>
        <v>14.05.02, КМС</v>
      </c>
      <c r="E22" s="94" t="str">
        <f>[5]ит.пр!E8</f>
        <v>УФО</v>
      </c>
      <c r="F22" s="94" t="str">
        <f>[5]ит.пр!F8</f>
        <v>ХМАО-Югра, г.Лангепас</v>
      </c>
      <c r="G22" s="88">
        <f>[5]ит.пр!G8</f>
        <v>0</v>
      </c>
      <c r="H22" s="95" t="str">
        <f>[5]ит.пр!H8</f>
        <v>Саргсян А.Г.</v>
      </c>
      <c r="I22" s="14"/>
      <c r="J22" s="27"/>
    </row>
    <row r="23" spans="1:10" ht="23.1" customHeight="1" thickBot="1">
      <c r="A23" s="122"/>
      <c r="B23" s="100" t="s">
        <v>6</v>
      </c>
      <c r="C23" s="45" t="str">
        <f>[5]ит.пр!C9</f>
        <v xml:space="preserve">САРГСЯН Анна Андраниковна </v>
      </c>
      <c r="D23" s="45" t="str">
        <f>[5]ит.пр!D9</f>
        <v>14.05.02, КМС</v>
      </c>
      <c r="E23" s="45" t="str">
        <f>[5]ит.пр!E9</f>
        <v>УФО</v>
      </c>
      <c r="F23" s="45" t="str">
        <f>[5]ит.пр!F9</f>
        <v>ХМАО-Югра, г.Лангепас</v>
      </c>
      <c r="G23" s="90">
        <f>[5]ит.пр!G9</f>
        <v>0</v>
      </c>
      <c r="H23" s="46" t="str">
        <f>[5]ит.пр!H9</f>
        <v>Саргсян А.Г.</v>
      </c>
      <c r="I23" s="26"/>
    </row>
    <row r="24" spans="1:10" ht="23.1" customHeight="1">
      <c r="A24" s="120" t="s">
        <v>150</v>
      </c>
      <c r="B24" s="101" t="s">
        <v>4</v>
      </c>
      <c r="C24" s="43" t="str">
        <f>[6]ит.пр!C6</f>
        <v>ФЕДОРИЩЕВА Елизавета Андреевна</v>
      </c>
      <c r="D24" s="43" t="str">
        <f>[6]ит.пр!D6</f>
        <v>08.12.01, КМС</v>
      </c>
      <c r="E24" s="43" t="str">
        <f>[6]ит.пр!E6</f>
        <v>УФО</v>
      </c>
      <c r="F24" s="43" t="str">
        <f>[6]ит.пр!F6</f>
        <v>ХМАО-Югра, г.Сургут</v>
      </c>
      <c r="G24" s="114">
        <f>[6]ит.пр!G6</f>
        <v>0</v>
      </c>
      <c r="H24" s="44" t="str">
        <f>[6]ит.пр!H6</f>
        <v>Головко В.И., Карзакова О.Г.</v>
      </c>
      <c r="I24" s="26"/>
      <c r="J24" s="27"/>
    </row>
    <row r="25" spans="1:10" ht="23.1" customHeight="1">
      <c r="A25" s="121"/>
      <c r="B25" s="99" t="s">
        <v>5</v>
      </c>
      <c r="C25" s="94" t="str">
        <f>[6]ит.пр!C7</f>
        <v>АБРОСИМОВА Алена Алексеевна</v>
      </c>
      <c r="D25" s="94" t="str">
        <f>[6]ит.пр!D7</f>
        <v>13.10.03, 1р.</v>
      </c>
      <c r="E25" s="94" t="str">
        <f>[6]ит.пр!E7</f>
        <v>УФО</v>
      </c>
      <c r="F25" s="94" t="str">
        <f>[6]ит.пр!F7</f>
        <v>Свердловская обл., г.Н.Тагил</v>
      </c>
      <c r="G25" s="88">
        <f>[6]ит.пр!G7</f>
        <v>0</v>
      </c>
      <c r="H25" s="95" t="str">
        <f>[6]ит.пр!H7</f>
        <v>Сенченко С.А.</v>
      </c>
      <c r="I25" s="14"/>
      <c r="J25" s="27"/>
    </row>
    <row r="26" spans="1:10" ht="23.1" customHeight="1">
      <c r="A26" s="121"/>
      <c r="B26" s="99" t="s">
        <v>6</v>
      </c>
      <c r="C26" s="94" t="str">
        <f>[6]ит.пр!C8</f>
        <v>ПРОКОПЬЕВА Валерия Александровна</v>
      </c>
      <c r="D26" s="94" t="str">
        <f>[6]ит.пр!D8</f>
        <v>08.08.03, 1р.</v>
      </c>
      <c r="E26" s="94" t="str">
        <f>[6]ит.пр!E8</f>
        <v>УФО</v>
      </c>
      <c r="F26" s="94" t="str">
        <f>[6]ит.пр!F8</f>
        <v>ХМАО-Югра, г.Лангепас</v>
      </c>
      <c r="G26" s="88">
        <f>[6]ит.пр!G8</f>
        <v>0</v>
      </c>
      <c r="H26" s="95" t="str">
        <f>[6]ит.пр!H8</f>
        <v>Саргсян А.Г.</v>
      </c>
      <c r="I26" s="14"/>
      <c r="J26" s="27"/>
    </row>
    <row r="27" spans="1:10" ht="23.1" customHeight="1" thickBot="1">
      <c r="A27" s="122"/>
      <c r="B27" s="100" t="s">
        <v>6</v>
      </c>
      <c r="C27" s="45" t="str">
        <f>[6]ит.пр!C9</f>
        <v>ЯГОВИТИНА Надежда Игоревна</v>
      </c>
      <c r="D27" s="45" t="str">
        <f>[6]ит.пр!D9</f>
        <v>14.08.01, 1р.</v>
      </c>
      <c r="E27" s="45" t="str">
        <f>[6]ит.пр!E9</f>
        <v>УФО</v>
      </c>
      <c r="F27" s="45" t="str">
        <f>[6]ит.пр!F9</f>
        <v>Свердловская обл., г.Екатеринбург</v>
      </c>
      <c r="G27" s="90">
        <f>[6]ит.пр!G9</f>
        <v>0</v>
      </c>
      <c r="H27" s="46" t="str">
        <f>[6]ит.пр!H9</f>
        <v>Сазонов Ю.М., 
Сазонов С.Ю.</v>
      </c>
      <c r="I27" s="25" t="s">
        <v>11</v>
      </c>
    </row>
    <row r="28" spans="1:10" ht="23.1" customHeight="1">
      <c r="A28" s="120" t="s">
        <v>29</v>
      </c>
      <c r="B28" s="101" t="s">
        <v>4</v>
      </c>
      <c r="C28" s="43" t="str">
        <f>[7]ит.пр!C6</f>
        <v>КОЛЕСНИК Анастасия Викторовна</v>
      </c>
      <c r="D28" s="43" t="str">
        <f>[7]ит.пр!D6</f>
        <v>29.11.02, КМС</v>
      </c>
      <c r="E28" s="43" t="str">
        <f>[7]ит.пр!E6</f>
        <v>УФО</v>
      </c>
      <c r="F28" s="43" t="str">
        <f>[7]ит.пр!F6</f>
        <v>Свердловская обл., г.Екатеринбург</v>
      </c>
      <c r="G28" s="114">
        <f>[7]ит.пр!G6</f>
        <v>0</v>
      </c>
      <c r="H28" s="44" t="str">
        <f>[7]ит.пр!H6</f>
        <v>Федосеев М.Е., Бекетов В.В.</v>
      </c>
      <c r="I28" s="26"/>
      <c r="J28" s="27"/>
    </row>
    <row r="29" spans="1:10" ht="23.1" customHeight="1">
      <c r="A29" s="121"/>
      <c r="B29" s="99" t="s">
        <v>5</v>
      </c>
      <c r="C29" s="94" t="str">
        <f>[7]ит.пр!C7</f>
        <v>КАРДАШИНА Полина Андреевна</v>
      </c>
      <c r="D29" s="94" t="str">
        <f>[7]ит.пр!D7</f>
        <v>12.11.01, КМС</v>
      </c>
      <c r="E29" s="94" t="str">
        <f>[7]ит.пр!E7</f>
        <v>УФО</v>
      </c>
      <c r="F29" s="94" t="str">
        <f>[7]ит.пр!F7</f>
        <v>Курганская обл., г.Курган, КУОР</v>
      </c>
      <c r="G29" s="88">
        <f>[7]ит.пр!G7</f>
        <v>0</v>
      </c>
      <c r="H29" s="95" t="str">
        <f>[7]ит.пр!H7</f>
        <v>Осипов В.Ю.
Миниахметов А.С.</v>
      </c>
      <c r="I29" s="14"/>
      <c r="J29" s="27"/>
    </row>
    <row r="30" spans="1:10" ht="23.1" customHeight="1">
      <c r="A30" s="121"/>
      <c r="B30" s="99" t="s">
        <v>6</v>
      </c>
      <c r="C30" s="94" t="str">
        <f>[7]ит.пр!C8</f>
        <v>ПЕПЕЛЯЕВА Ульяна Константиновна</v>
      </c>
      <c r="D30" s="94" t="str">
        <f>[7]ит.пр!D8</f>
        <v>16.11.02, 1р.</v>
      </c>
      <c r="E30" s="94" t="str">
        <f>[7]ит.пр!E8</f>
        <v>УФО</v>
      </c>
      <c r="F30" s="94" t="str">
        <f>[7]ит.пр!F8</f>
        <v>Свердловская обл., г.Екатеринбург</v>
      </c>
      <c r="G30" s="88">
        <f>[7]ит.пр!G8</f>
        <v>0</v>
      </c>
      <c r="H30" s="95" t="str">
        <f>[7]ит.пр!H8</f>
        <v>Рыбин Р.В., Манцевич В.М.</v>
      </c>
      <c r="I30" s="14"/>
      <c r="J30" s="27"/>
    </row>
    <row r="31" spans="1:10" ht="23.1" customHeight="1" thickBot="1">
      <c r="A31" s="122"/>
      <c r="B31" s="100" t="s">
        <v>6</v>
      </c>
      <c r="C31" s="45" t="str">
        <f>[7]ит.пр!C9</f>
        <v>ЛЕВЧУК Юлия Владимировна</v>
      </c>
      <c r="D31" s="45" t="str">
        <f>[7]ит.пр!D9</f>
        <v>14.08.02, 1р.</v>
      </c>
      <c r="E31" s="45" t="str">
        <f>[7]ит.пр!E9</f>
        <v>УФО</v>
      </c>
      <c r="F31" s="45" t="str">
        <f>[7]ит.пр!F9</f>
        <v>Челябинская обл., г.Челябинск</v>
      </c>
      <c r="G31" s="90">
        <f>[7]ит.пр!G9</f>
        <v>0</v>
      </c>
      <c r="H31" s="46" t="str">
        <f>[7]ит.пр!H9</f>
        <v>Чибичик Ю.Е.</v>
      </c>
      <c r="I31" s="26"/>
    </row>
    <row r="32" spans="1:10" ht="23.1" customHeight="1">
      <c r="A32" s="120" t="s">
        <v>151</v>
      </c>
      <c r="B32" s="101" t="s">
        <v>4</v>
      </c>
      <c r="C32" s="43" t="str">
        <f>[8]ит.пр!C6</f>
        <v>РАДЧЕНКО Яна Анатольевна</v>
      </c>
      <c r="D32" s="43" t="str">
        <f>[8]ит.пр!D6</f>
        <v>10.08.02, КМС</v>
      </c>
      <c r="E32" s="43" t="str">
        <f>[8]ит.пр!E6</f>
        <v>УФО</v>
      </c>
      <c r="F32" s="43" t="str">
        <f>[8]ит.пр!F6</f>
        <v>Свердловская обл., г.Екатеринбург</v>
      </c>
      <c r="G32" s="114">
        <f>[8]ит.пр!G6</f>
        <v>0</v>
      </c>
      <c r="H32" s="44" t="str">
        <f>[8]ит.пр!H6</f>
        <v>Федосеев М.Е., Никулин И.В.</v>
      </c>
      <c r="I32" s="26"/>
      <c r="J32" s="27"/>
    </row>
    <row r="33" spans="1:10" ht="23.1" customHeight="1">
      <c r="A33" s="121"/>
      <c r="B33" s="99" t="s">
        <v>5</v>
      </c>
      <c r="C33" s="94" t="str">
        <f>[8]ит.пр!C7</f>
        <v>РЕЧКАЛОВА Дарья Андреевна</v>
      </c>
      <c r="D33" s="94" t="str">
        <f>[8]ит.пр!D7</f>
        <v>19.06.03, 1р.</v>
      </c>
      <c r="E33" s="94" t="str">
        <f>[8]ит.пр!E7</f>
        <v>УФО</v>
      </c>
      <c r="F33" s="94" t="str">
        <f>[8]ит.пр!F7</f>
        <v>Свердловская обл., г.Ирбитский</v>
      </c>
      <c r="G33" s="88">
        <f>[8]ит.пр!G7</f>
        <v>0</v>
      </c>
      <c r="H33" s="95" t="str">
        <f>[8]ит.пр!H7</f>
        <v>Дымшаков М.И.</v>
      </c>
      <c r="I33" s="14"/>
      <c r="J33" s="27"/>
    </row>
    <row r="34" spans="1:10" ht="23.1" customHeight="1">
      <c r="A34" s="121"/>
      <c r="B34" s="99" t="s">
        <v>6</v>
      </c>
      <c r="C34" s="94" t="str">
        <f>[8]ит.пр!C8</f>
        <v>ПЫШМИНЦЕВА Ирина Владиславовна</v>
      </c>
      <c r="D34" s="94" t="str">
        <f>[8]ит.пр!D8</f>
        <v>15.09.03, 1юн.</v>
      </c>
      <c r="E34" s="94" t="str">
        <f>[8]ит.пр!E8</f>
        <v>УФО</v>
      </c>
      <c r="F34" s="94" t="str">
        <f>[8]ит.пр!F8</f>
        <v>Свердловская обл., г.Екатеринбург</v>
      </c>
      <c r="G34" s="88">
        <f>[8]ит.пр!G8</f>
        <v>0</v>
      </c>
      <c r="H34" s="95" t="str">
        <f>[8]ит.пр!H8</f>
        <v>Пышминцев В.А.</v>
      </c>
      <c r="I34" s="14"/>
      <c r="J34" s="27"/>
    </row>
    <row r="35" spans="1:10" ht="23.1" customHeight="1" thickBot="1">
      <c r="A35" s="122"/>
      <c r="B35" s="100" t="s">
        <v>6</v>
      </c>
      <c r="C35" s="45" t="str">
        <f>[8]ит.пр!C9</f>
        <v>ПИСКОВИТИНА Елена Алексеевна</v>
      </c>
      <c r="D35" s="45" t="str">
        <f>[8]ит.пр!D9</f>
        <v>19.12.02, 1р.</v>
      </c>
      <c r="E35" s="45" t="str">
        <f>[8]ит.пр!E9</f>
        <v>УФО</v>
      </c>
      <c r="F35" s="45" t="str">
        <f>[8]ит.пр!F9</f>
        <v>Челябинская обл., г.Златоуст</v>
      </c>
      <c r="G35" s="90">
        <f>[8]ит.пр!G9</f>
        <v>0</v>
      </c>
      <c r="H35" s="46" t="str">
        <f>[8]ит.пр!H9</f>
        <v>Большина О.А.</v>
      </c>
      <c r="I35" s="26"/>
    </row>
    <row r="36" spans="1:10" ht="23.1" customHeight="1">
      <c r="A36" s="120" t="s">
        <v>152</v>
      </c>
      <c r="B36" s="101" t="s">
        <v>4</v>
      </c>
      <c r="C36" s="43" t="str">
        <f>[9]ит.пр!C6</f>
        <v>ГОРБОВА Анна Дмитриевна</v>
      </c>
      <c r="D36" s="43" t="str">
        <f>[9]ит.пр!D6</f>
        <v>16.10.02, КМС</v>
      </c>
      <c r="E36" s="43" t="str">
        <f>[9]ит.пр!E6</f>
        <v>УФО</v>
      </c>
      <c r="F36" s="43" t="str">
        <f>[9]ит.пр!F6</f>
        <v>Курганская обл., г.Курган, ДЮСШ №4</v>
      </c>
      <c r="G36" s="114">
        <f>[9]ит.пр!G6</f>
        <v>0</v>
      </c>
      <c r="H36" s="44" t="str">
        <f>[9]ит.пр!H6</f>
        <v>Осипов В.Ю.
Печерских В.И.</v>
      </c>
      <c r="I36" s="26"/>
      <c r="J36" s="27"/>
    </row>
    <row r="37" spans="1:10" ht="23.1" customHeight="1">
      <c r="A37" s="121"/>
      <c r="B37" s="99" t="s">
        <v>5</v>
      </c>
      <c r="C37" s="94" t="str">
        <f>[9]ит.пр!C7</f>
        <v>ЛУЧКИНСКАЯ Екатерина Валерьевна</v>
      </c>
      <c r="D37" s="94" t="str">
        <f>[9]ит.пр!D7</f>
        <v>07.12.03, 1р.</v>
      </c>
      <c r="E37" s="94" t="str">
        <f>[9]ит.пр!E7</f>
        <v>УФО</v>
      </c>
      <c r="F37" s="94" t="str">
        <f>[9]ит.пр!F7</f>
        <v>Свердловская обл., г.Н.Тагил</v>
      </c>
      <c r="G37" s="88">
        <f>[9]ит.пр!G7</f>
        <v>0</v>
      </c>
      <c r="H37" s="95" t="str">
        <f>[9]ит.пр!H7</f>
        <v>Быков Н.А.</v>
      </c>
      <c r="I37" s="14"/>
      <c r="J37" s="27"/>
    </row>
    <row r="38" spans="1:10" ht="23.1" customHeight="1">
      <c r="A38" s="121"/>
      <c r="B38" s="99" t="s">
        <v>6</v>
      </c>
      <c r="C38" s="94" t="str">
        <f>[9]ит.пр!C8</f>
        <v>БИТКОВА Александра Николаевна</v>
      </c>
      <c r="D38" s="94" t="str">
        <f>[9]ит.пр!D8</f>
        <v>01.11.02, 1р.</v>
      </c>
      <c r="E38" s="94" t="str">
        <f>[9]ит.пр!E8</f>
        <v>УФО</v>
      </c>
      <c r="F38" s="94" t="str">
        <f>[9]ит.пр!F8</f>
        <v>Челябинская обл., г.Аргаяш</v>
      </c>
      <c r="G38" s="88">
        <f>[9]ит.пр!G8</f>
        <v>0</v>
      </c>
      <c r="H38" s="95" t="str">
        <f>[9]ит.пр!H8</f>
        <v>Хафизов Р.А.</v>
      </c>
      <c r="I38" s="14"/>
      <c r="J38" s="27"/>
    </row>
    <row r="39" spans="1:10" ht="23.1" customHeight="1" thickBot="1">
      <c r="A39" s="122"/>
      <c r="B39" s="100" t="s">
        <v>6</v>
      </c>
      <c r="C39" s="45" t="str">
        <f>[9]ит.пр!C9</f>
        <v>БОРДОЧЕНКО Мария Александровна</v>
      </c>
      <c r="D39" s="45" t="str">
        <f>[9]ит.пр!D9</f>
        <v>09.07.03, 3р.</v>
      </c>
      <c r="E39" s="45" t="str">
        <f>[9]ит.пр!E9</f>
        <v>УФО</v>
      </c>
      <c r="F39" s="45" t="str">
        <f>[9]ит.пр!F9</f>
        <v>ХМАО-Югра, г.Ханты-Мансийск</v>
      </c>
      <c r="G39" s="90">
        <f>[9]ит.пр!G9</f>
        <v>0</v>
      </c>
      <c r="H39" s="46" t="str">
        <f>[9]ит.пр!H9</f>
        <v>Феоктистов Ю.Н., Магеррамов Н.О.</v>
      </c>
      <c r="I39" s="26"/>
    </row>
    <row r="40" spans="1:10" ht="23.1" customHeight="1">
      <c r="A40" s="165" t="s">
        <v>153</v>
      </c>
      <c r="B40" s="101" t="s">
        <v>4</v>
      </c>
      <c r="C40" s="43" t="str">
        <f>[10]ит.пр!C6</f>
        <v>СЕЙТЕНОВА Алина Талгатовна</v>
      </c>
      <c r="D40" s="43" t="str">
        <f>[10]ит.пр!D6</f>
        <v>13.06.01, 1р.</v>
      </c>
      <c r="E40" s="43" t="str">
        <f>[10]ит.пр!E6</f>
        <v>УФО</v>
      </c>
      <c r="F40" s="43" t="str">
        <f>[10]ит.пр!F6</f>
        <v>Курганская обл., г.Курган, СШОР №1</v>
      </c>
      <c r="G40" s="114">
        <f>[10]ит.пр!G6</f>
        <v>0</v>
      </c>
      <c r="H40" s="44" t="str">
        <f>[10]ит.пр!H6</f>
        <v>Распопов А.Н.</v>
      </c>
      <c r="I40" s="26"/>
      <c r="J40" s="27"/>
    </row>
    <row r="41" spans="1:10" ht="23.1" customHeight="1">
      <c r="A41" s="121"/>
      <c r="B41" s="99" t="s">
        <v>5</v>
      </c>
      <c r="C41" s="94" t="str">
        <f>[10]ит.пр!C7</f>
        <v>СУСЛОВА Алена Алексеевна</v>
      </c>
      <c r="D41" s="94" t="str">
        <f>[10]ит.пр!D7</f>
        <v>01.12.01, 2р.</v>
      </c>
      <c r="E41" s="94" t="str">
        <f>[10]ит.пр!E7</f>
        <v>УФО</v>
      </c>
      <c r="F41" s="94" t="str">
        <f>[10]ит.пр!F7</f>
        <v>Свердловская обл., г.В.Салда</v>
      </c>
      <c r="G41" s="88">
        <f>[10]ит.пр!G7</f>
        <v>0</v>
      </c>
      <c r="H41" s="95" t="str">
        <f>[10]ит.пр!H7</f>
        <v>Чемезова М.М.</v>
      </c>
      <c r="I41" s="14"/>
      <c r="J41" s="27"/>
    </row>
    <row r="42" spans="1:10" ht="23.1" customHeight="1">
      <c r="A42" s="121"/>
      <c r="B42" s="99" t="s">
        <v>6</v>
      </c>
      <c r="C42" s="94" t="str">
        <f>[10]ит.пр!C8</f>
        <v>ПЕТРОВА Полина Константиновна</v>
      </c>
      <c r="D42" s="94" t="str">
        <f>[10]ит.пр!D8</f>
        <v>15.08.02, 3р.</v>
      </c>
      <c r="E42" s="94" t="str">
        <f>[10]ит.пр!E8</f>
        <v>УФО</v>
      </c>
      <c r="F42" s="94" t="str">
        <f>[10]ит.пр!F8</f>
        <v>Курганская обл., г.Курган, ДЮСШ №4</v>
      </c>
      <c r="G42" s="88">
        <f>[10]ит.пр!G8</f>
        <v>0</v>
      </c>
      <c r="H42" s="95" t="str">
        <f>[10]ит.пр!H8</f>
        <v>Распопов А.Н.</v>
      </c>
      <c r="I42" s="14"/>
      <c r="J42" s="27"/>
    </row>
    <row r="43" spans="1:10" ht="23.1" customHeight="1" thickBot="1">
      <c r="A43" s="166"/>
      <c r="B43" s="100" t="s">
        <v>6</v>
      </c>
      <c r="C43" s="90" t="e">
        <f>[10]ит.пр!C9</f>
        <v>#N/A</v>
      </c>
      <c r="D43" s="90" t="e">
        <f>[10]ит.пр!D9</f>
        <v>#N/A</v>
      </c>
      <c r="E43" s="90" t="e">
        <f>[10]ит.пр!E9</f>
        <v>#N/A</v>
      </c>
      <c r="F43" s="90" t="e">
        <f>[10]ит.пр!F9</f>
        <v>#N/A</v>
      </c>
      <c r="G43" s="90" t="e">
        <f>[10]ит.пр!G9</f>
        <v>#N/A</v>
      </c>
      <c r="H43" s="91" t="e">
        <f>[10]ит.пр!H9</f>
        <v>#N/A</v>
      </c>
      <c r="I43" s="26"/>
    </row>
    <row r="44" spans="1:10" ht="23.1" customHeight="1">
      <c r="A44" s="120" t="s">
        <v>154</v>
      </c>
      <c r="B44" s="98" t="s">
        <v>4</v>
      </c>
      <c r="C44" s="96" t="str">
        <f>[11]ит.пр!C6</f>
        <v>МИХЕЕВА Ольга Игоревна</v>
      </c>
      <c r="D44" s="96" t="str">
        <f>[11]ит.пр!D6</f>
        <v>22.09.02, 1р.</v>
      </c>
      <c r="E44" s="96" t="str">
        <f>[11]ит.пр!E6</f>
        <v>УФО</v>
      </c>
      <c r="F44" s="96" t="str">
        <f>[11]ит.пр!F6</f>
        <v>Свердловская обл., г.Екатеринбург</v>
      </c>
      <c r="G44" s="115">
        <f>[11]ит.пр!G6</f>
        <v>0</v>
      </c>
      <c r="H44" s="97" t="str">
        <f>[11]ит.пр!H6</f>
        <v>Селянина О.В., 
Федосеев М.Е.</v>
      </c>
      <c r="I44" s="26"/>
      <c r="J44" s="27"/>
    </row>
    <row r="45" spans="1:10" ht="23.1" customHeight="1">
      <c r="A45" s="121"/>
      <c r="B45" s="99" t="s">
        <v>5</v>
      </c>
      <c r="C45" s="94" t="str">
        <f>[11]ит.пр!C7</f>
        <v>КОПЫЛЬЦОВА Александра Сергеевна</v>
      </c>
      <c r="D45" s="94" t="str">
        <f>[11]ит.пр!D7</f>
        <v>20.01.01, 2р.</v>
      </c>
      <c r="E45" s="94" t="str">
        <f>[11]ит.пр!E7</f>
        <v>УФО</v>
      </c>
      <c r="F45" s="94" t="str">
        <f>[11]ит.пр!F7</f>
        <v>Свердловская обл., г.Екатеринбург</v>
      </c>
      <c r="G45" s="88">
        <f>[11]ит.пр!G7</f>
        <v>0</v>
      </c>
      <c r="H45" s="95" t="str">
        <f>[11]ит.пр!H7</f>
        <v>Федосеев М.Е., 
Селянина О.В.</v>
      </c>
      <c r="I45" s="14"/>
      <c r="J45" s="27"/>
    </row>
    <row r="46" spans="1:10" ht="23.1" customHeight="1">
      <c r="A46" s="121"/>
      <c r="B46" s="99" t="s">
        <v>6</v>
      </c>
      <c r="C46" s="94" t="str">
        <f>[11]ит.пр!C8</f>
        <v>ГУБАЙДУЛЛИНА Радмила Раисовна</v>
      </c>
      <c r="D46" s="94" t="str">
        <f>[11]ит.пр!D8</f>
        <v>18.07.02, 1р.</v>
      </c>
      <c r="E46" s="94" t="str">
        <f>[11]ит.пр!E8</f>
        <v>УФО</v>
      </c>
      <c r="F46" s="94" t="str">
        <f>[11]ит.пр!F8</f>
        <v>Челябинская обл., г.Троицк</v>
      </c>
      <c r="G46" s="88">
        <f>[11]ит.пр!G8</f>
        <v>0</v>
      </c>
      <c r="H46" s="95" t="str">
        <f>[11]ит.пр!H8</f>
        <v>Ахметшин З.Х.</v>
      </c>
      <c r="I46" s="14"/>
      <c r="J46" s="27"/>
    </row>
    <row r="47" spans="1:10" ht="23.1" customHeight="1" thickBot="1">
      <c r="A47" s="122"/>
      <c r="B47" s="100" t="s">
        <v>6</v>
      </c>
      <c r="C47" s="45" t="str">
        <f>[11]ит.пр!C9</f>
        <v>КИСЕЛЕВА Елена Максимовна</v>
      </c>
      <c r="D47" s="45" t="str">
        <f>[11]ит.пр!D9</f>
        <v>30.09.01, 1р.</v>
      </c>
      <c r="E47" s="45" t="str">
        <f>[11]ит.пр!E9</f>
        <v>УФО</v>
      </c>
      <c r="F47" s="45" t="str">
        <f>[11]ит.пр!F9</f>
        <v>Тюменская обл., г.Тюмень</v>
      </c>
      <c r="G47" s="90">
        <f>[11]ит.пр!G9</f>
        <v>0</v>
      </c>
      <c r="H47" s="46" t="str">
        <f>[11]ит.пр!H9</f>
        <v>Мавлютов О.Б.</v>
      </c>
      <c r="I47" s="26"/>
    </row>
    <row r="48" spans="1:10" ht="23.1" customHeight="1">
      <c r="B48" s="12"/>
      <c r="C48" s="3"/>
      <c r="D48" s="4"/>
      <c r="E48" s="4"/>
      <c r="F48" s="5"/>
      <c r="G48" s="5"/>
      <c r="H48" s="3"/>
      <c r="I48" s="113">
        <v>0</v>
      </c>
      <c r="J48" s="104"/>
    </row>
    <row r="49" spans="1:19" ht="23.1" customHeight="1">
      <c r="A49" s="1"/>
      <c r="B49" s="18" t="str">
        <f>[1]реквизиты!$A$6</f>
        <v>Гл. судья, судья ВК</v>
      </c>
      <c r="C49" s="6"/>
      <c r="D49" s="6"/>
      <c r="E49" s="21"/>
      <c r="F49" s="18" t="str">
        <f>'1стр'!F55</f>
        <v>М.Г. Стенников</v>
      </c>
      <c r="G49" s="18"/>
      <c r="H49" s="6"/>
      <c r="I49" s="14"/>
      <c r="J49" s="104"/>
    </row>
    <row r="50" spans="1:19" ht="23.1" customHeight="1">
      <c r="A50" s="1"/>
      <c r="B50" s="18"/>
      <c r="C50" s="7"/>
      <c r="D50" s="7"/>
      <c r="E50" s="22"/>
      <c r="F50" t="str">
        <f>[1]реквизиты!$G$7</f>
        <v>/г.Курган/</v>
      </c>
      <c r="G50" s="17"/>
      <c r="H50" s="7"/>
      <c r="I50" s="14"/>
      <c r="J50" s="104"/>
    </row>
    <row r="51" spans="1:19" ht="23.1" customHeight="1">
      <c r="A51" s="1"/>
      <c r="B51" s="18" t="str">
        <f>[1]реквизиты!$A$8</f>
        <v>Гл. секретарь, судья ВК</v>
      </c>
      <c r="C51" s="7"/>
      <c r="D51" s="7"/>
      <c r="E51" s="22"/>
      <c r="F51" s="18" t="str">
        <f>[1]реквизиты!$G$8</f>
        <v>Д.П.Сапунов</v>
      </c>
      <c r="G51" s="18"/>
      <c r="H51" s="6"/>
      <c r="I51" s="26"/>
      <c r="J51" s="1"/>
    </row>
    <row r="52" spans="1:19" ht="23.1" customHeight="1">
      <c r="C52" s="1"/>
      <c r="F52" t="str">
        <f>[1]реквизиты!$G$9</f>
        <v>/Качканар/</v>
      </c>
      <c r="H52" s="7"/>
      <c r="I52" s="26"/>
      <c r="J52" s="1"/>
    </row>
    <row r="54" spans="1:19">
      <c r="S54" t="s">
        <v>9</v>
      </c>
    </row>
  </sheetData>
  <mergeCells count="28">
    <mergeCell ref="A1:I1"/>
    <mergeCell ref="A2:I2"/>
    <mergeCell ref="A3:I3"/>
    <mergeCell ref="A4:I4"/>
    <mergeCell ref="H6:H7"/>
    <mergeCell ref="I6:I7"/>
    <mergeCell ref="A5:I5"/>
    <mergeCell ref="G6:G7"/>
    <mergeCell ref="A16:A19"/>
    <mergeCell ref="A20:A23"/>
    <mergeCell ref="A12:A15"/>
    <mergeCell ref="B6:B7"/>
    <mergeCell ref="D6:D7"/>
    <mergeCell ref="C6:C7"/>
    <mergeCell ref="A8:A11"/>
    <mergeCell ref="A24:A27"/>
    <mergeCell ref="A44:A47"/>
    <mergeCell ref="A32:A35"/>
    <mergeCell ref="A36:A39"/>
    <mergeCell ref="A40:A43"/>
    <mergeCell ref="A28:A31"/>
    <mergeCell ref="J8:J9"/>
    <mergeCell ref="J10:J11"/>
    <mergeCell ref="F6:F7"/>
    <mergeCell ref="E6:E7"/>
    <mergeCell ref="A6:A7"/>
    <mergeCell ref="I8:I9"/>
    <mergeCell ref="I10:I11"/>
  </mergeCells>
  <phoneticPr fontId="0" type="noConversion"/>
  <printOptions horizontalCentered="1"/>
  <pageMargins left="0" right="0" top="0.15748031496062992" bottom="0.11811023622047245" header="0.6692913385826772" footer="0.59055118110236227"/>
  <pageSetup paperSize="9" scale="76" pageOrder="overThenDown" orientation="portrait" copies="2" r:id="rId1"/>
  <headerFooter alignWithMargins="0"/>
  <colBreaks count="2" manualBreakCount="2">
    <brk id="13" max="1048575" man="1"/>
    <brk id="14" max="1048575" man="1"/>
  </colBreaks>
  <ignoredErrors>
    <ignoredError sqref="B8:B1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view="pageBreakPreview" topLeftCell="A28" zoomScale="90" zoomScaleNormal="100" zoomScaleSheetLayoutView="90" workbookViewId="0">
      <selection activeCell="N13" sqref="N13"/>
    </sheetView>
  </sheetViews>
  <sheetFormatPr defaultRowHeight="12.75"/>
  <cols>
    <col min="1" max="1" width="5.140625" customWidth="1"/>
    <col min="2" max="2" width="6.7109375" customWidth="1"/>
    <col min="3" max="3" width="32.85546875" customWidth="1"/>
    <col min="4" max="4" width="13.85546875" customWidth="1"/>
    <col min="5" max="5" width="8.140625" style="23" customWidth="1"/>
    <col min="6" max="6" width="17.7109375" customWidth="1"/>
    <col min="7" max="7" width="5.5703125" hidden="1" customWidth="1"/>
    <col min="8" max="8" width="20" customWidth="1"/>
    <col min="9" max="9" width="0.140625" customWidth="1"/>
  </cols>
  <sheetData>
    <row r="1" spans="1:10" ht="21" customHeight="1">
      <c r="A1" s="116" t="s">
        <v>7</v>
      </c>
      <c r="B1" s="116"/>
      <c r="C1" s="116"/>
      <c r="D1" s="116"/>
      <c r="E1" s="116"/>
      <c r="F1" s="116"/>
      <c r="G1" s="116"/>
      <c r="H1" s="116"/>
      <c r="I1" s="116"/>
    </row>
    <row r="2" spans="1:10" ht="41.25" customHeight="1">
      <c r="A2" s="173" t="s">
        <v>156</v>
      </c>
      <c r="B2" s="172"/>
      <c r="C2" s="172"/>
      <c r="D2" s="172"/>
      <c r="E2" s="172"/>
      <c r="F2" s="172"/>
      <c r="G2" s="172"/>
      <c r="H2" s="172"/>
      <c r="I2" s="172"/>
    </row>
    <row r="3" spans="1:10" ht="28.5" customHeight="1">
      <c r="A3" s="139" t="str">
        <f>'1стр'!A3:I3</f>
        <v>Первенство Уральского федерального округа по самбо среди юношей и девушек 2001-2002 г.р.</v>
      </c>
      <c r="B3" s="139"/>
      <c r="C3" s="139"/>
      <c r="D3" s="139"/>
      <c r="E3" s="139"/>
      <c r="F3" s="139"/>
      <c r="G3" s="139"/>
      <c r="H3" s="139"/>
      <c r="I3" s="139"/>
    </row>
    <row r="4" spans="1:10" ht="16.5" customHeight="1" thickBot="1">
      <c r="A4" s="117" t="str">
        <f>'1стр'!A4:I4</f>
        <v>13-15 декабря 2018г.</v>
      </c>
      <c r="B4" s="117"/>
      <c r="C4" s="117"/>
      <c r="D4" s="117"/>
      <c r="E4" s="117"/>
      <c r="F4" s="117"/>
      <c r="G4" s="117"/>
      <c r="H4" s="117"/>
      <c r="I4" s="117"/>
    </row>
    <row r="5" spans="1:10" ht="3.75" hidden="1" customHeight="1" thickBot="1">
      <c r="A5" s="117"/>
      <c r="B5" s="117"/>
      <c r="C5" s="117"/>
      <c r="D5" s="117"/>
      <c r="E5" s="117"/>
      <c r="F5" s="117"/>
      <c r="G5" s="117"/>
      <c r="H5" s="117"/>
      <c r="I5" s="117"/>
    </row>
    <row r="6" spans="1:10" ht="11.1" customHeight="1">
      <c r="A6" s="163" t="s">
        <v>27</v>
      </c>
      <c r="B6" s="167" t="s">
        <v>0</v>
      </c>
      <c r="C6" s="127" t="s">
        <v>1</v>
      </c>
      <c r="D6" s="127" t="s">
        <v>2</v>
      </c>
      <c r="E6" s="127" t="s">
        <v>12</v>
      </c>
      <c r="F6" s="127" t="s">
        <v>13</v>
      </c>
      <c r="G6" s="135" t="s">
        <v>26</v>
      </c>
      <c r="H6" s="137" t="s">
        <v>3</v>
      </c>
      <c r="I6" s="119"/>
    </row>
    <row r="7" spans="1:10" ht="13.5" customHeight="1" thickBot="1">
      <c r="A7" s="164"/>
      <c r="B7" s="168"/>
      <c r="C7" s="128"/>
      <c r="D7" s="128"/>
      <c r="E7" s="128"/>
      <c r="F7" s="128"/>
      <c r="G7" s="136"/>
      <c r="H7" s="138"/>
      <c r="I7" s="119"/>
    </row>
    <row r="8" spans="1:10" ht="23.1" customHeight="1">
      <c r="A8" s="174" t="s">
        <v>146</v>
      </c>
      <c r="B8" s="102" t="s">
        <v>4</v>
      </c>
      <c r="C8" s="107" t="e">
        <f>[2]ит.пр!C6</f>
        <v>#N/A</v>
      </c>
      <c r="D8" s="107" t="e">
        <f>[2]ит.пр!D6</f>
        <v>#N/A</v>
      </c>
      <c r="E8" s="107" t="e">
        <f>[2]ит.пр!E6</f>
        <v>#N/A</v>
      </c>
      <c r="F8" s="107" t="e">
        <f>[2]ит.пр!F6</f>
        <v>#N/A</v>
      </c>
      <c r="G8" s="107" t="e">
        <f>[2]ит.пр!G6</f>
        <v>#N/A</v>
      </c>
      <c r="H8" s="108" t="e">
        <f>[2]ит.пр!H6</f>
        <v>#N/A</v>
      </c>
      <c r="I8" s="123"/>
      <c r="J8" s="124"/>
    </row>
    <row r="9" spans="1:10" ht="23.1" customHeight="1" thickBot="1">
      <c r="A9" s="175"/>
      <c r="B9" s="103" t="s">
        <v>5</v>
      </c>
      <c r="C9" s="78" t="e">
        <f>[2]ит.пр!C7</f>
        <v>#N/A</v>
      </c>
      <c r="D9" s="78" t="e">
        <f>[2]ит.пр!D7</f>
        <v>#N/A</v>
      </c>
      <c r="E9" s="78" t="e">
        <f>[2]ит.пр!E7</f>
        <v>#N/A</v>
      </c>
      <c r="F9" s="78" t="e">
        <f>[2]ит.пр!F7</f>
        <v>#N/A</v>
      </c>
      <c r="G9" s="78" t="e">
        <f>[2]ит.пр!G7</f>
        <v>#N/A</v>
      </c>
      <c r="H9" s="109" t="e">
        <f>[2]ит.пр!H7</f>
        <v>#N/A</v>
      </c>
      <c r="I9" s="123"/>
      <c r="J9" s="124"/>
    </row>
    <row r="10" spans="1:10" ht="23.1" hidden="1" customHeight="1">
      <c r="A10" s="175"/>
      <c r="B10" s="99" t="s">
        <v>6</v>
      </c>
      <c r="C10" s="78" t="e">
        <f>[2]ит.пр!C8</f>
        <v>#N/A</v>
      </c>
      <c r="D10" s="78" t="e">
        <f>[2]ит.пр!D8</f>
        <v>#N/A</v>
      </c>
      <c r="E10" s="78" t="e">
        <f>[2]ит.пр!E8</f>
        <v>#N/A</v>
      </c>
      <c r="F10" s="78" t="e">
        <f>[2]ит.пр!F8</f>
        <v>#N/A</v>
      </c>
      <c r="G10" s="78" t="e">
        <f>[2]ит.пр!G8</f>
        <v>#N/A</v>
      </c>
      <c r="H10" s="109" t="e">
        <f>[2]ит.пр!H8</f>
        <v>#N/A</v>
      </c>
      <c r="I10" s="123"/>
      <c r="J10" s="124"/>
    </row>
    <row r="11" spans="1:10" ht="23.1" hidden="1" customHeight="1" thickBot="1">
      <c r="A11" s="176"/>
      <c r="B11" s="100" t="s">
        <v>6</v>
      </c>
      <c r="C11" s="105" t="e">
        <f>[2]ит.пр!C9</f>
        <v>#N/A</v>
      </c>
      <c r="D11" s="105" t="e">
        <f>[2]ит.пр!D9</f>
        <v>#N/A</v>
      </c>
      <c r="E11" s="105" t="e">
        <f>[2]ит.пр!E9</f>
        <v>#N/A</v>
      </c>
      <c r="F11" s="105" t="e">
        <f>[2]ит.пр!F9</f>
        <v>#N/A</v>
      </c>
      <c r="G11" s="105" t="e">
        <f>[2]ит.пр!G9</f>
        <v>#N/A</v>
      </c>
      <c r="H11" s="106" t="e">
        <f>[2]ит.пр!H9</f>
        <v>#N/A</v>
      </c>
      <c r="I11" s="123"/>
      <c r="J11" s="124"/>
    </row>
    <row r="12" spans="1:10" ht="24.75" customHeight="1">
      <c r="A12" s="174" t="s">
        <v>147</v>
      </c>
      <c r="B12" s="101" t="s">
        <v>4</v>
      </c>
      <c r="C12" s="43" t="str">
        <f>[3]ит.пр!C6</f>
        <v>ШЕМБЕРГ Диана Николаевна</v>
      </c>
      <c r="D12" s="43" t="str">
        <f>[3]ит.пр!D6</f>
        <v>16.04.01, КМС</v>
      </c>
      <c r="E12" s="43" t="str">
        <f>[3]ит.пр!E6</f>
        <v>УФО</v>
      </c>
      <c r="F12" s="43" t="str">
        <f>[3]ит.пр!F6</f>
        <v>Свердловская обл., г.Ирбит</v>
      </c>
      <c r="G12" s="114">
        <f>[3]ит.пр!G6</f>
        <v>0</v>
      </c>
      <c r="H12" s="44" t="str">
        <f>[3]ит.пр!H6</f>
        <v>Хухарев А.П., Шевчук П.Н.</v>
      </c>
      <c r="I12" s="112"/>
      <c r="J12" s="111"/>
    </row>
    <row r="13" spans="1:10" ht="24.75" customHeight="1" thickBot="1">
      <c r="A13" s="175"/>
      <c r="B13" s="99" t="s">
        <v>5</v>
      </c>
      <c r="C13" s="94" t="str">
        <f>[3]ит.пр!C7</f>
        <v>СЕВЕРТОВА Екатерина Владимировна</v>
      </c>
      <c r="D13" s="94" t="str">
        <f>[3]ит.пр!D7</f>
        <v>04.06.03, 2р.</v>
      </c>
      <c r="E13" s="94" t="str">
        <f>[3]ит.пр!E7</f>
        <v>УФО</v>
      </c>
      <c r="F13" s="94" t="str">
        <f>[3]ит.пр!F7</f>
        <v>ХМАО-Югра, г.Междуреченский</v>
      </c>
      <c r="G13" s="88">
        <f>[3]ит.пр!G7</f>
        <v>0</v>
      </c>
      <c r="H13" s="95" t="str">
        <f>[3]ит.пр!H7</f>
        <v>Соколов А.Н.</v>
      </c>
      <c r="I13" s="112"/>
    </row>
    <row r="14" spans="1:10" ht="23.1" hidden="1" customHeight="1">
      <c r="A14" s="175"/>
      <c r="B14" s="99" t="s">
        <v>6</v>
      </c>
      <c r="C14" s="94" t="str">
        <f>[3]ит.пр!C8</f>
        <v>ХАКИМОВА Эльвира Рафаэльевна</v>
      </c>
      <c r="D14" s="94" t="str">
        <f>[3]ит.пр!D8</f>
        <v>31.07.02, КМС</v>
      </c>
      <c r="E14" s="94" t="str">
        <f>[3]ит.пр!E8</f>
        <v>УФО</v>
      </c>
      <c r="F14" s="94" t="str">
        <f>[3]ит.пр!F8</f>
        <v>Челябинская обл., г.Аргаяш</v>
      </c>
      <c r="G14" s="88">
        <f>[3]ит.пр!G8</f>
        <v>0</v>
      </c>
      <c r="H14" s="95" t="str">
        <f>[3]ит.пр!H8</f>
        <v>Хафизов Р.А.</v>
      </c>
      <c r="I14" s="112"/>
    </row>
    <row r="15" spans="1:10" ht="23.1" hidden="1" customHeight="1" thickBot="1">
      <c r="A15" s="176"/>
      <c r="B15" s="100" t="s">
        <v>6</v>
      </c>
      <c r="C15" s="45" t="str">
        <f>[3]ит.пр!C9</f>
        <v>МЯЛИНА Софья Михайловна</v>
      </c>
      <c r="D15" s="45" t="str">
        <f>[3]ит.пр!D9</f>
        <v>14.05.2003, 1юн.</v>
      </c>
      <c r="E15" s="45" t="str">
        <f>[3]ит.пр!E9</f>
        <v>УФО</v>
      </c>
      <c r="F15" s="45" t="str">
        <f>[3]ит.пр!F9</f>
        <v>Курганская обл., КГСХА</v>
      </c>
      <c r="G15" s="90">
        <f>[3]ит.пр!G9</f>
        <v>0</v>
      </c>
      <c r="H15" s="46" t="str">
        <f>[3]ит.пр!H9</f>
        <v>Шимченко М.В.
Колушов В.А.</v>
      </c>
      <c r="I15" s="112"/>
    </row>
    <row r="16" spans="1:10" ht="24.75" customHeight="1">
      <c r="A16" s="174" t="s">
        <v>148</v>
      </c>
      <c r="B16" s="101" t="s">
        <v>4</v>
      </c>
      <c r="C16" s="43" t="str">
        <f>[4]ит.пр!C6</f>
        <v>РУСАКОВА Дарья Олеговна</v>
      </c>
      <c r="D16" s="43" t="str">
        <f>[4]ит.пр!D6</f>
        <v>27.03.02, 1р.</v>
      </c>
      <c r="E16" s="43" t="str">
        <f>[4]ит.пр!E6</f>
        <v>УФО</v>
      </c>
      <c r="F16" s="43" t="str">
        <f>[4]ит.пр!F6</f>
        <v>Свердловская обл., г.Екатеринбург</v>
      </c>
      <c r="G16" s="114">
        <f>[4]ит.пр!G6</f>
        <v>0</v>
      </c>
      <c r="H16" s="44" t="str">
        <f>[4]ит.пр!H6</f>
        <v>Федосеев М.Е., Никулин И.В.</v>
      </c>
      <c r="I16" s="112"/>
      <c r="J16" s="111"/>
    </row>
    <row r="17" spans="1:10" ht="24.75" customHeight="1" thickBot="1">
      <c r="A17" s="175"/>
      <c r="B17" s="99" t="s">
        <v>5</v>
      </c>
      <c r="C17" s="94" t="str">
        <f>[4]ит.пр!C7</f>
        <v>ГАРЕЕВА Эльмира Данаировна</v>
      </c>
      <c r="D17" s="94" t="str">
        <f>[4]ит.пр!D7</f>
        <v>23.01.01, КМС</v>
      </c>
      <c r="E17" s="94" t="str">
        <f>[4]ит.пр!E7</f>
        <v>УФО</v>
      </c>
      <c r="F17" s="94" t="str">
        <f>[4]ит.пр!F7</f>
        <v>Челябинская обл., г.Челябинск</v>
      </c>
      <c r="G17" s="88">
        <f>[4]ит.пр!G7</f>
        <v>0</v>
      </c>
      <c r="H17" s="95" t="str">
        <f>[4]ит.пр!H7</f>
        <v xml:space="preserve"> Хафизов Р.А., Востриков А.Е.</v>
      </c>
      <c r="I17" s="112"/>
      <c r="J17" s="111"/>
    </row>
    <row r="18" spans="1:10" ht="23.1" hidden="1" customHeight="1">
      <c r="A18" s="175"/>
      <c r="B18" s="99" t="s">
        <v>6</v>
      </c>
      <c r="C18" s="94" t="str">
        <f>[4]ит.пр!C8</f>
        <v>САФРОНОВА Екатерина Алексеевна</v>
      </c>
      <c r="D18" s="94" t="str">
        <f>[4]ит.пр!D8</f>
        <v>01.04.02, КМС</v>
      </c>
      <c r="E18" s="94" t="str">
        <f>[4]ит.пр!E8</f>
        <v>УФО</v>
      </c>
      <c r="F18" s="94" t="str">
        <f>[4]ит.пр!F8</f>
        <v>Свердловская обл., г.Екатеринбург</v>
      </c>
      <c r="G18" s="88">
        <f>[4]ит.пр!G8</f>
        <v>0</v>
      </c>
      <c r="H18" s="95" t="str">
        <f>[4]ит.пр!H8</f>
        <v>Федосеев М.Е., Сенцов И.Ю.</v>
      </c>
      <c r="I18" s="112"/>
      <c r="J18" s="111"/>
    </row>
    <row r="19" spans="1:10" ht="23.1" hidden="1" customHeight="1" thickBot="1">
      <c r="A19" s="176"/>
      <c r="B19" s="100" t="s">
        <v>6</v>
      </c>
      <c r="C19" s="45" t="str">
        <f>[4]ит.пр!C9</f>
        <v>АНИСИМОВА Дарья Николаевна</v>
      </c>
      <c r="D19" s="45" t="str">
        <f>[4]ит.пр!D9</f>
        <v>26.11.01, КМС</v>
      </c>
      <c r="E19" s="45" t="str">
        <f>[4]ит.пр!E9</f>
        <v>УФО</v>
      </c>
      <c r="F19" s="45" t="str">
        <f>[4]ит.пр!F9</f>
        <v>Курганская обл., г.Курган, СШОР №1</v>
      </c>
      <c r="G19" s="90">
        <f>[4]ит.пр!G9</f>
        <v>0</v>
      </c>
      <c r="H19" s="46" t="str">
        <f>[4]ит.пр!H9</f>
        <v>Пирогов И.Ю.
Анисимов Н.И.</v>
      </c>
      <c r="I19" s="112"/>
    </row>
    <row r="20" spans="1:10" ht="24.75" customHeight="1">
      <c r="A20" s="174" t="s">
        <v>149</v>
      </c>
      <c r="B20" s="101" t="s">
        <v>4</v>
      </c>
      <c r="C20" s="43" t="str">
        <f>[5]ит.пр!C6</f>
        <v>ЛАПШИНА Валерия Евгеньевна</v>
      </c>
      <c r="D20" s="43" t="str">
        <f>[5]ит.пр!D6</f>
        <v>02.09.01, КМС</v>
      </c>
      <c r="E20" s="43" t="str">
        <f>[5]ит.пр!E6</f>
        <v>УФО</v>
      </c>
      <c r="F20" s="43" t="str">
        <f>[5]ит.пр!F6</f>
        <v>Курганская обл., г.Курган, ДЮСШ №4</v>
      </c>
      <c r="G20" s="114">
        <f>[5]ит.пр!G6</f>
        <v>0</v>
      </c>
      <c r="H20" s="44" t="str">
        <f>[5]ит.пр!H6</f>
        <v>Печерских В.И.
Осипов В.Ю.</v>
      </c>
      <c r="I20" s="112"/>
      <c r="J20" s="111"/>
    </row>
    <row r="21" spans="1:10" ht="24.75" customHeight="1" thickBot="1">
      <c r="A21" s="175"/>
      <c r="B21" s="99" t="s">
        <v>5</v>
      </c>
      <c r="C21" s="94" t="str">
        <f>[5]ит.пр!C7</f>
        <v>ХАСАНОВА Екатерина Алексеевна</v>
      </c>
      <c r="D21" s="94" t="str">
        <f>[5]ит.пр!D7</f>
        <v>23.05.01, КМС</v>
      </c>
      <c r="E21" s="94" t="str">
        <f>[5]ит.пр!E7</f>
        <v>УФО</v>
      </c>
      <c r="F21" s="94" t="str">
        <f>[5]ит.пр!F7</f>
        <v>Свердловская обл., г.Н.Тагил</v>
      </c>
      <c r="G21" s="88">
        <f>[5]ит.пр!G7</f>
        <v>0</v>
      </c>
      <c r="H21" s="95" t="str">
        <f>[5]ит.пр!H7</f>
        <v>Пляшкун Н.В.</v>
      </c>
      <c r="I21" s="112"/>
      <c r="J21" s="111"/>
    </row>
    <row r="22" spans="1:10" ht="23.1" hidden="1" customHeight="1">
      <c r="A22" s="175"/>
      <c r="B22" s="99" t="s">
        <v>6</v>
      </c>
      <c r="C22" s="94" t="str">
        <f>[5]ит.пр!C8</f>
        <v xml:space="preserve">САРГСЯН Ани Андраниковна </v>
      </c>
      <c r="D22" s="94" t="str">
        <f>[5]ит.пр!D8</f>
        <v>14.05.02, КМС</v>
      </c>
      <c r="E22" s="94" t="str">
        <f>[5]ит.пр!E8</f>
        <v>УФО</v>
      </c>
      <c r="F22" s="94" t="str">
        <f>[5]ит.пр!F8</f>
        <v>ХМАО-Югра, г.Лангепас</v>
      </c>
      <c r="G22" s="88">
        <f>[5]ит.пр!G8</f>
        <v>0</v>
      </c>
      <c r="H22" s="95" t="str">
        <f>[5]ит.пр!H8</f>
        <v>Саргсян А.Г.</v>
      </c>
      <c r="I22" s="112"/>
      <c r="J22" s="111"/>
    </row>
    <row r="23" spans="1:10" ht="23.1" hidden="1" customHeight="1" thickBot="1">
      <c r="A23" s="176"/>
      <c r="B23" s="100" t="s">
        <v>6</v>
      </c>
      <c r="C23" s="45" t="str">
        <f>[5]ит.пр!C9</f>
        <v xml:space="preserve">САРГСЯН Анна Андраниковна </v>
      </c>
      <c r="D23" s="45" t="str">
        <f>[5]ит.пр!D9</f>
        <v>14.05.02, КМС</v>
      </c>
      <c r="E23" s="45" t="str">
        <f>[5]ит.пр!E9</f>
        <v>УФО</v>
      </c>
      <c r="F23" s="45" t="str">
        <f>[5]ит.пр!F9</f>
        <v>ХМАО-Югра, г.Лангепас</v>
      </c>
      <c r="G23" s="90">
        <f>[5]ит.пр!G9</f>
        <v>0</v>
      </c>
      <c r="H23" s="46" t="str">
        <f>[5]ит.пр!H9</f>
        <v>Саргсян А.Г.</v>
      </c>
      <c r="I23" s="112"/>
    </row>
    <row r="24" spans="1:10" ht="24.75" customHeight="1">
      <c r="A24" s="174" t="s">
        <v>150</v>
      </c>
      <c r="B24" s="101" t="s">
        <v>4</v>
      </c>
      <c r="C24" s="43" t="str">
        <f>[6]ит.пр!C6</f>
        <v>ФЕДОРИЩЕВА Елизавета Андреевна</v>
      </c>
      <c r="D24" s="43" t="str">
        <f>[6]ит.пр!D6</f>
        <v>08.12.01, КМС</v>
      </c>
      <c r="E24" s="43" t="str">
        <f>[6]ит.пр!E6</f>
        <v>УФО</v>
      </c>
      <c r="F24" s="43" t="str">
        <f>[6]ит.пр!F6</f>
        <v>ХМАО-Югра, г.Сургут</v>
      </c>
      <c r="G24" s="114">
        <f>[6]ит.пр!G6</f>
        <v>0</v>
      </c>
      <c r="H24" s="44" t="str">
        <f>[6]ит.пр!H6</f>
        <v>Головко В.И., Карзакова О.Г.</v>
      </c>
      <c r="I24" s="112"/>
      <c r="J24" s="111"/>
    </row>
    <row r="25" spans="1:10" ht="24.75" customHeight="1" thickBot="1">
      <c r="A25" s="175"/>
      <c r="B25" s="99" t="s">
        <v>5</v>
      </c>
      <c r="C25" s="94" t="str">
        <f>[6]ит.пр!C7</f>
        <v>АБРОСИМОВА Алена Алексеевна</v>
      </c>
      <c r="D25" s="94" t="str">
        <f>[6]ит.пр!D7</f>
        <v>13.10.03, 1р.</v>
      </c>
      <c r="E25" s="94" t="str">
        <f>[6]ит.пр!E7</f>
        <v>УФО</v>
      </c>
      <c r="F25" s="94" t="str">
        <f>[6]ит.пр!F7</f>
        <v>Свердловская обл., г.Н.Тагил</v>
      </c>
      <c r="G25" s="88">
        <f>[6]ит.пр!G7</f>
        <v>0</v>
      </c>
      <c r="H25" s="95" t="str">
        <f>[6]ит.пр!H7</f>
        <v>Сенченко С.А.</v>
      </c>
      <c r="I25" s="112"/>
      <c r="J25" s="111"/>
    </row>
    <row r="26" spans="1:10" ht="23.1" hidden="1" customHeight="1">
      <c r="A26" s="175"/>
      <c r="B26" s="99" t="s">
        <v>6</v>
      </c>
      <c r="C26" s="94" t="str">
        <f>[6]ит.пр!C8</f>
        <v>ПРОКОПЬЕВА Валерия Александровна</v>
      </c>
      <c r="D26" s="94" t="str">
        <f>[6]ит.пр!D8</f>
        <v>08.08.03, 1р.</v>
      </c>
      <c r="E26" s="94" t="str">
        <f>[6]ит.пр!E8</f>
        <v>УФО</v>
      </c>
      <c r="F26" s="94" t="str">
        <f>[6]ит.пр!F8</f>
        <v>ХМАО-Югра, г.Лангепас</v>
      </c>
      <c r="G26" s="88">
        <f>[6]ит.пр!G8</f>
        <v>0</v>
      </c>
      <c r="H26" s="95" t="str">
        <f>[6]ит.пр!H8</f>
        <v>Саргсян А.Г.</v>
      </c>
      <c r="I26" s="112"/>
      <c r="J26" s="111"/>
    </row>
    <row r="27" spans="1:10" ht="23.1" hidden="1" customHeight="1" thickBot="1">
      <c r="A27" s="176"/>
      <c r="B27" s="100" t="s">
        <v>6</v>
      </c>
      <c r="C27" s="45" t="str">
        <f>[6]ит.пр!C9</f>
        <v>ЯГОВИТИНА Надежда Игоревна</v>
      </c>
      <c r="D27" s="45" t="str">
        <f>[6]ит.пр!D9</f>
        <v>14.08.01, 1р.</v>
      </c>
      <c r="E27" s="45" t="str">
        <f>[6]ит.пр!E9</f>
        <v>УФО</v>
      </c>
      <c r="F27" s="45" t="str">
        <f>[6]ит.пр!F9</f>
        <v>Свердловская обл., г.Екатеринбург</v>
      </c>
      <c r="G27" s="90">
        <f>[6]ит.пр!G9</f>
        <v>0</v>
      </c>
      <c r="H27" s="46" t="str">
        <f>[6]ит.пр!H9</f>
        <v>Сазонов Ю.М., 
Сазонов С.Ю.</v>
      </c>
      <c r="I27" s="25" t="s">
        <v>11</v>
      </c>
    </row>
    <row r="28" spans="1:10" ht="24.75" customHeight="1">
      <c r="A28" s="174" t="s">
        <v>29</v>
      </c>
      <c r="B28" s="101" t="s">
        <v>4</v>
      </c>
      <c r="C28" s="43" t="str">
        <f>[7]ит.пр!C6</f>
        <v>КОЛЕСНИК Анастасия Викторовна</v>
      </c>
      <c r="D28" s="43" t="str">
        <f>[7]ит.пр!D6</f>
        <v>29.11.02, КМС</v>
      </c>
      <c r="E28" s="43" t="str">
        <f>[7]ит.пр!E6</f>
        <v>УФО</v>
      </c>
      <c r="F28" s="43" t="str">
        <f>[7]ит.пр!F6</f>
        <v>Свердловская обл., г.Екатеринбург</v>
      </c>
      <c r="G28" s="114">
        <f>[7]ит.пр!G6</f>
        <v>0</v>
      </c>
      <c r="H28" s="44" t="str">
        <f>[7]ит.пр!H6</f>
        <v>Федосеев М.Е., Бекетов В.В.</v>
      </c>
      <c r="I28" s="112"/>
      <c r="J28" s="111"/>
    </row>
    <row r="29" spans="1:10" ht="24.75" customHeight="1" thickBot="1">
      <c r="A29" s="175"/>
      <c r="B29" s="99" t="s">
        <v>5</v>
      </c>
      <c r="C29" s="94" t="str">
        <f>[7]ит.пр!C7</f>
        <v>КАРДАШИНА Полина Андреевна</v>
      </c>
      <c r="D29" s="94" t="str">
        <f>[7]ит.пр!D7</f>
        <v>12.11.01, КМС</v>
      </c>
      <c r="E29" s="94" t="str">
        <f>[7]ит.пр!E7</f>
        <v>УФО</v>
      </c>
      <c r="F29" s="94" t="str">
        <f>[7]ит.пр!F7</f>
        <v>Курганская обл., г.Курган, КУОР</v>
      </c>
      <c r="G29" s="88">
        <f>[7]ит.пр!G7</f>
        <v>0</v>
      </c>
      <c r="H29" s="95" t="str">
        <f>[7]ит.пр!H7</f>
        <v>Осипов В.Ю.
Миниахметов А.С.</v>
      </c>
      <c r="I29" s="112"/>
      <c r="J29" s="111"/>
    </row>
    <row r="30" spans="1:10" ht="23.1" hidden="1" customHeight="1">
      <c r="A30" s="175"/>
      <c r="B30" s="99" t="s">
        <v>6</v>
      </c>
      <c r="C30" s="94" t="str">
        <f>[7]ит.пр!C8</f>
        <v>ПЕПЕЛЯЕВА Ульяна Константиновна</v>
      </c>
      <c r="D30" s="94" t="str">
        <f>[7]ит.пр!D8</f>
        <v>16.11.02, 1р.</v>
      </c>
      <c r="E30" s="94" t="str">
        <f>[7]ит.пр!E8</f>
        <v>УФО</v>
      </c>
      <c r="F30" s="94" t="str">
        <f>[7]ит.пр!F8</f>
        <v>Свердловская обл., г.Екатеринбург</v>
      </c>
      <c r="G30" s="88">
        <f>[7]ит.пр!G8</f>
        <v>0</v>
      </c>
      <c r="H30" s="95" t="str">
        <f>[7]ит.пр!H8</f>
        <v>Рыбин Р.В., Манцевич В.М.</v>
      </c>
      <c r="I30" s="112"/>
      <c r="J30" s="111"/>
    </row>
    <row r="31" spans="1:10" ht="23.1" hidden="1" customHeight="1" thickBot="1">
      <c r="A31" s="176"/>
      <c r="B31" s="100" t="s">
        <v>6</v>
      </c>
      <c r="C31" s="45" t="str">
        <f>[7]ит.пр!C9</f>
        <v>ЛЕВЧУК Юлия Владимировна</v>
      </c>
      <c r="D31" s="45" t="str">
        <f>[7]ит.пр!D9</f>
        <v>14.08.02, 1р.</v>
      </c>
      <c r="E31" s="45" t="str">
        <f>[7]ит.пр!E9</f>
        <v>УФО</v>
      </c>
      <c r="F31" s="45" t="str">
        <f>[7]ит.пр!F9</f>
        <v>Челябинская обл., г.Челябинск</v>
      </c>
      <c r="G31" s="90">
        <f>[7]ит.пр!G9</f>
        <v>0</v>
      </c>
      <c r="H31" s="46" t="str">
        <f>[7]ит.пр!H9</f>
        <v>Чибичик Ю.Е.</v>
      </c>
      <c r="I31" s="112"/>
    </row>
    <row r="32" spans="1:10" ht="24.75" customHeight="1">
      <c r="A32" s="174" t="s">
        <v>151</v>
      </c>
      <c r="B32" s="101" t="s">
        <v>4</v>
      </c>
      <c r="C32" s="43" t="str">
        <f>[8]ит.пр!C6</f>
        <v>РАДЧЕНКО Яна Анатольевна</v>
      </c>
      <c r="D32" s="43" t="str">
        <f>[8]ит.пр!D6</f>
        <v>10.08.02, КМС</v>
      </c>
      <c r="E32" s="43" t="str">
        <f>[8]ит.пр!E6</f>
        <v>УФО</v>
      </c>
      <c r="F32" s="43" t="str">
        <f>[8]ит.пр!F6</f>
        <v>Свердловская обл., г.Екатеринбург</v>
      </c>
      <c r="G32" s="114">
        <f>[8]ит.пр!G6</f>
        <v>0</v>
      </c>
      <c r="H32" s="44" t="str">
        <f>[8]ит.пр!H6</f>
        <v>Федосеев М.Е., Никулин И.В.</v>
      </c>
      <c r="I32" s="112"/>
      <c r="J32" s="111"/>
    </row>
    <row r="33" spans="1:10" ht="24.75" customHeight="1" thickBot="1">
      <c r="A33" s="175"/>
      <c r="B33" s="99" t="s">
        <v>5</v>
      </c>
      <c r="C33" s="94" t="str">
        <f>[8]ит.пр!C7</f>
        <v>РЕЧКАЛОВА Дарья Андреевна</v>
      </c>
      <c r="D33" s="94" t="str">
        <f>[8]ит.пр!D7</f>
        <v>19.06.03, 1р.</v>
      </c>
      <c r="E33" s="94" t="str">
        <f>[8]ит.пр!E7</f>
        <v>УФО</v>
      </c>
      <c r="F33" s="94" t="str">
        <f>[8]ит.пр!F7</f>
        <v>Свердловская обл., г.Ирбитский</v>
      </c>
      <c r="G33" s="88">
        <f>[8]ит.пр!G7</f>
        <v>0</v>
      </c>
      <c r="H33" s="95" t="str">
        <f>[8]ит.пр!H7</f>
        <v>Дымшаков М.И.</v>
      </c>
      <c r="I33" s="112"/>
      <c r="J33" s="111"/>
    </row>
    <row r="34" spans="1:10" ht="23.1" hidden="1" customHeight="1">
      <c r="A34" s="175"/>
      <c r="B34" s="99" t="s">
        <v>6</v>
      </c>
      <c r="C34" s="94" t="str">
        <f>[8]ит.пр!C8</f>
        <v>ПЫШМИНЦЕВА Ирина Владиславовна</v>
      </c>
      <c r="D34" s="94" t="str">
        <f>[8]ит.пр!D8</f>
        <v>15.09.03, 1юн.</v>
      </c>
      <c r="E34" s="94" t="str">
        <f>[8]ит.пр!E8</f>
        <v>УФО</v>
      </c>
      <c r="F34" s="94" t="str">
        <f>[8]ит.пр!F8</f>
        <v>Свердловская обл., г.Екатеринбург</v>
      </c>
      <c r="G34" s="88">
        <f>[8]ит.пр!G8</f>
        <v>0</v>
      </c>
      <c r="H34" s="95" t="str">
        <f>[8]ит.пр!H8</f>
        <v>Пышминцев В.А.</v>
      </c>
      <c r="I34" s="112"/>
      <c r="J34" s="111"/>
    </row>
    <row r="35" spans="1:10" ht="23.1" hidden="1" customHeight="1" thickBot="1">
      <c r="A35" s="176"/>
      <c r="B35" s="100" t="s">
        <v>6</v>
      </c>
      <c r="C35" s="45" t="str">
        <f>[8]ит.пр!C9</f>
        <v>ПИСКОВИТИНА Елена Алексеевна</v>
      </c>
      <c r="D35" s="45" t="str">
        <f>[8]ит.пр!D9</f>
        <v>19.12.02, 1р.</v>
      </c>
      <c r="E35" s="45" t="str">
        <f>[8]ит.пр!E9</f>
        <v>УФО</v>
      </c>
      <c r="F35" s="45" t="str">
        <f>[8]ит.пр!F9</f>
        <v>Челябинская обл., г.Златоуст</v>
      </c>
      <c r="G35" s="90">
        <f>[8]ит.пр!G9</f>
        <v>0</v>
      </c>
      <c r="H35" s="46" t="str">
        <f>[8]ит.пр!H9</f>
        <v>Большина О.А.</v>
      </c>
      <c r="I35" s="112"/>
    </row>
    <row r="36" spans="1:10" ht="24.75" customHeight="1">
      <c r="A36" s="174" t="s">
        <v>152</v>
      </c>
      <c r="B36" s="101" t="s">
        <v>4</v>
      </c>
      <c r="C36" s="43" t="str">
        <f>[9]ит.пр!C6</f>
        <v>ГОРБОВА Анна Дмитриевна</v>
      </c>
      <c r="D36" s="43" t="str">
        <f>[9]ит.пр!D6</f>
        <v>16.10.02, КМС</v>
      </c>
      <c r="E36" s="43" t="str">
        <f>[9]ит.пр!E6</f>
        <v>УФО</v>
      </c>
      <c r="F36" s="43" t="str">
        <f>[9]ит.пр!F6</f>
        <v>Курганская обл., г.Курган, ДЮСШ №4</v>
      </c>
      <c r="G36" s="114">
        <f>[9]ит.пр!G6</f>
        <v>0</v>
      </c>
      <c r="H36" s="44" t="str">
        <f>[9]ит.пр!H6</f>
        <v>Осипов В.Ю.
Печерских В.И.</v>
      </c>
      <c r="I36" s="112"/>
      <c r="J36" s="111"/>
    </row>
    <row r="37" spans="1:10" ht="24.75" customHeight="1" thickBot="1">
      <c r="A37" s="175"/>
      <c r="B37" s="99" t="s">
        <v>5</v>
      </c>
      <c r="C37" s="94" t="str">
        <f>[9]ит.пр!C7</f>
        <v>ЛУЧКИНСКАЯ Екатерина Валерьевна</v>
      </c>
      <c r="D37" s="94" t="str">
        <f>[9]ит.пр!D7</f>
        <v>07.12.03, 1р.</v>
      </c>
      <c r="E37" s="94" t="str">
        <f>[9]ит.пр!E7</f>
        <v>УФО</v>
      </c>
      <c r="F37" s="94" t="str">
        <f>[9]ит.пр!F7</f>
        <v>Свердловская обл., г.Н.Тагил</v>
      </c>
      <c r="G37" s="88">
        <f>[9]ит.пр!G7</f>
        <v>0</v>
      </c>
      <c r="H37" s="95" t="str">
        <f>[9]ит.пр!H7</f>
        <v>Быков Н.А.</v>
      </c>
      <c r="I37" s="112"/>
      <c r="J37" s="111"/>
    </row>
    <row r="38" spans="1:10" ht="23.1" hidden="1" customHeight="1">
      <c r="A38" s="175"/>
      <c r="B38" s="99" t="s">
        <v>6</v>
      </c>
      <c r="C38" s="94" t="str">
        <f>[9]ит.пр!C8</f>
        <v>БИТКОВА Александра Николаевна</v>
      </c>
      <c r="D38" s="94" t="str">
        <f>[9]ит.пр!D8</f>
        <v>01.11.02, 1р.</v>
      </c>
      <c r="E38" s="94" t="str">
        <f>[9]ит.пр!E8</f>
        <v>УФО</v>
      </c>
      <c r="F38" s="94" t="str">
        <f>[9]ит.пр!F8</f>
        <v>Челябинская обл., г.Аргаяш</v>
      </c>
      <c r="G38" s="88">
        <f>[9]ит.пр!G8</f>
        <v>0</v>
      </c>
      <c r="H38" s="95" t="str">
        <f>[9]ит.пр!H8</f>
        <v>Хафизов Р.А.</v>
      </c>
      <c r="I38" s="112"/>
      <c r="J38" s="111"/>
    </row>
    <row r="39" spans="1:10" ht="23.1" hidden="1" customHeight="1" thickBot="1">
      <c r="A39" s="176"/>
      <c r="B39" s="100" t="s">
        <v>6</v>
      </c>
      <c r="C39" s="45" t="str">
        <f>[9]ит.пр!C9</f>
        <v>БОРДОЧЕНКО Мария Александровна</v>
      </c>
      <c r="D39" s="45" t="str">
        <f>[9]ит.пр!D9</f>
        <v>09.07.03, 3р.</v>
      </c>
      <c r="E39" s="45" t="str">
        <f>[9]ит.пр!E9</f>
        <v>УФО</v>
      </c>
      <c r="F39" s="45" t="str">
        <f>[9]ит.пр!F9</f>
        <v>ХМАО-Югра, г.Ханты-Мансийск</v>
      </c>
      <c r="G39" s="90">
        <f>[9]ит.пр!G9</f>
        <v>0</v>
      </c>
      <c r="H39" s="46" t="str">
        <f>[9]ит.пр!H9</f>
        <v>Феоктистов Ю.Н., Магеррамов Н.О.</v>
      </c>
      <c r="I39" s="112"/>
    </row>
    <row r="40" spans="1:10" ht="24.75" customHeight="1">
      <c r="A40" s="174" t="s">
        <v>153</v>
      </c>
      <c r="B40" s="101" t="s">
        <v>4</v>
      </c>
      <c r="C40" s="43" t="str">
        <f>[10]ит.пр!C6</f>
        <v>СЕЙТЕНОВА Алина Талгатовна</v>
      </c>
      <c r="D40" s="43" t="str">
        <f>[10]ит.пр!D6</f>
        <v>13.06.01, 1р.</v>
      </c>
      <c r="E40" s="43" t="str">
        <f>[10]ит.пр!E6</f>
        <v>УФО</v>
      </c>
      <c r="F40" s="43" t="str">
        <f>[10]ит.пр!F6</f>
        <v>Курганская обл., г.Курган, СШОР №1</v>
      </c>
      <c r="G40" s="114">
        <f>[10]ит.пр!G6</f>
        <v>0</v>
      </c>
      <c r="H40" s="44" t="str">
        <f>[10]ит.пр!H6</f>
        <v>Распопов А.Н.</v>
      </c>
      <c r="I40" s="112"/>
      <c r="J40" s="111"/>
    </row>
    <row r="41" spans="1:10" ht="24.75" customHeight="1" thickBot="1">
      <c r="A41" s="175"/>
      <c r="B41" s="99" t="s">
        <v>5</v>
      </c>
      <c r="C41" s="94" t="str">
        <f>[10]ит.пр!C7</f>
        <v>СУСЛОВА Алена Алексеевна</v>
      </c>
      <c r="D41" s="94" t="str">
        <f>[10]ит.пр!D7</f>
        <v>01.12.01, 2р.</v>
      </c>
      <c r="E41" s="94" t="str">
        <f>[10]ит.пр!E7</f>
        <v>УФО</v>
      </c>
      <c r="F41" s="94" t="str">
        <f>[10]ит.пр!F7</f>
        <v>Свердловская обл., г.В.Салда</v>
      </c>
      <c r="G41" s="88">
        <f>[10]ит.пр!G7</f>
        <v>0</v>
      </c>
      <c r="H41" s="95" t="str">
        <f>[10]ит.пр!H7</f>
        <v>Чемезова М.М.</v>
      </c>
      <c r="I41" s="112"/>
      <c r="J41" s="111"/>
    </row>
    <row r="42" spans="1:10" ht="23.1" hidden="1" customHeight="1">
      <c r="A42" s="175"/>
      <c r="B42" s="99" t="s">
        <v>6</v>
      </c>
      <c r="C42" s="94" t="str">
        <f>[10]ит.пр!C8</f>
        <v>ПЕТРОВА Полина Константиновна</v>
      </c>
      <c r="D42" s="94" t="str">
        <f>[10]ит.пр!D8</f>
        <v>15.08.02, 3р.</v>
      </c>
      <c r="E42" s="94" t="str">
        <f>[10]ит.пр!E8</f>
        <v>УФО</v>
      </c>
      <c r="F42" s="94" t="str">
        <f>[10]ит.пр!F8</f>
        <v>Курганская обл., г.Курган, ДЮСШ №4</v>
      </c>
      <c r="G42" s="88">
        <f>[10]ит.пр!G8</f>
        <v>0</v>
      </c>
      <c r="H42" s="95" t="str">
        <f>[10]ит.пр!H8</f>
        <v>Распопов А.Н.</v>
      </c>
      <c r="I42" s="112"/>
      <c r="J42" s="111"/>
    </row>
    <row r="43" spans="1:10" ht="23.1" hidden="1" customHeight="1" thickBot="1">
      <c r="A43" s="176"/>
      <c r="B43" s="100" t="s">
        <v>6</v>
      </c>
      <c r="C43" s="90" t="e">
        <f>[10]ит.пр!C9</f>
        <v>#N/A</v>
      </c>
      <c r="D43" s="90" t="e">
        <f>[10]ит.пр!D9</f>
        <v>#N/A</v>
      </c>
      <c r="E43" s="90" t="e">
        <f>[10]ит.пр!E9</f>
        <v>#N/A</v>
      </c>
      <c r="F43" s="90" t="e">
        <f>[10]ит.пр!F9</f>
        <v>#N/A</v>
      </c>
      <c r="G43" s="90" t="e">
        <f>[10]ит.пр!G9</f>
        <v>#N/A</v>
      </c>
      <c r="H43" s="91" t="e">
        <f>[10]ит.пр!H9</f>
        <v>#N/A</v>
      </c>
      <c r="I43" s="112"/>
    </row>
    <row r="44" spans="1:10" ht="24.75" customHeight="1">
      <c r="A44" s="174" t="s">
        <v>154</v>
      </c>
      <c r="B44" s="101" t="s">
        <v>4</v>
      </c>
      <c r="C44" s="43" t="str">
        <f>[11]ит.пр!C6</f>
        <v>МИХЕЕВА Ольга Игоревна</v>
      </c>
      <c r="D44" s="43" t="str">
        <f>[11]ит.пр!D6</f>
        <v>22.09.02, 1р.</v>
      </c>
      <c r="E44" s="43" t="str">
        <f>[11]ит.пр!E6</f>
        <v>УФО</v>
      </c>
      <c r="F44" s="43" t="str">
        <f>[11]ит.пр!F6</f>
        <v>Свердловская обл., г.Екатеринбург</v>
      </c>
      <c r="G44" s="114">
        <f>[11]ит.пр!G6</f>
        <v>0</v>
      </c>
      <c r="H44" s="44" t="str">
        <f>[11]ит.пр!H6</f>
        <v>Селянина О.В., 
Федосеев М.Е.</v>
      </c>
      <c r="I44" s="112"/>
      <c r="J44" s="111"/>
    </row>
    <row r="45" spans="1:10" ht="24.75" customHeight="1" thickBot="1">
      <c r="A45" s="175"/>
      <c r="B45" s="99" t="s">
        <v>5</v>
      </c>
      <c r="C45" s="94" t="str">
        <f>[11]ит.пр!C7</f>
        <v>КОПЫЛЬЦОВА Александра Сергеевна</v>
      </c>
      <c r="D45" s="94" t="str">
        <f>[11]ит.пр!D7</f>
        <v>20.01.01, 2р.</v>
      </c>
      <c r="E45" s="94" t="str">
        <f>[11]ит.пр!E7</f>
        <v>УФО</v>
      </c>
      <c r="F45" s="94" t="str">
        <f>[11]ит.пр!F7</f>
        <v>Свердловская обл., г.Екатеринбург</v>
      </c>
      <c r="G45" s="88">
        <f>[11]ит.пр!G7</f>
        <v>0</v>
      </c>
      <c r="H45" s="95" t="str">
        <f>[11]ит.пр!H7</f>
        <v>Федосеев М.Е., 
Селянина О.В.</v>
      </c>
      <c r="I45" s="112"/>
      <c r="J45" s="111"/>
    </row>
    <row r="46" spans="1:10" ht="23.1" hidden="1" customHeight="1">
      <c r="A46" s="175"/>
      <c r="B46" s="99" t="s">
        <v>6</v>
      </c>
      <c r="C46" s="94" t="str">
        <f>[11]ит.пр!C8</f>
        <v>ГУБАЙДУЛЛИНА Радмила Раисовна</v>
      </c>
      <c r="D46" s="94" t="str">
        <f>[11]ит.пр!D8</f>
        <v>18.07.02, 1р.</v>
      </c>
      <c r="E46" s="94" t="str">
        <f>[11]ит.пр!E8</f>
        <v>УФО</v>
      </c>
      <c r="F46" s="94" t="str">
        <f>[11]ит.пр!F8</f>
        <v>Челябинская обл., г.Троицк</v>
      </c>
      <c r="G46" s="88">
        <f>[11]ит.пр!G8</f>
        <v>0</v>
      </c>
      <c r="H46" s="95" t="str">
        <f>[11]ит.пр!H8</f>
        <v>Ахметшин З.Х.</v>
      </c>
      <c r="I46" s="112"/>
      <c r="J46" s="111"/>
    </row>
    <row r="47" spans="1:10" ht="23.1" hidden="1" customHeight="1" thickBot="1">
      <c r="A47" s="176"/>
      <c r="B47" s="100" t="s">
        <v>6</v>
      </c>
      <c r="C47" s="45" t="str">
        <f>[11]ит.пр!C9</f>
        <v>КИСЕЛЕВА Елена Максимовна</v>
      </c>
      <c r="D47" s="45" t="str">
        <f>[11]ит.пр!D9</f>
        <v>30.09.01, 1р.</v>
      </c>
      <c r="E47" s="45" t="str">
        <f>[11]ит.пр!E9</f>
        <v>УФО</v>
      </c>
      <c r="F47" s="45" t="str">
        <f>[11]ит.пр!F9</f>
        <v>Тюменская обл., г.Тюмень</v>
      </c>
      <c r="G47" s="90">
        <f>[11]ит.пр!G9</f>
        <v>0</v>
      </c>
      <c r="H47" s="46" t="str">
        <f>[11]ит.пр!H9</f>
        <v>Мавлютов О.Б.</v>
      </c>
      <c r="I47" s="112"/>
    </row>
    <row r="48" spans="1:10" ht="23.1" customHeight="1">
      <c r="B48" s="12"/>
      <c r="C48" s="3"/>
      <c r="D48" s="4"/>
      <c r="E48" s="4"/>
      <c r="F48" s="5"/>
      <c r="G48" s="5"/>
      <c r="H48" s="3"/>
      <c r="I48" s="113">
        <v>0</v>
      </c>
      <c r="J48" s="110"/>
    </row>
    <row r="49" spans="1:19" ht="23.1" customHeight="1">
      <c r="A49" s="1"/>
      <c r="B49" s="18" t="str">
        <f>[1]реквизиты!$A$6</f>
        <v>Гл. судья, судья ВК</v>
      </c>
      <c r="C49" s="6"/>
      <c r="D49" s="6"/>
      <c r="E49" s="21"/>
      <c r="F49" s="18" t="str">
        <f>'1стр'!F55</f>
        <v>М.Г. Стенников</v>
      </c>
      <c r="G49" s="18"/>
      <c r="H49" s="6"/>
      <c r="I49" s="112"/>
      <c r="J49" s="110"/>
    </row>
    <row r="50" spans="1:19" ht="23.1" customHeight="1">
      <c r="A50" s="1"/>
      <c r="B50" s="18"/>
      <c r="C50" s="7"/>
      <c r="D50" s="7"/>
      <c r="E50" s="22"/>
      <c r="F50" t="str">
        <f>[1]реквизиты!$G$7</f>
        <v>/г.Курган/</v>
      </c>
      <c r="G50" s="17"/>
      <c r="H50" s="7"/>
      <c r="I50" s="112"/>
      <c r="J50" s="110"/>
    </row>
    <row r="51" spans="1:19" ht="23.1" customHeight="1">
      <c r="A51" s="1"/>
      <c r="B51" s="18" t="str">
        <f>[1]реквизиты!$A$8</f>
        <v>Гл. секретарь, судья ВК</v>
      </c>
      <c r="C51" s="7"/>
      <c r="D51" s="7"/>
      <c r="E51" s="22"/>
      <c r="F51" s="18" t="str">
        <f>[1]реквизиты!$G$8</f>
        <v>Д.П.Сапунов</v>
      </c>
      <c r="G51" s="18"/>
      <c r="H51" s="6"/>
      <c r="I51" s="112"/>
      <c r="J51" s="1"/>
    </row>
    <row r="52" spans="1:19" ht="23.1" customHeight="1">
      <c r="C52" s="1"/>
      <c r="F52" t="str">
        <f>[1]реквизиты!$G$9</f>
        <v>/Качканар/</v>
      </c>
      <c r="H52" s="7"/>
      <c r="I52" s="112"/>
      <c r="J52" s="1"/>
    </row>
    <row r="54" spans="1:19">
      <c r="S54" t="s">
        <v>9</v>
      </c>
    </row>
  </sheetData>
  <mergeCells count="28">
    <mergeCell ref="A24:A27"/>
    <mergeCell ref="A28:A31"/>
    <mergeCell ref="A32:A35"/>
    <mergeCell ref="A36:A39"/>
    <mergeCell ref="A40:A43"/>
    <mergeCell ref="A44:A47"/>
    <mergeCell ref="J8:J9"/>
    <mergeCell ref="I10:I11"/>
    <mergeCell ref="J10:J11"/>
    <mergeCell ref="A12:A15"/>
    <mergeCell ref="A16:A19"/>
    <mergeCell ref="A20:A23"/>
    <mergeCell ref="F6:F7"/>
    <mergeCell ref="G6:G7"/>
    <mergeCell ref="H6:H7"/>
    <mergeCell ref="I6:I7"/>
    <mergeCell ref="A8:A11"/>
    <mergeCell ref="I8:I9"/>
    <mergeCell ref="A1:I1"/>
    <mergeCell ref="A2:I2"/>
    <mergeCell ref="A3:I3"/>
    <mergeCell ref="A4:I4"/>
    <mergeCell ref="A5:I5"/>
    <mergeCell ref="A6:A7"/>
    <mergeCell ref="B6:B7"/>
    <mergeCell ref="C6:C7"/>
    <mergeCell ref="D6:D7"/>
    <mergeCell ref="E6:E7"/>
  </mergeCells>
  <printOptions horizontalCentered="1"/>
  <pageMargins left="0" right="0" top="0.15748031496062992" bottom="0.11811023622047245" header="0.6692913385826772" footer="0.59055118110236227"/>
  <pageSetup paperSize="9" scale="91" pageOrder="overThenDown" orientation="portrait" copies="2" r:id="rId1"/>
  <headerFooter alignWithMargins="0"/>
  <colBreaks count="3" manualBreakCount="3">
    <brk id="8" max="51" man="1"/>
    <brk id="13" max="1048575" man="1"/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2стр (2)</vt:lpstr>
      <vt:lpstr>1стр (2)</vt:lpstr>
      <vt:lpstr>ФИН</vt:lpstr>
      <vt:lpstr>2стр</vt:lpstr>
      <vt:lpstr>1стр</vt:lpstr>
      <vt:lpstr>призеры</vt:lpstr>
      <vt:lpstr>отбор на россию</vt:lpstr>
      <vt:lpstr>'1стр'!Область_печати</vt:lpstr>
      <vt:lpstr>'1стр (2)'!Область_печати</vt:lpstr>
      <vt:lpstr>'2стр'!Область_печати</vt:lpstr>
      <vt:lpstr>'2стр (2)'!Область_печати</vt:lpstr>
      <vt:lpstr>'отбор на россию'!Область_печати</vt:lpstr>
      <vt:lpstr>призеры!Область_печати</vt:lpstr>
      <vt:lpstr>ФИН!Область_печати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Рычков В.В.</cp:lastModifiedBy>
  <cp:lastPrinted>2018-12-15T04:45:56Z</cp:lastPrinted>
  <dcterms:created xsi:type="dcterms:W3CDTF">1996-10-08T23:32:33Z</dcterms:created>
  <dcterms:modified xsi:type="dcterms:W3CDTF">2018-12-15T04:46:42Z</dcterms:modified>
</cp:coreProperties>
</file>