
<file path=[Content_Types].xml><?xml version="1.0" encoding="utf-8"?>
<Types xmlns="http://schemas.openxmlformats.org/package/2006/content-types">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120" windowWidth="9720" windowHeight="7320"/>
  </bookViews>
  <sheets>
    <sheet name="призеры" sheetId="3" r:id="rId1"/>
    <sheet name="1стр" sheetId="21" r:id="rId2"/>
    <sheet name="2стр" sheetId="22" r:id="rId3"/>
    <sheet name="ФИН" sheetId="23" r:id="rId4"/>
    <sheet name="мс" sheetId="1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1">'1стр'!$A$1:$I$91</definedName>
    <definedName name="_xlnm.Print_Area" localSheetId="2">'2стр'!$A$1:$I$91</definedName>
    <definedName name="_xlnm.Print_Area" localSheetId="0">призеры!$A$1:$I$91</definedName>
    <definedName name="_xlnm.Print_Area" localSheetId="3">ФИН!$A$1:$I$91</definedName>
  </definedNames>
  <calcPr calcId="125725"/>
</workbook>
</file>

<file path=xl/calcChain.xml><?xml version="1.0" encoding="utf-8"?>
<calcChain xmlns="http://schemas.openxmlformats.org/spreadsheetml/2006/main">
  <c r="H39" i="10"/>
  <c r="F39"/>
  <c r="H38"/>
  <c r="F38"/>
  <c r="H37"/>
  <c r="F37"/>
  <c r="H36"/>
  <c r="F36"/>
  <c r="H62" i="23"/>
  <c r="G62"/>
  <c r="F62"/>
  <c r="E62"/>
  <c r="D62"/>
  <c r="C62"/>
  <c r="H61"/>
  <c r="G61"/>
  <c r="F61"/>
  <c r="E61"/>
  <c r="D61"/>
  <c r="C61"/>
  <c r="H60"/>
  <c r="G60"/>
  <c r="F60"/>
  <c r="E60"/>
  <c r="D60"/>
  <c r="C60"/>
  <c r="H59"/>
  <c r="G59"/>
  <c r="F59"/>
  <c r="E59"/>
  <c r="D59"/>
  <c r="C59"/>
  <c r="H58"/>
  <c r="G58"/>
  <c r="F58"/>
  <c r="E58"/>
  <c r="D58"/>
  <c r="C58"/>
  <c r="H57"/>
  <c r="G57"/>
  <c r="F57"/>
  <c r="E57"/>
  <c r="D57"/>
  <c r="C57"/>
  <c r="H62" i="22"/>
  <c r="G62"/>
  <c r="F62"/>
  <c r="E62"/>
  <c r="D62"/>
  <c r="C62"/>
  <c r="H61"/>
  <c r="G61"/>
  <c r="F61"/>
  <c r="E61"/>
  <c r="D61"/>
  <c r="C61"/>
  <c r="H60"/>
  <c r="G60"/>
  <c r="F60"/>
  <c r="E60"/>
  <c r="D60"/>
  <c r="C60"/>
  <c r="H59"/>
  <c r="G59"/>
  <c r="F59"/>
  <c r="E59"/>
  <c r="D59"/>
  <c r="C59"/>
  <c r="H58"/>
  <c r="G58"/>
  <c r="F58"/>
  <c r="E58"/>
  <c r="D58"/>
  <c r="C58"/>
  <c r="H57"/>
  <c r="G57"/>
  <c r="F57"/>
  <c r="E57"/>
  <c r="D57"/>
  <c r="C57"/>
  <c r="H62" i="21"/>
  <c r="G62"/>
  <c r="F62"/>
  <c r="E62"/>
  <c r="D62"/>
  <c r="C62"/>
  <c r="H61"/>
  <c r="G61"/>
  <c r="F61"/>
  <c r="E61"/>
  <c r="D61"/>
  <c r="C61"/>
  <c r="H60"/>
  <c r="G60"/>
  <c r="F60"/>
  <c r="E60"/>
  <c r="D60"/>
  <c r="C60"/>
  <c r="H59"/>
  <c r="G59"/>
  <c r="F59"/>
  <c r="E59"/>
  <c r="D59"/>
  <c r="C59"/>
  <c r="H58"/>
  <c r="G58"/>
  <c r="F58"/>
  <c r="E58"/>
  <c r="D58"/>
  <c r="C58"/>
  <c r="H57"/>
  <c r="G57"/>
  <c r="F57"/>
  <c r="E57"/>
  <c r="D57"/>
  <c r="C57"/>
  <c r="H62" i="3"/>
  <c r="G62"/>
  <c r="F62"/>
  <c r="E62"/>
  <c r="D62"/>
  <c r="C62"/>
  <c r="H61"/>
  <c r="G61"/>
  <c r="F61"/>
  <c r="E61"/>
  <c r="D61"/>
  <c r="C61"/>
  <c r="H60"/>
  <c r="G60"/>
  <c r="F60"/>
  <c r="E60"/>
  <c r="D60"/>
  <c r="C60"/>
  <c r="H59"/>
  <c r="G59"/>
  <c r="F59"/>
  <c r="E59"/>
  <c r="D59"/>
  <c r="C59"/>
  <c r="H58"/>
  <c r="G58"/>
  <c r="F58"/>
  <c r="E58"/>
  <c r="D58"/>
  <c r="C58"/>
  <c r="H57"/>
  <c r="G57"/>
  <c r="F57"/>
  <c r="E57"/>
  <c r="D57"/>
  <c r="C57"/>
  <c r="H35" i="10"/>
  <c r="F35"/>
  <c r="H34"/>
  <c r="F34"/>
  <c r="H33"/>
  <c r="F33"/>
  <c r="H32"/>
  <c r="F32"/>
  <c r="H55" i="23"/>
  <c r="G55"/>
  <c r="F55"/>
  <c r="E55"/>
  <c r="D55"/>
  <c r="C55"/>
  <c r="H54"/>
  <c r="G54"/>
  <c r="F54"/>
  <c r="E54"/>
  <c r="D54"/>
  <c r="C54"/>
  <c r="H53"/>
  <c r="G53"/>
  <c r="F53"/>
  <c r="E53"/>
  <c r="D53"/>
  <c r="C53"/>
  <c r="H52"/>
  <c r="G52"/>
  <c r="F52"/>
  <c r="E52"/>
  <c r="D52"/>
  <c r="C52"/>
  <c r="H51"/>
  <c r="G51"/>
  <c r="F51"/>
  <c r="E51"/>
  <c r="D51"/>
  <c r="C51"/>
  <c r="H50"/>
  <c r="G50"/>
  <c r="F50"/>
  <c r="E50"/>
  <c r="D50"/>
  <c r="C50"/>
  <c r="H55" i="22"/>
  <c r="G55"/>
  <c r="F55"/>
  <c r="E55"/>
  <c r="D55"/>
  <c r="C55"/>
  <c r="H54"/>
  <c r="G54"/>
  <c r="F54"/>
  <c r="E54"/>
  <c r="D54"/>
  <c r="C54"/>
  <c r="H53"/>
  <c r="G53"/>
  <c r="F53"/>
  <c r="E53"/>
  <c r="D53"/>
  <c r="C53"/>
  <c r="H52"/>
  <c r="G52"/>
  <c r="F52"/>
  <c r="E52"/>
  <c r="D52"/>
  <c r="C52"/>
  <c r="H51"/>
  <c r="G51"/>
  <c r="F51"/>
  <c r="E51"/>
  <c r="D51"/>
  <c r="C51"/>
  <c r="H50"/>
  <c r="G50"/>
  <c r="F50"/>
  <c r="E50"/>
  <c r="D50"/>
  <c r="C50"/>
  <c r="H55" i="21"/>
  <c r="G55"/>
  <c r="F55"/>
  <c r="E55"/>
  <c r="D55"/>
  <c r="C55"/>
  <c r="H54"/>
  <c r="G54"/>
  <c r="F54"/>
  <c r="E54"/>
  <c r="D54"/>
  <c r="C54"/>
  <c r="H53"/>
  <c r="G53"/>
  <c r="F53"/>
  <c r="E53"/>
  <c r="D53"/>
  <c r="C53"/>
  <c r="H52"/>
  <c r="G52"/>
  <c r="F52"/>
  <c r="E52"/>
  <c r="D52"/>
  <c r="C52"/>
  <c r="H51"/>
  <c r="G51"/>
  <c r="F51"/>
  <c r="E51"/>
  <c r="D51"/>
  <c r="C51"/>
  <c r="H50"/>
  <c r="G50"/>
  <c r="F50"/>
  <c r="E50"/>
  <c r="D50"/>
  <c r="C50"/>
  <c r="H55" i="3"/>
  <c r="G55"/>
  <c r="F55"/>
  <c r="E55"/>
  <c r="D55"/>
  <c r="C55"/>
  <c r="H54"/>
  <c r="G54"/>
  <c r="F54"/>
  <c r="E54"/>
  <c r="D54"/>
  <c r="C54"/>
  <c r="H53"/>
  <c r="G53"/>
  <c r="F53"/>
  <c r="E53"/>
  <c r="D53"/>
  <c r="C53"/>
  <c r="H52"/>
  <c r="G52"/>
  <c r="F52"/>
  <c r="E52"/>
  <c r="D52"/>
  <c r="C52"/>
  <c r="H51"/>
  <c r="G51"/>
  <c r="F51"/>
  <c r="E51"/>
  <c r="D51"/>
  <c r="C51"/>
  <c r="H50"/>
  <c r="G50"/>
  <c r="F50"/>
  <c r="E50"/>
  <c r="D50"/>
  <c r="C50"/>
  <c r="H31" i="10"/>
  <c r="F31"/>
  <c r="H30"/>
  <c r="F30"/>
  <c r="H29"/>
  <c r="F29"/>
  <c r="H28"/>
  <c r="F28"/>
  <c r="H48" i="23"/>
  <c r="G48"/>
  <c r="F48"/>
  <c r="E48"/>
  <c r="D48"/>
  <c r="C48"/>
  <c r="H47"/>
  <c r="G47"/>
  <c r="F47"/>
  <c r="E47"/>
  <c r="D47"/>
  <c r="C47"/>
  <c r="H46"/>
  <c r="G46"/>
  <c r="F46"/>
  <c r="E46"/>
  <c r="D46"/>
  <c r="C46"/>
  <c r="H45"/>
  <c r="G45"/>
  <c r="F45"/>
  <c r="E45"/>
  <c r="D45"/>
  <c r="C45"/>
  <c r="H44"/>
  <c r="G44"/>
  <c r="F44"/>
  <c r="E44"/>
  <c r="D44"/>
  <c r="C44"/>
  <c r="H43"/>
  <c r="G43"/>
  <c r="F43"/>
  <c r="E43"/>
  <c r="D43"/>
  <c r="C43"/>
  <c r="H48" i="22"/>
  <c r="G48"/>
  <c r="F48"/>
  <c r="E48"/>
  <c r="D48"/>
  <c r="C48"/>
  <c r="H47"/>
  <c r="G47"/>
  <c r="F47"/>
  <c r="E47"/>
  <c r="D47"/>
  <c r="C47"/>
  <c r="H46"/>
  <c r="G46"/>
  <c r="F46"/>
  <c r="E46"/>
  <c r="D46"/>
  <c r="C46"/>
  <c r="H45"/>
  <c r="G45"/>
  <c r="F45"/>
  <c r="E45"/>
  <c r="D45"/>
  <c r="C45"/>
  <c r="H44"/>
  <c r="G44"/>
  <c r="F44"/>
  <c r="E44"/>
  <c r="D44"/>
  <c r="C44"/>
  <c r="H43"/>
  <c r="G43"/>
  <c r="F43"/>
  <c r="E43"/>
  <c r="D43"/>
  <c r="C43"/>
  <c r="H48" i="21"/>
  <c r="G48"/>
  <c r="F48"/>
  <c r="E48"/>
  <c r="D48"/>
  <c r="C48"/>
  <c r="H47"/>
  <c r="G47"/>
  <c r="F47"/>
  <c r="E47"/>
  <c r="D47"/>
  <c r="C47"/>
  <c r="H46"/>
  <c r="G46"/>
  <c r="F46"/>
  <c r="E46"/>
  <c r="D46"/>
  <c r="C46"/>
  <c r="H45"/>
  <c r="G45"/>
  <c r="F45"/>
  <c r="E45"/>
  <c r="D45"/>
  <c r="C45"/>
  <c r="H44"/>
  <c r="G44"/>
  <c r="F44"/>
  <c r="E44"/>
  <c r="D44"/>
  <c r="C44"/>
  <c r="H43"/>
  <c r="G43"/>
  <c r="F43"/>
  <c r="E43"/>
  <c r="D43"/>
  <c r="C43"/>
  <c r="H48" i="3"/>
  <c r="G48"/>
  <c r="F48"/>
  <c r="E48"/>
  <c r="D48"/>
  <c r="C48"/>
  <c r="H47"/>
  <c r="G47"/>
  <c r="F47"/>
  <c r="E47"/>
  <c r="D47"/>
  <c r="C47"/>
  <c r="H46"/>
  <c r="G46"/>
  <c r="F46"/>
  <c r="E46"/>
  <c r="D46"/>
  <c r="C46"/>
  <c r="H45"/>
  <c r="G45"/>
  <c r="F45"/>
  <c r="E45"/>
  <c r="D45"/>
  <c r="C45"/>
  <c r="H44"/>
  <c r="G44"/>
  <c r="F44"/>
  <c r="E44"/>
  <c r="D44"/>
  <c r="C44"/>
  <c r="H43"/>
  <c r="G43"/>
  <c r="F43"/>
  <c r="E43"/>
  <c r="D43"/>
  <c r="C43"/>
  <c r="H27" i="10"/>
  <c r="F27"/>
  <c r="H26"/>
  <c r="F26"/>
  <c r="H25"/>
  <c r="F25"/>
  <c r="H24"/>
  <c r="F24"/>
  <c r="H41" i="23"/>
  <c r="G41"/>
  <c r="F41"/>
  <c r="E41"/>
  <c r="D41"/>
  <c r="C41"/>
  <c r="H40"/>
  <c r="G40"/>
  <c r="F40"/>
  <c r="E40"/>
  <c r="D40"/>
  <c r="C40"/>
  <c r="H39"/>
  <c r="G39"/>
  <c r="F39"/>
  <c r="E39"/>
  <c r="D39"/>
  <c r="C39"/>
  <c r="H38"/>
  <c r="G38"/>
  <c r="F38"/>
  <c r="E38"/>
  <c r="D38"/>
  <c r="C38"/>
  <c r="H37"/>
  <c r="G37"/>
  <c r="F37"/>
  <c r="E37"/>
  <c r="D37"/>
  <c r="C37"/>
  <c r="H36"/>
  <c r="G36"/>
  <c r="F36"/>
  <c r="E36"/>
  <c r="D36"/>
  <c r="C36"/>
  <c r="H41" i="22"/>
  <c r="G41"/>
  <c r="F41"/>
  <c r="E41"/>
  <c r="D41"/>
  <c r="C41"/>
  <c r="H40"/>
  <c r="G40"/>
  <c r="F40"/>
  <c r="E40"/>
  <c r="D40"/>
  <c r="C40"/>
  <c r="H39"/>
  <c r="G39"/>
  <c r="F39"/>
  <c r="E39"/>
  <c r="D39"/>
  <c r="C39"/>
  <c r="H38"/>
  <c r="G38"/>
  <c r="F38"/>
  <c r="E38"/>
  <c r="D38"/>
  <c r="C38"/>
  <c r="H37"/>
  <c r="G37"/>
  <c r="F37"/>
  <c r="E37"/>
  <c r="D37"/>
  <c r="C37"/>
  <c r="H36"/>
  <c r="G36"/>
  <c r="F36"/>
  <c r="E36"/>
  <c r="D36"/>
  <c r="C36"/>
  <c r="H41" i="21"/>
  <c r="G41"/>
  <c r="F41"/>
  <c r="E41"/>
  <c r="D41"/>
  <c r="C41"/>
  <c r="H40"/>
  <c r="G40"/>
  <c r="F40"/>
  <c r="E40"/>
  <c r="D40"/>
  <c r="C40"/>
  <c r="H39"/>
  <c r="G39"/>
  <c r="F39"/>
  <c r="E39"/>
  <c r="D39"/>
  <c r="C39"/>
  <c r="H38"/>
  <c r="G38"/>
  <c r="F38"/>
  <c r="E38"/>
  <c r="D38"/>
  <c r="C38"/>
  <c r="H37"/>
  <c r="G37"/>
  <c r="F37"/>
  <c r="E37"/>
  <c r="D37"/>
  <c r="C37"/>
  <c r="H36"/>
  <c r="G36"/>
  <c r="F36"/>
  <c r="E36"/>
  <c r="D36"/>
  <c r="C36"/>
  <c r="H41" i="3"/>
  <c r="G41"/>
  <c r="F41"/>
  <c r="E41"/>
  <c r="D41"/>
  <c r="C41"/>
  <c r="H40"/>
  <c r="G40"/>
  <c r="F40"/>
  <c r="E40"/>
  <c r="D40"/>
  <c r="C40"/>
  <c r="H39"/>
  <c r="G39"/>
  <c r="F39"/>
  <c r="E39"/>
  <c r="D39"/>
  <c r="C39"/>
  <c r="H38"/>
  <c r="G38"/>
  <c r="F38"/>
  <c r="E38"/>
  <c r="D38"/>
  <c r="C38"/>
  <c r="H37"/>
  <c r="G37"/>
  <c r="F37"/>
  <c r="E37"/>
  <c r="D37"/>
  <c r="C37"/>
  <c r="H36"/>
  <c r="G36"/>
  <c r="F36"/>
  <c r="E36"/>
  <c r="D36"/>
  <c r="C36"/>
  <c r="H23" i="10"/>
  <c r="F23"/>
  <c r="H22"/>
  <c r="F22"/>
  <c r="H21"/>
  <c r="F21"/>
  <c r="H20"/>
  <c r="F20"/>
  <c r="H31" i="23"/>
  <c r="G31"/>
  <c r="F31"/>
  <c r="E31"/>
  <c r="D31"/>
  <c r="C31"/>
  <c r="H29"/>
  <c r="G29"/>
  <c r="F29"/>
  <c r="E29"/>
  <c r="D29"/>
  <c r="C29"/>
  <c r="H31" i="22"/>
  <c r="G31"/>
  <c r="F31"/>
  <c r="E31"/>
  <c r="D31"/>
  <c r="C31"/>
  <c r="H29"/>
  <c r="G29"/>
  <c r="F29"/>
  <c r="E29"/>
  <c r="D29"/>
  <c r="C29"/>
  <c r="H31" i="21"/>
  <c r="G31"/>
  <c r="F31"/>
  <c r="E31"/>
  <c r="D31"/>
  <c r="C31"/>
  <c r="H29"/>
  <c r="G29"/>
  <c r="F29"/>
  <c r="E29"/>
  <c r="D29"/>
  <c r="C29"/>
  <c r="H31" i="3"/>
  <c r="G31"/>
  <c r="F31"/>
  <c r="E31"/>
  <c r="D31"/>
  <c r="C31"/>
  <c r="H29"/>
  <c r="G29"/>
  <c r="F29"/>
  <c r="E29"/>
  <c r="D29"/>
  <c r="C29"/>
  <c r="H19" i="10"/>
  <c r="F19"/>
  <c r="H18"/>
  <c r="F18"/>
  <c r="H17"/>
  <c r="F17"/>
  <c r="H16"/>
  <c r="F16"/>
  <c r="H27" i="23"/>
  <c r="G27"/>
  <c r="F27"/>
  <c r="E27"/>
  <c r="D27"/>
  <c r="C27"/>
  <c r="H26"/>
  <c r="G26"/>
  <c r="F26"/>
  <c r="E26"/>
  <c r="D26"/>
  <c r="C26"/>
  <c r="H25"/>
  <c r="G25"/>
  <c r="F25"/>
  <c r="E25"/>
  <c r="D25"/>
  <c r="C25"/>
  <c r="H24"/>
  <c r="G24"/>
  <c r="F24"/>
  <c r="E24"/>
  <c r="D24"/>
  <c r="C24"/>
  <c r="H23"/>
  <c r="G23"/>
  <c r="F23"/>
  <c r="E23"/>
  <c r="D23"/>
  <c r="C23"/>
  <c r="H22"/>
  <c r="G22"/>
  <c r="F22"/>
  <c r="E22"/>
  <c r="D22"/>
  <c r="C22"/>
  <c r="H27" i="22"/>
  <c r="G27"/>
  <c r="F27"/>
  <c r="E27"/>
  <c r="D27"/>
  <c r="C27"/>
  <c r="H26"/>
  <c r="G26"/>
  <c r="F26"/>
  <c r="E26"/>
  <c r="D26"/>
  <c r="C26"/>
  <c r="H25"/>
  <c r="G25"/>
  <c r="F25"/>
  <c r="E25"/>
  <c r="D25"/>
  <c r="C25"/>
  <c r="H24"/>
  <c r="G24"/>
  <c r="F24"/>
  <c r="E24"/>
  <c r="D24"/>
  <c r="C24"/>
  <c r="H23"/>
  <c r="G23"/>
  <c r="F23"/>
  <c r="E23"/>
  <c r="D23"/>
  <c r="C23"/>
  <c r="H22"/>
  <c r="G22"/>
  <c r="F22"/>
  <c r="E22"/>
  <c r="D22"/>
  <c r="C22"/>
  <c r="H27" i="21"/>
  <c r="G27"/>
  <c r="F27"/>
  <c r="E27"/>
  <c r="D27"/>
  <c r="C27"/>
  <c r="H26"/>
  <c r="G26"/>
  <c r="F26"/>
  <c r="E26"/>
  <c r="D26"/>
  <c r="C26"/>
  <c r="H25"/>
  <c r="G25"/>
  <c r="F25"/>
  <c r="E25"/>
  <c r="D25"/>
  <c r="C25"/>
  <c r="H24"/>
  <c r="G24"/>
  <c r="F24"/>
  <c r="E24"/>
  <c r="D24"/>
  <c r="C24"/>
  <c r="H23"/>
  <c r="G23"/>
  <c r="F23"/>
  <c r="E23"/>
  <c r="D23"/>
  <c r="C23"/>
  <c r="H22"/>
  <c r="G22"/>
  <c r="F22"/>
  <c r="E22"/>
  <c r="D22"/>
  <c r="C22"/>
  <c r="H27" i="3"/>
  <c r="G27"/>
  <c r="F27"/>
  <c r="E27"/>
  <c r="D27"/>
  <c r="C27"/>
  <c r="H26"/>
  <c r="G26"/>
  <c r="F26"/>
  <c r="E26"/>
  <c r="D26"/>
  <c r="C26"/>
  <c r="H25"/>
  <c r="G25"/>
  <c r="F25"/>
  <c r="E25"/>
  <c r="D25"/>
  <c r="C25"/>
  <c r="H24"/>
  <c r="G24"/>
  <c r="F24"/>
  <c r="E24"/>
  <c r="D24"/>
  <c r="C24"/>
  <c r="H23"/>
  <c r="G23"/>
  <c r="F23"/>
  <c r="E23"/>
  <c r="D23"/>
  <c r="C23"/>
  <c r="H22"/>
  <c r="G22"/>
  <c r="F22"/>
  <c r="E22"/>
  <c r="D22"/>
  <c r="C22"/>
  <c r="H15" i="10"/>
  <c r="F15"/>
  <c r="H14"/>
  <c r="F14"/>
  <c r="H13"/>
  <c r="F13"/>
  <c r="H12"/>
  <c r="F12"/>
  <c r="G20" i="23"/>
  <c r="G19"/>
  <c r="G18"/>
  <c r="G17"/>
  <c r="G16"/>
  <c r="H15"/>
  <c r="G15"/>
  <c r="F15"/>
  <c r="E15"/>
  <c r="D15"/>
  <c r="C15"/>
  <c r="G20" i="22"/>
  <c r="G19"/>
  <c r="G18"/>
  <c r="G17"/>
  <c r="G16"/>
  <c r="H15"/>
  <c r="G15"/>
  <c r="F15"/>
  <c r="E15"/>
  <c r="D15"/>
  <c r="C15"/>
  <c r="G20" i="21"/>
  <c r="G19"/>
  <c r="G18"/>
  <c r="G17"/>
  <c r="G16"/>
  <c r="H15"/>
  <c r="G15"/>
  <c r="F15"/>
  <c r="E15"/>
  <c r="D15"/>
  <c r="C15"/>
  <c r="G20" i="3"/>
  <c r="G19"/>
  <c r="G18"/>
  <c r="G17"/>
  <c r="G16"/>
  <c r="H15"/>
  <c r="G15"/>
  <c r="F15"/>
  <c r="E15"/>
  <c r="D15"/>
  <c r="C15"/>
  <c r="H47" i="10"/>
  <c r="F47"/>
  <c r="H46"/>
  <c r="F46"/>
  <c r="H45"/>
  <c r="F45"/>
  <c r="H44"/>
  <c r="F44"/>
  <c r="H76" i="23"/>
  <c r="G76"/>
  <c r="F76"/>
  <c r="E76"/>
  <c r="D76"/>
  <c r="C76"/>
  <c r="H75"/>
  <c r="G75"/>
  <c r="F75"/>
  <c r="E75"/>
  <c r="D75"/>
  <c r="C75"/>
  <c r="H74"/>
  <c r="G74"/>
  <c r="F74"/>
  <c r="E74"/>
  <c r="D74"/>
  <c r="C74"/>
  <c r="H73"/>
  <c r="G73"/>
  <c r="F73"/>
  <c r="E73"/>
  <c r="D73"/>
  <c r="C73"/>
  <c r="H72"/>
  <c r="G72"/>
  <c r="F72"/>
  <c r="E72"/>
  <c r="D72"/>
  <c r="C72"/>
  <c r="H71"/>
  <c r="G71"/>
  <c r="F71"/>
  <c r="E71"/>
  <c r="D71"/>
  <c r="C71"/>
  <c r="H76" i="22"/>
  <c r="G76"/>
  <c r="F76"/>
  <c r="E76"/>
  <c r="D76"/>
  <c r="C76"/>
  <c r="H75"/>
  <c r="G75"/>
  <c r="F75"/>
  <c r="E75"/>
  <c r="D75"/>
  <c r="C75"/>
  <c r="H74"/>
  <c r="G74"/>
  <c r="F74"/>
  <c r="E74"/>
  <c r="D74"/>
  <c r="C74"/>
  <c r="H73"/>
  <c r="G73"/>
  <c r="F73"/>
  <c r="E73"/>
  <c r="D73"/>
  <c r="C73"/>
  <c r="H72"/>
  <c r="G72"/>
  <c r="F72"/>
  <c r="E72"/>
  <c r="D72"/>
  <c r="C72"/>
  <c r="H71"/>
  <c r="G71"/>
  <c r="F71"/>
  <c r="E71"/>
  <c r="D71"/>
  <c r="C71"/>
  <c r="H76" i="21"/>
  <c r="G76"/>
  <c r="F76"/>
  <c r="E76"/>
  <c r="D76"/>
  <c r="C76"/>
  <c r="H75"/>
  <c r="G75"/>
  <c r="F75"/>
  <c r="E75"/>
  <c r="D75"/>
  <c r="C75"/>
  <c r="H74"/>
  <c r="G74"/>
  <c r="F74"/>
  <c r="E74"/>
  <c r="D74"/>
  <c r="C74"/>
  <c r="H73"/>
  <c r="G73"/>
  <c r="F73"/>
  <c r="E73"/>
  <c r="D73"/>
  <c r="C73"/>
  <c r="H72"/>
  <c r="G72"/>
  <c r="F72"/>
  <c r="E72"/>
  <c r="D72"/>
  <c r="C72"/>
  <c r="H71"/>
  <c r="G71"/>
  <c r="F71"/>
  <c r="E71"/>
  <c r="D71"/>
  <c r="C71"/>
  <c r="H76" i="3"/>
  <c r="G76"/>
  <c r="F76"/>
  <c r="E76"/>
  <c r="D76"/>
  <c r="C76"/>
  <c r="H75"/>
  <c r="G75"/>
  <c r="F75"/>
  <c r="E75"/>
  <c r="D75"/>
  <c r="C75"/>
  <c r="H74"/>
  <c r="G74"/>
  <c r="F74"/>
  <c r="E74"/>
  <c r="D74"/>
  <c r="C74"/>
  <c r="H73"/>
  <c r="G73"/>
  <c r="F73"/>
  <c r="E73"/>
  <c r="D73"/>
  <c r="C73"/>
  <c r="H72"/>
  <c r="G72"/>
  <c r="F72"/>
  <c r="E72"/>
  <c r="D72"/>
  <c r="C72"/>
  <c r="H71"/>
  <c r="G71"/>
  <c r="F71"/>
  <c r="E71"/>
  <c r="D71"/>
  <c r="C71"/>
  <c r="H43" i="10"/>
  <c r="F43"/>
  <c r="H42"/>
  <c r="F42"/>
  <c r="H41"/>
  <c r="F41"/>
  <c r="H40"/>
  <c r="F40"/>
  <c r="H69" i="23"/>
  <c r="G69"/>
  <c r="F69"/>
  <c r="E69"/>
  <c r="D69"/>
  <c r="C69"/>
  <c r="H68"/>
  <c r="G68"/>
  <c r="F68"/>
  <c r="E68"/>
  <c r="D68"/>
  <c r="C68"/>
  <c r="H67"/>
  <c r="G67"/>
  <c r="F67"/>
  <c r="E67"/>
  <c r="D67"/>
  <c r="C67"/>
  <c r="H66"/>
  <c r="G66"/>
  <c r="F66"/>
  <c r="E66"/>
  <c r="D66"/>
  <c r="C66"/>
  <c r="H65"/>
  <c r="G65"/>
  <c r="F65"/>
  <c r="E65"/>
  <c r="D65"/>
  <c r="C65"/>
  <c r="H64"/>
  <c r="G64"/>
  <c r="F64"/>
  <c r="E64"/>
  <c r="D64"/>
  <c r="C64"/>
  <c r="H69" i="22"/>
  <c r="G69"/>
  <c r="F69"/>
  <c r="E69"/>
  <c r="D69"/>
  <c r="C69"/>
  <c r="H68"/>
  <c r="G68"/>
  <c r="F68"/>
  <c r="E68"/>
  <c r="D68"/>
  <c r="C68"/>
  <c r="H67"/>
  <c r="G67"/>
  <c r="F67"/>
  <c r="E67"/>
  <c r="D67"/>
  <c r="C67"/>
  <c r="H66"/>
  <c r="G66"/>
  <c r="F66"/>
  <c r="E66"/>
  <c r="D66"/>
  <c r="C66"/>
  <c r="H65"/>
  <c r="G65"/>
  <c r="F65"/>
  <c r="E65"/>
  <c r="D65"/>
  <c r="C65"/>
  <c r="H64"/>
  <c r="G64"/>
  <c r="F64"/>
  <c r="E64"/>
  <c r="D64"/>
  <c r="C64"/>
  <c r="H69" i="21"/>
  <c r="G69"/>
  <c r="F69"/>
  <c r="E69"/>
  <c r="D69"/>
  <c r="C69"/>
  <c r="H68"/>
  <c r="G68"/>
  <c r="F68"/>
  <c r="E68"/>
  <c r="D68"/>
  <c r="C68"/>
  <c r="H67"/>
  <c r="G67"/>
  <c r="F67"/>
  <c r="E67"/>
  <c r="D67"/>
  <c r="C67"/>
  <c r="H66"/>
  <c r="G66"/>
  <c r="F66"/>
  <c r="E66"/>
  <c r="D66"/>
  <c r="C66"/>
  <c r="H65"/>
  <c r="G65"/>
  <c r="F65"/>
  <c r="E65"/>
  <c r="D65"/>
  <c r="C65"/>
  <c r="H64"/>
  <c r="G64"/>
  <c r="F64"/>
  <c r="E64"/>
  <c r="D64"/>
  <c r="C64"/>
  <c r="H69" i="3"/>
  <c r="G69"/>
  <c r="F69"/>
  <c r="E69"/>
  <c r="D69"/>
  <c r="C69"/>
  <c r="H68"/>
  <c r="G68"/>
  <c r="F68"/>
  <c r="E68"/>
  <c r="D68"/>
  <c r="C68"/>
  <c r="H67"/>
  <c r="G67"/>
  <c r="F67"/>
  <c r="E67"/>
  <c r="D67"/>
  <c r="C67"/>
  <c r="H66"/>
  <c r="G66"/>
  <c r="F66"/>
  <c r="E66"/>
  <c r="D66"/>
  <c r="C66"/>
  <c r="H65"/>
  <c r="G65"/>
  <c r="F65"/>
  <c r="E65"/>
  <c r="D65"/>
  <c r="C65"/>
  <c r="H64"/>
  <c r="G64"/>
  <c r="F64"/>
  <c r="E64"/>
  <c r="D64"/>
  <c r="C64"/>
  <c r="F82" i="23" l="1"/>
  <c r="F81"/>
  <c r="F80"/>
  <c r="F79"/>
  <c r="B81"/>
  <c r="B79"/>
  <c r="A4"/>
  <c r="A3"/>
  <c r="F82" i="22"/>
  <c r="F81"/>
  <c r="F80"/>
  <c r="F79"/>
  <c r="B81"/>
  <c r="B79"/>
  <c r="A4"/>
  <c r="A3"/>
  <c r="F82" i="21"/>
  <c r="F81"/>
  <c r="F80"/>
  <c r="F79"/>
  <c r="B81"/>
  <c r="B79"/>
  <c r="A4"/>
  <c r="A3"/>
  <c r="F82" i="3"/>
  <c r="F81"/>
  <c r="F80"/>
  <c r="F79"/>
  <c r="B81"/>
  <c r="B79"/>
  <c r="A4"/>
  <c r="A3"/>
  <c r="A2" i="22" l="1"/>
  <c r="A2" i="21"/>
  <c r="E19" i="10" l="1"/>
  <c r="D19"/>
  <c r="C19"/>
  <c r="E18"/>
  <c r="D18"/>
  <c r="C18"/>
  <c r="E17"/>
  <c r="D17"/>
  <c r="C17"/>
  <c r="E16"/>
  <c r="D16"/>
  <c r="C16"/>
  <c r="E11"/>
  <c r="D11"/>
  <c r="C11"/>
  <c r="E10"/>
  <c r="D10"/>
  <c r="C10"/>
  <c r="E9"/>
  <c r="D9"/>
  <c r="C9"/>
  <c r="E8"/>
  <c r="D8"/>
  <c r="C8"/>
  <c r="D40" l="1"/>
  <c r="E40"/>
  <c r="C40"/>
  <c r="C37"/>
  <c r="D37"/>
  <c r="E37"/>
  <c r="C38"/>
  <c r="D38"/>
  <c r="E38"/>
  <c r="C39"/>
  <c r="D39"/>
  <c r="E39"/>
  <c r="D36"/>
  <c r="E36"/>
  <c r="C36"/>
  <c r="C29"/>
  <c r="D29"/>
  <c r="E29"/>
  <c r="C30"/>
  <c r="D30"/>
  <c r="E30"/>
  <c r="C31"/>
  <c r="D31"/>
  <c r="E31"/>
  <c r="D28"/>
  <c r="E28"/>
  <c r="C28"/>
  <c r="C22"/>
  <c r="D22"/>
  <c r="E22"/>
  <c r="A3" l="1"/>
  <c r="A4"/>
  <c r="H69"/>
  <c r="B71"/>
  <c r="H71"/>
  <c r="F69"/>
  <c r="B69"/>
  <c r="F71"/>
  <c r="E41" l="1"/>
  <c r="E43"/>
  <c r="D42"/>
  <c r="C43"/>
  <c r="D43"/>
  <c r="E42"/>
  <c r="C42"/>
  <c r="C41"/>
  <c r="D41"/>
  <c r="E20" l="1"/>
  <c r="D20" l="1"/>
  <c r="C20"/>
  <c r="D12" l="1"/>
  <c r="C12"/>
  <c r="E12"/>
  <c r="E45" l="1"/>
  <c r="D44"/>
  <c r="E47"/>
  <c r="E46"/>
  <c r="C44"/>
  <c r="D46"/>
  <c r="E44"/>
  <c r="C47"/>
  <c r="C45"/>
  <c r="C46"/>
  <c r="D47"/>
  <c r="D45"/>
  <c r="D35" l="1"/>
  <c r="E33"/>
  <c r="C33"/>
  <c r="E34"/>
  <c r="D34"/>
  <c r="C35"/>
  <c r="E35"/>
  <c r="D32"/>
  <c r="C34"/>
  <c r="E32"/>
  <c r="D33"/>
  <c r="C32"/>
  <c r="E27" l="1"/>
  <c r="D25"/>
  <c r="D27"/>
  <c r="E26"/>
  <c r="C26"/>
  <c r="E24"/>
  <c r="C27"/>
  <c r="C24"/>
  <c r="D26"/>
  <c r="E25"/>
  <c r="D24"/>
  <c r="C25"/>
  <c r="G32" i="21" l="1"/>
  <c r="G32" i="3"/>
  <c r="G32" i="22"/>
  <c r="G32" i="23"/>
  <c r="F32"/>
  <c r="F32" i="22"/>
  <c r="F32" i="21"/>
  <c r="F32" i="3"/>
  <c r="E23" i="10" s="1"/>
  <c r="E32" i="23"/>
  <c r="E32" i="22"/>
  <c r="E32" i="21"/>
  <c r="E32" i="3"/>
  <c r="D32"/>
  <c r="D23" i="10" s="1"/>
  <c r="D32" i="23"/>
  <c r="D32" i="22"/>
  <c r="D32" i="21"/>
  <c r="H32" i="22"/>
  <c r="H32" i="21"/>
  <c r="H32" i="3"/>
  <c r="H32" i="23"/>
  <c r="C32"/>
  <c r="C32" i="22"/>
  <c r="C32" i="21"/>
  <c r="C32" i="3"/>
  <c r="C23" i="10" s="1"/>
  <c r="D34" i="23"/>
  <c r="D34" i="22"/>
  <c r="D34" i="21"/>
  <c r="D34" i="3"/>
  <c r="C33" i="23"/>
  <c r="C33" i="21"/>
  <c r="C33" i="22"/>
  <c r="C33" i="3"/>
  <c r="H34" i="23" l="1"/>
  <c r="H34" i="22"/>
  <c r="H34" i="21"/>
  <c r="H34" i="3"/>
  <c r="F34" i="23"/>
  <c r="F34" i="22"/>
  <c r="F34" i="21"/>
  <c r="F34" i="3"/>
  <c r="E34" i="23"/>
  <c r="E34" i="21"/>
  <c r="E34" i="3"/>
  <c r="E34" i="22"/>
  <c r="G34" i="23"/>
  <c r="G34" i="22"/>
  <c r="G34" i="21"/>
  <c r="G34" i="3"/>
  <c r="C34" i="23"/>
  <c r="C34" i="22"/>
  <c r="C34" i="21"/>
  <c r="C34" i="3"/>
  <c r="F30" i="22"/>
  <c r="F30" i="23"/>
  <c r="F30" i="3"/>
  <c r="E21" i="10" s="1"/>
  <c r="F30" i="21"/>
  <c r="E30" i="22"/>
  <c r="E30" i="23"/>
  <c r="E30" i="3"/>
  <c r="E30" i="21"/>
  <c r="H30" i="23"/>
  <c r="H30" i="3"/>
  <c r="H30" i="21"/>
  <c r="H30" i="22"/>
  <c r="D30" i="21"/>
  <c r="D30" i="22"/>
  <c r="D30" i="23"/>
  <c r="D30" i="3"/>
  <c r="D21" i="10" s="1"/>
  <c r="C30" i="22"/>
  <c r="C30" i="21"/>
  <c r="C30" i="23"/>
  <c r="C30" i="3"/>
  <c r="C21" i="10" s="1"/>
  <c r="G30" i="3"/>
  <c r="G30" i="21"/>
  <c r="G30" i="22"/>
  <c r="G30" i="23"/>
  <c r="G33" i="22"/>
  <c r="G33" i="3"/>
  <c r="G33" i="23"/>
  <c r="G33" i="21"/>
  <c r="E33" i="23"/>
  <c r="E33" i="22"/>
  <c r="E33" i="3"/>
  <c r="E33" i="21"/>
  <c r="D33"/>
  <c r="D33" i="22"/>
  <c r="D33" i="3"/>
  <c r="D33" i="23"/>
  <c r="H33"/>
  <c r="H33" i="21"/>
  <c r="H33" i="22"/>
  <c r="H33" i="3"/>
  <c r="F33" i="22"/>
  <c r="F33" i="3"/>
  <c r="F33" i="21"/>
  <c r="F33" i="23"/>
  <c r="E18" l="1"/>
  <c r="E18" i="21"/>
  <c r="E18" i="22"/>
  <c r="E18" i="3"/>
  <c r="E16" i="22"/>
  <c r="E16" i="3"/>
  <c r="E16" i="23"/>
  <c r="E16" i="21"/>
  <c r="H17" i="22"/>
  <c r="H17" i="3"/>
  <c r="H17" i="23"/>
  <c r="H17" i="21"/>
  <c r="D20" i="23"/>
  <c r="D20" i="21"/>
  <c r="D20" i="22"/>
  <c r="D20" i="3"/>
  <c r="C19" i="22"/>
  <c r="C19" i="3"/>
  <c r="C19" i="23"/>
  <c r="C19" i="21"/>
  <c r="C20" i="23" l="1"/>
  <c r="C20" i="21"/>
  <c r="C20" i="22"/>
  <c r="C20" i="3"/>
  <c r="E19" i="22"/>
  <c r="E19" i="3"/>
  <c r="E19" i="23"/>
  <c r="E19" i="21"/>
  <c r="D17" i="23"/>
  <c r="D17" i="21"/>
  <c r="D17" i="22"/>
  <c r="D17" i="3"/>
  <c r="D14" i="10" s="1"/>
  <c r="H16" i="22"/>
  <c r="H16" i="3"/>
  <c r="H16" i="23"/>
  <c r="H16" i="21"/>
  <c r="E20" i="22"/>
  <c r="E20" i="3"/>
  <c r="E20" i="23"/>
  <c r="E20" i="21"/>
  <c r="D16" i="23"/>
  <c r="D16" i="21"/>
  <c r="D16" i="3"/>
  <c r="D13" i="10" s="1"/>
  <c r="D16" i="22"/>
  <c r="C16" i="23"/>
  <c r="C16" i="21"/>
  <c r="C16" i="22"/>
  <c r="C16" i="3"/>
  <c r="C13" i="10" s="1"/>
  <c r="F18" i="23"/>
  <c r="F18" i="21"/>
  <c r="F18" i="22"/>
  <c r="F18" i="3"/>
  <c r="E15" i="10" s="1"/>
  <c r="F19" i="22"/>
  <c r="F19" i="3"/>
  <c r="F19" i="23"/>
  <c r="F19" i="21"/>
  <c r="H20" i="22"/>
  <c r="H20" i="3"/>
  <c r="H20" i="23"/>
  <c r="H20" i="21"/>
  <c r="F16" i="22"/>
  <c r="F16" i="3"/>
  <c r="E13" i="10" s="1"/>
  <c r="F16" i="23"/>
  <c r="F16" i="21"/>
  <c r="D18" i="22"/>
  <c r="D18" i="3"/>
  <c r="D15" i="10" s="1"/>
  <c r="D18" i="23"/>
  <c r="D18" i="21"/>
  <c r="C17" i="23"/>
  <c r="C17" i="21"/>
  <c r="C17" i="22"/>
  <c r="C17" i="3"/>
  <c r="C14" i="10" s="1"/>
  <c r="H19" i="23"/>
  <c r="H19" i="21"/>
  <c r="H19" i="22"/>
  <c r="H19" i="3"/>
  <c r="C18" i="22"/>
  <c r="C18" i="3"/>
  <c r="C15" i="10" s="1"/>
  <c r="C18" i="23"/>
  <c r="C18" i="21"/>
  <c r="F20" i="22"/>
  <c r="F20" i="3"/>
  <c r="F20" i="23"/>
  <c r="F20" i="21"/>
  <c r="H18"/>
  <c r="H18" i="23"/>
  <c r="H18" i="22"/>
  <c r="H18" i="3"/>
  <c r="D19" i="22"/>
  <c r="D19" i="3"/>
  <c r="D19" i="23"/>
  <c r="D19" i="21"/>
  <c r="F17" i="23"/>
  <c r="F17" i="21"/>
  <c r="F17" i="22"/>
  <c r="F17" i="3"/>
  <c r="E14" i="10" s="1"/>
  <c r="E17" i="23"/>
  <c r="E17" i="21"/>
  <c r="E17" i="22"/>
  <c r="E17" i="3"/>
</calcChain>
</file>

<file path=xl/sharedStrings.xml><?xml version="1.0" encoding="utf-8"?>
<sst xmlns="http://schemas.openxmlformats.org/spreadsheetml/2006/main" count="531" uniqueCount="98">
  <si>
    <t>МЕСТО</t>
  </si>
  <si>
    <t>Ф.И.О</t>
  </si>
  <si>
    <t>Дата рожд., разряд</t>
  </si>
  <si>
    <t>Тренер</t>
  </si>
  <si>
    <t>1</t>
  </si>
  <si>
    <t>2</t>
  </si>
  <si>
    <t>3</t>
  </si>
  <si>
    <t>ВСЕРОССИЙСКАЯ ФЕДЕРАЦИЯ САМБО</t>
  </si>
  <si>
    <t>48 кг</t>
  </si>
  <si>
    <t>52 кг</t>
  </si>
  <si>
    <t>ю</t>
  </si>
  <si>
    <t>5</t>
  </si>
  <si>
    <t>6</t>
  </si>
  <si>
    <t>68 кг</t>
  </si>
  <si>
    <t>Нариманов ТА Ходорев АН</t>
  </si>
  <si>
    <t>округ</t>
  </si>
  <si>
    <t>субъект, город, ведомство</t>
  </si>
  <si>
    <t>57 кг</t>
  </si>
  <si>
    <t>62 кг</t>
  </si>
  <si>
    <t>74 кг</t>
  </si>
  <si>
    <t>82 кг</t>
  </si>
  <si>
    <t>90 кг</t>
  </si>
  <si>
    <t>100 кг</t>
  </si>
  <si>
    <t>св 100 кг</t>
  </si>
  <si>
    <t>СПИСОК СПОРТСМЕНОВ ВЫПОЛНИВШИХ НОРМАТИВ МС РОССИИ</t>
  </si>
  <si>
    <t>ВЕС</t>
  </si>
  <si>
    <t>Округ, субъект, город, ведомство</t>
  </si>
  <si>
    <t>количество участников</t>
  </si>
  <si>
    <t>количество побед</t>
  </si>
  <si>
    <t>Регионы</t>
  </si>
  <si>
    <t>мужчины</t>
  </si>
  <si>
    <t>СПИСОК ПОПАВШИХ НА ФИНАЛ ЧЕМПИОНАТА РОССИИ</t>
  </si>
  <si>
    <t>4</t>
  </si>
  <si>
    <t>св100</t>
  </si>
  <si>
    <t>боевое самбо</t>
  </si>
  <si>
    <t>КРАЧНАКОВ Владимир Юрьевич</t>
  </si>
  <si>
    <t>22.04.94, КМС</t>
  </si>
  <si>
    <t>Р.Алтай, Горно-Алтайск, МО</t>
  </si>
  <si>
    <t>16</t>
  </si>
  <si>
    <t>Р.Алтай,Томская,Новосибирская,Р.Хакасия,Алтайский.</t>
  </si>
  <si>
    <t>ЛОПСАН Чаян Игорьевич</t>
  </si>
  <si>
    <t>26.07.91, КМС</t>
  </si>
  <si>
    <t>Омская, Омск</t>
  </si>
  <si>
    <t>12</t>
  </si>
  <si>
    <t>Омская,Свердловская,Р.Алтай,Р.Хакасия,Новосибирская.</t>
  </si>
  <si>
    <t>Омская,Курганская,Новосибирская,Р.Алтай,Красноярский,ХМАО,Иркутская.</t>
  </si>
  <si>
    <t xml:space="preserve">, </t>
  </si>
  <si>
    <t>100кг</t>
  </si>
  <si>
    <t>св 100кг</t>
  </si>
  <si>
    <t>САДУАКАСОВ Нурсултан Алексеевич</t>
  </si>
  <si>
    <t>05.09.00, КМС</t>
  </si>
  <si>
    <t>СФО</t>
  </si>
  <si>
    <t>Р.Алтай, Г-Алтайск, Сдюшор</t>
  </si>
  <si>
    <t>Аткунов С.Ю. Межеткенов Р.А.</t>
  </si>
  <si>
    <t>ЯГУНОВ Максим Дмитриевич</t>
  </si>
  <si>
    <t>17.12.00, КМС</t>
  </si>
  <si>
    <t>Кемеровская, Кемерово, МО</t>
  </si>
  <si>
    <t>Шиянов С.А.</t>
  </si>
  <si>
    <t>ВЕРЕТНОВ Владимир Евгеньевич</t>
  </si>
  <si>
    <t>01.11.01, 1р</t>
  </si>
  <si>
    <t>Иркутская, Усть-Кут</t>
  </si>
  <si>
    <t>Омолоев Э.И., Кашин И.Л.</t>
  </si>
  <si>
    <t>ЦЫДЕМПИЛОВ Владимир Валерьевич</t>
  </si>
  <si>
    <t>27.09.01, 1р</t>
  </si>
  <si>
    <t>Р.Бурятия, Улан-Удэ</t>
  </si>
  <si>
    <t>Доржидеров Ю.А.</t>
  </si>
  <si>
    <t>АЙМАНОВ Александр Эдуардович</t>
  </si>
  <si>
    <t>24.08.00, КМС</t>
  </si>
  <si>
    <t>Аткунов Р.Р. Чичинов Р.Р.</t>
  </si>
  <si>
    <t>ГОМБОЖАПОВ Эрдэм  Туммурович</t>
  </si>
  <si>
    <t>07.12.01, 1р</t>
  </si>
  <si>
    <t>Р.Бурятия, Улан-Удэ, МО</t>
  </si>
  <si>
    <t>Салданов В.В.</t>
  </si>
  <si>
    <t xml:space="preserve">Алтайский, Забайкальский, Иркутская, Кемеровская, Новосибирская, Р.Алтай, Р.Бурятия, , , , </t>
  </si>
  <si>
    <t>Новосибирская, Новосибирск, МО</t>
  </si>
  <si>
    <t>АУРСУЛОВ Артем Егорович</t>
  </si>
  <si>
    <t>30.05.97, МС</t>
  </si>
  <si>
    <t>ВАСИЛЬЕВ Дмитрий Александрович</t>
  </si>
  <si>
    <t>13.01.96, КМС</t>
  </si>
  <si>
    <t>Р.Хакасия, Кызыл, МС</t>
  </si>
  <si>
    <t>Аев Г.А. Таскараков В.М.</t>
  </si>
  <si>
    <t>Орлов А.А.</t>
  </si>
  <si>
    <t>ВДОВИН Николай Сергеевич</t>
  </si>
  <si>
    <t>04.11.98, КМС</t>
  </si>
  <si>
    <t>Сергиенко Ю.В.            Друнгис М.В.</t>
  </si>
  <si>
    <t>БЕСПРОЗВАННЫХ Марк Аркадьевич</t>
  </si>
  <si>
    <t>13.02.92, МС</t>
  </si>
  <si>
    <t>Омская, Омск, СИБГУФК</t>
  </si>
  <si>
    <t>Горбунов А.В. Кондаков А.М.</t>
  </si>
  <si>
    <t>БАРАНОВ Андрей Алексеевич</t>
  </si>
  <si>
    <t>04.02.82, КМС</t>
  </si>
  <si>
    <t>Р.Бурятия, Улан-Удэ, Д</t>
  </si>
  <si>
    <t>Цыдыпов Б.В. Омоктуев Б.Д.</t>
  </si>
  <si>
    <t>ВАРДУМЯН Сергей Вардович</t>
  </si>
  <si>
    <t>08.06.89, КМС</t>
  </si>
  <si>
    <t>Иркутская, Иркутск, МО</t>
  </si>
  <si>
    <t>Кочкин И.В.</t>
  </si>
  <si>
    <t>СПИСОК ПРИЗЕРОВ</t>
  </si>
</sst>
</file>

<file path=xl/styles.xml><?xml version="1.0" encoding="utf-8"?>
<styleSheet xmlns="http://schemas.openxmlformats.org/spreadsheetml/2006/main">
  <fonts count="23">
    <font>
      <sz val="10"/>
      <name val="Arial"/>
    </font>
    <font>
      <sz val="10"/>
      <name val="Arial Narrow"/>
      <family val="2"/>
      <charset val="204"/>
    </font>
    <font>
      <b/>
      <sz val="10"/>
      <name val="Arial Narrow"/>
      <family val="2"/>
      <charset val="204"/>
    </font>
    <font>
      <b/>
      <sz val="12"/>
      <name val="Arial Narrow"/>
      <family val="2"/>
      <charset val="204"/>
    </font>
    <font>
      <sz val="12"/>
      <name val="Arial Narrow"/>
      <family val="2"/>
      <charset val="204"/>
    </font>
    <font>
      <u/>
      <sz val="10"/>
      <color indexed="12"/>
      <name val="Arial"/>
      <family val="2"/>
      <charset val="204"/>
    </font>
    <font>
      <sz val="10"/>
      <name val="Arial"/>
      <family val="2"/>
      <charset val="204"/>
    </font>
    <font>
      <b/>
      <sz val="12"/>
      <name val="Arial"/>
      <family val="2"/>
      <charset val="204"/>
    </font>
    <font>
      <b/>
      <sz val="16"/>
      <color indexed="10"/>
      <name val="CyrillicOld"/>
    </font>
    <font>
      <sz val="10"/>
      <name val="Arial"/>
      <family val="2"/>
      <charset val="204"/>
    </font>
    <font>
      <b/>
      <sz val="20"/>
      <name val="Arial"/>
      <family val="2"/>
      <charset val="204"/>
    </font>
    <font>
      <b/>
      <sz val="16"/>
      <name val="Arial Narrow"/>
      <family val="2"/>
      <charset val="204"/>
    </font>
    <font>
      <sz val="9"/>
      <name val="Arial Narrow"/>
      <family val="2"/>
      <charset val="204"/>
    </font>
    <font>
      <b/>
      <sz val="16"/>
      <name val="Arial"/>
      <family val="2"/>
      <charset val="204"/>
    </font>
    <font>
      <b/>
      <sz val="20"/>
      <name val="Arial Narrow"/>
      <family val="2"/>
      <charset val="204"/>
    </font>
    <font>
      <sz val="10"/>
      <name val="Arial Cyr"/>
      <charset val="204"/>
    </font>
    <font>
      <b/>
      <sz val="18"/>
      <name val="Arial"/>
      <family val="2"/>
      <charset val="204"/>
    </font>
    <font>
      <b/>
      <sz val="9"/>
      <name val="Arial Narrow"/>
      <family val="2"/>
      <charset val="204"/>
    </font>
    <font>
      <sz val="9"/>
      <color theme="0"/>
      <name val="Arial Narrow"/>
      <family val="2"/>
      <charset val="204"/>
    </font>
    <font>
      <b/>
      <sz val="14"/>
      <name val="Arial Narrow"/>
      <family val="2"/>
      <charset val="204"/>
    </font>
    <font>
      <sz val="10"/>
      <color theme="0"/>
      <name val="Arial"/>
      <family val="2"/>
      <charset val="204"/>
    </font>
    <font>
      <sz val="10"/>
      <color theme="0"/>
      <name val="Arial Narrow"/>
      <family val="2"/>
      <charset val="204"/>
    </font>
    <font>
      <sz val="12"/>
      <name val="Arial"/>
      <family val="2"/>
      <charset val="204"/>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5" fillId="0" borderId="0"/>
  </cellStyleXfs>
  <cellXfs count="210">
    <xf numFmtId="0" fontId="0" fillId="0" borderId="0" xfId="0"/>
    <xf numFmtId="0" fontId="0" fillId="0" borderId="0" xfId="0" applyBorder="1"/>
    <xf numFmtId="49"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Border="1"/>
    <xf numFmtId="0" fontId="1" fillId="0" borderId="0" xfId="0" applyFont="1" applyBorder="1"/>
    <xf numFmtId="0" fontId="0" fillId="0" borderId="0" xfId="0" applyFill="1"/>
    <xf numFmtId="0" fontId="9" fillId="0" borderId="0" xfId="0" applyFont="1" applyFill="1"/>
    <xf numFmtId="0" fontId="9" fillId="0" borderId="0" xfId="0" applyFont="1" applyFill="1" applyBorder="1"/>
    <xf numFmtId="0" fontId="9" fillId="0" borderId="0" xfId="0" applyFont="1" applyBorder="1"/>
    <xf numFmtId="49" fontId="3" fillId="0" borderId="0" xfId="0" applyNumberFormat="1" applyFont="1" applyFill="1" applyBorder="1" applyAlignment="1">
      <alignment horizontal="center" vertical="center" wrapText="1"/>
    </xf>
    <xf numFmtId="0" fontId="7" fillId="0" borderId="0" xfId="0" applyFont="1" applyFill="1"/>
    <xf numFmtId="0" fontId="9" fillId="0" borderId="0" xfId="0" applyFont="1" applyBorder="1" applyAlignment="1">
      <alignment horizontal="center"/>
    </xf>
    <xf numFmtId="0" fontId="1" fillId="0" borderId="0" xfId="0" applyFont="1" applyBorder="1" applyAlignment="1">
      <alignment horizontal="left" vertical="center" wrapText="1"/>
    </xf>
    <xf numFmtId="14" fontId="1" fillId="0" borderId="0" xfId="0" applyNumberFormat="1" applyFont="1" applyBorder="1" applyAlignment="1">
      <alignment horizontal="center" vertical="center" wrapText="1"/>
    </xf>
    <xf numFmtId="0" fontId="1" fillId="0" borderId="0" xfId="0" applyFont="1" applyBorder="1" applyAlignment="1">
      <alignment vertical="center" wrapText="1"/>
    </xf>
    <xf numFmtId="14" fontId="1" fillId="0" borderId="0" xfId="0" applyNumberFormat="1" applyFont="1" applyBorder="1" applyAlignment="1">
      <alignment vertical="center" wrapText="1"/>
    </xf>
    <xf numFmtId="49" fontId="1" fillId="0" borderId="0" xfId="0" applyNumberFormat="1" applyFont="1" applyBorder="1" applyAlignment="1">
      <alignment vertical="center" wrapText="1"/>
    </xf>
    <xf numFmtId="0" fontId="1" fillId="0" borderId="0" xfId="0" applyNumberFormat="1" applyFont="1" applyBorder="1" applyAlignment="1">
      <alignment horizontal="left" vertical="center" wrapText="1"/>
    </xf>
    <xf numFmtId="0" fontId="9" fillId="0" borderId="0" xfId="0" applyNumberFormat="1" applyFont="1" applyFill="1" applyBorder="1"/>
    <xf numFmtId="0" fontId="9" fillId="0" borderId="0" xfId="0" applyNumberFormat="1" applyFont="1" applyFill="1"/>
    <xf numFmtId="0" fontId="4" fillId="0" borderId="0" xfId="0" applyFont="1" applyBorder="1" applyAlignment="1">
      <alignment vertical="top"/>
    </xf>
    <xf numFmtId="0" fontId="3" fillId="0" borderId="0" xfId="0" applyFont="1" applyBorder="1"/>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center" vertical="center"/>
    </xf>
    <xf numFmtId="0" fontId="10" fillId="4" borderId="0" xfId="0" applyFont="1" applyFill="1" applyBorder="1" applyAlignment="1">
      <alignment horizontal="center" vertical="center" textRotation="90"/>
    </xf>
    <xf numFmtId="49" fontId="1" fillId="0" borderId="0" xfId="0" applyNumberFormat="1" applyFont="1" applyFill="1" applyBorder="1" applyAlignment="1">
      <alignment horizontal="center" vertical="center" wrapText="1"/>
    </xf>
    <xf numFmtId="0" fontId="3" fillId="0" borderId="0" xfId="0" applyFont="1" applyAlignment="1"/>
    <xf numFmtId="0" fontId="4" fillId="0" borderId="0" xfId="0" applyFont="1" applyBorder="1" applyAlignment="1"/>
    <xf numFmtId="0" fontId="3" fillId="0" borderId="0" xfId="1" applyFont="1" applyBorder="1" applyAlignment="1" applyProtection="1"/>
    <xf numFmtId="0" fontId="3" fillId="0" borderId="0" xfId="0" applyFont="1" applyAlignment="1">
      <alignment vertical="center"/>
    </xf>
    <xf numFmtId="0" fontId="1" fillId="0" borderId="0" xfId="0" applyFont="1" applyBorder="1" applyAlignment="1">
      <alignment vertical="center"/>
    </xf>
    <xf numFmtId="0" fontId="3" fillId="0" borderId="0" xfId="0" applyFont="1" applyBorder="1" applyAlignment="1">
      <alignment horizontal="left" vertical="center"/>
    </xf>
    <xf numFmtId="0" fontId="6" fillId="0" borderId="0" xfId="0" applyFont="1"/>
    <xf numFmtId="0" fontId="1" fillId="0" borderId="8" xfId="0" applyFont="1" applyBorder="1" applyAlignment="1">
      <alignment horizontal="left" vertical="center" wrapText="1"/>
    </xf>
    <xf numFmtId="0" fontId="9" fillId="0" borderId="0" xfId="0" applyFont="1" applyBorder="1" applyAlignment="1">
      <alignment horizontal="center"/>
    </xf>
    <xf numFmtId="0" fontId="0" fillId="0" borderId="0" xfId="0" applyAlignment="1">
      <alignment horizontal="center"/>
    </xf>
    <xf numFmtId="49" fontId="3" fillId="0" borderId="16"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0" fontId="12" fillId="0" borderId="18" xfId="0" applyFont="1" applyFill="1" applyBorder="1" applyAlignment="1">
      <alignment vertical="center" wrapText="1"/>
    </xf>
    <xf numFmtId="0" fontId="12" fillId="0" borderId="13" xfId="0" applyFont="1" applyFill="1" applyBorder="1" applyAlignment="1">
      <alignment vertical="center" wrapText="1"/>
    </xf>
    <xf numFmtId="0" fontId="12" fillId="0" borderId="2" xfId="0" applyFont="1" applyFill="1" applyBorder="1" applyAlignment="1">
      <alignment vertical="center" wrapText="1"/>
    </xf>
    <xf numFmtId="0" fontId="12" fillId="0" borderId="19" xfId="0" applyFont="1" applyFill="1" applyBorder="1" applyAlignment="1">
      <alignment vertical="center" wrapText="1"/>
    </xf>
    <xf numFmtId="0" fontId="7" fillId="0" borderId="0" xfId="0" applyFont="1" applyFill="1" applyBorder="1" applyAlignment="1">
      <alignment horizontal="center"/>
    </xf>
    <xf numFmtId="0" fontId="7" fillId="0" borderId="24" xfId="0" applyFont="1" applyFill="1" applyBorder="1" applyAlignment="1">
      <alignment horizontal="center"/>
    </xf>
    <xf numFmtId="0" fontId="9" fillId="0" borderId="24" xfId="0" applyFont="1" applyFill="1" applyBorder="1"/>
    <xf numFmtId="0" fontId="9" fillId="0" borderId="24" xfId="0" applyFont="1" applyFill="1" applyBorder="1" applyAlignment="1">
      <alignment horizontal="center" vertical="center"/>
    </xf>
    <xf numFmtId="0" fontId="9" fillId="0" borderId="24" xfId="0" applyNumberFormat="1" applyFont="1" applyFill="1" applyBorder="1"/>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1" fillId="0" borderId="18" xfId="0" applyFont="1" applyFill="1" applyBorder="1" applyAlignment="1">
      <alignment vertical="center" wrapText="1"/>
    </xf>
    <xf numFmtId="0" fontId="1" fillId="0" borderId="13" xfId="0" applyFont="1" applyFill="1" applyBorder="1" applyAlignment="1">
      <alignment vertical="center" wrapText="1"/>
    </xf>
    <xf numFmtId="0" fontId="1" fillId="0" borderId="2" xfId="0" applyFont="1" applyFill="1" applyBorder="1" applyAlignment="1">
      <alignment vertical="center" wrapText="1"/>
    </xf>
    <xf numFmtId="0" fontId="1" fillId="0" borderId="19" xfId="0" applyFont="1" applyFill="1" applyBorder="1" applyAlignment="1">
      <alignment vertical="center" wrapText="1"/>
    </xf>
    <xf numFmtId="0" fontId="12" fillId="0" borderId="7" xfId="0" applyFont="1" applyFill="1" applyBorder="1" applyAlignment="1">
      <alignment vertical="center" wrapText="1"/>
    </xf>
    <xf numFmtId="0" fontId="12" fillId="0" borderId="25" xfId="0" applyFont="1" applyFill="1" applyBorder="1" applyAlignment="1">
      <alignment vertical="center" wrapText="1"/>
    </xf>
    <xf numFmtId="0" fontId="10" fillId="2" borderId="23" xfId="0" applyFont="1" applyFill="1" applyBorder="1" applyAlignment="1">
      <alignment vertical="center" textRotation="90"/>
    </xf>
    <xf numFmtId="0" fontId="10" fillId="2" borderId="15" xfId="0" applyFont="1" applyFill="1" applyBorder="1" applyAlignment="1">
      <alignment vertical="center" textRotation="90"/>
    </xf>
    <xf numFmtId="0" fontId="13" fillId="0" borderId="16" xfId="0" applyFont="1" applyFill="1" applyBorder="1" applyAlignment="1">
      <alignment vertical="center"/>
    </xf>
    <xf numFmtId="0" fontId="12" fillId="0" borderId="3" xfId="0" applyFont="1" applyBorder="1" applyAlignment="1">
      <alignment vertical="center" wrapText="1"/>
    </xf>
    <xf numFmtId="0" fontId="1" fillId="0" borderId="3" xfId="0" applyNumberFormat="1" applyFont="1" applyBorder="1" applyAlignment="1">
      <alignment vertical="center" wrapText="1"/>
    </xf>
    <xf numFmtId="0" fontId="1" fillId="0" borderId="18" xfId="0" applyFont="1" applyBorder="1" applyAlignment="1">
      <alignment vertical="center" wrapText="1"/>
    </xf>
    <xf numFmtId="0" fontId="13" fillId="0" borderId="10" xfId="0" applyFont="1" applyFill="1" applyBorder="1" applyAlignment="1">
      <alignment vertical="center"/>
    </xf>
    <xf numFmtId="0" fontId="12"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13" xfId="0" applyFont="1" applyBorder="1" applyAlignment="1">
      <alignment vertical="center" wrapText="1"/>
    </xf>
    <xf numFmtId="0" fontId="1" fillId="0" borderId="1" xfId="0" applyNumberFormat="1" applyFont="1" applyBorder="1" applyAlignment="1">
      <alignment vertical="center" wrapText="1"/>
    </xf>
    <xf numFmtId="0" fontId="1" fillId="0" borderId="19" xfId="0" applyFont="1" applyBorder="1" applyAlignment="1">
      <alignment vertical="center" wrapText="1"/>
    </xf>
    <xf numFmtId="0" fontId="1" fillId="0" borderId="2" xfId="0" applyNumberFormat="1" applyFont="1" applyBorder="1" applyAlignment="1">
      <alignment vertical="center" wrapText="1"/>
    </xf>
    <xf numFmtId="0" fontId="11" fillId="0" borderId="10" xfId="0" applyFont="1" applyFill="1" applyBorder="1" applyAlignment="1">
      <alignment vertical="center"/>
    </xf>
    <xf numFmtId="0" fontId="11" fillId="0" borderId="11" xfId="0" applyFont="1" applyFill="1" applyBorder="1" applyAlignment="1">
      <alignment vertical="center"/>
    </xf>
    <xf numFmtId="49" fontId="3" fillId="0" borderId="1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3" borderId="34" xfId="0" applyNumberFormat="1" applyFont="1" applyFill="1" applyBorder="1" applyAlignment="1">
      <alignment horizontal="center" vertical="center" wrapText="1"/>
    </xf>
    <xf numFmtId="49" fontId="3" fillId="3" borderId="35" xfId="0" applyNumberFormat="1" applyFont="1" applyFill="1" applyBorder="1" applyAlignment="1">
      <alignment horizontal="center" vertical="center" wrapText="1"/>
    </xf>
    <xf numFmtId="49" fontId="3" fillId="0" borderId="35"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1" xfId="0" applyFont="1" applyFill="1" applyBorder="1" applyAlignment="1">
      <alignment vertical="center" wrapText="1"/>
    </xf>
    <xf numFmtId="0" fontId="18" fillId="0" borderId="2" xfId="0" applyFont="1" applyFill="1" applyBorder="1" applyAlignment="1">
      <alignment vertical="center" wrapText="1"/>
    </xf>
    <xf numFmtId="0" fontId="20" fillId="0" borderId="0" xfId="0" applyFont="1" applyFill="1"/>
    <xf numFmtId="0" fontId="1" fillId="0" borderId="8" xfId="0" applyFont="1" applyBorder="1" applyAlignment="1">
      <alignment horizontal="left" vertical="center" wrapText="1"/>
    </xf>
    <xf numFmtId="0" fontId="0" fillId="0" borderId="0" xfId="0" applyAlignment="1">
      <alignment horizontal="center"/>
    </xf>
    <xf numFmtId="0" fontId="0" fillId="0" borderId="0" xfId="0" applyBorder="1" applyAlignment="1">
      <alignment horizontal="center"/>
    </xf>
    <xf numFmtId="49" fontId="3" fillId="0" borderId="10"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0" fontId="9" fillId="0" borderId="0" xfId="0" applyFont="1" applyBorder="1" applyAlignment="1">
      <alignment horizontal="center"/>
    </xf>
    <xf numFmtId="49" fontId="3" fillId="0" borderId="11" xfId="0" applyNumberFormat="1" applyFont="1" applyFill="1" applyBorder="1" applyAlignment="1">
      <alignment horizontal="center" vertical="center" wrapText="1"/>
    </xf>
    <xf numFmtId="0" fontId="21" fillId="0" borderId="0" xfId="0" applyFont="1" applyBorder="1" applyAlignment="1">
      <alignment vertical="center" wrapText="1"/>
    </xf>
    <xf numFmtId="0" fontId="20" fillId="0" borderId="24" xfId="0" applyFont="1" applyFill="1" applyBorder="1"/>
    <xf numFmtId="0" fontId="20" fillId="0" borderId="0" xfId="0" applyFont="1" applyFill="1" applyBorder="1"/>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1" fillId="0" borderId="40" xfId="0" applyFont="1" applyFill="1" applyBorder="1" applyAlignment="1">
      <alignment horizontal="left" vertical="center" wrapText="1"/>
    </xf>
    <xf numFmtId="49" fontId="3" fillId="0" borderId="42" xfId="0" applyNumberFormat="1" applyFont="1" applyFill="1" applyBorder="1" applyAlignment="1">
      <alignment horizontal="center" vertical="center" wrapText="1"/>
    </xf>
    <xf numFmtId="0" fontId="18" fillId="0" borderId="7" xfId="0" applyFont="1" applyFill="1" applyBorder="1" applyAlignment="1">
      <alignment vertical="center" wrapText="1"/>
    </xf>
    <xf numFmtId="0" fontId="10" fillId="2" borderId="4" xfId="0" applyFont="1" applyFill="1" applyBorder="1" applyAlignment="1">
      <alignment vertical="center" textRotation="90"/>
    </xf>
    <xf numFmtId="0" fontId="10" fillId="2" borderId="5" xfId="0" applyFont="1" applyFill="1" applyBorder="1" applyAlignment="1">
      <alignment vertical="center" textRotation="90"/>
    </xf>
    <xf numFmtId="0" fontId="10" fillId="2" borderId="43" xfId="0" applyFont="1" applyFill="1" applyBorder="1" applyAlignment="1">
      <alignment vertical="center" textRotation="90"/>
    </xf>
    <xf numFmtId="0" fontId="1" fillId="0" borderId="7" xfId="0" applyFont="1" applyFill="1" applyBorder="1" applyAlignment="1">
      <alignment vertical="center" wrapText="1"/>
    </xf>
    <xf numFmtId="0" fontId="21" fillId="0" borderId="7" xfId="0" applyFont="1" applyFill="1" applyBorder="1" applyAlignment="1">
      <alignment vertical="center" wrapText="1"/>
    </xf>
    <xf numFmtId="0" fontId="1" fillId="0" borderId="25" xfId="0" applyFont="1" applyFill="1" applyBorder="1" applyAlignment="1">
      <alignment vertical="center" wrapText="1"/>
    </xf>
    <xf numFmtId="0" fontId="12" fillId="0" borderId="9" xfId="0" applyFont="1" applyFill="1" applyBorder="1" applyAlignment="1">
      <alignment vertical="center" wrapText="1"/>
    </xf>
    <xf numFmtId="0" fontId="18" fillId="0" borderId="9" xfId="0" applyFont="1" applyFill="1" applyBorder="1" applyAlignment="1">
      <alignment vertical="center" wrapText="1"/>
    </xf>
    <xf numFmtId="0" fontId="12" fillId="0" borderId="37" xfId="0" applyFont="1" applyFill="1" applyBorder="1" applyAlignment="1">
      <alignment vertical="center" wrapText="1"/>
    </xf>
    <xf numFmtId="0" fontId="14" fillId="2" borderId="23" xfId="0" applyFont="1" applyFill="1" applyBorder="1" applyAlignment="1">
      <alignment vertical="center" textRotation="90"/>
    </xf>
    <xf numFmtId="0" fontId="14" fillId="2" borderId="15" xfId="0" applyFont="1" applyFill="1" applyBorder="1" applyAlignment="1">
      <alignment vertical="center" textRotation="90"/>
    </xf>
    <xf numFmtId="49" fontId="3" fillId="0" borderId="44" xfId="0" applyNumberFormat="1" applyFont="1" applyFill="1" applyBorder="1" applyAlignment="1">
      <alignment horizontal="center" vertical="center" wrapText="1"/>
    </xf>
    <xf numFmtId="49" fontId="3" fillId="3" borderId="38" xfId="0" applyNumberFormat="1" applyFont="1" applyFill="1" applyBorder="1" applyAlignment="1">
      <alignment horizontal="center" vertical="center" wrapText="1"/>
    </xf>
    <xf numFmtId="0" fontId="14" fillId="2" borderId="4" xfId="0" applyFont="1" applyFill="1" applyBorder="1" applyAlignment="1">
      <alignment vertical="center" textRotation="90"/>
    </xf>
    <xf numFmtId="0" fontId="14" fillId="2" borderId="5" xfId="0" applyFont="1" applyFill="1" applyBorder="1" applyAlignment="1">
      <alignment vertical="center" textRotation="90"/>
    </xf>
    <xf numFmtId="0" fontId="14" fillId="2" borderId="43" xfId="0" applyFont="1" applyFill="1" applyBorder="1" applyAlignment="1">
      <alignment vertical="center" textRotation="90"/>
    </xf>
    <xf numFmtId="0" fontId="22" fillId="0" borderId="0" xfId="0" applyFont="1"/>
    <xf numFmtId="0" fontId="1" fillId="0" borderId="1" xfId="0" applyFont="1" applyBorder="1" applyAlignment="1">
      <alignment vertical="center" wrapText="1"/>
    </xf>
    <xf numFmtId="2" fontId="2" fillId="0" borderId="1" xfId="0" applyNumberFormat="1" applyFont="1" applyFill="1" applyBorder="1" applyAlignment="1">
      <alignment vertical="center" wrapText="1"/>
    </xf>
    <xf numFmtId="2" fontId="3" fillId="0" borderId="1" xfId="0" applyNumberFormat="1" applyFont="1" applyFill="1" applyBorder="1" applyAlignment="1">
      <alignment vertical="center" wrapText="1"/>
    </xf>
    <xf numFmtId="2" fontId="3" fillId="0" borderId="2" xfId="0" applyNumberFormat="1"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0" fillId="0" borderId="6" xfId="0" applyBorder="1"/>
    <xf numFmtId="0" fontId="7" fillId="0" borderId="6" xfId="0" applyFont="1" applyFill="1" applyBorder="1" applyAlignment="1">
      <alignment horizontal="center"/>
    </xf>
    <xf numFmtId="0" fontId="9" fillId="0" borderId="6" xfId="0" applyFont="1" applyFill="1" applyBorder="1"/>
    <xf numFmtId="0" fontId="9" fillId="0" borderId="6" xfId="0" applyFont="1" applyFill="1" applyBorder="1" applyAlignment="1">
      <alignment horizontal="center" vertical="center"/>
    </xf>
    <xf numFmtId="0" fontId="9" fillId="0" borderId="6" xfId="0" applyNumberFormat="1" applyFont="1" applyFill="1" applyBorder="1"/>
    <xf numFmtId="0" fontId="9" fillId="0" borderId="0" xfId="0" applyFont="1" applyBorder="1" applyAlignment="1">
      <alignment horizontal="center"/>
    </xf>
    <xf numFmtId="0" fontId="8" fillId="0" borderId="0" xfId="0" applyFont="1" applyAlignment="1">
      <alignment horizontal="center" vertical="center"/>
    </xf>
    <xf numFmtId="0" fontId="7" fillId="0" borderId="0" xfId="0" applyFont="1" applyAlignment="1">
      <alignment horizontal="center"/>
    </xf>
    <xf numFmtId="0" fontId="19" fillId="0" borderId="0" xfId="0" applyFont="1" applyAlignment="1">
      <alignment horizontal="center" vertical="center" wrapText="1"/>
    </xf>
    <xf numFmtId="0" fontId="2" fillId="0" borderId="1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0" fillId="0" borderId="0" xfId="0" applyBorder="1" applyAlignment="1">
      <alignment horizontal="center"/>
    </xf>
    <xf numFmtId="0" fontId="9" fillId="3" borderId="0" xfId="0" applyFont="1" applyFill="1" applyBorder="1" applyAlignment="1">
      <alignment horizontal="center"/>
    </xf>
    <xf numFmtId="0" fontId="10" fillId="2" borderId="14" xfId="0" applyFont="1" applyFill="1" applyBorder="1" applyAlignment="1">
      <alignment horizontal="center" vertical="center" textRotation="90"/>
    </xf>
    <xf numFmtId="0" fontId="10" fillId="2" borderId="23" xfId="0" applyFont="1" applyFill="1" applyBorder="1" applyAlignment="1">
      <alignment horizontal="center" vertical="center" textRotation="90"/>
    </xf>
    <xf numFmtId="0" fontId="10" fillId="2" borderId="15" xfId="0" applyFont="1" applyFill="1" applyBorder="1" applyAlignment="1">
      <alignment horizontal="center" vertical="center" textRotation="90"/>
    </xf>
    <xf numFmtId="0" fontId="10" fillId="2" borderId="17" xfId="0" applyFont="1" applyFill="1" applyBorder="1" applyAlignment="1">
      <alignment horizontal="center" vertical="center" textRotation="90"/>
    </xf>
    <xf numFmtId="0" fontId="10" fillId="2" borderId="4" xfId="0" applyFont="1" applyFill="1" applyBorder="1" applyAlignment="1">
      <alignment horizontal="center" vertical="center" textRotation="90"/>
    </xf>
    <xf numFmtId="0" fontId="10" fillId="2" borderId="5" xfId="0" applyFont="1" applyFill="1" applyBorder="1" applyAlignment="1">
      <alignment horizontal="center" vertical="center" textRotation="90"/>
    </xf>
    <xf numFmtId="49" fontId="2" fillId="0" borderId="16"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0" fillId="0" borderId="0" xfId="0" applyAlignment="1">
      <alignment horizontal="center"/>
    </xf>
    <xf numFmtId="0" fontId="2" fillId="0" borderId="2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4" fillId="2" borderId="14" xfId="0" applyFont="1" applyFill="1" applyBorder="1" applyAlignment="1">
      <alignment horizontal="center" vertical="center" textRotation="90"/>
    </xf>
    <xf numFmtId="0" fontId="14" fillId="2" borderId="15" xfId="0" applyFont="1" applyFill="1" applyBorder="1" applyAlignment="1">
      <alignment horizontal="center" vertical="center" textRotation="90"/>
    </xf>
    <xf numFmtId="0" fontId="14" fillId="2" borderId="14" xfId="0" applyFont="1" applyFill="1" applyBorder="1" applyAlignment="1">
      <alignment horizontal="center" textRotation="90"/>
    </xf>
    <xf numFmtId="0" fontId="14" fillId="2" borderId="15" xfId="0" applyFont="1" applyFill="1" applyBorder="1" applyAlignment="1">
      <alignment horizontal="center" textRotation="90"/>
    </xf>
    <xf numFmtId="0" fontId="11" fillId="2" borderId="14" xfId="0" applyFont="1" applyFill="1" applyBorder="1" applyAlignment="1">
      <alignment horizontal="center" vertical="center" textRotation="90"/>
    </xf>
    <xf numFmtId="0" fontId="11" fillId="2" borderId="15" xfId="0" applyFont="1" applyFill="1" applyBorder="1" applyAlignment="1">
      <alignment horizontal="center" vertical="center" textRotation="90"/>
    </xf>
    <xf numFmtId="0" fontId="13" fillId="0" borderId="39"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1"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 fillId="0" borderId="28" xfId="0" applyFont="1" applyBorder="1" applyAlignment="1">
      <alignment horizontal="left" vertical="center" wrapText="1"/>
    </xf>
    <xf numFmtId="0" fontId="1" fillId="0" borderId="27" xfId="0" applyFont="1" applyBorder="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49" fontId="1" fillId="0" borderId="21" xfId="0" applyNumberFormat="1" applyFont="1" applyBorder="1" applyAlignment="1">
      <alignment horizontal="center" vertical="center" wrapText="1"/>
    </xf>
    <xf numFmtId="0" fontId="0" fillId="0" borderId="22" xfId="0" applyBorder="1" applyAlignment="1">
      <alignment horizont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3" xfId="0" applyFont="1" applyFill="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49" fontId="1" fillId="0" borderId="3" xfId="0" applyNumberFormat="1" applyFont="1" applyBorder="1" applyAlignment="1">
      <alignment horizontal="center" vertical="center" wrapText="1"/>
    </xf>
    <xf numFmtId="0" fontId="0" fillId="0" borderId="2" xfId="0" applyBorder="1" applyAlignment="1">
      <alignment horizontal="center"/>
    </xf>
    <xf numFmtId="0" fontId="16" fillId="0" borderId="0" xfId="0" applyFont="1" applyAlignment="1">
      <alignment horizontal="center" vertical="center"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49" fontId="1" fillId="0" borderId="24" xfId="0" applyNumberFormat="1" applyFont="1" applyBorder="1" applyAlignment="1">
      <alignment horizontal="center" vertical="center" wrapText="1"/>
    </xf>
    <xf numFmtId="0" fontId="1" fillId="0" borderId="25" xfId="0" applyFont="1" applyBorder="1" applyAlignment="1">
      <alignment horizontal="left" vertical="center" wrapText="1"/>
    </xf>
    <xf numFmtId="0" fontId="13" fillId="0" borderId="12" xfId="0" applyFont="1" applyFill="1" applyBorder="1" applyAlignment="1">
      <alignment horizontal="center" vertical="center"/>
    </xf>
    <xf numFmtId="49" fontId="3" fillId="0" borderId="7" xfId="0" applyNumberFormat="1" applyFont="1" applyFill="1" applyBorder="1" applyAlignment="1">
      <alignment horizontal="center" vertical="center" wrapText="1"/>
    </xf>
    <xf numFmtId="0" fontId="1" fillId="0" borderId="26" xfId="0" applyFont="1" applyBorder="1" applyAlignment="1">
      <alignment horizontal="left" vertical="center" wrapText="1"/>
    </xf>
    <xf numFmtId="0" fontId="1" fillId="0" borderId="24" xfId="0" applyFont="1" applyBorder="1" applyAlignment="1">
      <alignment horizontal="center" vertical="center" wrapText="1"/>
    </xf>
    <xf numFmtId="0" fontId="1" fillId="0" borderId="24" xfId="0" applyFont="1" applyBorder="1" applyAlignment="1">
      <alignment horizontal="left" vertical="center" wrapText="1"/>
    </xf>
    <xf numFmtId="0" fontId="3" fillId="0" borderId="0" xfId="1" applyFont="1" applyBorder="1" applyAlignment="1" applyProtection="1">
      <alignment horizontal="left"/>
    </xf>
  </cellXfs>
  <cellStyles count="3">
    <cellStyle name="Гиперссылка" xfId="1" builtinId="8"/>
    <cellStyle name="Обычный" xfId="0" builtinId="0"/>
    <cellStyle name="Обычный 2" xfId="2"/>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76200</xdr:colOff>
      <xdr:row>2</xdr:row>
      <xdr:rowOff>0</xdr:rowOff>
    </xdr:to>
    <xdr:pic>
      <xdr:nvPicPr>
        <xdr:cNvPr id="1518" name="Picture 20"/>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6200" y="38100"/>
          <a:ext cx="457200"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114300</xdr:colOff>
      <xdr:row>1</xdr:row>
      <xdr:rowOff>307975</xdr:rowOff>
    </xdr:to>
    <xdr:pic>
      <xdr:nvPicPr>
        <xdr:cNvPr id="2" name="Picture 20"/>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6200" y="38100"/>
          <a:ext cx="495300" cy="536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190500</xdr:colOff>
      <xdr:row>2</xdr:row>
      <xdr:rowOff>0</xdr:rowOff>
    </xdr:to>
    <xdr:pic>
      <xdr:nvPicPr>
        <xdr:cNvPr id="2" name="Picture 20"/>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6200" y="38100"/>
          <a:ext cx="571500" cy="6000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7</xdr:col>
      <xdr:colOff>838200</xdr:colOff>
      <xdr:row>0</xdr:row>
      <xdr:rowOff>50800</xdr:rowOff>
    </xdr:from>
    <xdr:to>
      <xdr:col>7</xdr:col>
      <xdr:colOff>1271494</xdr:colOff>
      <xdr:row>1</xdr:row>
      <xdr:rowOff>333094</xdr:rowOff>
    </xdr:to>
    <xdr:pic>
      <xdr:nvPicPr>
        <xdr:cNvPr id="3" name="Рисунок 2"/>
        <xdr:cNvPicPr>
          <a:picLocks noChangeAspect="1"/>
        </xdr:cNvPicPr>
      </xdr:nvPicPr>
      <xdr:blipFill>
        <a:blip xmlns:r="http://schemas.openxmlformats.org/officeDocument/2006/relationships" r:embed="rId2" cstate="print"/>
        <a:stretch>
          <a:fillRect/>
        </a:stretch>
      </xdr:blipFill>
      <xdr:spPr>
        <a:xfrm>
          <a:off x="6642100" y="50800"/>
          <a:ext cx="433294" cy="5489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76199</xdr:colOff>
      <xdr:row>0</xdr:row>
      <xdr:rowOff>38100</xdr:rowOff>
    </xdr:from>
    <xdr:to>
      <xdr:col>1</xdr:col>
      <xdr:colOff>123824</xdr:colOff>
      <xdr:row>2</xdr:row>
      <xdr:rowOff>0</xdr:rowOff>
    </xdr:to>
    <xdr:pic>
      <xdr:nvPicPr>
        <xdr:cNvPr id="2" name="Picture 20"/>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6199" y="38100"/>
          <a:ext cx="504825" cy="533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0</xdr:rowOff>
    </xdr:from>
    <xdr:to>
      <xdr:col>1</xdr:col>
      <xdr:colOff>19050</xdr:colOff>
      <xdr:row>1</xdr:row>
      <xdr:rowOff>114300</xdr:rowOff>
    </xdr:to>
    <xdr:pic>
      <xdr:nvPicPr>
        <xdr:cNvPr id="16452" name="Picture 20"/>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66675" y="0"/>
          <a:ext cx="514350" cy="3714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66675</xdr:colOff>
      <xdr:row>0</xdr:row>
      <xdr:rowOff>0</xdr:rowOff>
    </xdr:from>
    <xdr:to>
      <xdr:col>1</xdr:col>
      <xdr:colOff>19050</xdr:colOff>
      <xdr:row>1</xdr:row>
      <xdr:rowOff>114300</xdr:rowOff>
    </xdr:to>
    <xdr:pic>
      <xdr:nvPicPr>
        <xdr:cNvPr id="3" name="Picture 20"/>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66675" y="0"/>
          <a:ext cx="514350" cy="3714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7;&#1075;&#1080;&#1089;&#1090;&#1088;&#1072;&#1094;&#1080;&#1103;%20&#1073;&#1086;&#1077;&#1074;&#1086;&#1077;.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89;&#1074;1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5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7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8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рег.раб."/>
      <sheetName val="мандатка"/>
      <sheetName val="Инструкция"/>
      <sheetName val="реквизиты"/>
      <sheetName val="регистрация"/>
    </sheetNames>
    <sheetDataSet>
      <sheetData sheetId="0" refreshError="1"/>
      <sheetData sheetId="1">
        <row r="6">
          <cell r="G6" t="str">
            <v>ГУ МВД России по Волгоградской обл.</v>
          </cell>
        </row>
      </sheetData>
      <sheetData sheetId="2">
        <row r="2">
          <cell r="A2" t="str">
            <v xml:space="preserve">Чемпионат Министерства внутренних дел Российской Федерации по боевому самбо </v>
          </cell>
        </row>
      </sheetData>
      <sheetData sheetId="3">
        <row r="2">
          <cell r="A2" t="str">
            <v xml:space="preserve">Чемпионат Министерства внутренних дел Российской Федерации по боевому самбо </v>
          </cell>
        </row>
        <row r="3">
          <cell r="A3" t="str">
            <v>21-27 января 2019г.                             г.Санкт-Петербург</v>
          </cell>
        </row>
        <row r="6">
          <cell r="A6" t="str">
            <v>Гл. судья, судья ВК</v>
          </cell>
          <cell r="G6" t="str">
            <v>И.Г.Циклаури</v>
          </cell>
        </row>
        <row r="7">
          <cell r="G7" t="str">
            <v>/РСО- Алания /</v>
          </cell>
        </row>
        <row r="8">
          <cell r="A8" t="str">
            <v>Гл. секретарь, судья ВК</v>
          </cell>
          <cell r="G8" t="str">
            <v>А.В.Поляков</v>
          </cell>
        </row>
        <row r="9">
          <cell r="G9" t="str">
            <v>/Рязань/</v>
          </cell>
        </row>
      </sheetData>
      <sheetData sheetId="4">
        <row r="3">
          <cell r="A3" t="str">
            <v>21-27 января 2019г.                             г.Санкт-Петербург</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Алтайскому краю</v>
          </cell>
          <cell r="AH7">
            <v>39</v>
          </cell>
        </row>
        <row r="8">
          <cell r="Y8" t="str">
            <v>ГУ МВД России по Волгоградской обл.</v>
          </cell>
        </row>
        <row r="9">
          <cell r="Y9" t="str">
            <v>ГУ МВД России по Иркутской обл.</v>
          </cell>
        </row>
        <row r="10">
          <cell r="Y10" t="str">
            <v>ГУ МВД России по Красноярскому краю</v>
          </cell>
        </row>
        <row r="11">
          <cell r="Y11" t="str">
            <v>ГУ МВД России по Нижегородской обл.</v>
          </cell>
        </row>
        <row r="12">
          <cell r="Y12" t="str">
            <v>ГУ МВД России по Новосибирской обл.</v>
          </cell>
        </row>
        <row r="13">
          <cell r="Y13" t="str">
            <v>ГУ МВД России по Самарской области</v>
          </cell>
        </row>
        <row r="14">
          <cell r="Y14" t="str">
            <v>ГУ МВД России по Санкт-Петербургу и Ленинградской обл.</v>
          </cell>
        </row>
        <row r="15">
          <cell r="Y15" t="str">
            <v>ГУ МВД России по Свердловской обл.</v>
          </cell>
        </row>
        <row r="16">
          <cell r="Y16" t="str">
            <v>МВД по Карачаево-Черкесской Респ.</v>
          </cell>
        </row>
        <row r="17">
          <cell r="Y17" t="str">
            <v>МВД по Рес. Алтай</v>
          </cell>
        </row>
      </sheetData>
      <sheetData sheetId="1"/>
      <sheetData sheetId="2"/>
      <sheetData sheetId="3"/>
      <sheetData sheetId="4">
        <row r="6">
          <cell r="C6" t="str">
            <v>ВОЛКОВ Андрей Викторович</v>
          </cell>
          <cell r="D6" t="str">
            <v>13.11.1986, МСМК</v>
          </cell>
          <cell r="E6" t="str">
            <v>ЦФО</v>
          </cell>
          <cell r="F6" t="str">
            <v>УМВД России по Рязанской обл.</v>
          </cell>
          <cell r="G6">
            <v>0</v>
          </cell>
          <cell r="H6" t="str">
            <v>ШИЦКОВ К.С.</v>
          </cell>
        </row>
        <row r="7">
          <cell r="C7" t="str">
            <v>БОБИКОВ Роман Николаевич</v>
          </cell>
          <cell r="D7" t="str">
            <v>08.12.1989, МС</v>
          </cell>
          <cell r="E7" t="str">
            <v>СП</v>
          </cell>
          <cell r="F7" t="str">
            <v>ГУ МВД России по Санкт-Петербургу и Ленинградской обл.</v>
          </cell>
          <cell r="G7">
            <v>0</v>
          </cell>
          <cell r="H7" t="str">
            <v>Левковский С.И.</v>
          </cell>
        </row>
        <row r="8">
          <cell r="C8" t="str">
            <v>ИСАЕВ Евгений Иванович</v>
          </cell>
          <cell r="D8" t="str">
            <v>05.08.1979, ЗМС</v>
          </cell>
          <cell r="E8" t="str">
            <v>ПФО</v>
          </cell>
          <cell r="F8" t="str">
            <v>МВД по Республике Татарстан</v>
          </cell>
          <cell r="G8">
            <v>0</v>
          </cell>
          <cell r="H8" t="str">
            <v>ВОДЯШЕВ Э.А.</v>
          </cell>
        </row>
        <row r="9">
          <cell r="C9" t="str">
            <v>МОЛОДЫХ Владимир Алексеевич</v>
          </cell>
          <cell r="D9" t="str">
            <v>23.05.1995, МС</v>
          </cell>
          <cell r="E9" t="str">
            <v>ЦФО</v>
          </cell>
          <cell r="F9" t="str">
            <v>УМВД России по Белгородской обл.</v>
          </cell>
          <cell r="G9">
            <v>0</v>
          </cell>
          <cell r="H9" t="str">
            <v>РЫЖКОВ В.И.</v>
          </cell>
        </row>
        <row r="10">
          <cell r="C10" t="str">
            <v>ХАПЦЕВ Артур Русланович</v>
          </cell>
          <cell r="D10" t="str">
            <v>15.01.1988, КМС</v>
          </cell>
          <cell r="E10" t="str">
            <v>УрФО</v>
          </cell>
          <cell r="F10" t="str">
            <v>ГУ МВД России по Свердловской обл.</v>
          </cell>
          <cell r="G10">
            <v>0</v>
          </cell>
          <cell r="H10" t="str">
            <v>МИРОНОВ А.В.</v>
          </cell>
        </row>
        <row r="11">
          <cell r="C11" t="str">
            <v>РАТЬКО Константин Станиславович</v>
          </cell>
          <cell r="D11" t="str">
            <v>06.04.1985, МС</v>
          </cell>
          <cell r="E11" t="str">
            <v>ЦФО</v>
          </cell>
          <cell r="F11" t="str">
            <v>УМВД России по Владимирской обл.</v>
          </cell>
          <cell r="G11">
            <v>0</v>
          </cell>
          <cell r="H11" t="str">
            <v>ГУНДАРЕВ И.В.</v>
          </cell>
        </row>
      </sheetData>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медали"/>
      <sheetName val="Ит.пр"/>
      <sheetName val="наградной лист"/>
      <sheetName val="Стартовый"/>
    </sheetNames>
    <sheetDataSet>
      <sheetData sheetId="0">
        <row r="7">
          <cell r="Y7" t="str">
            <v>ГУ МВД России по Краснодарскому краю</v>
          </cell>
          <cell r="AH7">
            <v>18</v>
          </cell>
        </row>
        <row r="8">
          <cell r="Y8" t="str">
            <v>ГУ МВД России по Ростовской обл.</v>
          </cell>
        </row>
        <row r="9">
          <cell r="Y9" t="str">
            <v>ГУ МВД России по Санкт-Петербургу и Ленинградской обл.</v>
          </cell>
        </row>
        <row r="10">
          <cell r="Y10" t="str">
            <v>ГУ МВД России по Ставропольскому краю</v>
          </cell>
        </row>
        <row r="11">
          <cell r="Y11" t="str">
            <v>МВД по Кабардино-Балкарской Республике</v>
          </cell>
        </row>
        <row r="12">
          <cell r="Y12" t="str">
            <v>МВД по Карачаево-Черкесской Респ.</v>
          </cell>
        </row>
        <row r="13">
          <cell r="Y13" t="str">
            <v>МВД по Республике Саха (Якутия)</v>
          </cell>
        </row>
        <row r="14">
          <cell r="Y14" t="str">
            <v>МВД по Республике Татарстан</v>
          </cell>
        </row>
        <row r="15">
          <cell r="Y15" t="str">
            <v>МВД по Чувашской Республике</v>
          </cell>
        </row>
        <row r="16">
          <cell r="Y16" t="str">
            <v>УМВД России по Брянской обл.</v>
          </cell>
        </row>
        <row r="17">
          <cell r="Y17" t="str">
            <v>УМВД России по Рязанской обл.</v>
          </cell>
        </row>
      </sheetData>
      <sheetData sheetId="1"/>
      <sheetData sheetId="2"/>
      <sheetData sheetId="3"/>
      <sheetData sheetId="4">
        <row r="6">
          <cell r="C6" t="str">
            <v>КУБАРЬКОВ Андрей Васильевич</v>
          </cell>
          <cell r="D6" t="str">
            <v>25.08.1993, МС</v>
          </cell>
          <cell r="E6" t="str">
            <v>СП</v>
          </cell>
          <cell r="F6" t="str">
            <v>ГУ МВД России по Санкт-Петербургу и Ленинградской обл.</v>
          </cell>
          <cell r="G6">
            <v>0</v>
          </cell>
          <cell r="H6" t="str">
            <v>Левковский С.И.</v>
          </cell>
        </row>
        <row r="7">
          <cell r="C7" t="str">
            <v>ЕРЕМИН Евгений Алексеевич</v>
          </cell>
          <cell r="D7" t="str">
            <v>10.12.1999, МС</v>
          </cell>
          <cell r="E7" t="str">
            <v>СП</v>
          </cell>
          <cell r="F7" t="str">
            <v>ГУ МВД России по Санкт-Петербургу и Ленинградской обл.</v>
          </cell>
          <cell r="G7">
            <v>0</v>
          </cell>
          <cell r="H7" t="str">
            <v>Левковский С.И.</v>
          </cell>
        </row>
        <row r="8">
          <cell r="C8" t="str">
            <v>КЛЮКИН Алексей Геннадьевич</v>
          </cell>
          <cell r="D8" t="str">
            <v>21.03.1990, МСМК</v>
          </cell>
          <cell r="E8" t="str">
            <v>ПФО</v>
          </cell>
          <cell r="F8" t="str">
            <v>МВД по Республике Татарстан</v>
          </cell>
          <cell r="G8">
            <v>0</v>
          </cell>
          <cell r="H8" t="str">
            <v>ВОДЯШЕВ Э.А.</v>
          </cell>
        </row>
        <row r="9">
          <cell r="C9" t="str">
            <v>КУЮКОВ Элбек Владимирович</v>
          </cell>
          <cell r="D9" t="str">
            <v>13.05.1995, МС</v>
          </cell>
          <cell r="E9" t="str">
            <v>ЮФО</v>
          </cell>
          <cell r="F9" t="str">
            <v>ГУ МВД России по Краснодарскому краю</v>
          </cell>
          <cell r="G9">
            <v>0</v>
          </cell>
          <cell r="H9" t="str">
            <v>Тупиков Р.Н.</v>
          </cell>
        </row>
        <row r="10">
          <cell r="C10" t="str">
            <v>ПАВЛОВ Николай Владимирович</v>
          </cell>
          <cell r="D10" t="str">
            <v>29.03.1992, МС</v>
          </cell>
          <cell r="E10" t="str">
            <v>ЦФО</v>
          </cell>
          <cell r="F10" t="str">
            <v>УМВД России по Ярославской обл.</v>
          </cell>
          <cell r="G10">
            <v>0</v>
          </cell>
          <cell r="H10" t="str">
            <v>ЗАВРАЖНЫЙ В.Б.</v>
          </cell>
        </row>
        <row r="11">
          <cell r="C11" t="str">
            <v>ЛАМАНОВ Владимир Александрович</v>
          </cell>
          <cell r="D11" t="str">
            <v>20..111992, МСМК</v>
          </cell>
          <cell r="E11" t="str">
            <v>ЦФО</v>
          </cell>
          <cell r="F11" t="str">
            <v>УМВД России по Рязанской обл.</v>
          </cell>
          <cell r="G11">
            <v>0</v>
          </cell>
          <cell r="H11" t="str">
            <v>ШИЦКОВ К.С.</v>
          </cell>
        </row>
      </sheetData>
      <sheetData sheetId="5"/>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медали"/>
      <sheetName val="Ит.пр"/>
      <sheetName val="наградной лист"/>
      <sheetName val="Стартовый"/>
    </sheetNames>
    <sheetDataSet>
      <sheetData sheetId="0">
        <row r="7">
          <cell r="Y7" t="str">
            <v>ГУ МВД России по г.Москве</v>
          </cell>
          <cell r="AH7">
            <v>21</v>
          </cell>
        </row>
        <row r="8">
          <cell r="Y8" t="str">
            <v>ГУ МВД России по Краснодарскому краю</v>
          </cell>
        </row>
        <row r="9">
          <cell r="Y9" t="str">
            <v>ГУ МВД России по Московской обл.</v>
          </cell>
        </row>
        <row r="10">
          <cell r="Y10" t="str">
            <v>ГУ МВД России по Нижегородской обл.</v>
          </cell>
        </row>
        <row r="11">
          <cell r="Y11" t="str">
            <v>ГУ МВД России по Пермскому краю</v>
          </cell>
        </row>
        <row r="12">
          <cell r="Y12" t="str">
            <v>ГУ МВД России по Санкт-Петербургу и Ленинградской обл.</v>
          </cell>
        </row>
        <row r="13">
          <cell r="Y13" t="str">
            <v>ГУ МВД России по Саратовской обл.</v>
          </cell>
        </row>
        <row r="14">
          <cell r="Y14" t="str">
            <v>ГУ МВД России по Челябинской обл.</v>
          </cell>
        </row>
        <row r="15">
          <cell r="Y15" t="str">
            <v>МВД по Республике Адыгея</v>
          </cell>
        </row>
        <row r="16">
          <cell r="Y16" t="str">
            <v>МВД по Республике Саха (Якутия)</v>
          </cell>
        </row>
        <row r="17">
          <cell r="Y17" t="str">
            <v>МВД по Республике Татарстан</v>
          </cell>
        </row>
      </sheetData>
      <sheetData sheetId="1"/>
      <sheetData sheetId="2"/>
      <sheetData sheetId="3"/>
      <sheetData sheetId="4">
        <row r="6">
          <cell r="C6" t="str">
            <v>МОНГУШ Альберт Олегович</v>
          </cell>
          <cell r="D6" t="str">
            <v>05.06.1989, МСМК</v>
          </cell>
          <cell r="E6" t="str">
            <v>ПФО</v>
          </cell>
          <cell r="F6" t="str">
            <v>МВД по Республике Татарстан</v>
          </cell>
          <cell r="G6">
            <v>0</v>
          </cell>
          <cell r="H6" t="str">
            <v>ВОДЯШЕВ Э.А.</v>
          </cell>
        </row>
        <row r="7">
          <cell r="C7" t="str">
            <v>ДАНИЕЛЯН Михаил Спартакович</v>
          </cell>
          <cell r="D7" t="str">
            <v>20.02.1992, МСМК</v>
          </cell>
          <cell r="E7" t="str">
            <v>ЮФО</v>
          </cell>
          <cell r="F7" t="str">
            <v>ГУ МВД России по Краснодарскому краю</v>
          </cell>
          <cell r="G7">
            <v>0</v>
          </cell>
          <cell r="H7" t="str">
            <v>Тупиков Р.Н.</v>
          </cell>
        </row>
        <row r="8">
          <cell r="C8" t="str">
            <v>ХЕРТЕК Саян Калдар-оолович</v>
          </cell>
          <cell r="D8" t="str">
            <v>06.09.1987, МСМК</v>
          </cell>
          <cell r="E8" t="str">
            <v>ЦФО</v>
          </cell>
          <cell r="F8" t="str">
            <v>ГУ МВД России по Московской обл.</v>
          </cell>
          <cell r="G8">
            <v>0</v>
          </cell>
          <cell r="H8" t="str">
            <v>ТЕРЕХОВ М.П.</v>
          </cell>
        </row>
        <row r="9">
          <cell r="C9" t="str">
            <v>ГУРБАНОВ Сабухи Нажваддин оглы</v>
          </cell>
          <cell r="D9" t="str">
            <v>01.04.1996, МСМК</v>
          </cell>
          <cell r="E9" t="str">
            <v>ЦФО</v>
          </cell>
          <cell r="F9" t="str">
            <v>УМВД России по Владимирской обл.</v>
          </cell>
          <cell r="G9">
            <v>0</v>
          </cell>
          <cell r="H9" t="str">
            <v>ГУНДАРЕВ И.В.</v>
          </cell>
        </row>
        <row r="10">
          <cell r="C10" t="str">
            <v>КОЗЛОВ Роман Витальевич</v>
          </cell>
          <cell r="D10" t="str">
            <v>04.05.1990, МС</v>
          </cell>
          <cell r="E10" t="str">
            <v>СП</v>
          </cell>
          <cell r="F10" t="str">
            <v>ГУ МВД России по Санкт-Петербургу и Ленинградской обл.</v>
          </cell>
          <cell r="G10">
            <v>0</v>
          </cell>
          <cell r="H10" t="str">
            <v>Левковский С.И.</v>
          </cell>
        </row>
        <row r="11">
          <cell r="C11" t="str">
            <v>ЯВРУМЯН Рудольф Александрович</v>
          </cell>
          <cell r="D11" t="str">
            <v>11.05.1997, МС</v>
          </cell>
          <cell r="E11" t="str">
            <v>ЮФО</v>
          </cell>
          <cell r="F11" t="str">
            <v>ГУ МВД России по Краснодарскому краю</v>
          </cell>
          <cell r="G11">
            <v>0</v>
          </cell>
          <cell r="H11" t="str">
            <v>Тупиков Р.Н.</v>
          </cell>
        </row>
      </sheetData>
      <sheetData sheetId="5"/>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Алтайскому краю</v>
          </cell>
          <cell r="AH7">
            <v>40</v>
          </cell>
        </row>
        <row r="8">
          <cell r="Y8" t="str">
            <v>ГУ МВД России по г.Москве</v>
          </cell>
        </row>
        <row r="9">
          <cell r="Y9" t="str">
            <v>ГУ МВД России по Краснодарскому краю</v>
          </cell>
        </row>
        <row r="10">
          <cell r="Y10" t="str">
            <v>ГУ МВД России по Красноярскому краю</v>
          </cell>
        </row>
        <row r="11">
          <cell r="Y11" t="str">
            <v>ГУ МВД России по Новосибирской обл.</v>
          </cell>
        </row>
        <row r="12">
          <cell r="Y12" t="str">
            <v>ГУ МВД России по Пермскому краю</v>
          </cell>
        </row>
        <row r="13">
          <cell r="Y13" t="str">
            <v>ГУ МВД России по Ростовской обл.</v>
          </cell>
        </row>
        <row r="14">
          <cell r="Y14" t="str">
            <v>ГУ МВД России по Санкт-Петербургу и Ленинградской обл.</v>
          </cell>
        </row>
        <row r="15">
          <cell r="Y15" t="str">
            <v>ГУ МВД России по Саратовской обл.</v>
          </cell>
        </row>
        <row r="16">
          <cell r="Y16" t="str">
            <v>ГУ МВД России по Свердловской обл.</v>
          </cell>
        </row>
        <row r="17">
          <cell r="Y17" t="str">
            <v>ГУ МВД России по Ставропольскому краю</v>
          </cell>
        </row>
      </sheetData>
      <sheetData sheetId="1"/>
      <sheetData sheetId="2"/>
      <sheetData sheetId="3"/>
      <sheetData sheetId="4">
        <row r="6">
          <cell r="C6" t="str">
            <v>АДЖЕМЯН Мгер Артурович</v>
          </cell>
          <cell r="D6" t="str">
            <v>18.07.1992, МС</v>
          </cell>
          <cell r="E6" t="str">
            <v>СП</v>
          </cell>
          <cell r="F6" t="str">
            <v>ГУ МВД России по Санкт-Петербургу и Ленинградской обл.</v>
          </cell>
          <cell r="G6">
            <v>0</v>
          </cell>
          <cell r="H6" t="str">
            <v>Левковский С.И.</v>
          </cell>
        </row>
        <row r="7">
          <cell r="C7" t="str">
            <v>ФЕДОРОВ Александр Владимирович</v>
          </cell>
          <cell r="D7" t="str">
            <v>08.09.1994, МС</v>
          </cell>
          <cell r="E7" t="str">
            <v>ЦФО</v>
          </cell>
          <cell r="F7" t="str">
            <v>УМВД России по Владимирской обл.</v>
          </cell>
          <cell r="G7">
            <v>0</v>
          </cell>
          <cell r="H7" t="str">
            <v>ГУНДАРЕВ И.В.</v>
          </cell>
        </row>
        <row r="8">
          <cell r="C8" t="str">
            <v>ПСЕУНОК Амир Шумафович</v>
          </cell>
          <cell r="D8" t="str">
            <v>06.03.1997, МС</v>
          </cell>
          <cell r="E8" t="str">
            <v>ЮФО</v>
          </cell>
          <cell r="F8" t="str">
            <v>ГУ МВД России по Краснодарскому краю</v>
          </cell>
          <cell r="G8">
            <v>0</v>
          </cell>
          <cell r="H8" t="str">
            <v>Тупиков Р.Н.</v>
          </cell>
        </row>
        <row r="9">
          <cell r="C9" t="str">
            <v>СЕРГЕЕВ Виталий Николаевич</v>
          </cell>
          <cell r="D9" t="str">
            <v>03.01.1983, МСМК</v>
          </cell>
          <cell r="E9" t="str">
            <v>ПФО</v>
          </cell>
          <cell r="F9" t="str">
            <v>МВД по Республике Татарстан</v>
          </cell>
          <cell r="G9">
            <v>0</v>
          </cell>
          <cell r="H9" t="str">
            <v>ВОДЯШЕВ Э.А.</v>
          </cell>
        </row>
        <row r="10">
          <cell r="C10" t="str">
            <v>ЖДАНОВ Владимир Васильевич</v>
          </cell>
          <cell r="D10" t="str">
            <v>29.01.1990, МС</v>
          </cell>
          <cell r="E10" t="str">
            <v>СФО</v>
          </cell>
          <cell r="F10" t="str">
            <v>ГУ МВД России по Алтайскому краю</v>
          </cell>
          <cell r="G10">
            <v>0</v>
          </cell>
          <cell r="H10" t="str">
            <v>Шишов Е.П.</v>
          </cell>
        </row>
        <row r="11">
          <cell r="C11" t="str">
            <v>ВИКТОРОВ Роман Александрович</v>
          </cell>
          <cell r="D11" t="str">
            <v>14.01.1984, МС</v>
          </cell>
          <cell r="E11" t="str">
            <v>ЦФО</v>
          </cell>
          <cell r="F11" t="str">
            <v>УМВД России по Ярославской обл.</v>
          </cell>
          <cell r="G11">
            <v>0</v>
          </cell>
          <cell r="H11" t="str">
            <v>ЗАВРАЖНЫЙ В.Б.</v>
          </cell>
        </row>
      </sheetData>
      <sheetData sheetId="5"/>
      <sheetData sheetId="6"/>
      <sheetData sheetId="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Алтайскому краю</v>
          </cell>
          <cell r="AH7">
            <v>55</v>
          </cell>
        </row>
        <row r="8">
          <cell r="Y8" t="str">
            <v>ГУ МВД России по Волгоградской обл.</v>
          </cell>
        </row>
        <row r="9">
          <cell r="Y9" t="str">
            <v>ГУ МВД России по г.Москве</v>
          </cell>
        </row>
        <row r="10">
          <cell r="Y10" t="str">
            <v>ГУ МВД России по Иркутской обл.</v>
          </cell>
        </row>
        <row r="11">
          <cell r="Y11" t="str">
            <v>ГУ МВД России по Краснодарскому краю</v>
          </cell>
        </row>
        <row r="12">
          <cell r="Y12" t="str">
            <v>ГУ МВД России по Красноярскому краю</v>
          </cell>
        </row>
        <row r="13">
          <cell r="Y13" t="str">
            <v>ГУ МВД России по Московской обл.</v>
          </cell>
        </row>
        <row r="14">
          <cell r="Y14" t="str">
            <v>ГУ МВД России по Нижегородской обл.</v>
          </cell>
        </row>
        <row r="15">
          <cell r="Y15" t="str">
            <v>ГУ МВД России по Новосибирской обл.</v>
          </cell>
        </row>
        <row r="16">
          <cell r="Y16" t="str">
            <v>ГУ МВД России по Пермскому краю</v>
          </cell>
        </row>
        <row r="17">
          <cell r="Y17" t="str">
            <v>ГУ МВД России по Санкт-Петербургу и Ленинградской обл.</v>
          </cell>
        </row>
      </sheetData>
      <sheetData sheetId="1"/>
      <sheetData sheetId="2"/>
      <sheetData sheetId="3"/>
      <sheetData sheetId="4">
        <row r="6">
          <cell r="C6" t="str">
            <v>СУХОМЛИНОВ Евгений Игоревич</v>
          </cell>
          <cell r="D6" t="str">
            <v>17.07.1991, МС</v>
          </cell>
          <cell r="E6" t="str">
            <v>СЗФО</v>
          </cell>
          <cell r="F6" t="str">
            <v>УМВД России по Вологодской обл.</v>
          </cell>
          <cell r="G6">
            <v>0</v>
          </cell>
          <cell r="H6" t="str">
            <v>ШТАТНОВ М.Л.</v>
          </cell>
        </row>
        <row r="7">
          <cell r="C7" t="str">
            <v>МУДРАНОВ Аслан Заудинович</v>
          </cell>
          <cell r="D7" t="str">
            <v>16.09.1987, ЗМС</v>
          </cell>
          <cell r="E7" t="str">
            <v>ЮФО</v>
          </cell>
          <cell r="F7" t="str">
            <v>ГУ МВД России по Краснодарскому краю</v>
          </cell>
          <cell r="G7">
            <v>0</v>
          </cell>
          <cell r="H7" t="str">
            <v>Тупиков Р.Н.</v>
          </cell>
        </row>
        <row r="8">
          <cell r="C8" t="str">
            <v>БУРДАЕВ Роман Михайлович</v>
          </cell>
          <cell r="D8" t="str">
            <v>22.05.1993, МСМК</v>
          </cell>
          <cell r="E8" t="str">
            <v>СЗФО</v>
          </cell>
          <cell r="F8" t="str">
            <v>УМВД России по Вологодской обл.</v>
          </cell>
          <cell r="G8">
            <v>0</v>
          </cell>
          <cell r="H8" t="str">
            <v>ШТАТНОВ М.Л.</v>
          </cell>
        </row>
        <row r="9">
          <cell r="C9" t="str">
            <v>КЛЕЦКОВ Никита Валерьевич</v>
          </cell>
          <cell r="D9" t="str">
            <v>26.11.1986, ЗМС</v>
          </cell>
          <cell r="E9" t="str">
            <v>ЦФО</v>
          </cell>
          <cell r="F9" t="str">
            <v>ГУ МВД России по Московской обл.</v>
          </cell>
          <cell r="G9">
            <v>0</v>
          </cell>
          <cell r="H9" t="str">
            <v>ТЕРЕХОВ М.П.</v>
          </cell>
        </row>
        <row r="10">
          <cell r="C10" t="str">
            <v>АЛЕКСЕЕВ Владимир Алексеевич</v>
          </cell>
          <cell r="D10" t="str">
            <v>11.01.1995, МС</v>
          </cell>
          <cell r="E10" t="str">
            <v>МОС</v>
          </cell>
          <cell r="F10" t="str">
            <v>ГУ МВД России по г.Москве</v>
          </cell>
          <cell r="G10">
            <v>0</v>
          </cell>
          <cell r="H10" t="str">
            <v>АХРОМОВ В.А.</v>
          </cell>
        </row>
        <row r="11">
          <cell r="C11" t="str">
            <v>БОНДАРЕВ Александр Витальевич</v>
          </cell>
          <cell r="D11" t="str">
            <v>27.01.1990, МС</v>
          </cell>
          <cell r="E11" t="str">
            <v>СП</v>
          </cell>
          <cell r="F11" t="str">
            <v>ГУ МВД России по Санкт-Петербургу и Ленинградской обл.</v>
          </cell>
          <cell r="G11">
            <v>0</v>
          </cell>
          <cell r="H11" t="str">
            <v>Левковский С.И.</v>
          </cell>
        </row>
      </sheetData>
      <sheetData sheetId="5"/>
      <sheetData sheetId="6"/>
      <sheetData sheetId="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Алтайскому краю</v>
          </cell>
          <cell r="AH7">
            <v>59</v>
          </cell>
        </row>
        <row r="8">
          <cell r="Y8" t="str">
            <v>ГУ МВД России по г.Москве</v>
          </cell>
        </row>
        <row r="9">
          <cell r="Y9" t="str">
            <v>ГУ МВД России по Иркутской обл.</v>
          </cell>
        </row>
        <row r="10">
          <cell r="Y10" t="str">
            <v>ГУ МВД России по Краснодарскому краю</v>
          </cell>
        </row>
        <row r="11">
          <cell r="Y11" t="str">
            <v>ГУ МВД России по Красноярскому краю</v>
          </cell>
        </row>
        <row r="12">
          <cell r="Y12" t="str">
            <v>ГУ МВД России по Московской обл.</v>
          </cell>
        </row>
        <row r="13">
          <cell r="Y13" t="str">
            <v>ГУ МВД России по Новосибирской обл.</v>
          </cell>
        </row>
        <row r="14">
          <cell r="Y14" t="str">
            <v>ГУ МВД России по Пермскому краю</v>
          </cell>
        </row>
        <row r="15">
          <cell r="Y15" t="str">
            <v>ГУ МВД России по Ростовской обл.</v>
          </cell>
        </row>
        <row r="16">
          <cell r="Y16" t="str">
            <v>ГУ МВД России по Самарской области</v>
          </cell>
        </row>
        <row r="17">
          <cell r="Y17" t="str">
            <v>ГУ МВД России по Саратовской обл.</v>
          </cell>
        </row>
      </sheetData>
      <sheetData sheetId="1"/>
      <sheetData sheetId="2"/>
      <sheetData sheetId="3"/>
      <sheetData sheetId="4">
        <row r="6">
          <cell r="C6" t="str">
            <v>АРАЛОВ Михаил Герасимович</v>
          </cell>
          <cell r="D6" t="str">
            <v>25.10.1985, МС</v>
          </cell>
          <cell r="E6" t="str">
            <v>ЦФО</v>
          </cell>
          <cell r="F6" t="str">
            <v>УМВД России по Ярославской обл.</v>
          </cell>
          <cell r="G6">
            <v>0</v>
          </cell>
          <cell r="H6" t="str">
            <v>ЗАВРАЖНЫЙ В.Б.</v>
          </cell>
        </row>
        <row r="7">
          <cell r="C7" t="str">
            <v>ЮДИН Максим Валерьевич</v>
          </cell>
          <cell r="D7" t="str">
            <v>13.05.1995, МС</v>
          </cell>
          <cell r="E7" t="str">
            <v>ЦФО</v>
          </cell>
          <cell r="F7" t="str">
            <v>УМВД России по Рязанской обл.</v>
          </cell>
          <cell r="G7">
            <v>0</v>
          </cell>
          <cell r="H7" t="str">
            <v>ШИЦКОВ К.С.</v>
          </cell>
        </row>
        <row r="8">
          <cell r="C8" t="str">
            <v>НАДЮКОВ Бислан Мосович</v>
          </cell>
          <cell r="D8" t="str">
            <v>19.11.1991, МС</v>
          </cell>
          <cell r="E8" t="str">
            <v>ЮФО</v>
          </cell>
          <cell r="F8" t="str">
            <v>ГУ МВД России по Краснодарскому краю</v>
          </cell>
          <cell r="G8">
            <v>0</v>
          </cell>
          <cell r="H8" t="str">
            <v>Тупиков Р.Н.</v>
          </cell>
        </row>
        <row r="9">
          <cell r="C9" t="str">
            <v>ОГАРЫШЕВ Алексей Сергеевич</v>
          </cell>
          <cell r="D9" t="str">
            <v>06.03.1988, МСМК</v>
          </cell>
          <cell r="E9" t="str">
            <v>ЦФО</v>
          </cell>
          <cell r="F9" t="str">
            <v>УМВД России по Владимирской обл.</v>
          </cell>
          <cell r="G9">
            <v>0</v>
          </cell>
          <cell r="H9" t="str">
            <v>ГУНДАРЕВ И.В.</v>
          </cell>
        </row>
        <row r="10">
          <cell r="C10" t="str">
            <v>ТОКАРЕВ Роман Александрович</v>
          </cell>
          <cell r="D10" t="str">
            <v>08.06.1991, МСМК</v>
          </cell>
          <cell r="E10" t="str">
            <v>ЦФО</v>
          </cell>
          <cell r="F10" t="str">
            <v>ГУ МВД России по Московской обл.</v>
          </cell>
          <cell r="G10">
            <v>0</v>
          </cell>
          <cell r="H10" t="str">
            <v>ТЕРЕХОВ М.П.</v>
          </cell>
        </row>
        <row r="11">
          <cell r="C11" t="str">
            <v>МИХАЛИН Владислав Игоревич</v>
          </cell>
          <cell r="D11" t="str">
            <v>15.06.1989, МС</v>
          </cell>
          <cell r="E11" t="str">
            <v>СЗФО</v>
          </cell>
          <cell r="F11" t="str">
            <v>УМВД России по Вологодской обл.</v>
          </cell>
          <cell r="G11">
            <v>0</v>
          </cell>
          <cell r="H11" t="str">
            <v>ШТАТНОВ М.Л.</v>
          </cell>
        </row>
      </sheetData>
      <sheetData sheetId="5"/>
      <sheetData sheetId="6"/>
      <sheetData sheetId="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Алтайскому краю</v>
          </cell>
          <cell r="AH7">
            <v>64</v>
          </cell>
        </row>
        <row r="8">
          <cell r="Y8" t="str">
            <v>ГУ МВД России по Волгоградской обл.</v>
          </cell>
        </row>
        <row r="9">
          <cell r="Y9" t="str">
            <v>ГУ МВД России по г.Москве</v>
          </cell>
        </row>
        <row r="10">
          <cell r="Y10" t="str">
            <v>ГУ МВД России по Иркутской обл.</v>
          </cell>
        </row>
        <row r="11">
          <cell r="Y11" t="str">
            <v>ГУ МВД России по Краснодарскому краю</v>
          </cell>
        </row>
        <row r="12">
          <cell r="Y12" t="str">
            <v>ГУ МВД России по Красноярскому краю</v>
          </cell>
        </row>
        <row r="13">
          <cell r="Y13" t="str">
            <v>ГУ МВД России по Московской обл.</v>
          </cell>
        </row>
        <row r="14">
          <cell r="Y14" t="str">
            <v>ГУ МВД России по Нижегородской обл.</v>
          </cell>
        </row>
        <row r="15">
          <cell r="Y15" t="str">
            <v>ГУ МВД России по Новосибирской обл.</v>
          </cell>
        </row>
        <row r="16">
          <cell r="Y16" t="str">
            <v>ГУ МВД России по Пермскому краю</v>
          </cell>
        </row>
        <row r="17">
          <cell r="Y17" t="str">
            <v>ГУ МВД России по Ростовской обл.</v>
          </cell>
        </row>
      </sheetData>
      <sheetData sheetId="1"/>
      <sheetData sheetId="2"/>
      <sheetData sheetId="3"/>
      <sheetData sheetId="4">
        <row r="6">
          <cell r="C6" t="str">
            <v>КОКОВИЧ Илья Игоревич</v>
          </cell>
          <cell r="D6" t="str">
            <v>15.06.1988, МСМК</v>
          </cell>
          <cell r="E6" t="str">
            <v>ЦФО</v>
          </cell>
          <cell r="F6" t="str">
            <v>ГУ МВД России по Московской обл.</v>
          </cell>
          <cell r="G6">
            <v>0</v>
          </cell>
          <cell r="H6" t="str">
            <v>ТЕРЕХОВ М.П.</v>
          </cell>
        </row>
        <row r="7">
          <cell r="C7" t="str">
            <v>ПЕРЕПЕЛЮК Андрей Александрович</v>
          </cell>
          <cell r="D7" t="str">
            <v>06.08.1985, МСМК</v>
          </cell>
          <cell r="E7" t="str">
            <v>ЦФО</v>
          </cell>
          <cell r="F7" t="str">
            <v>ГУ МВД России по Московской обл.</v>
          </cell>
          <cell r="G7">
            <v>0</v>
          </cell>
          <cell r="H7" t="str">
            <v>ТЕРЕХОВ М.П.</v>
          </cell>
        </row>
        <row r="8">
          <cell r="C8" t="str">
            <v>СУХОГУЗОВ Иван Сергеевич</v>
          </cell>
          <cell r="D8" t="str">
            <v>19.02.19921, МС</v>
          </cell>
          <cell r="E8" t="str">
            <v>УрФО</v>
          </cell>
          <cell r="F8" t="str">
            <v>ГУ МВД России по Свердловской обл.</v>
          </cell>
          <cell r="G8">
            <v>0</v>
          </cell>
          <cell r="H8" t="str">
            <v>МИРОНОВ А.В.</v>
          </cell>
        </row>
        <row r="9">
          <cell r="C9" t="str">
            <v>ТАБУРЧЕНКО Павел Алексеевич</v>
          </cell>
          <cell r="D9" t="str">
            <v>28.04.1989, МС</v>
          </cell>
          <cell r="E9" t="str">
            <v>ЦФО</v>
          </cell>
          <cell r="F9" t="str">
            <v>УМВД России по Брянской обл.</v>
          </cell>
          <cell r="G9">
            <v>0</v>
          </cell>
          <cell r="H9" t="str">
            <v>Стручков В.С.</v>
          </cell>
        </row>
        <row r="10">
          <cell r="C10" t="str">
            <v>МАТЕВОСЯН Левон Эдуардович</v>
          </cell>
          <cell r="D10" t="str">
            <v>30.10.1988, МС</v>
          </cell>
          <cell r="E10" t="str">
            <v>ЮФО</v>
          </cell>
          <cell r="F10" t="str">
            <v>ГУ МВД России по Краснодарскому краю</v>
          </cell>
          <cell r="G10">
            <v>0</v>
          </cell>
          <cell r="H10" t="str">
            <v>Тупиков Р.Н.</v>
          </cell>
        </row>
        <row r="11">
          <cell r="C11" t="str">
            <v>САПОЖНИКОВ Сергей Сергеевич</v>
          </cell>
          <cell r="D11" t="str">
            <v>22.05.1981, МСМК</v>
          </cell>
          <cell r="E11" t="str">
            <v>ЦФО</v>
          </cell>
          <cell r="F11" t="str">
            <v>УМВД России по Ярославской обл.</v>
          </cell>
          <cell r="G11">
            <v>0</v>
          </cell>
          <cell r="H11" t="str">
            <v>ЗАВРАЖНЫЙ В.Б.</v>
          </cell>
        </row>
      </sheetData>
      <sheetData sheetId="5"/>
      <sheetData sheetId="6"/>
      <sheetData sheetId="7"/>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Алтайскому краю</v>
          </cell>
          <cell r="AH7">
            <v>52</v>
          </cell>
        </row>
        <row r="8">
          <cell r="Y8" t="str">
            <v>ГУ МВД России по Волгоградской обл.</v>
          </cell>
        </row>
        <row r="9">
          <cell r="Y9" t="str">
            <v>ГУ МВД России по г.Москве</v>
          </cell>
        </row>
        <row r="10">
          <cell r="Y10" t="str">
            <v>ГУ МВД России по Красноярскому краю</v>
          </cell>
        </row>
        <row r="11">
          <cell r="Y11" t="str">
            <v>ГУ МВД России по Московской обл.</v>
          </cell>
        </row>
        <row r="12">
          <cell r="Y12" t="str">
            <v>ГУ МВД России по Новосибирской обл.</v>
          </cell>
        </row>
        <row r="13">
          <cell r="Y13" t="str">
            <v>ГУ МВД России по Ростовской обл.</v>
          </cell>
        </row>
        <row r="14">
          <cell r="Y14" t="str">
            <v>ГУ МВД России по Самарской области</v>
          </cell>
        </row>
        <row r="15">
          <cell r="Y15" t="str">
            <v>ГУ МВД России по Свердловской обл.</v>
          </cell>
        </row>
        <row r="16">
          <cell r="Y16" t="str">
            <v>ГУ МВД России по Ставропольскому краю</v>
          </cell>
        </row>
        <row r="17">
          <cell r="Y17" t="str">
            <v>ГУ МВД России по Челябинской обл.</v>
          </cell>
        </row>
      </sheetData>
      <sheetData sheetId="1"/>
      <sheetData sheetId="2"/>
      <sheetData sheetId="3"/>
      <sheetData sheetId="4">
        <row r="6">
          <cell r="C6" t="str">
            <v>МАКСИМОВ Евгений Олегович</v>
          </cell>
          <cell r="D6" t="str">
            <v>05.03.1987, МСМК</v>
          </cell>
          <cell r="E6" t="str">
            <v>ЦФО</v>
          </cell>
          <cell r="F6" t="str">
            <v>ГУ МВД России по Московской обл.</v>
          </cell>
          <cell r="G6">
            <v>0</v>
          </cell>
          <cell r="H6" t="str">
            <v>ТЕРЕХОВ М.П.</v>
          </cell>
        </row>
        <row r="7">
          <cell r="C7" t="str">
            <v>РОСЛЯКОВ Александр Владимирович</v>
          </cell>
          <cell r="D7" t="str">
            <v>11.02.1991, МС</v>
          </cell>
          <cell r="E7" t="str">
            <v>ЦФО</v>
          </cell>
          <cell r="F7" t="str">
            <v>УМВД России по Рязанской обл.</v>
          </cell>
          <cell r="G7">
            <v>0</v>
          </cell>
          <cell r="H7" t="str">
            <v>ШИЦКОВ К.С.</v>
          </cell>
        </row>
        <row r="8">
          <cell r="C8" t="str">
            <v>ГУСАРОВ Андрей Андреевич</v>
          </cell>
          <cell r="D8" t="str">
            <v>21.10.1988, МС</v>
          </cell>
          <cell r="E8" t="str">
            <v>СЗФО</v>
          </cell>
          <cell r="F8" t="str">
            <v>УМВД России по Вологодской обл.</v>
          </cell>
          <cell r="G8">
            <v>0</v>
          </cell>
          <cell r="H8" t="str">
            <v>ШТАТНОВ М.Л.</v>
          </cell>
        </row>
        <row r="9">
          <cell r="C9" t="str">
            <v>СИТНИКОВ Андрей Александрович</v>
          </cell>
          <cell r="D9" t="str">
            <v>17.01.1985, МС</v>
          </cell>
          <cell r="E9" t="str">
            <v>ПФО</v>
          </cell>
          <cell r="F9" t="str">
            <v>МВД по Республике Татарстан</v>
          </cell>
          <cell r="G9">
            <v>0</v>
          </cell>
          <cell r="H9" t="str">
            <v>ВОДЯШЕВ Э.А.</v>
          </cell>
        </row>
        <row r="10">
          <cell r="C10" t="str">
            <v>ПАЛЯН Карлен Торосович</v>
          </cell>
          <cell r="D10" t="str">
            <v>30.06.1996, МС</v>
          </cell>
          <cell r="E10" t="str">
            <v>ЮФО</v>
          </cell>
          <cell r="F10" t="str">
            <v>ГУ МВД России по Ростовской обл.</v>
          </cell>
          <cell r="G10">
            <v>0</v>
          </cell>
          <cell r="H10" t="str">
            <v>КОСТИН А.П.</v>
          </cell>
        </row>
        <row r="11">
          <cell r="C11" t="str">
            <v>СПИВАК Эдуард Вячеславович</v>
          </cell>
          <cell r="D11" t="str">
            <v>11.09.1987, МС</v>
          </cell>
          <cell r="E11" t="str">
            <v>ЦФО</v>
          </cell>
          <cell r="F11" t="str">
            <v>УМВД России по Владимирской обл.</v>
          </cell>
          <cell r="G11">
            <v>0</v>
          </cell>
          <cell r="H11" t="str">
            <v>ГУНДАРЕВ И.В.</v>
          </cell>
        </row>
      </sheetData>
      <sheetData sheetId="5"/>
      <sheetData sheetId="6"/>
      <sheetData sheetId="7"/>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Волгоградской обл.</v>
          </cell>
          <cell r="AH7">
            <v>41</v>
          </cell>
        </row>
        <row r="8">
          <cell r="Y8" t="str">
            <v>ГУ МВД России по Иркутской обл.</v>
          </cell>
        </row>
        <row r="9">
          <cell r="Y9" t="str">
            <v>ГУ МВД России по Московской обл.</v>
          </cell>
        </row>
        <row r="10">
          <cell r="Y10" t="str">
            <v>ГУ МВД России по Нижегородской обл.</v>
          </cell>
        </row>
        <row r="11">
          <cell r="Y11" t="str">
            <v>ГУ МВД России по Пермскому краю</v>
          </cell>
        </row>
        <row r="12">
          <cell r="Y12" t="str">
            <v>ГУ МВД России по Ростовской обл.</v>
          </cell>
        </row>
        <row r="13">
          <cell r="Y13" t="str">
            <v>ГУ МВД России по Самарской области</v>
          </cell>
        </row>
        <row r="14">
          <cell r="Y14" t="str">
            <v>ГУ МВД России по Санкт-Петербургу и Ленинградской обл.</v>
          </cell>
        </row>
        <row r="15">
          <cell r="Y15" t="str">
            <v>ГУ МВД России по Саратовской обл.</v>
          </cell>
        </row>
        <row r="16">
          <cell r="Y16" t="str">
            <v>ГУ МВД России по Свердловской обл.</v>
          </cell>
        </row>
        <row r="17">
          <cell r="Y17" t="str">
            <v>МВД по Кабардино-Балкарской Республике</v>
          </cell>
        </row>
      </sheetData>
      <sheetData sheetId="1"/>
      <sheetData sheetId="2"/>
      <sheetData sheetId="3"/>
      <sheetData sheetId="4">
        <row r="6">
          <cell r="C6" t="str">
            <v>ЕЛИСЕЕВ Дмитрий Михайлович</v>
          </cell>
          <cell r="D6" t="str">
            <v>25.09.1992, МСМК</v>
          </cell>
          <cell r="E6" t="str">
            <v>СП</v>
          </cell>
          <cell r="F6" t="str">
            <v>ГУ МВД России по Санкт-Петербургу и Ленинградской обл.</v>
          </cell>
          <cell r="G6">
            <v>0</v>
          </cell>
          <cell r="H6" t="str">
            <v>Левковский С.И.</v>
          </cell>
        </row>
        <row r="7">
          <cell r="C7" t="str">
            <v>КИСЕЛЕВ Руслан Владимирович</v>
          </cell>
          <cell r="D7" t="str">
            <v>16.01.1992, МСМК</v>
          </cell>
          <cell r="E7" t="str">
            <v>ЦФО</v>
          </cell>
          <cell r="F7" t="str">
            <v>УМВД России по Владимирской обл.</v>
          </cell>
          <cell r="G7">
            <v>0</v>
          </cell>
          <cell r="H7" t="str">
            <v>ГУНДАРЕВ И.В.</v>
          </cell>
        </row>
        <row r="8">
          <cell r="C8" t="str">
            <v>ШУЛЬГА Виталий Викторович</v>
          </cell>
          <cell r="D8" t="str">
            <v>15.08.1988, МСМК</v>
          </cell>
          <cell r="E8" t="str">
            <v>УрФО</v>
          </cell>
          <cell r="F8" t="str">
            <v>ГУ МВД России по Свердловской обл.</v>
          </cell>
          <cell r="G8">
            <v>0</v>
          </cell>
          <cell r="H8" t="str">
            <v>МИРОНОВ А.В.</v>
          </cell>
        </row>
        <row r="9">
          <cell r="C9" t="str">
            <v>МИХАЙЛИН Вячеслав Вячеславович</v>
          </cell>
          <cell r="D9" t="str">
            <v>06.10.1986, ЗМС</v>
          </cell>
          <cell r="E9" t="str">
            <v>ЦФО</v>
          </cell>
          <cell r="F9" t="str">
            <v>ГУ МВД России по Московской обл.</v>
          </cell>
          <cell r="G9">
            <v>0</v>
          </cell>
          <cell r="H9" t="str">
            <v>ТЕРЕХОВ М.П.</v>
          </cell>
        </row>
        <row r="10">
          <cell r="C10" t="str">
            <v>ГЛАДКИХ Александр Вячеславович</v>
          </cell>
          <cell r="D10" t="str">
            <v>02.05.1986, МС</v>
          </cell>
          <cell r="E10" t="str">
            <v>СЗФО</v>
          </cell>
          <cell r="F10" t="str">
            <v>УМВД России по Вологодской обл.</v>
          </cell>
          <cell r="G10">
            <v>0</v>
          </cell>
          <cell r="H10" t="str">
            <v>ШТАТНОВ М.Л.</v>
          </cell>
        </row>
        <row r="11">
          <cell r="C11" t="str">
            <v>ТЕДЕЕВ Алан Бибаевич</v>
          </cell>
          <cell r="D11" t="str">
            <v>06.01.1999, МС</v>
          </cell>
          <cell r="E11" t="str">
            <v>ЮФО</v>
          </cell>
          <cell r="F11" t="str">
            <v>ГУ МВД России по Ростовской обл.</v>
          </cell>
          <cell r="G11">
            <v>0</v>
          </cell>
          <cell r="H11" t="str">
            <v>КОСТИН А.П.</v>
          </cell>
        </row>
      </sheetData>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S93"/>
  <sheetViews>
    <sheetView tabSelected="1" zoomScaleNormal="100" workbookViewId="0">
      <selection activeCell="E75" sqref="E75"/>
    </sheetView>
  </sheetViews>
  <sheetFormatPr defaultRowHeight="13.2"/>
  <cols>
    <col min="1" max="2" width="6.77734375" customWidth="1"/>
    <col min="3" max="3" width="21.77734375" customWidth="1"/>
    <col min="4" max="4" width="13.77734375" customWidth="1"/>
    <col min="5" max="5" width="8.21875" style="29" customWidth="1"/>
    <col min="6" max="6" width="17.77734375" customWidth="1"/>
    <col min="7" max="7" width="8" customWidth="1"/>
    <col min="8" max="8" width="20" customWidth="1"/>
    <col min="9" max="9" width="0.21875" customWidth="1"/>
  </cols>
  <sheetData>
    <row r="1" spans="1:10" ht="21" customHeight="1">
      <c r="A1" s="136" t="s">
        <v>7</v>
      </c>
      <c r="B1" s="136"/>
      <c r="C1" s="136"/>
      <c r="D1" s="136"/>
      <c r="E1" s="136"/>
      <c r="F1" s="136"/>
      <c r="G1" s="136"/>
      <c r="H1" s="136"/>
      <c r="I1" s="136"/>
    </row>
    <row r="2" spans="1:10" ht="17.25" customHeight="1">
      <c r="A2" s="137" t="s">
        <v>97</v>
      </c>
      <c r="B2" s="137"/>
      <c r="C2" s="137"/>
      <c r="D2" s="137"/>
      <c r="E2" s="137"/>
      <c r="F2" s="137"/>
      <c r="G2" s="137"/>
      <c r="H2" s="137"/>
      <c r="I2" s="137"/>
    </row>
    <row r="3" spans="1:10" ht="28.5" customHeight="1">
      <c r="A3" s="138" t="str">
        <f>[1]реквизиты!$A$2</f>
        <v xml:space="preserve">Чемпионат Министерства внутренних дел Российской Федерации по боевому самбо </v>
      </c>
      <c r="B3" s="138"/>
      <c r="C3" s="138"/>
      <c r="D3" s="138"/>
      <c r="E3" s="138"/>
      <c r="F3" s="138"/>
      <c r="G3" s="138"/>
      <c r="H3" s="138"/>
      <c r="I3" s="138"/>
    </row>
    <row r="4" spans="1:10" ht="16.5" customHeight="1" thickBot="1">
      <c r="A4" s="137" t="str">
        <f>[1]реквизиты!$A$3</f>
        <v>21-27 января 2019г.                             г.Санкт-Петербург</v>
      </c>
      <c r="B4" s="137"/>
      <c r="C4" s="137"/>
      <c r="D4" s="137"/>
      <c r="E4" s="137"/>
      <c r="F4" s="137"/>
      <c r="G4" s="137"/>
      <c r="H4" s="137"/>
      <c r="I4" s="137"/>
    </row>
    <row r="5" spans="1:10" ht="3.75" hidden="1" customHeight="1" thickBot="1">
      <c r="A5" s="137"/>
      <c r="B5" s="137"/>
      <c r="C5" s="137"/>
      <c r="D5" s="137"/>
      <c r="E5" s="137"/>
      <c r="F5" s="137"/>
      <c r="G5" s="137"/>
      <c r="H5" s="137"/>
      <c r="I5" s="137"/>
    </row>
    <row r="6" spans="1:10" ht="11.1" customHeight="1">
      <c r="B6" s="149" t="s">
        <v>0</v>
      </c>
      <c r="C6" s="151" t="s">
        <v>1</v>
      </c>
      <c r="D6" s="151" t="s">
        <v>2</v>
      </c>
      <c r="E6" s="151" t="s">
        <v>15</v>
      </c>
      <c r="F6" s="151" t="s">
        <v>16</v>
      </c>
      <c r="G6" s="154"/>
      <c r="H6" s="139" t="s">
        <v>3</v>
      </c>
      <c r="I6" s="141"/>
    </row>
    <row r="7" spans="1:10" ht="13.5" customHeight="1" thickBot="1">
      <c r="B7" s="150"/>
      <c r="C7" s="152"/>
      <c r="D7" s="152"/>
      <c r="E7" s="152"/>
      <c r="F7" s="152"/>
      <c r="G7" s="155"/>
      <c r="H7" s="140"/>
      <c r="I7" s="141"/>
    </row>
    <row r="8" spans="1:10" ht="23.1" hidden="1" customHeight="1">
      <c r="A8" s="143" t="s">
        <v>8</v>
      </c>
      <c r="B8" s="80" t="s">
        <v>4</v>
      </c>
      <c r="C8" s="45" t="s">
        <v>77</v>
      </c>
      <c r="D8" s="45" t="s">
        <v>78</v>
      </c>
      <c r="E8" s="45" t="s">
        <v>51</v>
      </c>
      <c r="F8" s="45" t="s">
        <v>79</v>
      </c>
      <c r="G8" s="45"/>
      <c r="H8" s="46" t="s">
        <v>80</v>
      </c>
      <c r="I8" s="142"/>
      <c r="J8" s="153"/>
    </row>
    <row r="9" spans="1:10" ht="23.1" hidden="1" customHeight="1">
      <c r="A9" s="144"/>
      <c r="B9" s="81" t="s">
        <v>5</v>
      </c>
      <c r="C9" s="44" t="s">
        <v>75</v>
      </c>
      <c r="D9" s="44" t="s">
        <v>76</v>
      </c>
      <c r="E9" s="44" t="s">
        <v>51</v>
      </c>
      <c r="F9" s="44" t="s">
        <v>74</v>
      </c>
      <c r="G9" s="44"/>
      <c r="H9" s="47" t="s">
        <v>81</v>
      </c>
      <c r="I9" s="142"/>
      <c r="J9" s="153"/>
    </row>
    <row r="10" spans="1:10" ht="23.1" hidden="1" customHeight="1">
      <c r="A10" s="144"/>
      <c r="B10" s="82" t="s">
        <v>6</v>
      </c>
      <c r="C10" s="44" t="s">
        <v>82</v>
      </c>
      <c r="D10" s="44" t="s">
        <v>83</v>
      </c>
      <c r="E10" s="44" t="s">
        <v>51</v>
      </c>
      <c r="F10" s="44" t="s">
        <v>74</v>
      </c>
      <c r="G10" s="44"/>
      <c r="H10" s="47" t="s">
        <v>84</v>
      </c>
      <c r="I10" s="142"/>
      <c r="J10" s="153"/>
    </row>
    <row r="11" spans="1:10" ht="23.1" hidden="1" customHeight="1">
      <c r="A11" s="144"/>
      <c r="B11" s="83" t="s">
        <v>6</v>
      </c>
      <c r="C11" s="44" t="s">
        <v>85</v>
      </c>
      <c r="D11" s="44" t="s">
        <v>86</v>
      </c>
      <c r="E11" s="44" t="s">
        <v>51</v>
      </c>
      <c r="F11" s="44" t="s">
        <v>87</v>
      </c>
      <c r="G11" s="44"/>
      <c r="H11" s="47" t="s">
        <v>88</v>
      </c>
      <c r="I11" s="142"/>
      <c r="J11" s="153"/>
    </row>
    <row r="12" spans="1:10" ht="23.1" hidden="1" customHeight="1">
      <c r="A12" s="144"/>
      <c r="B12" s="83" t="s">
        <v>11</v>
      </c>
      <c r="C12" s="44" t="s">
        <v>89</v>
      </c>
      <c r="D12" s="44" t="s">
        <v>90</v>
      </c>
      <c r="E12" s="44" t="s">
        <v>51</v>
      </c>
      <c r="F12" s="44" t="s">
        <v>91</v>
      </c>
      <c r="G12" s="44"/>
      <c r="H12" s="47" t="s">
        <v>92</v>
      </c>
      <c r="I12" s="135"/>
      <c r="J12" s="153"/>
    </row>
    <row r="13" spans="1:10" ht="23.1" hidden="1" customHeight="1" thickBot="1">
      <c r="A13" s="145"/>
      <c r="B13" s="84" t="s">
        <v>11</v>
      </c>
      <c r="C13" s="48" t="s">
        <v>93</v>
      </c>
      <c r="D13" s="48" t="s">
        <v>94</v>
      </c>
      <c r="E13" s="48" t="s">
        <v>51</v>
      </c>
      <c r="F13" s="48" t="s">
        <v>95</v>
      </c>
      <c r="G13" s="48"/>
      <c r="H13" s="49" t="s">
        <v>96</v>
      </c>
      <c r="I13" s="135"/>
      <c r="J13" s="153"/>
    </row>
    <row r="14" spans="1:10" ht="23.1" hidden="1" customHeight="1" thickBot="1">
      <c r="B14" s="8"/>
      <c r="C14" s="9"/>
      <c r="D14" s="9"/>
      <c r="E14" s="25"/>
      <c r="F14" s="9"/>
      <c r="G14" s="88"/>
      <c r="H14" s="9"/>
      <c r="I14" s="14"/>
      <c r="J14" s="153"/>
    </row>
    <row r="15" spans="1:10" ht="23.1" customHeight="1">
      <c r="A15" s="143" t="s">
        <v>9</v>
      </c>
      <c r="B15" s="42" t="s">
        <v>4</v>
      </c>
      <c r="C15" s="45" t="str">
        <f>[2]Ит.пр!C6</f>
        <v>КУБАРЬКОВ Андрей Васильевич</v>
      </c>
      <c r="D15" s="45" t="str">
        <f>[2]Ит.пр!D6</f>
        <v>25.08.1993, МС</v>
      </c>
      <c r="E15" s="45" t="str">
        <f>[2]Ит.пр!E6</f>
        <v>СП</v>
      </c>
      <c r="F15" s="45" t="str">
        <f>[2]Ит.пр!F6</f>
        <v>ГУ МВД России по Санкт-Петербургу и Ленинградской обл.</v>
      </c>
      <c r="G15" s="85">
        <f>[2]Ит.пр!G6</f>
        <v>0</v>
      </c>
      <c r="H15" s="46" t="str">
        <f>[2]Ит.пр!H6</f>
        <v>Левковский С.И.</v>
      </c>
      <c r="I15" s="14"/>
      <c r="J15" s="153"/>
    </row>
    <row r="16" spans="1:10" ht="23.1" customHeight="1">
      <c r="A16" s="144"/>
      <c r="B16" s="78" t="s">
        <v>5</v>
      </c>
      <c r="C16" s="44" t="str">
        <f>[2]Ит.пр!C7</f>
        <v>ЕРЕМИН Евгений Алексеевич</v>
      </c>
      <c r="D16" s="44" t="str">
        <f>[2]Ит.пр!D7</f>
        <v>10.12.1999, МС</v>
      </c>
      <c r="E16" s="44" t="str">
        <f>[2]Ит.пр!E7</f>
        <v>СП</v>
      </c>
      <c r="F16" s="44" t="str">
        <f>[2]Ит.пр!F7</f>
        <v>ГУ МВД России по Санкт-Петербургу и Ленинградской обл.</v>
      </c>
      <c r="G16" s="86">
        <f>[2]Ит.пр!G7</f>
        <v>0</v>
      </c>
      <c r="H16" s="47" t="str">
        <f>[2]Ит.пр!H7</f>
        <v>Левковский С.И.</v>
      </c>
      <c r="I16" s="14"/>
    </row>
    <row r="17" spans="1:16" ht="23.1" customHeight="1">
      <c r="A17" s="144"/>
      <c r="B17" s="78" t="s">
        <v>6</v>
      </c>
      <c r="C17" s="44" t="str">
        <f>[2]Ит.пр!C8</f>
        <v>КЛЮКИН Алексей Геннадьевич</v>
      </c>
      <c r="D17" s="44" t="str">
        <f>[2]Ит.пр!D8</f>
        <v>21.03.1990, МСМК</v>
      </c>
      <c r="E17" s="44" t="str">
        <f>[2]Ит.пр!E8</f>
        <v>ПФО</v>
      </c>
      <c r="F17" s="44" t="str">
        <f>[2]Ит.пр!F8</f>
        <v>МВД по Республике Татарстан</v>
      </c>
      <c r="G17" s="86">
        <f>[2]Ит.пр!G8</f>
        <v>0</v>
      </c>
      <c r="H17" s="47" t="str">
        <f>[2]Ит.пр!H8</f>
        <v>ВОДЯШЕВ Э.А.</v>
      </c>
      <c r="I17" s="14"/>
    </row>
    <row r="18" spans="1:16" ht="23.1" customHeight="1">
      <c r="A18" s="144"/>
      <c r="B18" s="78" t="s">
        <v>6</v>
      </c>
      <c r="C18" s="44" t="str">
        <f>[2]Ит.пр!C9</f>
        <v>КУЮКОВ Элбек Владимирович</v>
      </c>
      <c r="D18" s="44" t="str">
        <f>[2]Ит.пр!D9</f>
        <v>13.05.1995, МС</v>
      </c>
      <c r="E18" s="44" t="str">
        <f>[2]Ит.пр!E9</f>
        <v>ЮФО</v>
      </c>
      <c r="F18" s="44" t="str">
        <f>[2]Ит.пр!F9</f>
        <v>ГУ МВД России по Краснодарскому краю</v>
      </c>
      <c r="G18" s="86">
        <f>[2]Ит.пр!G9</f>
        <v>0</v>
      </c>
      <c r="H18" s="47" t="str">
        <f>[2]Ит.пр!H9</f>
        <v>Тупиков Р.Н.</v>
      </c>
      <c r="I18" s="135"/>
    </row>
    <row r="19" spans="1:16" ht="23.1" customHeight="1">
      <c r="A19" s="144"/>
      <c r="B19" s="78" t="s">
        <v>11</v>
      </c>
      <c r="C19" s="44" t="str">
        <f>[2]Ит.пр!C10</f>
        <v>ПАВЛОВ Николай Владимирович</v>
      </c>
      <c r="D19" s="44" t="str">
        <f>[2]Ит.пр!D10</f>
        <v>29.03.1992, МС</v>
      </c>
      <c r="E19" s="44" t="str">
        <f>[2]Ит.пр!E10</f>
        <v>ЦФО</v>
      </c>
      <c r="F19" s="44" t="str">
        <f>[2]Ит.пр!F10</f>
        <v>УМВД России по Ярославской обл.</v>
      </c>
      <c r="G19" s="86">
        <f>[2]Ит.пр!G10</f>
        <v>0</v>
      </c>
      <c r="H19" s="47" t="str">
        <f>[2]Ит.пр!H10</f>
        <v>ЗАВРАЖНЫЙ В.Б.</v>
      </c>
      <c r="I19" s="135"/>
    </row>
    <row r="20" spans="1:16" ht="23.1" customHeight="1" thickBot="1">
      <c r="A20" s="145"/>
      <c r="B20" s="79" t="s">
        <v>11</v>
      </c>
      <c r="C20" s="48" t="str">
        <f>[2]Ит.пр!C11</f>
        <v>ЛАМАНОВ Владимир Александрович</v>
      </c>
      <c r="D20" s="48" t="str">
        <f>[2]Ит.пр!D11</f>
        <v>20..111992, МСМК</v>
      </c>
      <c r="E20" s="48" t="str">
        <f>[2]Ит.пр!E11</f>
        <v>ЦФО</v>
      </c>
      <c r="F20" s="48" t="str">
        <f>[2]Ит.пр!F11</f>
        <v>УМВД России по Рязанской обл.</v>
      </c>
      <c r="G20" s="87">
        <f>[2]Ит.пр!G11</f>
        <v>0</v>
      </c>
      <c r="H20" s="49" t="str">
        <f>[2]Ит.пр!H11</f>
        <v>ШИЦКОВ К.С.</v>
      </c>
      <c r="I20" s="11"/>
    </row>
    <row r="21" spans="1:16" ht="23.1" customHeight="1" thickBot="1">
      <c r="B21" s="13"/>
      <c r="C21" s="9"/>
      <c r="D21" s="9"/>
      <c r="E21" s="25"/>
      <c r="F21" s="9"/>
      <c r="G21" s="9"/>
      <c r="H21" s="9"/>
      <c r="I21" s="40"/>
      <c r="J21" s="41"/>
    </row>
    <row r="22" spans="1:16" ht="23.1" customHeight="1">
      <c r="A22" s="143" t="s">
        <v>17</v>
      </c>
      <c r="B22" s="42" t="s">
        <v>4</v>
      </c>
      <c r="C22" s="45" t="str">
        <f>[3]Ит.пр!C6</f>
        <v>МОНГУШ Альберт Олегович</v>
      </c>
      <c r="D22" s="45" t="str">
        <f>[3]Ит.пр!D6</f>
        <v>05.06.1989, МСМК</v>
      </c>
      <c r="E22" s="45" t="str">
        <f>[3]Ит.пр!E6</f>
        <v>ПФО</v>
      </c>
      <c r="F22" s="45" t="str">
        <f>[3]Ит.пр!F6</f>
        <v>МВД по Республике Татарстан</v>
      </c>
      <c r="G22" s="85">
        <f>[3]Ит.пр!G6</f>
        <v>0</v>
      </c>
      <c r="H22" s="46" t="str">
        <f>[3]Ит.пр!H6</f>
        <v>ВОДЯШЕВ Э.А.</v>
      </c>
      <c r="I22" s="40"/>
      <c r="J22" s="41"/>
    </row>
    <row r="23" spans="1:16" ht="23.1" customHeight="1">
      <c r="A23" s="144"/>
      <c r="B23" s="92" t="s">
        <v>5</v>
      </c>
      <c r="C23" s="44" t="str">
        <f>[3]Ит.пр!C7</f>
        <v>ДАНИЕЛЯН Михаил Спартакович</v>
      </c>
      <c r="D23" s="44" t="str">
        <f>[3]Ит.пр!D7</f>
        <v>20.02.1992, МСМК</v>
      </c>
      <c r="E23" s="44" t="str">
        <f>[3]Ит.пр!E7</f>
        <v>ЮФО</v>
      </c>
      <c r="F23" s="44" t="str">
        <f>[3]Ит.пр!F7</f>
        <v>ГУ МВД России по Краснодарскому краю</v>
      </c>
      <c r="G23" s="86">
        <f>[3]Ит.пр!G7</f>
        <v>0</v>
      </c>
      <c r="H23" s="47" t="str">
        <f>[3]Ит.пр!H7</f>
        <v>Тупиков Р.Н.</v>
      </c>
      <c r="I23" s="14"/>
      <c r="J23" s="41"/>
    </row>
    <row r="24" spans="1:16" ht="23.1" customHeight="1">
      <c r="A24" s="144"/>
      <c r="B24" s="92" t="s">
        <v>6</v>
      </c>
      <c r="C24" s="44" t="str">
        <f>[3]Ит.пр!C8</f>
        <v>ХЕРТЕК Саян Калдар-оолович</v>
      </c>
      <c r="D24" s="44" t="str">
        <f>[3]Ит.пр!D8</f>
        <v>06.09.1987, МСМК</v>
      </c>
      <c r="E24" s="44" t="str">
        <f>[3]Ит.пр!E8</f>
        <v>ЦФО</v>
      </c>
      <c r="F24" s="44" t="str">
        <f>[3]Ит.пр!F8</f>
        <v>ГУ МВД России по Московской обл.</v>
      </c>
      <c r="G24" s="86">
        <f>[3]Ит.пр!G8</f>
        <v>0</v>
      </c>
      <c r="H24" s="47" t="str">
        <f>[3]Ит.пр!H8</f>
        <v>ТЕРЕХОВ М.П.</v>
      </c>
      <c r="I24" s="14"/>
      <c r="J24" s="41"/>
    </row>
    <row r="25" spans="1:16" ht="23.1" customHeight="1">
      <c r="A25" s="144"/>
      <c r="B25" s="92" t="s">
        <v>6</v>
      </c>
      <c r="C25" s="44" t="str">
        <f>[3]Ит.пр!C9</f>
        <v>ГУРБАНОВ Сабухи Нажваддин оглы</v>
      </c>
      <c r="D25" s="44" t="str">
        <f>[3]Ит.пр!D9</f>
        <v>01.04.1996, МСМК</v>
      </c>
      <c r="E25" s="44" t="str">
        <f>[3]Ит.пр!E9</f>
        <v>ЦФО</v>
      </c>
      <c r="F25" s="44" t="str">
        <f>[3]Ит.пр!F9</f>
        <v>УМВД России по Владимирской обл.</v>
      </c>
      <c r="G25" s="86">
        <f>[3]Ит.пр!G9</f>
        <v>0</v>
      </c>
      <c r="H25" s="47" t="str">
        <f>[3]Ит.пр!H9</f>
        <v>ГУНДАРЕВ И.В.</v>
      </c>
      <c r="I25" s="40"/>
    </row>
    <row r="26" spans="1:16" ht="23.1" customHeight="1">
      <c r="A26" s="144"/>
      <c r="B26" s="92" t="s">
        <v>11</v>
      </c>
      <c r="C26" s="44" t="str">
        <f>[3]Ит.пр!C10</f>
        <v>КОЗЛОВ Роман Витальевич</v>
      </c>
      <c r="D26" s="44" t="str">
        <f>[3]Ит.пр!D10</f>
        <v>04.05.1990, МС</v>
      </c>
      <c r="E26" s="44" t="str">
        <f>[3]Ит.пр!E10</f>
        <v>СП</v>
      </c>
      <c r="F26" s="44" t="str">
        <f>[3]Ит.пр!F10</f>
        <v>ГУ МВД России по Санкт-Петербургу и Ленинградской обл.</v>
      </c>
      <c r="G26" s="86">
        <f>[3]Ит.пр!G10</f>
        <v>0</v>
      </c>
      <c r="H26" s="47" t="str">
        <f>[3]Ит.пр!H10</f>
        <v>Левковский С.И.</v>
      </c>
      <c r="I26" s="40"/>
      <c r="L26" s="17"/>
      <c r="M26" s="18"/>
      <c r="N26" s="17"/>
      <c r="O26" s="19"/>
      <c r="P26" s="43"/>
    </row>
    <row r="27" spans="1:16" ht="23.1" customHeight="1" thickBot="1">
      <c r="A27" s="145"/>
      <c r="B27" s="96" t="s">
        <v>11</v>
      </c>
      <c r="C27" s="48" t="str">
        <f>[3]Ит.пр!C11</f>
        <v>ЯВРУМЯН Рудольф Александрович</v>
      </c>
      <c r="D27" s="48" t="str">
        <f>[3]Ит.пр!D11</f>
        <v>11.05.1997, МС</v>
      </c>
      <c r="E27" s="48" t="str">
        <f>[3]Ит.пр!E11</f>
        <v>ЮФО</v>
      </c>
      <c r="F27" s="48" t="str">
        <f>[3]Ит.пр!F11</f>
        <v>ГУ МВД России по Краснодарскому краю</v>
      </c>
      <c r="G27" s="87">
        <f>[3]Ит.пр!G11</f>
        <v>0</v>
      </c>
      <c r="H27" s="49" t="str">
        <f>[3]Ит.пр!H11</f>
        <v>Тупиков Р.Н.</v>
      </c>
      <c r="I27" s="11"/>
    </row>
    <row r="28" spans="1:16" ht="23.1" customHeight="1" thickBot="1">
      <c r="A28" s="30"/>
      <c r="B28" s="12"/>
      <c r="C28" s="15"/>
      <c r="D28" s="16"/>
      <c r="E28" s="16"/>
      <c r="F28" s="17"/>
      <c r="G28" s="9"/>
      <c r="H28" s="20"/>
      <c r="I28" s="40"/>
      <c r="J28" s="41"/>
    </row>
    <row r="29" spans="1:16" ht="23.1" customHeight="1">
      <c r="A29" s="146" t="s">
        <v>18</v>
      </c>
      <c r="B29" s="42" t="s">
        <v>4</v>
      </c>
      <c r="C29" s="45" t="str">
        <f>[4]ит.пр!C6</f>
        <v>АДЖЕМЯН Мгер Артурович</v>
      </c>
      <c r="D29" s="45" t="str">
        <f>[4]ит.пр!D6</f>
        <v>18.07.1992, МС</v>
      </c>
      <c r="E29" s="45" t="str">
        <f>[4]ит.пр!E6</f>
        <v>СП</v>
      </c>
      <c r="F29" s="45" t="str">
        <f>[4]ит.пр!F6</f>
        <v>ГУ МВД России по Санкт-Петербургу и Ленинградской обл.</v>
      </c>
      <c r="G29" s="85">
        <f>[4]ит.пр!G6</f>
        <v>0</v>
      </c>
      <c r="H29" s="46" t="str">
        <f>[4]ит.пр!H6</f>
        <v>Левковский С.И.</v>
      </c>
      <c r="I29" s="40"/>
      <c r="J29" s="41"/>
    </row>
    <row r="30" spans="1:16" ht="23.1" customHeight="1">
      <c r="A30" s="147"/>
      <c r="B30" s="92" t="s">
        <v>5</v>
      </c>
      <c r="C30" s="44" t="str">
        <f>[4]ит.пр!C7</f>
        <v>ФЕДОРОВ Александр Владимирович</v>
      </c>
      <c r="D30" s="44" t="str">
        <f>[4]ит.пр!D7</f>
        <v>08.09.1994, МС</v>
      </c>
      <c r="E30" s="44" t="str">
        <f>[4]ит.пр!E7</f>
        <v>ЦФО</v>
      </c>
      <c r="F30" s="44" t="str">
        <f>[4]ит.пр!F7</f>
        <v>УМВД России по Владимирской обл.</v>
      </c>
      <c r="G30" s="86">
        <f>[4]ит.пр!G7</f>
        <v>0</v>
      </c>
      <c r="H30" s="47" t="str">
        <f>[4]ит.пр!H7</f>
        <v>ГУНДАРЕВ И.В.</v>
      </c>
      <c r="I30" s="14"/>
      <c r="J30" s="41"/>
    </row>
    <row r="31" spans="1:16" ht="23.1" customHeight="1">
      <c r="A31" s="147"/>
      <c r="B31" s="92" t="s">
        <v>6</v>
      </c>
      <c r="C31" s="44" t="str">
        <f>[4]ит.пр!C8</f>
        <v>ПСЕУНОК Амир Шумафович</v>
      </c>
      <c r="D31" s="44" t="str">
        <f>[4]ит.пр!D8</f>
        <v>06.03.1997, МС</v>
      </c>
      <c r="E31" s="44" t="str">
        <f>[4]ит.пр!E8</f>
        <v>ЮФО</v>
      </c>
      <c r="F31" s="44" t="str">
        <f>[4]ит.пр!F8</f>
        <v>ГУ МВД России по Краснодарскому краю</v>
      </c>
      <c r="G31" s="86">
        <f>[4]ит.пр!G8</f>
        <v>0</v>
      </c>
      <c r="H31" s="47" t="str">
        <f>[4]ит.пр!H8</f>
        <v>Тупиков Р.Н.</v>
      </c>
      <c r="I31" s="14"/>
      <c r="J31" s="41"/>
    </row>
    <row r="32" spans="1:16" ht="23.1" customHeight="1">
      <c r="A32" s="147"/>
      <c r="B32" s="92" t="s">
        <v>6</v>
      </c>
      <c r="C32" s="44" t="str">
        <f>[4]ит.пр!C9</f>
        <v>СЕРГЕЕВ Виталий Николаевич</v>
      </c>
      <c r="D32" s="44" t="str">
        <f>[4]ит.пр!D9</f>
        <v>03.01.1983, МСМК</v>
      </c>
      <c r="E32" s="44" t="str">
        <f>[4]ит.пр!E9</f>
        <v>ПФО</v>
      </c>
      <c r="F32" s="44" t="str">
        <f>[4]ит.пр!F9</f>
        <v>МВД по Республике Татарстан</v>
      </c>
      <c r="G32" s="86">
        <f>[4]ит.пр!G9</f>
        <v>0</v>
      </c>
      <c r="H32" s="47" t="str">
        <f>[4]ит.пр!H9</f>
        <v>ВОДЯШЕВ Э.А.</v>
      </c>
      <c r="I32" s="40"/>
    </row>
    <row r="33" spans="1:10" ht="23.1" customHeight="1">
      <c r="A33" s="147"/>
      <c r="B33" s="92" t="s">
        <v>11</v>
      </c>
      <c r="C33" s="44" t="str">
        <f>[4]ит.пр!C10</f>
        <v>ЖДАНОВ Владимир Васильевич</v>
      </c>
      <c r="D33" s="44" t="str">
        <f>[4]ит.пр!D10</f>
        <v>29.01.1990, МС</v>
      </c>
      <c r="E33" s="44" t="str">
        <f>[4]ит.пр!E10</f>
        <v>СФО</v>
      </c>
      <c r="F33" s="44" t="str">
        <f>[4]ит.пр!F10</f>
        <v>ГУ МВД России по Алтайскому краю</v>
      </c>
      <c r="G33" s="86">
        <f>[4]ит.пр!G10</f>
        <v>0</v>
      </c>
      <c r="H33" s="47" t="str">
        <f>[4]ит.пр!H10</f>
        <v>Шишов Е.П.</v>
      </c>
      <c r="I33" s="40"/>
    </row>
    <row r="34" spans="1:10" ht="23.1" customHeight="1" thickBot="1">
      <c r="A34" s="148"/>
      <c r="B34" s="96" t="s">
        <v>11</v>
      </c>
      <c r="C34" s="48" t="str">
        <f>[4]ит.пр!C11</f>
        <v>ВИКТОРОВ Роман Александрович</v>
      </c>
      <c r="D34" s="48" t="str">
        <f>[4]ит.пр!D11</f>
        <v>14.01.1984, МС</v>
      </c>
      <c r="E34" s="48" t="str">
        <f>[4]ит.пр!E11</f>
        <v>ЦФО</v>
      </c>
      <c r="F34" s="48" t="str">
        <f>[4]ит.пр!F11</f>
        <v>УМВД России по Ярославской обл.</v>
      </c>
      <c r="G34" s="87">
        <f>[4]ит.пр!G11</f>
        <v>0</v>
      </c>
      <c r="H34" s="49" t="str">
        <f>[4]ит.пр!H11</f>
        <v>ЗАВРАЖНЫЙ В.Б.</v>
      </c>
      <c r="I34" s="14"/>
    </row>
    <row r="35" spans="1:10" ht="23.1" customHeight="1" thickBot="1">
      <c r="A35" s="30"/>
      <c r="B35" s="12"/>
      <c r="C35" s="15"/>
      <c r="D35" s="16"/>
      <c r="E35" s="16"/>
      <c r="F35" s="17"/>
      <c r="G35" s="97"/>
      <c r="H35" s="20"/>
      <c r="I35" s="40"/>
      <c r="J35" s="41"/>
    </row>
    <row r="36" spans="1:10" ht="23.1" customHeight="1">
      <c r="A36" s="143" t="s">
        <v>13</v>
      </c>
      <c r="B36" s="42" t="s">
        <v>4</v>
      </c>
      <c r="C36" s="45" t="str">
        <f>[5]ит.пр!C6</f>
        <v>СУХОМЛИНОВ Евгений Игоревич</v>
      </c>
      <c r="D36" s="45" t="str">
        <f>[5]ит.пр!D6</f>
        <v>17.07.1991, МС</v>
      </c>
      <c r="E36" s="45" t="str">
        <f>[5]ит.пр!E6</f>
        <v>СЗФО</v>
      </c>
      <c r="F36" s="45" t="str">
        <f>[5]ит.пр!F6</f>
        <v>УМВД России по Вологодской обл.</v>
      </c>
      <c r="G36" s="85">
        <f>[5]ит.пр!G6</f>
        <v>0</v>
      </c>
      <c r="H36" s="46" t="str">
        <f>[5]ит.пр!H6</f>
        <v>ШТАТНОВ М.Л.</v>
      </c>
      <c r="I36" s="40"/>
      <c r="J36" s="41"/>
    </row>
    <row r="37" spans="1:10" ht="23.1" customHeight="1">
      <c r="A37" s="144"/>
      <c r="B37" s="92" t="s">
        <v>5</v>
      </c>
      <c r="C37" s="44" t="str">
        <f>[5]ит.пр!C7</f>
        <v>МУДРАНОВ Аслан Заудинович</v>
      </c>
      <c r="D37" s="44" t="str">
        <f>[5]ит.пр!D7</f>
        <v>16.09.1987, ЗМС</v>
      </c>
      <c r="E37" s="44" t="str">
        <f>[5]ит.пр!E7</f>
        <v>ЮФО</v>
      </c>
      <c r="F37" s="44" t="str">
        <f>[5]ит.пр!F7</f>
        <v>ГУ МВД России по Краснодарскому краю</v>
      </c>
      <c r="G37" s="86">
        <f>[5]ит.пр!G7</f>
        <v>0</v>
      </c>
      <c r="H37" s="47" t="str">
        <f>[5]ит.пр!H7</f>
        <v>Тупиков Р.Н.</v>
      </c>
      <c r="I37" s="14"/>
      <c r="J37" s="41"/>
    </row>
    <row r="38" spans="1:10" ht="23.1" customHeight="1">
      <c r="A38" s="144"/>
      <c r="B38" s="92" t="s">
        <v>6</v>
      </c>
      <c r="C38" s="44" t="str">
        <f>[5]ит.пр!C8</f>
        <v>БУРДАЕВ Роман Михайлович</v>
      </c>
      <c r="D38" s="44" t="str">
        <f>[5]ит.пр!D8</f>
        <v>22.05.1993, МСМК</v>
      </c>
      <c r="E38" s="44" t="str">
        <f>[5]ит.пр!E8</f>
        <v>СЗФО</v>
      </c>
      <c r="F38" s="44" t="str">
        <f>[5]ит.пр!F8</f>
        <v>УМВД России по Вологодской обл.</v>
      </c>
      <c r="G38" s="86">
        <f>[5]ит.пр!G8</f>
        <v>0</v>
      </c>
      <c r="H38" s="47" t="str">
        <f>[5]ит.пр!H8</f>
        <v>ШТАТНОВ М.Л.</v>
      </c>
      <c r="I38" s="14"/>
      <c r="J38" s="41"/>
    </row>
    <row r="39" spans="1:10" ht="23.1" customHeight="1">
      <c r="A39" s="144"/>
      <c r="B39" s="92" t="s">
        <v>6</v>
      </c>
      <c r="C39" s="44" t="str">
        <f>[5]ит.пр!C9</f>
        <v>КЛЕЦКОВ Никита Валерьевич</v>
      </c>
      <c r="D39" s="44" t="str">
        <f>[5]ит.пр!D9</f>
        <v>26.11.1986, ЗМС</v>
      </c>
      <c r="E39" s="44" t="str">
        <f>[5]ит.пр!E9</f>
        <v>ЦФО</v>
      </c>
      <c r="F39" s="44" t="str">
        <f>[5]ит.пр!F9</f>
        <v>ГУ МВД России по Московской обл.</v>
      </c>
      <c r="G39" s="86">
        <f>[5]ит.пр!G9</f>
        <v>0</v>
      </c>
      <c r="H39" s="47" t="str">
        <f>[5]ит.пр!H9</f>
        <v>ТЕРЕХОВ М.П.</v>
      </c>
      <c r="I39" s="39" t="s">
        <v>14</v>
      </c>
    </row>
    <row r="40" spans="1:10" ht="23.1" customHeight="1">
      <c r="A40" s="144"/>
      <c r="B40" s="92" t="s">
        <v>11</v>
      </c>
      <c r="C40" s="44" t="str">
        <f>[5]ит.пр!C10</f>
        <v>АЛЕКСЕЕВ Владимир Алексеевич</v>
      </c>
      <c r="D40" s="44" t="str">
        <f>[5]ит.пр!D10</f>
        <v>11.01.1995, МС</v>
      </c>
      <c r="E40" s="44" t="str">
        <f>[5]ит.пр!E10</f>
        <v>МОС</v>
      </c>
      <c r="F40" s="44" t="str">
        <f>[5]ит.пр!F10</f>
        <v>ГУ МВД России по г.Москве</v>
      </c>
      <c r="G40" s="86">
        <f>[5]ит.пр!G10</f>
        <v>0</v>
      </c>
      <c r="H40" s="47" t="str">
        <f>[5]ит.пр!H10</f>
        <v>АХРОМОВ В.А.</v>
      </c>
      <c r="I40" s="40"/>
    </row>
    <row r="41" spans="1:10" ht="23.1" customHeight="1" thickBot="1">
      <c r="A41" s="145"/>
      <c r="B41" s="96" t="s">
        <v>11</v>
      </c>
      <c r="C41" s="48" t="str">
        <f>[5]ит.пр!C11</f>
        <v>БОНДАРЕВ Александр Витальевич</v>
      </c>
      <c r="D41" s="48" t="str">
        <f>[5]ит.пр!D11</f>
        <v>27.01.1990, МС</v>
      </c>
      <c r="E41" s="48" t="str">
        <f>[5]ит.пр!E11</f>
        <v>СП</v>
      </c>
      <c r="F41" s="48" t="str">
        <f>[5]ит.пр!F11</f>
        <v>ГУ МВД России по Санкт-Петербургу и Ленинградской обл.</v>
      </c>
      <c r="G41" s="87">
        <f>[5]ит.пр!G11</f>
        <v>0</v>
      </c>
      <c r="H41" s="49" t="str">
        <f>[5]ит.пр!H11</f>
        <v>Левковский С.И.</v>
      </c>
      <c r="I41" s="14"/>
    </row>
    <row r="42" spans="1:10" ht="23.1" customHeight="1" thickBot="1">
      <c r="B42" s="51"/>
      <c r="C42" s="52"/>
      <c r="D42" s="52"/>
      <c r="E42" s="53"/>
      <c r="F42" s="52"/>
      <c r="G42" s="52"/>
      <c r="H42" s="54"/>
      <c r="I42" s="40"/>
      <c r="J42" s="41"/>
    </row>
    <row r="43" spans="1:10" ht="23.1" customHeight="1">
      <c r="A43" s="143" t="s">
        <v>19</v>
      </c>
      <c r="B43" s="42" t="s">
        <v>4</v>
      </c>
      <c r="C43" s="45" t="str">
        <f>[6]ит.пр!C6</f>
        <v>АРАЛОВ Михаил Герасимович</v>
      </c>
      <c r="D43" s="45" t="str">
        <f>[6]ит.пр!D6</f>
        <v>25.10.1985, МС</v>
      </c>
      <c r="E43" s="45" t="str">
        <f>[6]ит.пр!E6</f>
        <v>ЦФО</v>
      </c>
      <c r="F43" s="45" t="str">
        <f>[6]ит.пр!F6</f>
        <v>УМВД России по Ярославской обл.</v>
      </c>
      <c r="G43" s="85">
        <f>[6]ит.пр!G6</f>
        <v>0</v>
      </c>
      <c r="H43" s="46" t="str">
        <f>[6]ит.пр!H6</f>
        <v>ЗАВРАЖНЫЙ В.Б.</v>
      </c>
      <c r="I43" s="40"/>
      <c r="J43" s="41"/>
    </row>
    <row r="44" spans="1:10" ht="23.1" customHeight="1">
      <c r="A44" s="144"/>
      <c r="B44" s="92" t="s">
        <v>5</v>
      </c>
      <c r="C44" s="44" t="str">
        <f>[6]ит.пр!C7</f>
        <v>ЮДИН Максим Валерьевич</v>
      </c>
      <c r="D44" s="44" t="str">
        <f>[6]ит.пр!D7</f>
        <v>13.05.1995, МС</v>
      </c>
      <c r="E44" s="44" t="str">
        <f>[6]ит.пр!E7</f>
        <v>ЦФО</v>
      </c>
      <c r="F44" s="44" t="str">
        <f>[6]ит.пр!F7</f>
        <v>УМВД России по Рязанской обл.</v>
      </c>
      <c r="G44" s="86">
        <f>[6]ит.пр!G7</f>
        <v>0</v>
      </c>
      <c r="H44" s="47" t="str">
        <f>[6]ит.пр!H7</f>
        <v>ШИЦКОВ К.С.</v>
      </c>
      <c r="I44" s="14"/>
      <c r="J44" s="41"/>
    </row>
    <row r="45" spans="1:10" ht="23.1" customHeight="1">
      <c r="A45" s="144"/>
      <c r="B45" s="92" t="s">
        <v>6</v>
      </c>
      <c r="C45" s="44" t="str">
        <f>[6]ит.пр!C8</f>
        <v>НАДЮКОВ Бислан Мосович</v>
      </c>
      <c r="D45" s="44" t="str">
        <f>[6]ит.пр!D8</f>
        <v>19.11.1991, МС</v>
      </c>
      <c r="E45" s="44" t="str">
        <f>[6]ит.пр!E8</f>
        <v>ЮФО</v>
      </c>
      <c r="F45" s="44" t="str">
        <f>[6]ит.пр!F8</f>
        <v>ГУ МВД России по Краснодарскому краю</v>
      </c>
      <c r="G45" s="86">
        <f>[6]ит.пр!G8</f>
        <v>0</v>
      </c>
      <c r="H45" s="47" t="str">
        <f>[6]ит.пр!H8</f>
        <v>Тупиков Р.Н.</v>
      </c>
      <c r="I45" s="14"/>
      <c r="J45" s="41"/>
    </row>
    <row r="46" spans="1:10" ht="23.1" customHeight="1">
      <c r="A46" s="144"/>
      <c r="B46" s="92" t="s">
        <v>6</v>
      </c>
      <c r="C46" s="44" t="str">
        <f>[6]ит.пр!C9</f>
        <v>ОГАРЫШЕВ Алексей Сергеевич</v>
      </c>
      <c r="D46" s="44" t="str">
        <f>[6]ит.пр!D9</f>
        <v>06.03.1988, МСМК</v>
      </c>
      <c r="E46" s="44" t="str">
        <f>[6]ит.пр!E9</f>
        <v>ЦФО</v>
      </c>
      <c r="F46" s="44" t="str">
        <f>[6]ит.пр!F9</f>
        <v>УМВД России по Владимирской обл.</v>
      </c>
      <c r="G46" s="86">
        <f>[6]ит.пр!G9</f>
        <v>0</v>
      </c>
      <c r="H46" s="47" t="str">
        <f>[6]ит.пр!H9</f>
        <v>ГУНДАРЕВ И.В.</v>
      </c>
      <c r="I46" s="40"/>
    </row>
    <row r="47" spans="1:10" ht="23.1" customHeight="1">
      <c r="A47" s="144"/>
      <c r="B47" s="92" t="s">
        <v>11</v>
      </c>
      <c r="C47" s="44" t="str">
        <f>[6]ит.пр!C10</f>
        <v>ТОКАРЕВ Роман Александрович</v>
      </c>
      <c r="D47" s="44" t="str">
        <f>[6]ит.пр!D10</f>
        <v>08.06.1991, МСМК</v>
      </c>
      <c r="E47" s="44" t="str">
        <f>[6]ит.пр!E10</f>
        <v>ЦФО</v>
      </c>
      <c r="F47" s="44" t="str">
        <f>[6]ит.пр!F10</f>
        <v>ГУ МВД России по Московской обл.</v>
      </c>
      <c r="G47" s="86">
        <f>[6]ит.пр!G10</f>
        <v>0</v>
      </c>
      <c r="H47" s="47" t="str">
        <f>[6]ит.пр!H10</f>
        <v>ТЕРЕХОВ М.П.</v>
      </c>
      <c r="I47" s="40"/>
    </row>
    <row r="48" spans="1:10" ht="23.1" customHeight="1" thickBot="1">
      <c r="A48" s="145"/>
      <c r="B48" s="96" t="s">
        <v>11</v>
      </c>
      <c r="C48" s="48" t="str">
        <f>[6]ит.пр!C11</f>
        <v>МИХАЛИН Владислав Игоревич</v>
      </c>
      <c r="D48" s="48" t="str">
        <f>[6]ит.пр!D11</f>
        <v>15.06.1989, МС</v>
      </c>
      <c r="E48" s="48" t="str">
        <f>[6]ит.пр!E11</f>
        <v>СЗФО</v>
      </c>
      <c r="F48" s="48" t="str">
        <f>[6]ит.пр!F11</f>
        <v>УМВД России по Вологодской обл.</v>
      </c>
      <c r="G48" s="87">
        <f>[6]ит.пр!G11</f>
        <v>0</v>
      </c>
      <c r="H48" s="49" t="str">
        <f>[6]ит.пр!H11</f>
        <v>ШТАТНОВ М.Л.</v>
      </c>
      <c r="I48" s="11"/>
    </row>
    <row r="49" spans="1:10" ht="13.5" customHeight="1" thickBot="1">
      <c r="B49" s="13"/>
      <c r="C49" s="9"/>
      <c r="D49" s="9"/>
      <c r="E49" s="25"/>
      <c r="F49" s="9"/>
      <c r="G49" s="88"/>
      <c r="H49" s="22"/>
      <c r="I49" s="40"/>
      <c r="J49" s="41"/>
    </row>
    <row r="50" spans="1:10" ht="23.1" customHeight="1">
      <c r="A50" s="146" t="s">
        <v>20</v>
      </c>
      <c r="B50" s="42" t="s">
        <v>4</v>
      </c>
      <c r="C50" s="45" t="str">
        <f>[7]ит.пр!C6</f>
        <v>КОКОВИЧ Илья Игоревич</v>
      </c>
      <c r="D50" s="45" t="str">
        <f>[7]ит.пр!D6</f>
        <v>15.06.1988, МСМК</v>
      </c>
      <c r="E50" s="45" t="str">
        <f>[7]ит.пр!E6</f>
        <v>ЦФО</v>
      </c>
      <c r="F50" s="45" t="str">
        <f>[7]ит.пр!F6</f>
        <v>ГУ МВД России по Московской обл.</v>
      </c>
      <c r="G50" s="85">
        <f>[7]ит.пр!G6</f>
        <v>0</v>
      </c>
      <c r="H50" s="46" t="str">
        <f>[7]ит.пр!H6</f>
        <v>ТЕРЕХОВ М.П.</v>
      </c>
      <c r="I50" s="40"/>
      <c r="J50" s="41"/>
    </row>
    <row r="51" spans="1:10" ht="23.1" customHeight="1">
      <c r="A51" s="147"/>
      <c r="B51" s="92" t="s">
        <v>5</v>
      </c>
      <c r="C51" s="44" t="str">
        <f>[7]ит.пр!C7</f>
        <v>ПЕРЕПЕЛЮК Андрей Александрович</v>
      </c>
      <c r="D51" s="44" t="str">
        <f>[7]ит.пр!D7</f>
        <v>06.08.1985, МСМК</v>
      </c>
      <c r="E51" s="44" t="str">
        <f>[7]ит.пр!E7</f>
        <v>ЦФО</v>
      </c>
      <c r="F51" s="44" t="str">
        <f>[7]ит.пр!F7</f>
        <v>ГУ МВД России по Московской обл.</v>
      </c>
      <c r="G51" s="86">
        <f>[7]ит.пр!G7</f>
        <v>0</v>
      </c>
      <c r="H51" s="47" t="str">
        <f>[7]ит.пр!H7</f>
        <v>ТЕРЕХОВ М.П.</v>
      </c>
      <c r="I51" s="14"/>
      <c r="J51" s="41"/>
    </row>
    <row r="52" spans="1:10" ht="23.1" customHeight="1">
      <c r="A52" s="147"/>
      <c r="B52" s="92" t="s">
        <v>6</v>
      </c>
      <c r="C52" s="44" t="str">
        <f>[7]ит.пр!C8</f>
        <v>СУХОГУЗОВ Иван Сергеевич</v>
      </c>
      <c r="D52" s="44" t="str">
        <f>[7]ит.пр!D8</f>
        <v>19.02.19921, МС</v>
      </c>
      <c r="E52" s="44" t="str">
        <f>[7]ит.пр!E8</f>
        <v>УрФО</v>
      </c>
      <c r="F52" s="44" t="str">
        <f>[7]ит.пр!F8</f>
        <v>ГУ МВД России по Свердловской обл.</v>
      </c>
      <c r="G52" s="86">
        <f>[7]ит.пр!G8</f>
        <v>0</v>
      </c>
      <c r="H52" s="47" t="str">
        <f>[7]ит.пр!H8</f>
        <v>МИРОНОВ А.В.</v>
      </c>
      <c r="I52" s="14"/>
      <c r="J52" s="41"/>
    </row>
    <row r="53" spans="1:10" ht="23.1" customHeight="1">
      <c r="A53" s="147"/>
      <c r="B53" s="92" t="s">
        <v>6</v>
      </c>
      <c r="C53" s="44" t="str">
        <f>[7]ит.пр!C9</f>
        <v>ТАБУРЧЕНКО Павел Алексеевич</v>
      </c>
      <c r="D53" s="44" t="str">
        <f>[7]ит.пр!D9</f>
        <v>28.04.1989, МС</v>
      </c>
      <c r="E53" s="44" t="str">
        <f>[7]ит.пр!E9</f>
        <v>ЦФО</v>
      </c>
      <c r="F53" s="44" t="str">
        <f>[7]ит.пр!F9</f>
        <v>УМВД России по Брянской обл.</v>
      </c>
      <c r="G53" s="86">
        <f>[7]ит.пр!G9</f>
        <v>0</v>
      </c>
      <c r="H53" s="47" t="str">
        <f>[7]ит.пр!H9</f>
        <v>Стручков В.С.</v>
      </c>
      <c r="I53" s="40"/>
    </row>
    <row r="54" spans="1:10" ht="23.1" customHeight="1">
      <c r="A54" s="147"/>
      <c r="B54" s="92" t="s">
        <v>11</v>
      </c>
      <c r="C54" s="44" t="str">
        <f>[7]ит.пр!C10</f>
        <v>МАТЕВОСЯН Левон Эдуардович</v>
      </c>
      <c r="D54" s="44" t="str">
        <f>[7]ит.пр!D10</f>
        <v>30.10.1988, МС</v>
      </c>
      <c r="E54" s="44" t="str">
        <f>[7]ит.пр!E10</f>
        <v>ЮФО</v>
      </c>
      <c r="F54" s="44" t="str">
        <f>[7]ит.пр!F10</f>
        <v>ГУ МВД России по Краснодарскому краю</v>
      </c>
      <c r="G54" s="86">
        <f>[7]ит.пр!G10</f>
        <v>0</v>
      </c>
      <c r="H54" s="47" t="str">
        <f>[7]ит.пр!H10</f>
        <v>Тупиков Р.Н.</v>
      </c>
      <c r="I54" s="40"/>
    </row>
    <row r="55" spans="1:10" ht="23.1" customHeight="1" thickBot="1">
      <c r="A55" s="148"/>
      <c r="B55" s="96" t="s">
        <v>11</v>
      </c>
      <c r="C55" s="48" t="str">
        <f>[7]ит.пр!C11</f>
        <v>САПОЖНИКОВ Сергей Сергеевич</v>
      </c>
      <c r="D55" s="48" t="str">
        <f>[7]ит.пр!D11</f>
        <v>22.05.1981, МСМК</v>
      </c>
      <c r="E55" s="48" t="str">
        <f>[7]ит.пр!E11</f>
        <v>ЦФО</v>
      </c>
      <c r="F55" s="48" t="str">
        <f>[7]ит.пр!F11</f>
        <v>УМВД России по Ярославской обл.</v>
      </c>
      <c r="G55" s="87">
        <f>[7]ит.пр!G11</f>
        <v>0</v>
      </c>
      <c r="H55" s="49" t="str">
        <f>[7]ит.пр!H11</f>
        <v>ЗАВРАЖНЫЙ В.Б.</v>
      </c>
      <c r="I55" s="11"/>
    </row>
    <row r="56" spans="1:10" ht="11.55" customHeight="1" thickBot="1">
      <c r="B56" s="51"/>
      <c r="C56" s="52"/>
      <c r="D56" s="52"/>
      <c r="E56" s="53"/>
      <c r="F56" s="52"/>
      <c r="G56" s="98"/>
      <c r="H56" s="54"/>
      <c r="I56" s="40"/>
      <c r="J56" s="41"/>
    </row>
    <row r="57" spans="1:10" ht="23.1" customHeight="1">
      <c r="A57" s="146" t="s">
        <v>21</v>
      </c>
      <c r="B57" s="42" t="s">
        <v>4</v>
      </c>
      <c r="C57" s="45" t="str">
        <f>[8]ит.пр!C6</f>
        <v>МАКСИМОВ Евгений Олегович</v>
      </c>
      <c r="D57" s="45" t="str">
        <f>[8]ит.пр!D6</f>
        <v>05.03.1987, МСМК</v>
      </c>
      <c r="E57" s="45" t="str">
        <f>[8]ит.пр!E6</f>
        <v>ЦФО</v>
      </c>
      <c r="F57" s="45" t="str">
        <f>[8]ит.пр!F6</f>
        <v>ГУ МВД России по Московской обл.</v>
      </c>
      <c r="G57" s="85">
        <f>[8]ит.пр!G6</f>
        <v>0</v>
      </c>
      <c r="H57" s="46" t="str">
        <f>[8]ит.пр!H6</f>
        <v>ТЕРЕХОВ М.П.</v>
      </c>
      <c r="I57" s="40"/>
      <c r="J57" s="41"/>
    </row>
    <row r="58" spans="1:10" ht="23.1" customHeight="1">
      <c r="A58" s="147"/>
      <c r="B58" s="92" t="s">
        <v>5</v>
      </c>
      <c r="C58" s="44" t="str">
        <f>[8]ит.пр!C7</f>
        <v>РОСЛЯКОВ Александр Владимирович</v>
      </c>
      <c r="D58" s="44" t="str">
        <f>[8]ит.пр!D7</f>
        <v>11.02.1991, МС</v>
      </c>
      <c r="E58" s="44" t="str">
        <f>[8]ит.пр!E7</f>
        <v>ЦФО</v>
      </c>
      <c r="F58" s="44" t="str">
        <f>[8]ит.пр!F7</f>
        <v>УМВД России по Рязанской обл.</v>
      </c>
      <c r="G58" s="86">
        <f>[8]ит.пр!G7</f>
        <v>0</v>
      </c>
      <c r="H58" s="47" t="str">
        <f>[8]ит.пр!H7</f>
        <v>ШИЦКОВ К.С.</v>
      </c>
      <c r="I58" s="14"/>
      <c r="J58" s="41"/>
    </row>
    <row r="59" spans="1:10" ht="23.1" customHeight="1">
      <c r="A59" s="147"/>
      <c r="B59" s="92" t="s">
        <v>6</v>
      </c>
      <c r="C59" s="44" t="str">
        <f>[8]ит.пр!C8</f>
        <v>ГУСАРОВ Андрей Андреевич</v>
      </c>
      <c r="D59" s="44" t="str">
        <f>[8]ит.пр!D8</f>
        <v>21.10.1988, МС</v>
      </c>
      <c r="E59" s="44" t="str">
        <f>[8]ит.пр!E8</f>
        <v>СЗФО</v>
      </c>
      <c r="F59" s="44" t="str">
        <f>[8]ит.пр!F8</f>
        <v>УМВД России по Вологодской обл.</v>
      </c>
      <c r="G59" s="86">
        <f>[8]ит.пр!G8</f>
        <v>0</v>
      </c>
      <c r="H59" s="47" t="str">
        <f>[8]ит.пр!H8</f>
        <v>ШТАТНОВ М.Л.</v>
      </c>
      <c r="I59" s="14"/>
      <c r="J59" s="41"/>
    </row>
    <row r="60" spans="1:10" ht="23.1" customHeight="1">
      <c r="A60" s="147"/>
      <c r="B60" s="92" t="s">
        <v>6</v>
      </c>
      <c r="C60" s="44" t="str">
        <f>[8]ит.пр!C9</f>
        <v>СИТНИКОВ Андрей Александрович</v>
      </c>
      <c r="D60" s="44" t="str">
        <f>[8]ит.пр!D9</f>
        <v>17.01.1985, МС</v>
      </c>
      <c r="E60" s="44" t="str">
        <f>[8]ит.пр!E9</f>
        <v>ПФО</v>
      </c>
      <c r="F60" s="44" t="str">
        <f>[8]ит.пр!F9</f>
        <v>МВД по Республике Татарстан</v>
      </c>
      <c r="G60" s="86">
        <f>[8]ит.пр!G9</f>
        <v>0</v>
      </c>
      <c r="H60" s="47" t="str">
        <f>[8]ит.пр!H9</f>
        <v>ВОДЯШЕВ Э.А.</v>
      </c>
      <c r="I60" s="40"/>
    </row>
    <row r="61" spans="1:10" ht="23.1" customHeight="1">
      <c r="A61" s="147"/>
      <c r="B61" s="92" t="s">
        <v>11</v>
      </c>
      <c r="C61" s="44" t="str">
        <f>[8]ит.пр!C10</f>
        <v>ПАЛЯН Карлен Торосович</v>
      </c>
      <c r="D61" s="44" t="str">
        <f>[8]ит.пр!D10</f>
        <v>30.06.1996, МС</v>
      </c>
      <c r="E61" s="44" t="str">
        <f>[8]ит.пр!E10</f>
        <v>ЮФО</v>
      </c>
      <c r="F61" s="44" t="str">
        <f>[8]ит.пр!F10</f>
        <v>ГУ МВД России по Ростовской обл.</v>
      </c>
      <c r="G61" s="86">
        <f>[8]ит.пр!G10</f>
        <v>0</v>
      </c>
      <c r="H61" s="47" t="str">
        <f>[8]ит.пр!H10</f>
        <v>КОСТИН А.П.</v>
      </c>
      <c r="I61" s="40"/>
    </row>
    <row r="62" spans="1:10" ht="23.1" customHeight="1" thickBot="1">
      <c r="A62" s="148"/>
      <c r="B62" s="96" t="s">
        <v>11</v>
      </c>
      <c r="C62" s="48" t="str">
        <f>[8]ит.пр!C11</f>
        <v>СПИВАК Эдуард Вячеславович</v>
      </c>
      <c r="D62" s="48" t="str">
        <f>[8]ит.пр!D11</f>
        <v>11.09.1987, МС</v>
      </c>
      <c r="E62" s="48" t="str">
        <f>[8]ит.пр!E11</f>
        <v>ЦФО</v>
      </c>
      <c r="F62" s="48" t="str">
        <f>[8]ит.пр!F11</f>
        <v>УМВД России по Владимирской обл.</v>
      </c>
      <c r="G62" s="87">
        <f>[8]ит.пр!G11</f>
        <v>0</v>
      </c>
      <c r="H62" s="49" t="str">
        <f>[8]ит.пр!H11</f>
        <v>ГУНДАРЕВ И.В.</v>
      </c>
      <c r="I62" s="11"/>
    </row>
    <row r="63" spans="1:10" ht="11.55" customHeight="1" thickBot="1">
      <c r="B63" s="13"/>
      <c r="C63" s="9"/>
      <c r="D63" s="9"/>
      <c r="E63" s="25"/>
      <c r="F63" s="9"/>
      <c r="G63" s="9"/>
      <c r="H63" s="22"/>
      <c r="I63" s="40"/>
      <c r="J63" s="41"/>
    </row>
    <row r="64" spans="1:10" ht="23.1" customHeight="1">
      <c r="A64" s="143" t="s">
        <v>22</v>
      </c>
      <c r="B64" s="42" t="s">
        <v>4</v>
      </c>
      <c r="C64" s="45" t="str">
        <f>[9]Ит.пр!C6</f>
        <v>ЕЛИСЕЕВ Дмитрий Михайлович</v>
      </c>
      <c r="D64" s="45" t="str">
        <f>[9]Ит.пр!D6</f>
        <v>25.09.1992, МСМК</v>
      </c>
      <c r="E64" s="45" t="str">
        <f>[9]Ит.пр!E6</f>
        <v>СП</v>
      </c>
      <c r="F64" s="45" t="str">
        <f>[9]Ит.пр!F6</f>
        <v>ГУ МВД России по Санкт-Петербургу и Ленинградской обл.</v>
      </c>
      <c r="G64" s="85">
        <f>[9]Ит.пр!G6</f>
        <v>0</v>
      </c>
      <c r="H64" s="46" t="str">
        <f>[9]Ит.пр!H6</f>
        <v>Левковский С.И.</v>
      </c>
      <c r="I64" s="40"/>
      <c r="J64" s="41"/>
    </row>
    <row r="65" spans="1:10" ht="23.1" customHeight="1">
      <c r="A65" s="144"/>
      <c r="B65" s="92" t="s">
        <v>5</v>
      </c>
      <c r="C65" s="44" t="str">
        <f>[9]Ит.пр!C7</f>
        <v>КИСЕЛЕВ Руслан Владимирович</v>
      </c>
      <c r="D65" s="44" t="str">
        <f>[9]Ит.пр!D7</f>
        <v>16.01.1992, МСМК</v>
      </c>
      <c r="E65" s="44" t="str">
        <f>[9]Ит.пр!E7</f>
        <v>ЦФО</v>
      </c>
      <c r="F65" s="44" t="str">
        <f>[9]Ит.пр!F7</f>
        <v>УМВД России по Владимирской обл.</v>
      </c>
      <c r="G65" s="86">
        <f>[9]Ит.пр!G7</f>
        <v>0</v>
      </c>
      <c r="H65" s="47" t="str">
        <f>[9]Ит.пр!H7</f>
        <v>ГУНДАРЕВ И.В.</v>
      </c>
      <c r="I65" s="14"/>
      <c r="J65" s="41"/>
    </row>
    <row r="66" spans="1:10" ht="23.1" customHeight="1">
      <c r="A66" s="144"/>
      <c r="B66" s="92" t="s">
        <v>6</v>
      </c>
      <c r="C66" s="44" t="str">
        <f>[9]Ит.пр!C8</f>
        <v>ШУЛЬГА Виталий Викторович</v>
      </c>
      <c r="D66" s="44" t="str">
        <f>[9]Ит.пр!D8</f>
        <v>15.08.1988, МСМК</v>
      </c>
      <c r="E66" s="44" t="str">
        <f>[9]Ит.пр!E8</f>
        <v>УрФО</v>
      </c>
      <c r="F66" s="44" t="str">
        <f>[9]Ит.пр!F8</f>
        <v>ГУ МВД России по Свердловской обл.</v>
      </c>
      <c r="G66" s="86">
        <f>[9]Ит.пр!G8</f>
        <v>0</v>
      </c>
      <c r="H66" s="47" t="str">
        <f>[9]Ит.пр!H8</f>
        <v>МИРОНОВ А.В.</v>
      </c>
      <c r="I66" s="14"/>
      <c r="J66" s="41"/>
    </row>
    <row r="67" spans="1:10" ht="23.1" customHeight="1">
      <c r="A67" s="144"/>
      <c r="B67" s="92" t="s">
        <v>6</v>
      </c>
      <c r="C67" s="44" t="str">
        <f>[9]Ит.пр!C9</f>
        <v>МИХАЙЛИН Вячеслав Вячеславович</v>
      </c>
      <c r="D67" s="44" t="str">
        <f>[9]Ит.пр!D9</f>
        <v>06.10.1986, ЗМС</v>
      </c>
      <c r="E67" s="44" t="str">
        <f>[9]Ит.пр!E9</f>
        <v>ЦФО</v>
      </c>
      <c r="F67" s="44" t="str">
        <f>[9]Ит.пр!F9</f>
        <v>ГУ МВД России по Московской обл.</v>
      </c>
      <c r="G67" s="86">
        <f>[9]Ит.пр!G9</f>
        <v>0</v>
      </c>
      <c r="H67" s="47" t="str">
        <f>[9]Ит.пр!H9</f>
        <v>ТЕРЕХОВ М.П.</v>
      </c>
      <c r="I67" s="40"/>
    </row>
    <row r="68" spans="1:10" ht="23.1" customHeight="1">
      <c r="A68" s="144"/>
      <c r="B68" s="92" t="s">
        <v>11</v>
      </c>
      <c r="C68" s="44" t="str">
        <f>[9]Ит.пр!C10</f>
        <v>ГЛАДКИХ Александр Вячеславович</v>
      </c>
      <c r="D68" s="44" t="str">
        <f>[9]Ит.пр!D10</f>
        <v>02.05.1986, МС</v>
      </c>
      <c r="E68" s="44" t="str">
        <f>[9]Ит.пр!E10</f>
        <v>СЗФО</v>
      </c>
      <c r="F68" s="44" t="str">
        <f>[9]Ит.пр!F10</f>
        <v>УМВД России по Вологодской обл.</v>
      </c>
      <c r="G68" s="86">
        <f>[9]Ит.пр!G10</f>
        <v>0</v>
      </c>
      <c r="H68" s="47" t="str">
        <f>[9]Ит.пр!H10</f>
        <v>ШТАТНОВ М.Л.</v>
      </c>
      <c r="I68" s="40"/>
    </row>
    <row r="69" spans="1:10" ht="23.1" customHeight="1" thickBot="1">
      <c r="A69" s="145"/>
      <c r="B69" s="96" t="s">
        <v>12</v>
      </c>
      <c r="C69" s="48" t="str">
        <f>[9]Ит.пр!C11</f>
        <v>ТЕДЕЕВ Алан Бибаевич</v>
      </c>
      <c r="D69" s="48" t="str">
        <f>[9]Ит.пр!D11</f>
        <v>06.01.1999, МС</v>
      </c>
      <c r="E69" s="48" t="str">
        <f>[9]Ит.пр!E11</f>
        <v>ЮФО</v>
      </c>
      <c r="F69" s="48" t="str">
        <f>[9]Ит.пр!F11</f>
        <v>ГУ МВД России по Ростовской обл.</v>
      </c>
      <c r="G69" s="87">
        <f>[9]Ит.пр!G11</f>
        <v>0</v>
      </c>
      <c r="H69" s="49" t="str">
        <f>[9]Ит.пр!H11</f>
        <v>КОСТИН А.П.</v>
      </c>
      <c r="I69" s="11"/>
    </row>
    <row r="70" spans="1:10" ht="10.95" customHeight="1" thickBot="1">
      <c r="A70" s="1"/>
      <c r="B70" s="50"/>
      <c r="C70" s="10"/>
      <c r="D70" s="10"/>
      <c r="E70" s="26"/>
      <c r="F70" s="10"/>
      <c r="G70" s="99"/>
      <c r="H70" s="21"/>
      <c r="I70" s="40"/>
      <c r="J70" s="41"/>
    </row>
    <row r="71" spans="1:10" ht="23.1" customHeight="1">
      <c r="A71" s="146" t="s">
        <v>23</v>
      </c>
      <c r="B71" s="42" t="s">
        <v>4</v>
      </c>
      <c r="C71" s="56" t="str">
        <f>[10]ит.пр!C6</f>
        <v>ВОЛКОВ Андрей Викторович</v>
      </c>
      <c r="D71" s="56" t="str">
        <f>[10]ит.пр!D6</f>
        <v>13.11.1986, МСМК</v>
      </c>
      <c r="E71" s="56" t="str">
        <f>[10]ит.пр!E6</f>
        <v>ЦФО</v>
      </c>
      <c r="F71" s="56" t="str">
        <f>[10]ит.пр!F6</f>
        <v>УМВД России по Рязанской обл.</v>
      </c>
      <c r="G71" s="101">
        <f>[10]ит.пр!G6</f>
        <v>0</v>
      </c>
      <c r="H71" s="57" t="str">
        <f>[10]ит.пр!H6</f>
        <v>ШИЦКОВ К.С.</v>
      </c>
      <c r="I71" s="40"/>
      <c r="J71" s="41"/>
    </row>
    <row r="72" spans="1:10" ht="23.1" customHeight="1">
      <c r="A72" s="147"/>
      <c r="B72" s="92" t="s">
        <v>5</v>
      </c>
      <c r="C72" s="55" t="str">
        <f>[10]ит.пр!C7</f>
        <v>БОБИКОВ Роман Николаевич</v>
      </c>
      <c r="D72" s="55" t="str">
        <f>[10]ит.пр!D7</f>
        <v>08.12.1989, МС</v>
      </c>
      <c r="E72" s="55" t="str">
        <f>[10]ит.пр!E7</f>
        <v>СП</v>
      </c>
      <c r="F72" s="55" t="str">
        <f>[10]ит.пр!F7</f>
        <v>ГУ МВД России по Санкт-Петербургу и Ленинградской обл.</v>
      </c>
      <c r="G72" s="100">
        <f>[10]ит.пр!G7</f>
        <v>0</v>
      </c>
      <c r="H72" s="58" t="str">
        <f>[10]ит.пр!H7</f>
        <v>Левковский С.И.</v>
      </c>
      <c r="I72" s="14"/>
      <c r="J72" s="41"/>
    </row>
    <row r="73" spans="1:10" ht="23.1" customHeight="1">
      <c r="A73" s="147"/>
      <c r="B73" s="92" t="s">
        <v>6</v>
      </c>
      <c r="C73" s="55" t="str">
        <f>[10]ит.пр!C8</f>
        <v>ИСАЕВ Евгений Иванович</v>
      </c>
      <c r="D73" s="55" t="str">
        <f>[10]ит.пр!D8</f>
        <v>05.08.1979, ЗМС</v>
      </c>
      <c r="E73" s="55" t="str">
        <f>[10]ит.пр!E8</f>
        <v>ПФО</v>
      </c>
      <c r="F73" s="55" t="str">
        <f>[10]ит.пр!F8</f>
        <v>МВД по Республике Татарстан</v>
      </c>
      <c r="G73" s="100">
        <f>[10]ит.пр!G8</f>
        <v>0</v>
      </c>
      <c r="H73" s="58" t="str">
        <f>[10]ит.пр!H8</f>
        <v>ВОДЯШЕВ Э.А.</v>
      </c>
      <c r="I73" s="14"/>
      <c r="J73" s="41"/>
    </row>
    <row r="74" spans="1:10" ht="23.1" customHeight="1">
      <c r="A74" s="147"/>
      <c r="B74" s="92" t="s">
        <v>6</v>
      </c>
      <c r="C74" s="55" t="str">
        <f>[10]ит.пр!C9</f>
        <v>МОЛОДЫХ Владимир Алексеевич</v>
      </c>
      <c r="D74" s="55" t="str">
        <f>[10]ит.пр!D9</f>
        <v>23.05.1995, МС</v>
      </c>
      <c r="E74" s="55" t="str">
        <f>[10]ит.пр!E9</f>
        <v>ЦФО</v>
      </c>
      <c r="F74" s="55" t="str">
        <f>[10]ит.пр!F9</f>
        <v>УМВД России по Белгородской обл.</v>
      </c>
      <c r="G74" s="100">
        <f>[10]ит.пр!G9</f>
        <v>0</v>
      </c>
      <c r="H74" s="58" t="str">
        <f>[10]ит.пр!H9</f>
        <v>РЫЖКОВ В.И.</v>
      </c>
      <c r="I74" s="40"/>
    </row>
    <row r="75" spans="1:10" ht="23.1" customHeight="1">
      <c r="A75" s="147"/>
      <c r="B75" s="92" t="s">
        <v>11</v>
      </c>
      <c r="C75" s="55" t="str">
        <f>[10]ит.пр!C10</f>
        <v>ХАПЦЕВ Артур Русланович</v>
      </c>
      <c r="D75" s="55" t="str">
        <f>[10]ит.пр!D10</f>
        <v>15.01.1988, КМС</v>
      </c>
      <c r="E75" s="55" t="str">
        <f>[10]ит.пр!E10</f>
        <v>УрФО</v>
      </c>
      <c r="F75" s="55" t="str">
        <f>[10]ит.пр!F10</f>
        <v>ГУ МВД России по Свердловской обл.</v>
      </c>
      <c r="G75" s="100">
        <f>[10]ит.пр!G10</f>
        <v>0</v>
      </c>
      <c r="H75" s="58" t="str">
        <f>[10]ит.пр!H10</f>
        <v>МИРОНОВ А.В.</v>
      </c>
      <c r="I75" s="40"/>
    </row>
    <row r="76" spans="1:10" ht="23.1" customHeight="1" thickBot="1">
      <c r="A76" s="148"/>
      <c r="B76" s="96" t="s">
        <v>11</v>
      </c>
      <c r="C76" s="59" t="str">
        <f>[10]ит.пр!C11</f>
        <v>РАТЬКО Константин Станиславович</v>
      </c>
      <c r="D76" s="59" t="str">
        <f>[10]ит.пр!D11</f>
        <v>06.04.1985, МС</v>
      </c>
      <c r="E76" s="59" t="str">
        <f>[10]ит.пр!E11</f>
        <v>ЦФО</v>
      </c>
      <c r="F76" s="59" t="str">
        <f>[10]ит.пр!F11</f>
        <v>УМВД России по Владимирской обл.</v>
      </c>
      <c r="G76" s="102">
        <f>[10]ит.пр!G11</f>
        <v>0</v>
      </c>
      <c r="H76" s="60" t="str">
        <f>[10]ит.пр!H11</f>
        <v>ГУНДАРЕВ И.В.</v>
      </c>
      <c r="I76" s="11"/>
    </row>
    <row r="77" spans="1:10" ht="10.95" customHeight="1">
      <c r="B77" s="12"/>
      <c r="C77" s="3"/>
      <c r="D77" s="4"/>
      <c r="E77" s="4"/>
      <c r="F77" s="5"/>
      <c r="G77" s="5"/>
      <c r="H77" s="3"/>
      <c r="I77" s="103">
        <v>0</v>
      </c>
      <c r="J77" s="91"/>
    </row>
    <row r="78" spans="1:10" ht="16.5" hidden="1" customHeight="1">
      <c r="A78" s="1"/>
      <c r="B78" s="2"/>
      <c r="C78" s="3"/>
      <c r="D78" s="4"/>
      <c r="E78" s="4"/>
      <c r="F78" s="5"/>
      <c r="G78" s="5"/>
      <c r="H78" s="3"/>
      <c r="I78" s="103">
        <v>0</v>
      </c>
      <c r="J78" s="91"/>
    </row>
    <row r="79" spans="1:10" ht="23.1" customHeight="1">
      <c r="A79" s="1"/>
      <c r="B79" s="24" t="str">
        <f>[1]реквизиты!$A$6</f>
        <v>Гл. судья, судья ВК</v>
      </c>
      <c r="C79" s="6"/>
      <c r="D79" s="6"/>
      <c r="E79" s="27"/>
      <c r="F79" s="24" t="str">
        <f>[1]реквизиты!$G$6</f>
        <v>И.Г.Циклаури</v>
      </c>
      <c r="G79" s="24"/>
      <c r="H79" s="6"/>
      <c r="I79" s="14"/>
      <c r="J79" s="41"/>
    </row>
    <row r="80" spans="1:10" ht="14.55" customHeight="1">
      <c r="A80" s="1"/>
      <c r="B80" s="24"/>
      <c r="C80" s="7"/>
      <c r="D80" s="7"/>
      <c r="E80" s="28"/>
      <c r="F80" s="23" t="str">
        <f>[1]реквизиты!$G$7</f>
        <v>/РСО- Алания /</v>
      </c>
      <c r="G80" s="23"/>
      <c r="H80" s="7"/>
      <c r="I80" s="14"/>
      <c r="J80" s="41"/>
    </row>
    <row r="81" spans="1:19" ht="23.1" customHeight="1">
      <c r="A81" s="1"/>
      <c r="B81" s="24" t="str">
        <f>[1]реквизиты!$A$8</f>
        <v>Гл. секретарь, судья ВК</v>
      </c>
      <c r="C81" s="7"/>
      <c r="D81" s="7"/>
      <c r="E81" s="28"/>
      <c r="F81" s="24" t="str">
        <f>[1]реквизиты!$G$8</f>
        <v>А.В.Поляков</v>
      </c>
      <c r="G81" s="24"/>
      <c r="H81" s="6"/>
      <c r="I81" s="40"/>
    </row>
    <row r="82" spans="1:19" ht="19.5" customHeight="1">
      <c r="C82" s="1"/>
      <c r="F82" t="str">
        <f>[1]реквизиты!$G$9</f>
        <v>/Рязань/</v>
      </c>
      <c r="H82" s="7"/>
      <c r="I82" s="40"/>
    </row>
    <row r="83" spans="1:19" ht="9" customHeight="1"/>
    <row r="84" spans="1:19" ht="29.25" customHeight="1">
      <c r="J84" s="1"/>
    </row>
    <row r="85" spans="1:19" ht="12" customHeight="1"/>
    <row r="86" spans="1:19" ht="21.75" customHeight="1"/>
    <row r="87" spans="1:19" ht="12" customHeight="1"/>
    <row r="88" spans="1:19" ht="12" customHeight="1"/>
    <row r="93" spans="1:19">
      <c r="S93" t="s">
        <v>10</v>
      </c>
    </row>
  </sheetData>
  <mergeCells count="31">
    <mergeCell ref="J14:J15"/>
    <mergeCell ref="A5:I5"/>
    <mergeCell ref="G6:G7"/>
    <mergeCell ref="J8:J9"/>
    <mergeCell ref="J10:J11"/>
    <mergeCell ref="J12:J13"/>
    <mergeCell ref="F6:F7"/>
    <mergeCell ref="E6:E7"/>
    <mergeCell ref="A36:A41"/>
    <mergeCell ref="A71:A76"/>
    <mergeCell ref="A43:A48"/>
    <mergeCell ref="A50:A55"/>
    <mergeCell ref="A57:A62"/>
    <mergeCell ref="A64:A69"/>
    <mergeCell ref="A22:A27"/>
    <mergeCell ref="A29:A34"/>
    <mergeCell ref="A15:A20"/>
    <mergeCell ref="B6:B7"/>
    <mergeCell ref="D6:D7"/>
    <mergeCell ref="C6:C7"/>
    <mergeCell ref="A8:A13"/>
    <mergeCell ref="I18:I19"/>
    <mergeCell ref="A1:I1"/>
    <mergeCell ref="A2:I2"/>
    <mergeCell ref="A3:I3"/>
    <mergeCell ref="A4:I4"/>
    <mergeCell ref="H6:H7"/>
    <mergeCell ref="I6:I7"/>
    <mergeCell ref="I8:I9"/>
    <mergeCell ref="I12:I13"/>
    <mergeCell ref="I10:I11"/>
  </mergeCells>
  <phoneticPr fontId="0" type="noConversion"/>
  <conditionalFormatting sqref="G21 G28 G35 G42 G49 G56 G63 G70">
    <cfRule type="cellIs" dxfId="3" priority="1" stopIfTrue="1" operator="equal">
      <formula>0</formula>
    </cfRule>
  </conditionalFormatting>
  <printOptions horizontalCentered="1"/>
  <pageMargins left="0" right="0" top="0.15748031496062992" bottom="0.11811023622047245" header="0.6692913385826772" footer="0.59055118110236227"/>
  <pageSetup paperSize="9" scale="48" pageOrder="overThenDown" orientation="portrait" copies="2" r:id="rId1"/>
  <headerFooter alignWithMargins="0"/>
  <rowBreaks count="1" manualBreakCount="1">
    <brk id="84" max="7" man="1"/>
  </rowBreaks>
  <colBreaks count="2" manualBreakCount="2">
    <brk id="13" max="1048575" man="1"/>
    <brk id="14" max="1048575" man="1"/>
  </colBreaks>
  <ignoredErrors>
    <ignoredError sqref="B8:B13" numberStoredAsText="1"/>
  </ignoredErrors>
  <drawing r:id="rId2"/>
</worksheet>
</file>

<file path=xl/worksheets/sheet2.xml><?xml version="1.0" encoding="utf-8"?>
<worksheet xmlns="http://schemas.openxmlformats.org/spreadsheetml/2006/main" xmlns:r="http://schemas.openxmlformats.org/officeDocument/2006/relationships">
  <dimension ref="A1:S93"/>
  <sheetViews>
    <sheetView zoomScaleNormal="100" workbookViewId="0">
      <selection activeCell="A3" sqref="A3:I3"/>
    </sheetView>
  </sheetViews>
  <sheetFormatPr defaultRowHeight="13.2"/>
  <cols>
    <col min="1" max="2" width="6.77734375" customWidth="1"/>
    <col min="3" max="3" width="21.77734375" customWidth="1"/>
    <col min="4" max="4" width="13.77734375" customWidth="1"/>
    <col min="5" max="5" width="8.21875" style="29" customWidth="1"/>
    <col min="6" max="6" width="17.77734375" customWidth="1"/>
    <col min="7" max="7" width="8" customWidth="1"/>
    <col min="8" max="8" width="20" customWidth="1"/>
    <col min="9" max="9" width="0.21875" customWidth="1"/>
  </cols>
  <sheetData>
    <row r="1" spans="1:10" ht="21" customHeight="1">
      <c r="A1" s="136" t="s">
        <v>7</v>
      </c>
      <c r="B1" s="136"/>
      <c r="C1" s="136"/>
      <c r="D1" s="136"/>
      <c r="E1" s="136"/>
      <c r="F1" s="136"/>
      <c r="G1" s="136"/>
      <c r="H1" s="136"/>
      <c r="I1" s="136"/>
    </row>
    <row r="2" spans="1:10" ht="29.25" customHeight="1">
      <c r="A2" s="137" t="str">
        <f>призеры!A2</f>
        <v>СПИСОК ПРИЗЕРОВ</v>
      </c>
      <c r="B2" s="137"/>
      <c r="C2" s="137"/>
      <c r="D2" s="137"/>
      <c r="E2" s="137"/>
      <c r="F2" s="137"/>
      <c r="G2" s="137"/>
      <c r="H2" s="137"/>
      <c r="I2" s="137"/>
    </row>
    <row r="3" spans="1:10" ht="40.5" customHeight="1">
      <c r="A3" s="138" t="str">
        <f>[1]реквизиты!$A$2</f>
        <v xml:space="preserve">Чемпионат Министерства внутренних дел Российской Федерации по боевому самбо </v>
      </c>
      <c r="B3" s="138"/>
      <c r="C3" s="138"/>
      <c r="D3" s="138"/>
      <c r="E3" s="138"/>
      <c r="F3" s="138"/>
      <c r="G3" s="138"/>
      <c r="H3" s="138"/>
      <c r="I3" s="138"/>
    </row>
    <row r="4" spans="1:10" ht="16.5" customHeight="1" thickBot="1">
      <c r="A4" s="137" t="str">
        <f>[1]реквизиты!$A$3</f>
        <v>21-27 января 2019г.                             г.Санкт-Петербург</v>
      </c>
      <c r="B4" s="137"/>
      <c r="C4" s="137"/>
      <c r="D4" s="137"/>
      <c r="E4" s="137"/>
      <c r="F4" s="137"/>
      <c r="G4" s="137"/>
      <c r="H4" s="137"/>
      <c r="I4" s="137"/>
    </row>
    <row r="5" spans="1:10" ht="3.75" hidden="1" customHeight="1" thickBot="1">
      <c r="A5" s="137"/>
      <c r="B5" s="137"/>
      <c r="C5" s="137"/>
      <c r="D5" s="137"/>
      <c r="E5" s="137"/>
      <c r="F5" s="137"/>
      <c r="G5" s="137"/>
      <c r="H5" s="137"/>
      <c r="I5" s="137"/>
    </row>
    <row r="6" spans="1:10" ht="11.1" customHeight="1">
      <c r="B6" s="149" t="s">
        <v>0</v>
      </c>
      <c r="C6" s="151" t="s">
        <v>1</v>
      </c>
      <c r="D6" s="151" t="s">
        <v>2</v>
      </c>
      <c r="E6" s="151" t="s">
        <v>15</v>
      </c>
      <c r="F6" s="151" t="s">
        <v>16</v>
      </c>
      <c r="G6" s="154"/>
      <c r="H6" s="139" t="s">
        <v>3</v>
      </c>
      <c r="I6" s="141"/>
    </row>
    <row r="7" spans="1:10" ht="13.5" customHeight="1" thickBot="1">
      <c r="B7" s="150"/>
      <c r="C7" s="152"/>
      <c r="D7" s="152"/>
      <c r="E7" s="152"/>
      <c r="F7" s="152"/>
      <c r="G7" s="155"/>
      <c r="H7" s="140"/>
      <c r="I7" s="141"/>
    </row>
    <row r="8" spans="1:10" ht="23.1" hidden="1" customHeight="1">
      <c r="A8" s="143" t="s">
        <v>8</v>
      </c>
      <c r="B8" s="80" t="s">
        <v>4</v>
      </c>
      <c r="C8" s="45" t="s">
        <v>49</v>
      </c>
      <c r="D8" s="45" t="s">
        <v>50</v>
      </c>
      <c r="E8" s="45" t="s">
        <v>51</v>
      </c>
      <c r="F8" s="45" t="s">
        <v>52</v>
      </c>
      <c r="G8" s="85">
        <v>0</v>
      </c>
      <c r="H8" s="46" t="s">
        <v>53</v>
      </c>
      <c r="I8" s="142"/>
      <c r="J8" s="153"/>
    </row>
    <row r="9" spans="1:10" ht="23.1" hidden="1" customHeight="1">
      <c r="A9" s="144"/>
      <c r="B9" s="81" t="s">
        <v>5</v>
      </c>
      <c r="C9" s="44" t="s">
        <v>54</v>
      </c>
      <c r="D9" s="44" t="s">
        <v>55</v>
      </c>
      <c r="E9" s="44" t="s">
        <v>51</v>
      </c>
      <c r="F9" s="44" t="s">
        <v>56</v>
      </c>
      <c r="G9" s="86">
        <v>0</v>
      </c>
      <c r="H9" s="47" t="s">
        <v>57</v>
      </c>
      <c r="I9" s="142"/>
      <c r="J9" s="153"/>
    </row>
    <row r="10" spans="1:10" ht="23.1" hidden="1" customHeight="1">
      <c r="A10" s="144"/>
      <c r="B10" s="82" t="s">
        <v>6</v>
      </c>
      <c r="C10" s="44" t="s">
        <v>58</v>
      </c>
      <c r="D10" s="44" t="s">
        <v>59</v>
      </c>
      <c r="E10" s="44" t="s">
        <v>51</v>
      </c>
      <c r="F10" s="44" t="s">
        <v>60</v>
      </c>
      <c r="G10" s="86">
        <v>0</v>
      </c>
      <c r="H10" s="47" t="s">
        <v>61</v>
      </c>
      <c r="I10" s="142"/>
      <c r="J10" s="153"/>
    </row>
    <row r="11" spans="1:10" ht="23.1" hidden="1" customHeight="1" thickBot="1">
      <c r="A11" s="145"/>
      <c r="B11" s="84" t="s">
        <v>6</v>
      </c>
      <c r="C11" s="48" t="s">
        <v>62</v>
      </c>
      <c r="D11" s="48" t="s">
        <v>63</v>
      </c>
      <c r="E11" s="48" t="s">
        <v>51</v>
      </c>
      <c r="F11" s="48" t="s">
        <v>64</v>
      </c>
      <c r="G11" s="87">
        <v>0</v>
      </c>
      <c r="H11" s="49" t="s">
        <v>65</v>
      </c>
      <c r="I11" s="142"/>
      <c r="J11" s="153"/>
    </row>
    <row r="12" spans="1:10" ht="23.1" hidden="1" customHeight="1">
      <c r="A12" s="63"/>
      <c r="B12" s="104" t="s">
        <v>11</v>
      </c>
      <c r="C12" s="61" t="s">
        <v>66</v>
      </c>
      <c r="D12" s="61" t="s">
        <v>67</v>
      </c>
      <c r="E12" s="61" t="s">
        <v>51</v>
      </c>
      <c r="F12" s="61" t="s">
        <v>52</v>
      </c>
      <c r="G12" s="105">
        <v>0</v>
      </c>
      <c r="H12" s="62" t="s">
        <v>68</v>
      </c>
      <c r="I12" s="135"/>
      <c r="J12" s="153"/>
    </row>
    <row r="13" spans="1:10" ht="23.1" hidden="1" customHeight="1" thickBot="1">
      <c r="A13" s="64"/>
      <c r="B13" s="84" t="s">
        <v>11</v>
      </c>
      <c r="C13" s="48" t="s">
        <v>69</v>
      </c>
      <c r="D13" s="48" t="s">
        <v>70</v>
      </c>
      <c r="E13" s="48" t="s">
        <v>51</v>
      </c>
      <c r="F13" s="48" t="s">
        <v>71</v>
      </c>
      <c r="G13" s="87">
        <v>0</v>
      </c>
      <c r="H13" s="49" t="s">
        <v>72</v>
      </c>
      <c r="I13" s="135"/>
      <c r="J13" s="153"/>
    </row>
    <row r="14" spans="1:10" ht="23.1" hidden="1" customHeight="1" thickBot="1">
      <c r="B14" s="8"/>
      <c r="C14" s="9"/>
      <c r="D14" s="9"/>
      <c r="E14" s="25"/>
      <c r="F14" s="9"/>
      <c r="G14" s="88"/>
      <c r="H14" s="9"/>
      <c r="I14" s="95"/>
      <c r="J14" s="153"/>
    </row>
    <row r="15" spans="1:10" ht="23.1" customHeight="1">
      <c r="A15" s="143" t="s">
        <v>9</v>
      </c>
      <c r="B15" s="42" t="s">
        <v>4</v>
      </c>
      <c r="C15" s="45" t="str">
        <f>[2]Ит.пр!C6</f>
        <v>КУБАРЬКОВ Андрей Васильевич</v>
      </c>
      <c r="D15" s="45" t="str">
        <f>[2]Ит.пр!D6</f>
        <v>25.08.1993, МС</v>
      </c>
      <c r="E15" s="45" t="str">
        <f>[2]Ит.пр!E6</f>
        <v>СП</v>
      </c>
      <c r="F15" s="45" t="str">
        <f>[2]Ит.пр!F6</f>
        <v>ГУ МВД России по Санкт-Петербургу и Ленинградской обл.</v>
      </c>
      <c r="G15" s="85">
        <f>[2]Ит.пр!G6</f>
        <v>0</v>
      </c>
      <c r="H15" s="46" t="str">
        <f>[2]Ит.пр!H6</f>
        <v>Левковский С.И.</v>
      </c>
      <c r="I15" s="95"/>
      <c r="J15" s="153"/>
    </row>
    <row r="16" spans="1:10" ht="23.1" customHeight="1">
      <c r="A16" s="144"/>
      <c r="B16" s="92" t="s">
        <v>5</v>
      </c>
      <c r="C16" s="44" t="str">
        <f>[2]Ит.пр!C7</f>
        <v>ЕРЕМИН Евгений Алексеевич</v>
      </c>
      <c r="D16" s="44" t="str">
        <f>[2]Ит.пр!D7</f>
        <v>10.12.1999, МС</v>
      </c>
      <c r="E16" s="44" t="str">
        <f>[2]Ит.пр!E7</f>
        <v>СП</v>
      </c>
      <c r="F16" s="44" t="str">
        <f>[2]Ит.пр!F7</f>
        <v>ГУ МВД России по Санкт-Петербургу и Ленинградской обл.</v>
      </c>
      <c r="G16" s="86">
        <f>[2]Ит.пр!G7</f>
        <v>0</v>
      </c>
      <c r="H16" s="47" t="str">
        <f>[2]Ит.пр!H7</f>
        <v>Левковский С.И.</v>
      </c>
      <c r="I16" s="95"/>
    </row>
    <row r="17" spans="1:16" ht="23.1" customHeight="1">
      <c r="A17" s="144"/>
      <c r="B17" s="92" t="s">
        <v>6</v>
      </c>
      <c r="C17" s="44" t="str">
        <f>[2]Ит.пр!C8</f>
        <v>КЛЮКИН Алексей Геннадьевич</v>
      </c>
      <c r="D17" s="44" t="str">
        <f>[2]Ит.пр!D8</f>
        <v>21.03.1990, МСМК</v>
      </c>
      <c r="E17" s="44" t="str">
        <f>[2]Ит.пр!E8</f>
        <v>ПФО</v>
      </c>
      <c r="F17" s="44" t="str">
        <f>[2]Ит.пр!F8</f>
        <v>МВД по Республике Татарстан</v>
      </c>
      <c r="G17" s="86">
        <f>[2]Ит.пр!G8</f>
        <v>0</v>
      </c>
      <c r="H17" s="47" t="str">
        <f>[2]Ит.пр!H8</f>
        <v>ВОДЯШЕВ Э.А.</v>
      </c>
      <c r="I17" s="95"/>
    </row>
    <row r="18" spans="1:16" ht="23.1" customHeight="1" thickBot="1">
      <c r="A18" s="145"/>
      <c r="B18" s="96" t="s">
        <v>6</v>
      </c>
      <c r="C18" s="48" t="str">
        <f>[2]Ит.пр!C9</f>
        <v>КУЮКОВ Элбек Владимирович</v>
      </c>
      <c r="D18" s="48" t="str">
        <f>[2]Ит.пр!D9</f>
        <v>13.05.1995, МС</v>
      </c>
      <c r="E18" s="48" t="str">
        <f>[2]Ит.пр!E9</f>
        <v>ЮФО</v>
      </c>
      <c r="F18" s="48" t="str">
        <f>[2]Ит.пр!F9</f>
        <v>ГУ МВД России по Краснодарскому краю</v>
      </c>
      <c r="G18" s="87">
        <f>[2]Ит.пр!G9</f>
        <v>0</v>
      </c>
      <c r="H18" s="49" t="str">
        <f>[2]Ит.пр!H9</f>
        <v>Тупиков Р.Н.</v>
      </c>
      <c r="I18" s="135"/>
    </row>
    <row r="19" spans="1:16" ht="23.1" hidden="1" customHeight="1">
      <c r="A19" s="63"/>
      <c r="B19" s="94" t="s">
        <v>11</v>
      </c>
      <c r="C19" s="61" t="str">
        <f>[2]Ит.пр!C10</f>
        <v>ПАВЛОВ Николай Владимирович</v>
      </c>
      <c r="D19" s="61" t="str">
        <f>[2]Ит.пр!D10</f>
        <v>29.03.1992, МС</v>
      </c>
      <c r="E19" s="61" t="str">
        <f>[2]Ит.пр!E10</f>
        <v>ЦФО</v>
      </c>
      <c r="F19" s="61" t="str">
        <f>[2]Ит.пр!F10</f>
        <v>УМВД России по Ярославской обл.</v>
      </c>
      <c r="G19" s="105">
        <f>[2]Ит.пр!G10</f>
        <v>0</v>
      </c>
      <c r="H19" s="62" t="str">
        <f>[2]Ит.пр!H10</f>
        <v>ЗАВРАЖНЫЙ В.Б.</v>
      </c>
      <c r="I19" s="135"/>
    </row>
    <row r="20" spans="1:16" ht="23.1" hidden="1" customHeight="1" thickBot="1">
      <c r="A20" s="64"/>
      <c r="B20" s="96" t="s">
        <v>11</v>
      </c>
      <c r="C20" s="48" t="str">
        <f>[2]Ит.пр!C11</f>
        <v>ЛАМАНОВ Владимир Александрович</v>
      </c>
      <c r="D20" s="48" t="str">
        <f>[2]Ит.пр!D11</f>
        <v>20..111992, МСМК</v>
      </c>
      <c r="E20" s="48" t="str">
        <f>[2]Ит.пр!E11</f>
        <v>ЦФО</v>
      </c>
      <c r="F20" s="48" t="str">
        <f>[2]Ит.пр!F11</f>
        <v>УМВД России по Рязанской обл.</v>
      </c>
      <c r="G20" s="87">
        <f>[2]Ит.пр!G11</f>
        <v>0</v>
      </c>
      <c r="H20" s="49" t="str">
        <f>[2]Ит.пр!H11</f>
        <v>ШИЦКОВ К.С.</v>
      </c>
      <c r="I20" s="11"/>
    </row>
    <row r="21" spans="1:16" ht="23.1" customHeight="1" thickBot="1">
      <c r="B21" s="13"/>
      <c r="C21" s="9"/>
      <c r="D21" s="9"/>
      <c r="E21" s="25"/>
      <c r="F21" s="9"/>
      <c r="G21" s="9"/>
      <c r="H21" s="9"/>
      <c r="I21" s="95"/>
      <c r="J21" s="90"/>
    </row>
    <row r="22" spans="1:16" ht="23.1" customHeight="1">
      <c r="A22" s="143" t="s">
        <v>17</v>
      </c>
      <c r="B22" s="42" t="s">
        <v>4</v>
      </c>
      <c r="C22" s="45" t="str">
        <f>[3]Ит.пр!C6</f>
        <v>МОНГУШ Альберт Олегович</v>
      </c>
      <c r="D22" s="45" t="str">
        <f>[3]Ит.пр!D6</f>
        <v>05.06.1989, МСМК</v>
      </c>
      <c r="E22" s="45" t="str">
        <f>[3]Ит.пр!E6</f>
        <v>ПФО</v>
      </c>
      <c r="F22" s="45" t="str">
        <f>[3]Ит.пр!F6</f>
        <v>МВД по Республике Татарстан</v>
      </c>
      <c r="G22" s="85">
        <f>[3]Ит.пр!G6</f>
        <v>0</v>
      </c>
      <c r="H22" s="46" t="str">
        <f>[3]Ит.пр!H6</f>
        <v>ВОДЯШЕВ Э.А.</v>
      </c>
      <c r="I22" s="95"/>
      <c r="J22" s="90"/>
    </row>
    <row r="23" spans="1:16" ht="23.1" customHeight="1">
      <c r="A23" s="144"/>
      <c r="B23" s="92" t="s">
        <v>5</v>
      </c>
      <c r="C23" s="44" t="str">
        <f>[3]Ит.пр!C7</f>
        <v>ДАНИЕЛЯН Михаил Спартакович</v>
      </c>
      <c r="D23" s="44" t="str">
        <f>[3]Ит.пр!D7</f>
        <v>20.02.1992, МСМК</v>
      </c>
      <c r="E23" s="44" t="str">
        <f>[3]Ит.пр!E7</f>
        <v>ЮФО</v>
      </c>
      <c r="F23" s="44" t="str">
        <f>[3]Ит.пр!F7</f>
        <v>ГУ МВД России по Краснодарскому краю</v>
      </c>
      <c r="G23" s="86">
        <f>[3]Ит.пр!G7</f>
        <v>0</v>
      </c>
      <c r="H23" s="47" t="str">
        <f>[3]Ит.пр!H7</f>
        <v>Тупиков Р.Н.</v>
      </c>
      <c r="I23" s="95"/>
      <c r="J23" s="90"/>
    </row>
    <row r="24" spans="1:16" ht="23.1" customHeight="1">
      <c r="A24" s="144"/>
      <c r="B24" s="92" t="s">
        <v>6</v>
      </c>
      <c r="C24" s="44" t="str">
        <f>[3]Ит.пр!C8</f>
        <v>ХЕРТЕК Саян Калдар-оолович</v>
      </c>
      <c r="D24" s="44" t="str">
        <f>[3]Ит.пр!D8</f>
        <v>06.09.1987, МСМК</v>
      </c>
      <c r="E24" s="44" t="str">
        <f>[3]Ит.пр!E8</f>
        <v>ЦФО</v>
      </c>
      <c r="F24" s="44" t="str">
        <f>[3]Ит.пр!F8</f>
        <v>ГУ МВД России по Московской обл.</v>
      </c>
      <c r="G24" s="86">
        <f>[3]Ит.пр!G8</f>
        <v>0</v>
      </c>
      <c r="H24" s="47" t="str">
        <f>[3]Ит.пр!H8</f>
        <v>ТЕРЕХОВ М.П.</v>
      </c>
      <c r="I24" s="95"/>
      <c r="J24" s="90"/>
    </row>
    <row r="25" spans="1:16" ht="23.1" customHeight="1" thickBot="1">
      <c r="A25" s="145"/>
      <c r="B25" s="96" t="s">
        <v>6</v>
      </c>
      <c r="C25" s="48" t="str">
        <f>[3]Ит.пр!C9</f>
        <v>ГУРБАНОВ Сабухи Нажваддин оглы</v>
      </c>
      <c r="D25" s="48" t="str">
        <f>[3]Ит.пр!D9</f>
        <v>01.04.1996, МСМК</v>
      </c>
      <c r="E25" s="48" t="str">
        <f>[3]Ит.пр!E9</f>
        <v>ЦФО</v>
      </c>
      <c r="F25" s="48" t="str">
        <f>[3]Ит.пр!F9</f>
        <v>УМВД России по Владимирской обл.</v>
      </c>
      <c r="G25" s="87">
        <f>[3]Ит.пр!G9</f>
        <v>0</v>
      </c>
      <c r="H25" s="49" t="str">
        <f>[3]Ит.пр!H9</f>
        <v>ГУНДАРЕВ И.В.</v>
      </c>
      <c r="I25" s="95"/>
    </row>
    <row r="26" spans="1:16" ht="23.1" hidden="1" customHeight="1">
      <c r="A26" s="63"/>
      <c r="B26" s="94" t="s">
        <v>11</v>
      </c>
      <c r="C26" s="61" t="str">
        <f>[3]Ит.пр!C10</f>
        <v>КОЗЛОВ Роман Витальевич</v>
      </c>
      <c r="D26" s="61" t="str">
        <f>[3]Ит.пр!D10</f>
        <v>04.05.1990, МС</v>
      </c>
      <c r="E26" s="61" t="str">
        <f>[3]Ит.пр!E10</f>
        <v>СП</v>
      </c>
      <c r="F26" s="61" t="str">
        <f>[3]Ит.пр!F10</f>
        <v>ГУ МВД России по Санкт-Петербургу и Ленинградской обл.</v>
      </c>
      <c r="G26" s="105">
        <f>[3]Ит.пр!G10</f>
        <v>0</v>
      </c>
      <c r="H26" s="62" t="str">
        <f>[3]Ит.пр!H10</f>
        <v>Левковский С.И.</v>
      </c>
      <c r="I26" s="95"/>
      <c r="L26" s="17"/>
      <c r="M26" s="18"/>
      <c r="N26" s="17"/>
      <c r="O26" s="19"/>
      <c r="P26" s="43"/>
    </row>
    <row r="27" spans="1:16" ht="23.1" hidden="1" customHeight="1" thickBot="1">
      <c r="A27" s="64"/>
      <c r="B27" s="96" t="s">
        <v>11</v>
      </c>
      <c r="C27" s="48" t="str">
        <f>[3]Ит.пр!C11</f>
        <v>ЯВРУМЯН Рудольф Александрович</v>
      </c>
      <c r="D27" s="48" t="str">
        <f>[3]Ит.пр!D11</f>
        <v>11.05.1997, МС</v>
      </c>
      <c r="E27" s="48" t="str">
        <f>[3]Ит.пр!E11</f>
        <v>ЮФО</v>
      </c>
      <c r="F27" s="48" t="str">
        <f>[3]Ит.пр!F11</f>
        <v>ГУ МВД России по Краснодарскому краю</v>
      </c>
      <c r="G27" s="87">
        <f>[3]Ит.пр!G11</f>
        <v>0</v>
      </c>
      <c r="H27" s="49" t="str">
        <f>[3]Ит.пр!H11</f>
        <v>Тупиков Р.Н.</v>
      </c>
      <c r="I27" s="11"/>
    </row>
    <row r="28" spans="1:16" ht="23.1" customHeight="1" thickBot="1">
      <c r="A28" s="30"/>
      <c r="B28" s="12"/>
      <c r="C28" s="43"/>
      <c r="D28" s="16"/>
      <c r="E28" s="16"/>
      <c r="F28" s="17"/>
      <c r="G28" s="9"/>
      <c r="H28" s="20"/>
      <c r="I28" s="95"/>
      <c r="J28" s="90"/>
    </row>
    <row r="29" spans="1:16" ht="23.1" customHeight="1">
      <c r="A29" s="143" t="s">
        <v>18</v>
      </c>
      <c r="B29" s="42" t="s">
        <v>4</v>
      </c>
      <c r="C29" s="45" t="str">
        <f>[4]ит.пр!C6</f>
        <v>АДЖЕМЯН Мгер Артурович</v>
      </c>
      <c r="D29" s="45" t="str">
        <f>[4]ит.пр!D6</f>
        <v>18.07.1992, МС</v>
      </c>
      <c r="E29" s="45" t="str">
        <f>[4]ит.пр!E6</f>
        <v>СП</v>
      </c>
      <c r="F29" s="45" t="str">
        <f>[4]ит.пр!F6</f>
        <v>ГУ МВД России по Санкт-Петербургу и Ленинградской обл.</v>
      </c>
      <c r="G29" s="85">
        <f>[4]ит.пр!G6</f>
        <v>0</v>
      </c>
      <c r="H29" s="46" t="str">
        <f>[4]ит.пр!H6</f>
        <v>Левковский С.И.</v>
      </c>
      <c r="I29" s="95"/>
      <c r="J29" s="90"/>
    </row>
    <row r="30" spans="1:16" ht="23.1" customHeight="1">
      <c r="A30" s="144"/>
      <c r="B30" s="92" t="s">
        <v>5</v>
      </c>
      <c r="C30" s="44" t="str">
        <f>[4]ит.пр!C7</f>
        <v>ФЕДОРОВ Александр Владимирович</v>
      </c>
      <c r="D30" s="44" t="str">
        <f>[4]ит.пр!D7</f>
        <v>08.09.1994, МС</v>
      </c>
      <c r="E30" s="44" t="str">
        <f>[4]ит.пр!E7</f>
        <v>ЦФО</v>
      </c>
      <c r="F30" s="44" t="str">
        <f>[4]ит.пр!F7</f>
        <v>УМВД России по Владимирской обл.</v>
      </c>
      <c r="G30" s="86">
        <f>[4]ит.пр!G7</f>
        <v>0</v>
      </c>
      <c r="H30" s="47" t="str">
        <f>[4]ит.пр!H7</f>
        <v>ГУНДАРЕВ И.В.</v>
      </c>
      <c r="I30" s="95"/>
      <c r="J30" s="90"/>
    </row>
    <row r="31" spans="1:16" ht="23.1" customHeight="1">
      <c r="A31" s="144"/>
      <c r="B31" s="92" t="s">
        <v>6</v>
      </c>
      <c r="C31" s="44" t="str">
        <f>[4]ит.пр!C8</f>
        <v>ПСЕУНОК Амир Шумафович</v>
      </c>
      <c r="D31" s="44" t="str">
        <f>[4]ит.пр!D8</f>
        <v>06.03.1997, МС</v>
      </c>
      <c r="E31" s="44" t="str">
        <f>[4]ит.пр!E8</f>
        <v>ЮФО</v>
      </c>
      <c r="F31" s="44" t="str">
        <f>[4]ит.пр!F8</f>
        <v>ГУ МВД России по Краснодарскому краю</v>
      </c>
      <c r="G31" s="86">
        <f>[4]ит.пр!G8</f>
        <v>0</v>
      </c>
      <c r="H31" s="47" t="str">
        <f>[4]ит.пр!H8</f>
        <v>Тупиков Р.Н.</v>
      </c>
      <c r="I31" s="95"/>
      <c r="J31" s="90"/>
    </row>
    <row r="32" spans="1:16" ht="23.1" customHeight="1" thickBot="1">
      <c r="A32" s="145"/>
      <c r="B32" s="96" t="s">
        <v>6</v>
      </c>
      <c r="C32" s="48" t="str">
        <f>[4]ит.пр!C9</f>
        <v>СЕРГЕЕВ Виталий Николаевич</v>
      </c>
      <c r="D32" s="48" t="str">
        <f>[4]ит.пр!D9</f>
        <v>03.01.1983, МСМК</v>
      </c>
      <c r="E32" s="48" t="str">
        <f>[4]ит.пр!E9</f>
        <v>ПФО</v>
      </c>
      <c r="F32" s="48" t="str">
        <f>[4]ит.пр!F9</f>
        <v>МВД по Республике Татарстан</v>
      </c>
      <c r="G32" s="87">
        <f>[4]ит.пр!G9</f>
        <v>0</v>
      </c>
      <c r="H32" s="49" t="str">
        <f>[4]ит.пр!H9</f>
        <v>ВОДЯШЕВ Э.А.</v>
      </c>
      <c r="I32" s="95"/>
    </row>
    <row r="33" spans="1:10" ht="23.1" hidden="1" customHeight="1">
      <c r="A33" s="108"/>
      <c r="B33" s="94" t="s">
        <v>11</v>
      </c>
      <c r="C33" s="61" t="str">
        <f>[4]ит.пр!C10</f>
        <v>ЖДАНОВ Владимир Васильевич</v>
      </c>
      <c r="D33" s="61" t="str">
        <f>[4]ит.пр!D10</f>
        <v>29.01.1990, МС</v>
      </c>
      <c r="E33" s="61" t="str">
        <f>[4]ит.пр!E10</f>
        <v>СФО</v>
      </c>
      <c r="F33" s="61" t="str">
        <f>[4]ит.пр!F10</f>
        <v>ГУ МВД России по Алтайскому краю</v>
      </c>
      <c r="G33" s="105">
        <f>[4]ит.пр!G10</f>
        <v>0</v>
      </c>
      <c r="H33" s="62" t="str">
        <f>[4]ит.пр!H10</f>
        <v>Шишов Е.П.</v>
      </c>
      <c r="I33" s="95"/>
    </row>
    <row r="34" spans="1:10" ht="23.1" hidden="1" customHeight="1" thickBot="1">
      <c r="A34" s="107"/>
      <c r="B34" s="96" t="s">
        <v>11</v>
      </c>
      <c r="C34" s="48" t="str">
        <f>[4]ит.пр!C11</f>
        <v>ВИКТОРОВ Роман Александрович</v>
      </c>
      <c r="D34" s="48" t="str">
        <f>[4]ит.пр!D11</f>
        <v>14.01.1984, МС</v>
      </c>
      <c r="E34" s="48" t="str">
        <f>[4]ит.пр!E11</f>
        <v>ЦФО</v>
      </c>
      <c r="F34" s="48" t="str">
        <f>[4]ит.пр!F11</f>
        <v>УМВД России по Ярославской обл.</v>
      </c>
      <c r="G34" s="87">
        <f>[4]ит.пр!G11</f>
        <v>0</v>
      </c>
      <c r="H34" s="49" t="str">
        <f>[4]ит.пр!H11</f>
        <v>ЗАВРАЖНЫЙ В.Б.</v>
      </c>
      <c r="I34" s="95"/>
    </row>
    <row r="35" spans="1:10" ht="23.1" customHeight="1" thickBot="1">
      <c r="A35" s="30"/>
      <c r="B35" s="12"/>
      <c r="C35" s="43"/>
      <c r="D35" s="16"/>
      <c r="E35" s="16"/>
      <c r="F35" s="17"/>
      <c r="G35" s="97"/>
      <c r="H35" s="20"/>
      <c r="I35" s="95"/>
      <c r="J35" s="90"/>
    </row>
    <row r="36" spans="1:10" ht="23.1" customHeight="1">
      <c r="A36" s="143" t="s">
        <v>13</v>
      </c>
      <c r="B36" s="42" t="s">
        <v>4</v>
      </c>
      <c r="C36" s="45" t="str">
        <f>[5]ит.пр!C6</f>
        <v>СУХОМЛИНОВ Евгений Игоревич</v>
      </c>
      <c r="D36" s="45" t="str">
        <f>[5]ит.пр!D6</f>
        <v>17.07.1991, МС</v>
      </c>
      <c r="E36" s="45" t="str">
        <f>[5]ит.пр!E6</f>
        <v>СЗФО</v>
      </c>
      <c r="F36" s="45" t="str">
        <f>[5]ит.пр!F6</f>
        <v>УМВД России по Вологодской обл.</v>
      </c>
      <c r="G36" s="85">
        <f>[5]ит.пр!G6</f>
        <v>0</v>
      </c>
      <c r="H36" s="46" t="str">
        <f>[5]ит.пр!H6</f>
        <v>ШТАТНОВ М.Л.</v>
      </c>
      <c r="I36" s="95"/>
      <c r="J36" s="90"/>
    </row>
    <row r="37" spans="1:10" ht="23.1" customHeight="1">
      <c r="A37" s="144"/>
      <c r="B37" s="92" t="s">
        <v>5</v>
      </c>
      <c r="C37" s="44" t="str">
        <f>[5]ит.пр!C7</f>
        <v>МУДРАНОВ Аслан Заудинович</v>
      </c>
      <c r="D37" s="44" t="str">
        <f>[5]ит.пр!D7</f>
        <v>16.09.1987, ЗМС</v>
      </c>
      <c r="E37" s="44" t="str">
        <f>[5]ит.пр!E7</f>
        <v>ЮФО</v>
      </c>
      <c r="F37" s="44" t="str">
        <f>[5]ит.пр!F7</f>
        <v>ГУ МВД России по Краснодарскому краю</v>
      </c>
      <c r="G37" s="86">
        <f>[5]ит.пр!G7</f>
        <v>0</v>
      </c>
      <c r="H37" s="47" t="str">
        <f>[5]ит.пр!H7</f>
        <v>Тупиков Р.Н.</v>
      </c>
      <c r="I37" s="95"/>
      <c r="J37" s="90"/>
    </row>
    <row r="38" spans="1:10" ht="23.1" customHeight="1">
      <c r="A38" s="144"/>
      <c r="B38" s="92" t="s">
        <v>6</v>
      </c>
      <c r="C38" s="44" t="str">
        <f>[5]ит.пр!C8</f>
        <v>БУРДАЕВ Роман Михайлович</v>
      </c>
      <c r="D38" s="44" t="str">
        <f>[5]ит.пр!D8</f>
        <v>22.05.1993, МСМК</v>
      </c>
      <c r="E38" s="44" t="str">
        <f>[5]ит.пр!E8</f>
        <v>СЗФО</v>
      </c>
      <c r="F38" s="44" t="str">
        <f>[5]ит.пр!F8</f>
        <v>УМВД России по Вологодской обл.</v>
      </c>
      <c r="G38" s="86">
        <f>[5]ит.пр!G8</f>
        <v>0</v>
      </c>
      <c r="H38" s="47" t="str">
        <f>[5]ит.пр!H8</f>
        <v>ШТАТНОВ М.Л.</v>
      </c>
      <c r="I38" s="95"/>
      <c r="J38" s="90"/>
    </row>
    <row r="39" spans="1:10" ht="23.1" customHeight="1" thickBot="1">
      <c r="A39" s="145"/>
      <c r="B39" s="96" t="s">
        <v>6</v>
      </c>
      <c r="C39" s="48" t="str">
        <f>[5]ит.пр!C9</f>
        <v>КЛЕЦКОВ Никита Валерьевич</v>
      </c>
      <c r="D39" s="48" t="str">
        <f>[5]ит.пр!D9</f>
        <v>26.11.1986, ЗМС</v>
      </c>
      <c r="E39" s="48" t="str">
        <f>[5]ит.пр!E9</f>
        <v>ЦФО</v>
      </c>
      <c r="F39" s="48" t="str">
        <f>[5]ит.пр!F9</f>
        <v>ГУ МВД России по Московской обл.</v>
      </c>
      <c r="G39" s="87">
        <f>[5]ит.пр!G9</f>
        <v>0</v>
      </c>
      <c r="H39" s="49" t="str">
        <f>[5]ит.пр!H9</f>
        <v>ТЕРЕХОВ М.П.</v>
      </c>
      <c r="I39" s="89" t="s">
        <v>14</v>
      </c>
    </row>
    <row r="40" spans="1:10" ht="23.1" hidden="1" customHeight="1">
      <c r="A40" s="63"/>
      <c r="B40" s="94" t="s">
        <v>11</v>
      </c>
      <c r="C40" s="61" t="str">
        <f>[5]ит.пр!C10</f>
        <v>АЛЕКСЕЕВ Владимир Алексеевич</v>
      </c>
      <c r="D40" s="61" t="str">
        <f>[5]ит.пр!D10</f>
        <v>11.01.1995, МС</v>
      </c>
      <c r="E40" s="61" t="str">
        <f>[5]ит.пр!E10</f>
        <v>МОС</v>
      </c>
      <c r="F40" s="61" t="str">
        <f>[5]ит.пр!F10</f>
        <v>ГУ МВД России по г.Москве</v>
      </c>
      <c r="G40" s="105">
        <f>[5]ит.пр!G10</f>
        <v>0</v>
      </c>
      <c r="H40" s="62" t="str">
        <f>[5]ит.пр!H10</f>
        <v>АХРОМОВ В.А.</v>
      </c>
      <c r="I40" s="95"/>
    </row>
    <row r="41" spans="1:10" ht="23.1" hidden="1" customHeight="1">
      <c r="A41" s="63"/>
      <c r="B41" s="93" t="s">
        <v>11</v>
      </c>
      <c r="C41" s="112" t="str">
        <f>[5]ит.пр!C11</f>
        <v>БОНДАРЕВ Александр Витальевич</v>
      </c>
      <c r="D41" s="112" t="str">
        <f>[5]ит.пр!D11</f>
        <v>27.01.1990, МС</v>
      </c>
      <c r="E41" s="112" t="str">
        <f>[5]ит.пр!E11</f>
        <v>СП</v>
      </c>
      <c r="F41" s="112" t="str">
        <f>[5]ит.пр!F11</f>
        <v>ГУ МВД России по Санкт-Петербургу и Ленинградской обл.</v>
      </c>
      <c r="G41" s="113">
        <f>[5]ит.пр!G11</f>
        <v>0</v>
      </c>
      <c r="H41" s="114" t="str">
        <f>[5]ит.пр!H11</f>
        <v>Левковский С.И.</v>
      </c>
      <c r="I41" s="95"/>
    </row>
    <row r="42" spans="1:10" ht="23.1" customHeight="1" thickBot="1">
      <c r="A42" s="130"/>
      <c r="B42" s="131"/>
      <c r="C42" s="132"/>
      <c r="D42" s="132"/>
      <c r="E42" s="133"/>
      <c r="F42" s="132"/>
      <c r="G42" s="132"/>
      <c r="H42" s="134"/>
      <c r="I42" s="95"/>
      <c r="J42" s="90"/>
    </row>
    <row r="43" spans="1:10" ht="23.1" customHeight="1">
      <c r="A43" s="144" t="s">
        <v>19</v>
      </c>
      <c r="B43" s="94" t="s">
        <v>4</v>
      </c>
      <c r="C43" s="61" t="str">
        <f>[6]ит.пр!C6</f>
        <v>АРАЛОВ Михаил Герасимович</v>
      </c>
      <c r="D43" s="61" t="str">
        <f>[6]ит.пр!D6</f>
        <v>25.10.1985, МС</v>
      </c>
      <c r="E43" s="61" t="str">
        <f>[6]ит.пр!E6</f>
        <v>ЦФО</v>
      </c>
      <c r="F43" s="61" t="str">
        <f>[6]ит.пр!F6</f>
        <v>УМВД России по Ярославской обл.</v>
      </c>
      <c r="G43" s="105">
        <f>[6]ит.пр!G6</f>
        <v>0</v>
      </c>
      <c r="H43" s="62" t="str">
        <f>[6]ит.пр!H6</f>
        <v>ЗАВРАЖНЫЙ В.Б.</v>
      </c>
      <c r="I43" s="95"/>
      <c r="J43" s="90"/>
    </row>
    <row r="44" spans="1:10" ht="23.1" customHeight="1">
      <c r="A44" s="144"/>
      <c r="B44" s="92" t="s">
        <v>5</v>
      </c>
      <c r="C44" s="44" t="str">
        <f>[6]ит.пр!C7</f>
        <v>ЮДИН Максим Валерьевич</v>
      </c>
      <c r="D44" s="44" t="str">
        <f>[6]ит.пр!D7</f>
        <v>13.05.1995, МС</v>
      </c>
      <c r="E44" s="44" t="str">
        <f>[6]ит.пр!E7</f>
        <v>ЦФО</v>
      </c>
      <c r="F44" s="44" t="str">
        <f>[6]ит.пр!F7</f>
        <v>УМВД России по Рязанской обл.</v>
      </c>
      <c r="G44" s="86">
        <f>[6]ит.пр!G7</f>
        <v>0</v>
      </c>
      <c r="H44" s="47" t="str">
        <f>[6]ит.пр!H7</f>
        <v>ШИЦКОВ К.С.</v>
      </c>
      <c r="I44" s="95"/>
      <c r="J44" s="90"/>
    </row>
    <row r="45" spans="1:10" ht="23.1" customHeight="1">
      <c r="A45" s="144"/>
      <c r="B45" s="92" t="s">
        <v>6</v>
      </c>
      <c r="C45" s="44" t="str">
        <f>[6]ит.пр!C8</f>
        <v>НАДЮКОВ Бислан Мосович</v>
      </c>
      <c r="D45" s="44" t="str">
        <f>[6]ит.пр!D8</f>
        <v>19.11.1991, МС</v>
      </c>
      <c r="E45" s="44" t="str">
        <f>[6]ит.пр!E8</f>
        <v>ЮФО</v>
      </c>
      <c r="F45" s="44" t="str">
        <f>[6]ит.пр!F8</f>
        <v>ГУ МВД России по Краснодарскому краю</v>
      </c>
      <c r="G45" s="86">
        <f>[6]ит.пр!G8</f>
        <v>0</v>
      </c>
      <c r="H45" s="47" t="str">
        <f>[6]ит.пр!H8</f>
        <v>Тупиков Р.Н.</v>
      </c>
      <c r="I45" s="95"/>
      <c r="J45" s="90"/>
    </row>
    <row r="46" spans="1:10" ht="23.1" customHeight="1" thickBot="1">
      <c r="A46" s="145"/>
      <c r="B46" s="96" t="s">
        <v>6</v>
      </c>
      <c r="C46" s="48" t="str">
        <f>[6]ит.пр!C9</f>
        <v>ОГАРЫШЕВ Алексей Сергеевич</v>
      </c>
      <c r="D46" s="48" t="str">
        <f>[6]ит.пр!D9</f>
        <v>06.03.1988, МСМК</v>
      </c>
      <c r="E46" s="48" t="str">
        <f>[6]ит.пр!E9</f>
        <v>ЦФО</v>
      </c>
      <c r="F46" s="48" t="str">
        <f>[6]ит.пр!F9</f>
        <v>УМВД России по Владимирской обл.</v>
      </c>
      <c r="G46" s="87">
        <f>[6]ит.пр!G9</f>
        <v>0</v>
      </c>
      <c r="H46" s="49" t="str">
        <f>[6]ит.пр!H9</f>
        <v>ГУНДАРЕВ И.В.</v>
      </c>
      <c r="I46" s="95"/>
    </row>
    <row r="47" spans="1:10" ht="23.1" hidden="1" customHeight="1">
      <c r="A47" s="63"/>
      <c r="B47" s="94" t="s">
        <v>11</v>
      </c>
      <c r="C47" s="61" t="str">
        <f>[6]ит.пр!C10</f>
        <v>ТОКАРЕВ Роман Александрович</v>
      </c>
      <c r="D47" s="61" t="str">
        <f>[6]ит.пр!D10</f>
        <v>08.06.1991, МСМК</v>
      </c>
      <c r="E47" s="61" t="str">
        <f>[6]ит.пр!E10</f>
        <v>ЦФО</v>
      </c>
      <c r="F47" s="61" t="str">
        <f>[6]ит.пр!F10</f>
        <v>ГУ МВД России по Московской обл.</v>
      </c>
      <c r="G47" s="105">
        <f>[6]ит.пр!G10</f>
        <v>0</v>
      </c>
      <c r="H47" s="62" t="str">
        <f>[6]ит.пр!H10</f>
        <v>ТЕРЕХОВ М.П.</v>
      </c>
      <c r="I47" s="95"/>
    </row>
    <row r="48" spans="1:10" ht="23.1" hidden="1" customHeight="1" thickBot="1">
      <c r="A48" s="64"/>
      <c r="B48" s="96" t="s">
        <v>11</v>
      </c>
      <c r="C48" s="48" t="str">
        <f>[6]ит.пр!C11</f>
        <v>МИХАЛИН Владислав Игоревич</v>
      </c>
      <c r="D48" s="48" t="str">
        <f>[6]ит.пр!D11</f>
        <v>15.06.1989, МС</v>
      </c>
      <c r="E48" s="48" t="str">
        <f>[6]ит.пр!E11</f>
        <v>СЗФО</v>
      </c>
      <c r="F48" s="48" t="str">
        <f>[6]ит.пр!F11</f>
        <v>УМВД России по Вологодской обл.</v>
      </c>
      <c r="G48" s="87">
        <f>[6]ит.пр!G11</f>
        <v>0</v>
      </c>
      <c r="H48" s="49" t="str">
        <f>[6]ит.пр!H11</f>
        <v>ШТАТНОВ М.Л.</v>
      </c>
      <c r="I48" s="11"/>
    </row>
    <row r="49" spans="1:10" ht="23.1" hidden="1" customHeight="1" thickBot="1">
      <c r="B49" s="13"/>
      <c r="C49" s="9"/>
      <c r="D49" s="9"/>
      <c r="E49" s="25"/>
      <c r="F49" s="9"/>
      <c r="G49" s="88"/>
      <c r="H49" s="22"/>
      <c r="I49" s="95"/>
      <c r="J49" s="90"/>
    </row>
    <row r="50" spans="1:10" ht="23.1" hidden="1" customHeight="1">
      <c r="A50" s="143" t="s">
        <v>20</v>
      </c>
      <c r="B50" s="42" t="s">
        <v>4</v>
      </c>
      <c r="C50" s="45" t="str">
        <f>[7]ит.пр!C6</f>
        <v>КОКОВИЧ Илья Игоревич</v>
      </c>
      <c r="D50" s="45" t="str">
        <f>[7]ит.пр!D6</f>
        <v>15.06.1988, МСМК</v>
      </c>
      <c r="E50" s="45" t="str">
        <f>[7]ит.пр!E6</f>
        <v>ЦФО</v>
      </c>
      <c r="F50" s="45" t="str">
        <f>[7]ит.пр!F6</f>
        <v>ГУ МВД России по Московской обл.</v>
      </c>
      <c r="G50" s="85">
        <f>[7]ит.пр!G6</f>
        <v>0</v>
      </c>
      <c r="H50" s="46" t="str">
        <f>[7]ит.пр!H6</f>
        <v>ТЕРЕХОВ М.П.</v>
      </c>
      <c r="I50" s="95"/>
      <c r="J50" s="90"/>
    </row>
    <row r="51" spans="1:10" ht="23.1" hidden="1" customHeight="1">
      <c r="A51" s="144"/>
      <c r="B51" s="92" t="s">
        <v>5</v>
      </c>
      <c r="C51" s="44" t="str">
        <f>[7]ит.пр!C7</f>
        <v>ПЕРЕПЕЛЮК Андрей Александрович</v>
      </c>
      <c r="D51" s="44" t="str">
        <f>[7]ит.пр!D7</f>
        <v>06.08.1985, МСМК</v>
      </c>
      <c r="E51" s="44" t="str">
        <f>[7]ит.пр!E7</f>
        <v>ЦФО</v>
      </c>
      <c r="F51" s="44" t="str">
        <f>[7]ит.пр!F7</f>
        <v>ГУ МВД России по Московской обл.</v>
      </c>
      <c r="G51" s="86">
        <f>[7]ит.пр!G7</f>
        <v>0</v>
      </c>
      <c r="H51" s="47" t="str">
        <f>[7]ит.пр!H7</f>
        <v>ТЕРЕХОВ М.П.</v>
      </c>
      <c r="I51" s="95"/>
      <c r="J51" s="90"/>
    </row>
    <row r="52" spans="1:10" ht="23.1" hidden="1" customHeight="1">
      <c r="A52" s="144"/>
      <c r="B52" s="92" t="s">
        <v>6</v>
      </c>
      <c r="C52" s="44" t="str">
        <f>[7]ит.пр!C8</f>
        <v>СУХОГУЗОВ Иван Сергеевич</v>
      </c>
      <c r="D52" s="44" t="str">
        <f>[7]ит.пр!D8</f>
        <v>19.02.19921, МС</v>
      </c>
      <c r="E52" s="44" t="str">
        <f>[7]ит.пр!E8</f>
        <v>УрФО</v>
      </c>
      <c r="F52" s="44" t="str">
        <f>[7]ит.пр!F8</f>
        <v>ГУ МВД России по Свердловской обл.</v>
      </c>
      <c r="G52" s="86">
        <f>[7]ит.пр!G8</f>
        <v>0</v>
      </c>
      <c r="H52" s="47" t="str">
        <f>[7]ит.пр!H8</f>
        <v>МИРОНОВ А.В.</v>
      </c>
      <c r="I52" s="95"/>
      <c r="J52" s="90"/>
    </row>
    <row r="53" spans="1:10" ht="23.1" hidden="1" customHeight="1" thickBot="1">
      <c r="A53" s="145"/>
      <c r="B53" s="96" t="s">
        <v>6</v>
      </c>
      <c r="C53" s="48" t="str">
        <f>[7]ит.пр!C9</f>
        <v>ТАБУРЧЕНКО Павел Алексеевич</v>
      </c>
      <c r="D53" s="48" t="str">
        <f>[7]ит.пр!D9</f>
        <v>28.04.1989, МС</v>
      </c>
      <c r="E53" s="48" t="str">
        <f>[7]ит.пр!E9</f>
        <v>ЦФО</v>
      </c>
      <c r="F53" s="48" t="str">
        <f>[7]ит.пр!F9</f>
        <v>УМВД России по Брянской обл.</v>
      </c>
      <c r="G53" s="87">
        <f>[7]ит.пр!G9</f>
        <v>0</v>
      </c>
      <c r="H53" s="49" t="str">
        <f>[7]ит.пр!H9</f>
        <v>Стручков В.С.</v>
      </c>
      <c r="I53" s="95"/>
    </row>
    <row r="54" spans="1:10" ht="23.1" hidden="1" customHeight="1">
      <c r="A54" s="108"/>
      <c r="B54" s="94" t="s">
        <v>11</v>
      </c>
      <c r="C54" s="61" t="str">
        <f>[7]ит.пр!C10</f>
        <v>МАТЕВОСЯН Левон Эдуардович</v>
      </c>
      <c r="D54" s="61" t="str">
        <f>[7]ит.пр!D10</f>
        <v>30.10.1988, МС</v>
      </c>
      <c r="E54" s="61" t="str">
        <f>[7]ит.пр!E10</f>
        <v>ЮФО</v>
      </c>
      <c r="F54" s="61" t="str">
        <f>[7]ит.пр!F10</f>
        <v>ГУ МВД России по Краснодарскому краю</v>
      </c>
      <c r="G54" s="105">
        <f>[7]ит.пр!G10</f>
        <v>0</v>
      </c>
      <c r="H54" s="62" t="str">
        <f>[7]ит.пр!H10</f>
        <v>Тупиков Р.Н.</v>
      </c>
      <c r="I54" s="95"/>
    </row>
    <row r="55" spans="1:10" ht="23.1" hidden="1" customHeight="1" thickBot="1">
      <c r="A55" s="107"/>
      <c r="B55" s="96" t="s">
        <v>11</v>
      </c>
      <c r="C55" s="48" t="str">
        <f>[7]ит.пр!C11</f>
        <v>САПОЖНИКОВ Сергей Сергеевич</v>
      </c>
      <c r="D55" s="48" t="str">
        <f>[7]ит.пр!D11</f>
        <v>22.05.1981, МСМК</v>
      </c>
      <c r="E55" s="48" t="str">
        <f>[7]ит.пр!E11</f>
        <v>ЦФО</v>
      </c>
      <c r="F55" s="48" t="str">
        <f>[7]ит.пр!F11</f>
        <v>УМВД России по Ярославской обл.</v>
      </c>
      <c r="G55" s="87">
        <f>[7]ит.пр!G11</f>
        <v>0</v>
      </c>
      <c r="H55" s="49" t="str">
        <f>[7]ит.пр!H11</f>
        <v>ЗАВРАЖНЫЙ В.Б.</v>
      </c>
      <c r="I55" s="11"/>
    </row>
    <row r="56" spans="1:10" ht="23.1" hidden="1" customHeight="1" thickBot="1">
      <c r="B56" s="51"/>
      <c r="C56" s="52"/>
      <c r="D56" s="52"/>
      <c r="E56" s="53"/>
      <c r="F56" s="52"/>
      <c r="G56" s="98"/>
      <c r="H56" s="54"/>
      <c r="I56" s="95"/>
      <c r="J56" s="90"/>
    </row>
    <row r="57" spans="1:10" ht="23.1" hidden="1" customHeight="1">
      <c r="A57" s="143" t="s">
        <v>21</v>
      </c>
      <c r="B57" s="42" t="s">
        <v>4</v>
      </c>
      <c r="C57" s="45" t="str">
        <f>[8]ит.пр!C6</f>
        <v>МАКСИМОВ Евгений Олегович</v>
      </c>
      <c r="D57" s="45" t="str">
        <f>[8]ит.пр!D6</f>
        <v>05.03.1987, МСМК</v>
      </c>
      <c r="E57" s="45" t="str">
        <f>[8]ит.пр!E6</f>
        <v>ЦФО</v>
      </c>
      <c r="F57" s="45" t="str">
        <f>[8]ит.пр!F6</f>
        <v>ГУ МВД России по Московской обл.</v>
      </c>
      <c r="G57" s="85">
        <f>[8]ит.пр!G6</f>
        <v>0</v>
      </c>
      <c r="H57" s="46" t="str">
        <f>[8]ит.пр!H6</f>
        <v>ТЕРЕХОВ М.П.</v>
      </c>
      <c r="I57" s="95"/>
      <c r="J57" s="90"/>
    </row>
    <row r="58" spans="1:10" ht="23.1" hidden="1" customHeight="1">
      <c r="A58" s="144"/>
      <c r="B58" s="92" t="s">
        <v>5</v>
      </c>
      <c r="C58" s="44" t="str">
        <f>[8]ит.пр!C7</f>
        <v>РОСЛЯКОВ Александр Владимирович</v>
      </c>
      <c r="D58" s="44" t="str">
        <f>[8]ит.пр!D7</f>
        <v>11.02.1991, МС</v>
      </c>
      <c r="E58" s="44" t="str">
        <f>[8]ит.пр!E7</f>
        <v>ЦФО</v>
      </c>
      <c r="F58" s="44" t="str">
        <f>[8]ит.пр!F7</f>
        <v>УМВД России по Рязанской обл.</v>
      </c>
      <c r="G58" s="86">
        <f>[8]ит.пр!G7</f>
        <v>0</v>
      </c>
      <c r="H58" s="47" t="str">
        <f>[8]ит.пр!H7</f>
        <v>ШИЦКОВ К.С.</v>
      </c>
      <c r="I58" s="95"/>
      <c r="J58" s="90"/>
    </row>
    <row r="59" spans="1:10" ht="23.1" hidden="1" customHeight="1">
      <c r="A59" s="144"/>
      <c r="B59" s="92" t="s">
        <v>6</v>
      </c>
      <c r="C59" s="44" t="str">
        <f>[8]ит.пр!C8</f>
        <v>ГУСАРОВ Андрей Андреевич</v>
      </c>
      <c r="D59" s="44" t="str">
        <f>[8]ит.пр!D8</f>
        <v>21.10.1988, МС</v>
      </c>
      <c r="E59" s="44" t="str">
        <f>[8]ит.пр!E8</f>
        <v>СЗФО</v>
      </c>
      <c r="F59" s="44" t="str">
        <f>[8]ит.пр!F8</f>
        <v>УМВД России по Вологодской обл.</v>
      </c>
      <c r="G59" s="86">
        <f>[8]ит.пр!G8</f>
        <v>0</v>
      </c>
      <c r="H59" s="47" t="str">
        <f>[8]ит.пр!H8</f>
        <v>ШТАТНОВ М.Л.</v>
      </c>
      <c r="I59" s="95"/>
      <c r="J59" s="90"/>
    </row>
    <row r="60" spans="1:10" ht="23.1" hidden="1" customHeight="1" thickBot="1">
      <c r="A60" s="145"/>
      <c r="B60" s="96" t="s">
        <v>6</v>
      </c>
      <c r="C60" s="48" t="str">
        <f>[8]ит.пр!C9</f>
        <v>СИТНИКОВ Андрей Александрович</v>
      </c>
      <c r="D60" s="48" t="str">
        <f>[8]ит.пр!D9</f>
        <v>17.01.1985, МС</v>
      </c>
      <c r="E60" s="48" t="str">
        <f>[8]ит.пр!E9</f>
        <v>ПФО</v>
      </c>
      <c r="F60" s="48" t="str">
        <f>[8]ит.пр!F9</f>
        <v>МВД по Республике Татарстан</v>
      </c>
      <c r="G60" s="87">
        <f>[8]ит.пр!G9</f>
        <v>0</v>
      </c>
      <c r="H60" s="49" t="str">
        <f>[8]ит.пр!H9</f>
        <v>ВОДЯШЕВ Э.А.</v>
      </c>
      <c r="I60" s="95"/>
    </row>
    <row r="61" spans="1:10" ht="23.1" hidden="1" customHeight="1">
      <c r="A61" s="108"/>
      <c r="B61" s="94" t="s">
        <v>11</v>
      </c>
      <c r="C61" s="61" t="str">
        <f>[8]ит.пр!C10</f>
        <v>ПАЛЯН Карлен Торосович</v>
      </c>
      <c r="D61" s="61" t="str">
        <f>[8]ит.пр!D10</f>
        <v>30.06.1996, МС</v>
      </c>
      <c r="E61" s="61" t="str">
        <f>[8]ит.пр!E10</f>
        <v>ЮФО</v>
      </c>
      <c r="F61" s="61" t="str">
        <f>[8]ит.пр!F10</f>
        <v>ГУ МВД России по Ростовской обл.</v>
      </c>
      <c r="G61" s="105">
        <f>[8]ит.пр!G10</f>
        <v>0</v>
      </c>
      <c r="H61" s="62" t="str">
        <f>[8]ит.пр!H10</f>
        <v>КОСТИН А.П.</v>
      </c>
      <c r="I61" s="95"/>
    </row>
    <row r="62" spans="1:10" ht="23.1" hidden="1" customHeight="1" thickBot="1">
      <c r="A62" s="107"/>
      <c r="B62" s="96" t="s">
        <v>11</v>
      </c>
      <c r="C62" s="48" t="str">
        <f>[8]ит.пр!C11</f>
        <v>СПИВАК Эдуард Вячеславович</v>
      </c>
      <c r="D62" s="48" t="str">
        <f>[8]ит.пр!D11</f>
        <v>11.09.1987, МС</v>
      </c>
      <c r="E62" s="48" t="str">
        <f>[8]ит.пр!E11</f>
        <v>ЦФО</v>
      </c>
      <c r="F62" s="48" t="str">
        <f>[8]ит.пр!F11</f>
        <v>УМВД России по Владимирской обл.</v>
      </c>
      <c r="G62" s="87">
        <f>[8]ит.пр!G11</f>
        <v>0</v>
      </c>
      <c r="H62" s="49" t="str">
        <f>[8]ит.пр!H11</f>
        <v>ГУНДАРЕВ И.В.</v>
      </c>
      <c r="I62" s="11"/>
    </row>
    <row r="63" spans="1:10" ht="23.1" hidden="1" customHeight="1" thickBot="1">
      <c r="B63" s="13"/>
      <c r="C63" s="9"/>
      <c r="D63" s="9"/>
      <c r="E63" s="25"/>
      <c r="F63" s="9"/>
      <c r="G63" s="9"/>
      <c r="H63" s="22"/>
      <c r="I63" s="95"/>
      <c r="J63" s="90"/>
    </row>
    <row r="64" spans="1:10" ht="23.1" hidden="1" customHeight="1">
      <c r="A64" s="143" t="s">
        <v>22</v>
      </c>
      <c r="B64" s="42" t="s">
        <v>4</v>
      </c>
      <c r="C64" s="45" t="str">
        <f>[9]Ит.пр!C6</f>
        <v>ЕЛИСЕЕВ Дмитрий Михайлович</v>
      </c>
      <c r="D64" s="45" t="str">
        <f>[9]Ит.пр!D6</f>
        <v>25.09.1992, МСМК</v>
      </c>
      <c r="E64" s="45" t="str">
        <f>[9]Ит.пр!E6</f>
        <v>СП</v>
      </c>
      <c r="F64" s="45" t="str">
        <f>[9]Ит.пр!F6</f>
        <v>ГУ МВД России по Санкт-Петербургу и Ленинградской обл.</v>
      </c>
      <c r="G64" s="85">
        <f>[9]Ит.пр!G6</f>
        <v>0</v>
      </c>
      <c r="H64" s="46" t="str">
        <f>[9]Ит.пр!H6</f>
        <v>Левковский С.И.</v>
      </c>
      <c r="I64" s="95"/>
      <c r="J64" s="90"/>
    </row>
    <row r="65" spans="1:10" ht="23.1" hidden="1" customHeight="1">
      <c r="A65" s="144"/>
      <c r="B65" s="92" t="s">
        <v>5</v>
      </c>
      <c r="C65" s="44" t="str">
        <f>[9]Ит.пр!C7</f>
        <v>КИСЕЛЕВ Руслан Владимирович</v>
      </c>
      <c r="D65" s="44" t="str">
        <f>[9]Ит.пр!D7</f>
        <v>16.01.1992, МСМК</v>
      </c>
      <c r="E65" s="44" t="str">
        <f>[9]Ит.пр!E7</f>
        <v>ЦФО</v>
      </c>
      <c r="F65" s="44" t="str">
        <f>[9]Ит.пр!F7</f>
        <v>УМВД России по Владимирской обл.</v>
      </c>
      <c r="G65" s="86">
        <f>[9]Ит.пр!G7</f>
        <v>0</v>
      </c>
      <c r="H65" s="47" t="str">
        <f>[9]Ит.пр!H7</f>
        <v>ГУНДАРЕВ И.В.</v>
      </c>
      <c r="I65" s="95"/>
      <c r="J65" s="90"/>
    </row>
    <row r="66" spans="1:10" ht="23.1" hidden="1" customHeight="1">
      <c r="A66" s="144"/>
      <c r="B66" s="92" t="s">
        <v>6</v>
      </c>
      <c r="C66" s="44" t="str">
        <f>[9]Ит.пр!C8</f>
        <v>ШУЛЬГА Виталий Викторович</v>
      </c>
      <c r="D66" s="44" t="str">
        <f>[9]Ит.пр!D8</f>
        <v>15.08.1988, МСМК</v>
      </c>
      <c r="E66" s="44" t="str">
        <f>[9]Ит.пр!E8</f>
        <v>УрФО</v>
      </c>
      <c r="F66" s="44" t="str">
        <f>[9]Ит.пр!F8</f>
        <v>ГУ МВД России по Свердловской обл.</v>
      </c>
      <c r="G66" s="86">
        <f>[9]Ит.пр!G8</f>
        <v>0</v>
      </c>
      <c r="H66" s="47" t="str">
        <f>[9]Ит.пр!H8</f>
        <v>МИРОНОВ А.В.</v>
      </c>
      <c r="I66" s="95"/>
      <c r="J66" s="90"/>
    </row>
    <row r="67" spans="1:10" ht="23.1" hidden="1" customHeight="1" thickBot="1">
      <c r="A67" s="145"/>
      <c r="B67" s="96" t="s">
        <v>6</v>
      </c>
      <c r="C67" s="48" t="str">
        <f>[9]Ит.пр!C9</f>
        <v>МИХАЙЛИН Вячеслав Вячеславович</v>
      </c>
      <c r="D67" s="48" t="str">
        <f>[9]Ит.пр!D9</f>
        <v>06.10.1986, ЗМС</v>
      </c>
      <c r="E67" s="48" t="str">
        <f>[9]Ит.пр!E9</f>
        <v>ЦФО</v>
      </c>
      <c r="F67" s="48" t="str">
        <f>[9]Ит.пр!F9</f>
        <v>ГУ МВД России по Московской обл.</v>
      </c>
      <c r="G67" s="87">
        <f>[9]Ит.пр!G9</f>
        <v>0</v>
      </c>
      <c r="H67" s="49" t="str">
        <f>[9]Ит.пр!H9</f>
        <v>ТЕРЕХОВ М.П.</v>
      </c>
      <c r="I67" s="95"/>
    </row>
    <row r="68" spans="1:10" ht="23.1" hidden="1" customHeight="1">
      <c r="A68" s="63"/>
      <c r="B68" s="94" t="s">
        <v>11</v>
      </c>
      <c r="C68" s="61" t="str">
        <f>[9]Ит.пр!C10</f>
        <v>ГЛАДКИХ Александр Вячеславович</v>
      </c>
      <c r="D68" s="61" t="str">
        <f>[9]Ит.пр!D10</f>
        <v>02.05.1986, МС</v>
      </c>
      <c r="E68" s="61" t="str">
        <f>[9]Ит.пр!E10</f>
        <v>СЗФО</v>
      </c>
      <c r="F68" s="61" t="str">
        <f>[9]Ит.пр!F10</f>
        <v>УМВД России по Вологодской обл.</v>
      </c>
      <c r="G68" s="105">
        <f>[9]Ит.пр!G10</f>
        <v>0</v>
      </c>
      <c r="H68" s="62" t="str">
        <f>[9]Ит.пр!H10</f>
        <v>ШТАТНОВ М.Л.</v>
      </c>
      <c r="I68" s="95"/>
    </row>
    <row r="69" spans="1:10" ht="23.1" hidden="1" customHeight="1" thickBot="1">
      <c r="A69" s="64"/>
      <c r="B69" s="96" t="s">
        <v>12</v>
      </c>
      <c r="C69" s="48" t="str">
        <f>[9]Ит.пр!C11</f>
        <v>ТЕДЕЕВ Алан Бибаевич</v>
      </c>
      <c r="D69" s="48" t="str">
        <f>[9]Ит.пр!D11</f>
        <v>06.01.1999, МС</v>
      </c>
      <c r="E69" s="48" t="str">
        <f>[9]Ит.пр!E11</f>
        <v>ЮФО</v>
      </c>
      <c r="F69" s="48" t="str">
        <f>[9]Ит.пр!F11</f>
        <v>ГУ МВД России по Ростовской обл.</v>
      </c>
      <c r="G69" s="87">
        <f>[9]Ит.пр!G11</f>
        <v>0</v>
      </c>
      <c r="H69" s="49" t="str">
        <f>[9]Ит.пр!H11</f>
        <v>КОСТИН А.П.</v>
      </c>
      <c r="I69" s="11"/>
    </row>
    <row r="70" spans="1:10" ht="23.1" hidden="1" customHeight="1" thickBot="1">
      <c r="A70" s="1"/>
      <c r="B70" s="50"/>
      <c r="C70" s="10"/>
      <c r="D70" s="10"/>
      <c r="E70" s="26"/>
      <c r="F70" s="10"/>
      <c r="G70" s="99"/>
      <c r="H70" s="21"/>
      <c r="I70" s="95"/>
      <c r="J70" s="90"/>
    </row>
    <row r="71" spans="1:10" ht="23.1" hidden="1" customHeight="1">
      <c r="A71" s="143" t="s">
        <v>48</v>
      </c>
      <c r="B71" s="42" t="s">
        <v>4</v>
      </c>
      <c r="C71" s="56" t="str">
        <f>[10]ит.пр!C6</f>
        <v>ВОЛКОВ Андрей Викторович</v>
      </c>
      <c r="D71" s="56" t="str">
        <f>[10]ит.пр!D6</f>
        <v>13.11.1986, МСМК</v>
      </c>
      <c r="E71" s="56" t="str">
        <f>[10]ит.пр!E6</f>
        <v>ЦФО</v>
      </c>
      <c r="F71" s="56" t="str">
        <f>[10]ит.пр!F6</f>
        <v>УМВД России по Рязанской обл.</v>
      </c>
      <c r="G71" s="101">
        <f>[10]ит.пр!G6</f>
        <v>0</v>
      </c>
      <c r="H71" s="57" t="str">
        <f>[10]ит.пр!H6</f>
        <v>ШИЦКОВ К.С.</v>
      </c>
      <c r="I71" s="95"/>
      <c r="J71" s="90"/>
    </row>
    <row r="72" spans="1:10" ht="23.1" hidden="1" customHeight="1">
      <c r="A72" s="144"/>
      <c r="B72" s="92" t="s">
        <v>5</v>
      </c>
      <c r="C72" s="55" t="str">
        <f>[10]ит.пр!C7</f>
        <v>БОБИКОВ Роман Николаевич</v>
      </c>
      <c r="D72" s="55" t="str">
        <f>[10]ит.пр!D7</f>
        <v>08.12.1989, МС</v>
      </c>
      <c r="E72" s="55" t="str">
        <f>[10]ит.пр!E7</f>
        <v>СП</v>
      </c>
      <c r="F72" s="55" t="str">
        <f>[10]ит.пр!F7</f>
        <v>ГУ МВД России по Санкт-Петербургу и Ленинградской обл.</v>
      </c>
      <c r="G72" s="100">
        <f>[10]ит.пр!G7</f>
        <v>0</v>
      </c>
      <c r="H72" s="58" t="str">
        <f>[10]ит.пр!H7</f>
        <v>Левковский С.И.</v>
      </c>
      <c r="I72" s="95"/>
      <c r="J72" s="90"/>
    </row>
    <row r="73" spans="1:10" ht="23.1" hidden="1" customHeight="1">
      <c r="A73" s="144"/>
      <c r="B73" s="92" t="s">
        <v>6</v>
      </c>
      <c r="C73" s="55" t="str">
        <f>[10]ит.пр!C8</f>
        <v>ИСАЕВ Евгений Иванович</v>
      </c>
      <c r="D73" s="55" t="str">
        <f>[10]ит.пр!D8</f>
        <v>05.08.1979, ЗМС</v>
      </c>
      <c r="E73" s="55" t="str">
        <f>[10]ит.пр!E8</f>
        <v>ПФО</v>
      </c>
      <c r="F73" s="55" t="str">
        <f>[10]ит.пр!F8</f>
        <v>МВД по Республике Татарстан</v>
      </c>
      <c r="G73" s="100">
        <f>[10]ит.пр!G8</f>
        <v>0</v>
      </c>
      <c r="H73" s="58" t="str">
        <f>[10]ит.пр!H8</f>
        <v>ВОДЯШЕВ Э.А.</v>
      </c>
      <c r="I73" s="95"/>
      <c r="J73" s="90"/>
    </row>
    <row r="74" spans="1:10" ht="23.1" hidden="1" customHeight="1" thickBot="1">
      <c r="A74" s="145"/>
      <c r="B74" s="96" t="s">
        <v>6</v>
      </c>
      <c r="C74" s="59" t="str">
        <f>[10]ит.пр!C9</f>
        <v>МОЛОДЫХ Владимир Алексеевич</v>
      </c>
      <c r="D74" s="59" t="str">
        <f>[10]ит.пр!D9</f>
        <v>23.05.1995, МС</v>
      </c>
      <c r="E74" s="59" t="str">
        <f>[10]ит.пр!E9</f>
        <v>ЦФО</v>
      </c>
      <c r="F74" s="59" t="str">
        <f>[10]ит.пр!F9</f>
        <v>УМВД России по Белгородской обл.</v>
      </c>
      <c r="G74" s="102">
        <f>[10]ит.пр!G9</f>
        <v>0</v>
      </c>
      <c r="H74" s="60" t="str">
        <f>[10]ит.пр!H9</f>
        <v>РЫЖКОВ В.И.</v>
      </c>
      <c r="I74" s="95"/>
    </row>
    <row r="75" spans="1:10" ht="23.1" hidden="1" customHeight="1">
      <c r="A75" s="108"/>
      <c r="B75" s="94" t="s">
        <v>11</v>
      </c>
      <c r="C75" s="109" t="str">
        <f>[10]ит.пр!C10</f>
        <v>ХАПЦЕВ Артур Русланович</v>
      </c>
      <c r="D75" s="109" t="str">
        <f>[10]ит.пр!D10</f>
        <v>15.01.1988, КМС</v>
      </c>
      <c r="E75" s="109" t="str">
        <f>[10]ит.пр!E10</f>
        <v>УрФО</v>
      </c>
      <c r="F75" s="109" t="str">
        <f>[10]ит.пр!F10</f>
        <v>ГУ МВД России по Свердловской обл.</v>
      </c>
      <c r="G75" s="110">
        <f>[10]ит.пр!G10</f>
        <v>0</v>
      </c>
      <c r="H75" s="111" t="str">
        <f>[10]ит.пр!H10</f>
        <v>МИРОНОВ А.В.</v>
      </c>
      <c r="I75" s="95"/>
    </row>
    <row r="76" spans="1:10" ht="23.1" hidden="1" customHeight="1" thickBot="1">
      <c r="A76" s="107"/>
      <c r="B76" s="96" t="s">
        <v>11</v>
      </c>
      <c r="C76" s="59" t="str">
        <f>[10]ит.пр!C11</f>
        <v>РАТЬКО Константин Станиславович</v>
      </c>
      <c r="D76" s="59" t="str">
        <f>[10]ит.пр!D11</f>
        <v>06.04.1985, МС</v>
      </c>
      <c r="E76" s="59" t="str">
        <f>[10]ит.пр!E11</f>
        <v>ЦФО</v>
      </c>
      <c r="F76" s="59" t="str">
        <f>[10]ит.пр!F11</f>
        <v>УМВД России по Владимирской обл.</v>
      </c>
      <c r="G76" s="102">
        <f>[10]ит.пр!G11</f>
        <v>0</v>
      </c>
      <c r="H76" s="60" t="str">
        <f>[10]ит.пр!H11</f>
        <v>ГУНДАРЕВ И.В.</v>
      </c>
      <c r="I76" s="11"/>
    </row>
    <row r="77" spans="1:10" ht="23.1" hidden="1" customHeight="1" thickBot="1">
      <c r="B77" s="12"/>
      <c r="C77" s="3"/>
      <c r="D77" s="4"/>
      <c r="E77" s="4"/>
      <c r="F77" s="5"/>
      <c r="G77" s="5"/>
      <c r="H77" s="3"/>
      <c r="I77" s="103">
        <v>0</v>
      </c>
      <c r="J77" s="91"/>
    </row>
    <row r="78" spans="1:10" ht="23.1" customHeight="1">
      <c r="A78" s="1"/>
      <c r="B78" s="2"/>
      <c r="C78" s="3"/>
      <c r="D78" s="4"/>
      <c r="E78" s="4"/>
      <c r="F78" s="5"/>
      <c r="G78" s="5"/>
      <c r="H78" s="3"/>
      <c r="I78" s="103">
        <v>0</v>
      </c>
      <c r="J78" s="91"/>
    </row>
    <row r="79" spans="1:10" ht="23.1" customHeight="1">
      <c r="A79" s="1"/>
      <c r="B79" s="24" t="str">
        <f>[1]реквизиты!$A$6</f>
        <v>Гл. судья, судья ВК</v>
      </c>
      <c r="C79" s="6"/>
      <c r="D79" s="6"/>
      <c r="E79" s="27"/>
      <c r="F79" s="24" t="str">
        <f>[1]реквизиты!$G$6</f>
        <v>И.Г.Циклаури</v>
      </c>
      <c r="G79" s="24"/>
      <c r="H79" s="6"/>
      <c r="I79" s="95"/>
      <c r="J79" s="90"/>
    </row>
    <row r="80" spans="1:10" ht="23.1" customHeight="1">
      <c r="A80" s="1"/>
      <c r="B80" s="24"/>
      <c r="C80" s="7"/>
      <c r="D80" s="7"/>
      <c r="E80" s="28"/>
      <c r="F80" s="23" t="str">
        <f>[1]реквизиты!$G$7</f>
        <v>/РСО- Алания /</v>
      </c>
      <c r="G80" s="23"/>
      <c r="H80" s="7"/>
      <c r="I80" s="95"/>
      <c r="J80" s="90"/>
    </row>
    <row r="81" spans="1:19" ht="23.1" customHeight="1">
      <c r="A81" s="1"/>
      <c r="B81" s="24" t="str">
        <f>[1]реквизиты!$A$8</f>
        <v>Гл. секретарь, судья ВК</v>
      </c>
      <c r="C81" s="7"/>
      <c r="D81" s="7"/>
      <c r="E81" s="28"/>
      <c r="F81" s="24" t="str">
        <f>[1]реквизиты!$G$8</f>
        <v>А.В.Поляков</v>
      </c>
      <c r="G81" s="24"/>
      <c r="H81" s="6"/>
      <c r="I81" s="95"/>
    </row>
    <row r="82" spans="1:19" ht="23.1" customHeight="1">
      <c r="C82" s="1"/>
      <c r="F82" t="str">
        <f>[1]реквизиты!$G$9</f>
        <v>/Рязань/</v>
      </c>
      <c r="H82" s="7"/>
      <c r="I82" s="95"/>
    </row>
    <row r="83" spans="1:19" ht="9" customHeight="1"/>
    <row r="84" spans="1:19" ht="29.25" customHeight="1">
      <c r="J84" s="1"/>
    </row>
    <row r="85" spans="1:19" ht="12" customHeight="1"/>
    <row r="86" spans="1:19" ht="21.75" customHeight="1"/>
    <row r="87" spans="1:19" ht="12" customHeight="1"/>
    <row r="88" spans="1:19" ht="12" customHeight="1"/>
    <row r="93" spans="1:19">
      <c r="S93" t="s">
        <v>10</v>
      </c>
    </row>
  </sheetData>
  <mergeCells count="31">
    <mergeCell ref="A43:A46"/>
    <mergeCell ref="A50:A53"/>
    <mergeCell ref="A57:A60"/>
    <mergeCell ref="A64:A67"/>
    <mergeCell ref="A71:A74"/>
    <mergeCell ref="A8:A11"/>
    <mergeCell ref="A15:A18"/>
    <mergeCell ref="A22:A25"/>
    <mergeCell ref="A29:A32"/>
    <mergeCell ref="A36:A39"/>
    <mergeCell ref="J14:J15"/>
    <mergeCell ref="I18:I19"/>
    <mergeCell ref="G6:G7"/>
    <mergeCell ref="H6:H7"/>
    <mergeCell ref="I6:I7"/>
    <mergeCell ref="I8:I9"/>
    <mergeCell ref="J8:J9"/>
    <mergeCell ref="I10:I11"/>
    <mergeCell ref="J10:J11"/>
    <mergeCell ref="I12:I13"/>
    <mergeCell ref="J12:J13"/>
    <mergeCell ref="A1:I1"/>
    <mergeCell ref="A2:I2"/>
    <mergeCell ref="A3:I3"/>
    <mergeCell ref="A4:I4"/>
    <mergeCell ref="A5:I5"/>
    <mergeCell ref="B6:B7"/>
    <mergeCell ref="C6:C7"/>
    <mergeCell ref="D6:D7"/>
    <mergeCell ref="E6:E7"/>
    <mergeCell ref="F6:F7"/>
  </mergeCells>
  <conditionalFormatting sqref="G21 G28 G35 G42 G49 G56 G63 G70">
    <cfRule type="cellIs" dxfId="2" priority="1" stopIfTrue="1" operator="equal">
      <formula>0</formula>
    </cfRule>
  </conditionalFormatting>
  <printOptions horizontalCentered="1"/>
  <pageMargins left="0" right="0" top="0.15748031496062992" bottom="0.11811023622047245" header="0.6692913385826772" footer="0.59055118110236227"/>
  <pageSetup paperSize="9" scale="94" pageOrder="overThenDown" orientation="portrait" copies="2" r:id="rId1"/>
  <headerFooter alignWithMargins="0"/>
  <rowBreaks count="1" manualBreakCount="1">
    <brk id="84" max="7" man="1"/>
  </rowBreaks>
  <colBreaks count="2" manualBreakCount="2">
    <brk id="13" max="1048575" man="1"/>
    <brk id="14" max="1048575" man="1"/>
  </colBreaks>
  <drawing r:id="rId2"/>
</worksheet>
</file>

<file path=xl/worksheets/sheet3.xml><?xml version="1.0" encoding="utf-8"?>
<worksheet xmlns="http://schemas.openxmlformats.org/spreadsheetml/2006/main" xmlns:r="http://schemas.openxmlformats.org/officeDocument/2006/relationships">
  <dimension ref="A1:S93"/>
  <sheetViews>
    <sheetView zoomScaleNormal="100" workbookViewId="0">
      <selection activeCell="A3" sqref="A3:I3"/>
    </sheetView>
  </sheetViews>
  <sheetFormatPr defaultRowHeight="13.2"/>
  <cols>
    <col min="1" max="2" width="6.77734375" customWidth="1"/>
    <col min="3" max="3" width="21.77734375" customWidth="1"/>
    <col min="4" max="4" width="13.77734375" customWidth="1"/>
    <col min="5" max="5" width="8.21875" style="29" customWidth="1"/>
    <col min="6" max="6" width="17.77734375" customWidth="1"/>
    <col min="7" max="7" width="8" customWidth="1"/>
    <col min="8" max="8" width="20" customWidth="1"/>
    <col min="9" max="9" width="0.21875" customWidth="1"/>
  </cols>
  <sheetData>
    <row r="1" spans="1:10" ht="21" customHeight="1">
      <c r="A1" s="136" t="s">
        <v>7</v>
      </c>
      <c r="B1" s="136"/>
      <c r="C1" s="136"/>
      <c r="D1" s="136"/>
      <c r="E1" s="136"/>
      <c r="F1" s="136"/>
      <c r="G1" s="136"/>
      <c r="H1" s="136"/>
      <c r="I1" s="136"/>
    </row>
    <row r="2" spans="1:10" ht="29.25" customHeight="1">
      <c r="A2" s="137" t="str">
        <f>призеры!A2</f>
        <v>СПИСОК ПРИЗЕРОВ</v>
      </c>
      <c r="B2" s="137"/>
      <c r="C2" s="137"/>
      <c r="D2" s="137"/>
      <c r="E2" s="137"/>
      <c r="F2" s="137"/>
      <c r="G2" s="137"/>
      <c r="H2" s="137"/>
      <c r="I2" s="137"/>
    </row>
    <row r="3" spans="1:10" ht="40.5" customHeight="1">
      <c r="A3" s="138" t="str">
        <f>[1]реквизиты!$A$2</f>
        <v xml:space="preserve">Чемпионат Министерства внутренних дел Российской Федерации по боевому самбо </v>
      </c>
      <c r="B3" s="138"/>
      <c r="C3" s="138"/>
      <c r="D3" s="138"/>
      <c r="E3" s="138"/>
      <c r="F3" s="138"/>
      <c r="G3" s="138"/>
      <c r="H3" s="138"/>
      <c r="I3" s="138"/>
    </row>
    <row r="4" spans="1:10" ht="16.5" customHeight="1" thickBot="1">
      <c r="A4" s="137" t="str">
        <f>[1]реквизиты!$A$3</f>
        <v>21-27 января 2019г.                             г.Санкт-Петербург</v>
      </c>
      <c r="B4" s="137"/>
      <c r="C4" s="137"/>
      <c r="D4" s="137"/>
      <c r="E4" s="137"/>
      <c r="F4" s="137"/>
      <c r="G4" s="137"/>
      <c r="H4" s="137"/>
      <c r="I4" s="137"/>
    </row>
    <row r="5" spans="1:10" ht="3.75" hidden="1" customHeight="1" thickBot="1">
      <c r="A5" s="137"/>
      <c r="B5" s="137"/>
      <c r="C5" s="137"/>
      <c r="D5" s="137"/>
      <c r="E5" s="137"/>
      <c r="F5" s="137"/>
      <c r="G5" s="137"/>
      <c r="H5" s="137"/>
      <c r="I5" s="137"/>
    </row>
    <row r="6" spans="1:10" ht="11.1" customHeight="1">
      <c r="B6" s="149" t="s">
        <v>0</v>
      </c>
      <c r="C6" s="151" t="s">
        <v>1</v>
      </c>
      <c r="D6" s="151" t="s">
        <v>2</v>
      </c>
      <c r="E6" s="151" t="s">
        <v>15</v>
      </c>
      <c r="F6" s="151" t="s">
        <v>16</v>
      </c>
      <c r="G6" s="154"/>
      <c r="H6" s="139" t="s">
        <v>3</v>
      </c>
      <c r="I6" s="141"/>
    </row>
    <row r="7" spans="1:10" ht="13.5" customHeight="1" thickBot="1">
      <c r="B7" s="150"/>
      <c r="C7" s="152"/>
      <c r="D7" s="152"/>
      <c r="E7" s="152"/>
      <c r="F7" s="152"/>
      <c r="G7" s="155"/>
      <c r="H7" s="140"/>
      <c r="I7" s="141"/>
    </row>
    <row r="8" spans="1:10" ht="23.1" hidden="1" customHeight="1">
      <c r="A8" s="143" t="s">
        <v>8</v>
      </c>
      <c r="B8" s="80" t="s">
        <v>4</v>
      </c>
      <c r="C8" s="45" t="s">
        <v>49</v>
      </c>
      <c r="D8" s="45" t="s">
        <v>50</v>
      </c>
      <c r="E8" s="45" t="s">
        <v>51</v>
      </c>
      <c r="F8" s="45" t="s">
        <v>52</v>
      </c>
      <c r="G8" s="85">
        <v>0</v>
      </c>
      <c r="H8" s="46" t="s">
        <v>53</v>
      </c>
      <c r="I8" s="142"/>
      <c r="J8" s="153"/>
    </row>
    <row r="9" spans="1:10" ht="23.1" hidden="1" customHeight="1">
      <c r="A9" s="144"/>
      <c r="B9" s="81" t="s">
        <v>5</v>
      </c>
      <c r="C9" s="44" t="s">
        <v>54</v>
      </c>
      <c r="D9" s="44" t="s">
        <v>55</v>
      </c>
      <c r="E9" s="44" t="s">
        <v>51</v>
      </c>
      <c r="F9" s="44" t="s">
        <v>56</v>
      </c>
      <c r="G9" s="86">
        <v>0</v>
      </c>
      <c r="H9" s="47" t="s">
        <v>57</v>
      </c>
      <c r="I9" s="142"/>
      <c r="J9" s="153"/>
    </row>
    <row r="10" spans="1:10" ht="23.1" hidden="1" customHeight="1">
      <c r="A10" s="144"/>
      <c r="B10" s="82" t="s">
        <v>6</v>
      </c>
      <c r="C10" s="44" t="s">
        <v>58</v>
      </c>
      <c r="D10" s="44" t="s">
        <v>59</v>
      </c>
      <c r="E10" s="44" t="s">
        <v>51</v>
      </c>
      <c r="F10" s="44" t="s">
        <v>60</v>
      </c>
      <c r="G10" s="86">
        <v>0</v>
      </c>
      <c r="H10" s="47" t="s">
        <v>61</v>
      </c>
      <c r="I10" s="142"/>
      <c r="J10" s="153"/>
    </row>
    <row r="11" spans="1:10" ht="23.1" hidden="1" customHeight="1" thickBot="1">
      <c r="A11" s="145"/>
      <c r="B11" s="84" t="s">
        <v>6</v>
      </c>
      <c r="C11" s="48" t="s">
        <v>62</v>
      </c>
      <c r="D11" s="48" t="s">
        <v>63</v>
      </c>
      <c r="E11" s="48" t="s">
        <v>51</v>
      </c>
      <c r="F11" s="48" t="s">
        <v>64</v>
      </c>
      <c r="G11" s="87">
        <v>0</v>
      </c>
      <c r="H11" s="49" t="s">
        <v>65</v>
      </c>
      <c r="I11" s="142"/>
      <c r="J11" s="153"/>
    </row>
    <row r="12" spans="1:10" ht="23.1" hidden="1" customHeight="1">
      <c r="A12" s="63"/>
      <c r="B12" s="104" t="s">
        <v>11</v>
      </c>
      <c r="C12" s="61" t="s">
        <v>66</v>
      </c>
      <c r="D12" s="61" t="s">
        <v>67</v>
      </c>
      <c r="E12" s="61" t="s">
        <v>51</v>
      </c>
      <c r="F12" s="61" t="s">
        <v>52</v>
      </c>
      <c r="G12" s="105">
        <v>0</v>
      </c>
      <c r="H12" s="62" t="s">
        <v>68</v>
      </c>
      <c r="I12" s="135"/>
      <c r="J12" s="153"/>
    </row>
    <row r="13" spans="1:10" ht="23.1" hidden="1" customHeight="1" thickBot="1">
      <c r="A13" s="64"/>
      <c r="B13" s="84" t="s">
        <v>11</v>
      </c>
      <c r="C13" s="48" t="s">
        <v>69</v>
      </c>
      <c r="D13" s="48" t="s">
        <v>70</v>
      </c>
      <c r="E13" s="48" t="s">
        <v>51</v>
      </c>
      <c r="F13" s="48" t="s">
        <v>71</v>
      </c>
      <c r="G13" s="87">
        <v>0</v>
      </c>
      <c r="H13" s="49" t="s">
        <v>72</v>
      </c>
      <c r="I13" s="135"/>
      <c r="J13" s="153"/>
    </row>
    <row r="14" spans="1:10" ht="23.1" hidden="1" customHeight="1" thickBot="1">
      <c r="B14" s="8"/>
      <c r="C14" s="9"/>
      <c r="D14" s="9"/>
      <c r="E14" s="25"/>
      <c r="F14" s="9"/>
      <c r="G14" s="88"/>
      <c r="H14" s="9"/>
      <c r="I14" s="95"/>
      <c r="J14" s="153"/>
    </row>
    <row r="15" spans="1:10" ht="23.1" hidden="1" customHeight="1">
      <c r="A15" s="143" t="s">
        <v>9</v>
      </c>
      <c r="B15" s="42" t="s">
        <v>4</v>
      </c>
      <c r="C15" s="45" t="str">
        <f>[2]Ит.пр!C6</f>
        <v>КУБАРЬКОВ Андрей Васильевич</v>
      </c>
      <c r="D15" s="45" t="str">
        <f>[2]Ит.пр!D6</f>
        <v>25.08.1993, МС</v>
      </c>
      <c r="E15" s="45" t="str">
        <f>[2]Ит.пр!E6</f>
        <v>СП</v>
      </c>
      <c r="F15" s="45" t="str">
        <f>[2]Ит.пр!F6</f>
        <v>ГУ МВД России по Санкт-Петербургу и Ленинградской обл.</v>
      </c>
      <c r="G15" s="85">
        <f>[2]Ит.пр!G6</f>
        <v>0</v>
      </c>
      <c r="H15" s="46" t="str">
        <f>[2]Ит.пр!H6</f>
        <v>Левковский С.И.</v>
      </c>
      <c r="I15" s="95"/>
      <c r="J15" s="153"/>
    </row>
    <row r="16" spans="1:10" ht="23.1" hidden="1" customHeight="1">
      <c r="A16" s="144"/>
      <c r="B16" s="92" t="s">
        <v>5</v>
      </c>
      <c r="C16" s="44" t="str">
        <f>[2]Ит.пр!C7</f>
        <v>ЕРЕМИН Евгений Алексеевич</v>
      </c>
      <c r="D16" s="44" t="str">
        <f>[2]Ит.пр!D7</f>
        <v>10.12.1999, МС</v>
      </c>
      <c r="E16" s="44" t="str">
        <f>[2]Ит.пр!E7</f>
        <v>СП</v>
      </c>
      <c r="F16" s="44" t="str">
        <f>[2]Ит.пр!F7</f>
        <v>ГУ МВД России по Санкт-Петербургу и Ленинградской обл.</v>
      </c>
      <c r="G16" s="86">
        <f>[2]Ит.пр!G7</f>
        <v>0</v>
      </c>
      <c r="H16" s="47" t="str">
        <f>[2]Ит.пр!H7</f>
        <v>Левковский С.И.</v>
      </c>
      <c r="I16" s="95"/>
    </row>
    <row r="17" spans="1:16" ht="23.1" hidden="1" customHeight="1">
      <c r="A17" s="144"/>
      <c r="B17" s="92" t="s">
        <v>6</v>
      </c>
      <c r="C17" s="44" t="str">
        <f>[2]Ит.пр!C8</f>
        <v>КЛЮКИН Алексей Геннадьевич</v>
      </c>
      <c r="D17" s="44" t="str">
        <f>[2]Ит.пр!D8</f>
        <v>21.03.1990, МСМК</v>
      </c>
      <c r="E17" s="44" t="str">
        <f>[2]Ит.пр!E8</f>
        <v>ПФО</v>
      </c>
      <c r="F17" s="44" t="str">
        <f>[2]Ит.пр!F8</f>
        <v>МВД по Республике Татарстан</v>
      </c>
      <c r="G17" s="86">
        <f>[2]Ит.пр!G8</f>
        <v>0</v>
      </c>
      <c r="H17" s="47" t="str">
        <f>[2]Ит.пр!H8</f>
        <v>ВОДЯШЕВ Э.А.</v>
      </c>
      <c r="I17" s="95"/>
    </row>
    <row r="18" spans="1:16" ht="23.1" hidden="1" customHeight="1" thickBot="1">
      <c r="A18" s="145"/>
      <c r="B18" s="96" t="s">
        <v>6</v>
      </c>
      <c r="C18" s="48" t="str">
        <f>[2]Ит.пр!C9</f>
        <v>КУЮКОВ Элбек Владимирович</v>
      </c>
      <c r="D18" s="48" t="str">
        <f>[2]Ит.пр!D9</f>
        <v>13.05.1995, МС</v>
      </c>
      <c r="E18" s="48" t="str">
        <f>[2]Ит.пр!E9</f>
        <v>ЮФО</v>
      </c>
      <c r="F18" s="48" t="str">
        <f>[2]Ит.пр!F9</f>
        <v>ГУ МВД России по Краснодарскому краю</v>
      </c>
      <c r="G18" s="87">
        <f>[2]Ит.пр!G9</f>
        <v>0</v>
      </c>
      <c r="H18" s="49" t="str">
        <f>[2]Ит.пр!H9</f>
        <v>Тупиков Р.Н.</v>
      </c>
      <c r="I18" s="135"/>
    </row>
    <row r="19" spans="1:16" ht="23.1" hidden="1" customHeight="1">
      <c r="A19" s="63"/>
      <c r="B19" s="94" t="s">
        <v>11</v>
      </c>
      <c r="C19" s="61" t="str">
        <f>[2]Ит.пр!C10</f>
        <v>ПАВЛОВ Николай Владимирович</v>
      </c>
      <c r="D19" s="61" t="str">
        <f>[2]Ит.пр!D10</f>
        <v>29.03.1992, МС</v>
      </c>
      <c r="E19" s="61" t="str">
        <f>[2]Ит.пр!E10</f>
        <v>ЦФО</v>
      </c>
      <c r="F19" s="61" t="str">
        <f>[2]Ит.пр!F10</f>
        <v>УМВД России по Ярославской обл.</v>
      </c>
      <c r="G19" s="105">
        <f>[2]Ит.пр!G10</f>
        <v>0</v>
      </c>
      <c r="H19" s="62" t="str">
        <f>[2]Ит.пр!H10</f>
        <v>ЗАВРАЖНЫЙ В.Б.</v>
      </c>
      <c r="I19" s="135"/>
    </row>
    <row r="20" spans="1:16" ht="23.1" hidden="1" customHeight="1" thickBot="1">
      <c r="A20" s="64"/>
      <c r="B20" s="96" t="s">
        <v>11</v>
      </c>
      <c r="C20" s="48" t="str">
        <f>[2]Ит.пр!C11</f>
        <v>ЛАМАНОВ Владимир Александрович</v>
      </c>
      <c r="D20" s="48" t="str">
        <f>[2]Ит.пр!D11</f>
        <v>20..111992, МСМК</v>
      </c>
      <c r="E20" s="48" t="str">
        <f>[2]Ит.пр!E11</f>
        <v>ЦФО</v>
      </c>
      <c r="F20" s="48" t="str">
        <f>[2]Ит.пр!F11</f>
        <v>УМВД России по Рязанской обл.</v>
      </c>
      <c r="G20" s="87">
        <f>[2]Ит.пр!G11</f>
        <v>0</v>
      </c>
      <c r="H20" s="49" t="str">
        <f>[2]Ит.пр!H11</f>
        <v>ШИЦКОВ К.С.</v>
      </c>
      <c r="I20" s="11"/>
    </row>
    <row r="21" spans="1:16" ht="23.1" hidden="1" customHeight="1" thickBot="1">
      <c r="B21" s="13"/>
      <c r="C21" s="9"/>
      <c r="D21" s="9"/>
      <c r="E21" s="25"/>
      <c r="F21" s="9"/>
      <c r="G21" s="9"/>
      <c r="H21" s="9"/>
      <c r="I21" s="95"/>
      <c r="J21" s="90"/>
    </row>
    <row r="22" spans="1:16" ht="23.1" hidden="1" customHeight="1">
      <c r="A22" s="143" t="s">
        <v>17</v>
      </c>
      <c r="B22" s="42" t="s">
        <v>4</v>
      </c>
      <c r="C22" s="45" t="str">
        <f>[3]Ит.пр!C6</f>
        <v>МОНГУШ Альберт Олегович</v>
      </c>
      <c r="D22" s="45" t="str">
        <f>[3]Ит.пр!D6</f>
        <v>05.06.1989, МСМК</v>
      </c>
      <c r="E22" s="45" t="str">
        <f>[3]Ит.пр!E6</f>
        <v>ПФО</v>
      </c>
      <c r="F22" s="45" t="str">
        <f>[3]Ит.пр!F6</f>
        <v>МВД по Республике Татарстан</v>
      </c>
      <c r="G22" s="85">
        <f>[3]Ит.пр!G6</f>
        <v>0</v>
      </c>
      <c r="H22" s="46" t="str">
        <f>[3]Ит.пр!H6</f>
        <v>ВОДЯШЕВ Э.А.</v>
      </c>
      <c r="I22" s="95"/>
      <c r="J22" s="90"/>
    </row>
    <row r="23" spans="1:16" ht="23.1" hidden="1" customHeight="1">
      <c r="A23" s="144"/>
      <c r="B23" s="92" t="s">
        <v>5</v>
      </c>
      <c r="C23" s="44" t="str">
        <f>[3]Ит.пр!C7</f>
        <v>ДАНИЕЛЯН Михаил Спартакович</v>
      </c>
      <c r="D23" s="44" t="str">
        <f>[3]Ит.пр!D7</f>
        <v>20.02.1992, МСМК</v>
      </c>
      <c r="E23" s="44" t="str">
        <f>[3]Ит.пр!E7</f>
        <v>ЮФО</v>
      </c>
      <c r="F23" s="44" t="str">
        <f>[3]Ит.пр!F7</f>
        <v>ГУ МВД России по Краснодарскому краю</v>
      </c>
      <c r="G23" s="86">
        <f>[3]Ит.пр!G7</f>
        <v>0</v>
      </c>
      <c r="H23" s="47" t="str">
        <f>[3]Ит.пр!H7</f>
        <v>Тупиков Р.Н.</v>
      </c>
      <c r="I23" s="95"/>
      <c r="J23" s="90"/>
    </row>
    <row r="24" spans="1:16" ht="23.1" hidden="1" customHeight="1">
      <c r="A24" s="144"/>
      <c r="B24" s="92" t="s">
        <v>6</v>
      </c>
      <c r="C24" s="44" t="str">
        <f>[3]Ит.пр!C8</f>
        <v>ХЕРТЕК Саян Калдар-оолович</v>
      </c>
      <c r="D24" s="44" t="str">
        <f>[3]Ит.пр!D8</f>
        <v>06.09.1987, МСМК</v>
      </c>
      <c r="E24" s="44" t="str">
        <f>[3]Ит.пр!E8</f>
        <v>ЦФО</v>
      </c>
      <c r="F24" s="44" t="str">
        <f>[3]Ит.пр!F8</f>
        <v>ГУ МВД России по Московской обл.</v>
      </c>
      <c r="G24" s="86">
        <f>[3]Ит.пр!G8</f>
        <v>0</v>
      </c>
      <c r="H24" s="47" t="str">
        <f>[3]Ит.пр!H8</f>
        <v>ТЕРЕХОВ М.П.</v>
      </c>
      <c r="I24" s="95"/>
      <c r="J24" s="90"/>
    </row>
    <row r="25" spans="1:16" ht="23.1" hidden="1" customHeight="1" thickBot="1">
      <c r="A25" s="145"/>
      <c r="B25" s="96" t="s">
        <v>6</v>
      </c>
      <c r="C25" s="48" t="str">
        <f>[3]Ит.пр!C9</f>
        <v>ГУРБАНОВ Сабухи Нажваддин оглы</v>
      </c>
      <c r="D25" s="48" t="str">
        <f>[3]Ит.пр!D9</f>
        <v>01.04.1996, МСМК</v>
      </c>
      <c r="E25" s="48" t="str">
        <f>[3]Ит.пр!E9</f>
        <v>ЦФО</v>
      </c>
      <c r="F25" s="48" t="str">
        <f>[3]Ит.пр!F9</f>
        <v>УМВД России по Владимирской обл.</v>
      </c>
      <c r="G25" s="87">
        <f>[3]Ит.пр!G9</f>
        <v>0</v>
      </c>
      <c r="H25" s="49" t="str">
        <f>[3]Ит.пр!H9</f>
        <v>ГУНДАРЕВ И.В.</v>
      </c>
      <c r="I25" s="95"/>
    </row>
    <row r="26" spans="1:16" ht="23.1" hidden="1" customHeight="1">
      <c r="A26" s="63"/>
      <c r="B26" s="94" t="s">
        <v>11</v>
      </c>
      <c r="C26" s="61" t="str">
        <f>[3]Ит.пр!C10</f>
        <v>КОЗЛОВ Роман Витальевич</v>
      </c>
      <c r="D26" s="61" t="str">
        <f>[3]Ит.пр!D10</f>
        <v>04.05.1990, МС</v>
      </c>
      <c r="E26" s="61" t="str">
        <f>[3]Ит.пр!E10</f>
        <v>СП</v>
      </c>
      <c r="F26" s="61" t="str">
        <f>[3]Ит.пр!F10</f>
        <v>ГУ МВД России по Санкт-Петербургу и Ленинградской обл.</v>
      </c>
      <c r="G26" s="105">
        <f>[3]Ит.пр!G10</f>
        <v>0</v>
      </c>
      <c r="H26" s="62" t="str">
        <f>[3]Ит.пр!H10</f>
        <v>Левковский С.И.</v>
      </c>
      <c r="I26" s="95"/>
      <c r="L26" s="17"/>
      <c r="M26" s="18"/>
      <c r="N26" s="17"/>
      <c r="O26" s="19"/>
      <c r="P26" s="43"/>
    </row>
    <row r="27" spans="1:16" ht="23.1" hidden="1" customHeight="1" thickBot="1">
      <c r="A27" s="64"/>
      <c r="B27" s="96" t="s">
        <v>11</v>
      </c>
      <c r="C27" s="48" t="str">
        <f>[3]Ит.пр!C11</f>
        <v>ЯВРУМЯН Рудольф Александрович</v>
      </c>
      <c r="D27" s="48" t="str">
        <f>[3]Ит.пр!D11</f>
        <v>11.05.1997, МС</v>
      </c>
      <c r="E27" s="48" t="str">
        <f>[3]Ит.пр!E11</f>
        <v>ЮФО</v>
      </c>
      <c r="F27" s="48" t="str">
        <f>[3]Ит.пр!F11</f>
        <v>ГУ МВД России по Краснодарскому краю</v>
      </c>
      <c r="G27" s="87">
        <f>[3]Ит.пр!G11</f>
        <v>0</v>
      </c>
      <c r="H27" s="49" t="str">
        <f>[3]Ит.пр!H11</f>
        <v>Тупиков Р.Н.</v>
      </c>
      <c r="I27" s="11"/>
    </row>
    <row r="28" spans="1:16" ht="23.1" hidden="1" customHeight="1" thickBot="1">
      <c r="A28" s="30"/>
      <c r="B28" s="12"/>
      <c r="C28" s="43"/>
      <c r="D28" s="16"/>
      <c r="E28" s="16"/>
      <c r="F28" s="17"/>
      <c r="G28" s="9"/>
      <c r="H28" s="20"/>
      <c r="I28" s="95"/>
      <c r="J28" s="90"/>
    </row>
    <row r="29" spans="1:16" ht="23.1" hidden="1" customHeight="1">
      <c r="A29" s="143" t="s">
        <v>18</v>
      </c>
      <c r="B29" s="42" t="s">
        <v>4</v>
      </c>
      <c r="C29" s="45" t="str">
        <f>[4]ит.пр!C6</f>
        <v>АДЖЕМЯН Мгер Артурович</v>
      </c>
      <c r="D29" s="45" t="str">
        <f>[4]ит.пр!D6</f>
        <v>18.07.1992, МС</v>
      </c>
      <c r="E29" s="45" t="str">
        <f>[4]ит.пр!E6</f>
        <v>СП</v>
      </c>
      <c r="F29" s="45" t="str">
        <f>[4]ит.пр!F6</f>
        <v>ГУ МВД России по Санкт-Петербургу и Ленинградской обл.</v>
      </c>
      <c r="G29" s="85">
        <f>[4]ит.пр!G6</f>
        <v>0</v>
      </c>
      <c r="H29" s="46" t="str">
        <f>[4]ит.пр!H6</f>
        <v>Левковский С.И.</v>
      </c>
      <c r="I29" s="95"/>
      <c r="J29" s="90"/>
    </row>
    <row r="30" spans="1:16" ht="23.1" hidden="1" customHeight="1">
      <c r="A30" s="144"/>
      <c r="B30" s="92" t="s">
        <v>5</v>
      </c>
      <c r="C30" s="44" t="str">
        <f>[4]ит.пр!C7</f>
        <v>ФЕДОРОВ Александр Владимирович</v>
      </c>
      <c r="D30" s="44" t="str">
        <f>[4]ит.пр!D7</f>
        <v>08.09.1994, МС</v>
      </c>
      <c r="E30" s="44" t="str">
        <f>[4]ит.пр!E7</f>
        <v>ЦФО</v>
      </c>
      <c r="F30" s="44" t="str">
        <f>[4]ит.пр!F7</f>
        <v>УМВД России по Владимирской обл.</v>
      </c>
      <c r="G30" s="86">
        <f>[4]ит.пр!G7</f>
        <v>0</v>
      </c>
      <c r="H30" s="47" t="str">
        <f>[4]ит.пр!H7</f>
        <v>ГУНДАРЕВ И.В.</v>
      </c>
      <c r="I30" s="95"/>
      <c r="J30" s="90"/>
    </row>
    <row r="31" spans="1:16" ht="23.1" hidden="1" customHeight="1">
      <c r="A31" s="144"/>
      <c r="B31" s="92" t="s">
        <v>6</v>
      </c>
      <c r="C31" s="44" t="str">
        <f>[4]ит.пр!C8</f>
        <v>ПСЕУНОК Амир Шумафович</v>
      </c>
      <c r="D31" s="44" t="str">
        <f>[4]ит.пр!D8</f>
        <v>06.03.1997, МС</v>
      </c>
      <c r="E31" s="44" t="str">
        <f>[4]ит.пр!E8</f>
        <v>ЮФО</v>
      </c>
      <c r="F31" s="44" t="str">
        <f>[4]ит.пр!F8</f>
        <v>ГУ МВД России по Краснодарскому краю</v>
      </c>
      <c r="G31" s="86">
        <f>[4]ит.пр!G8</f>
        <v>0</v>
      </c>
      <c r="H31" s="47" t="str">
        <f>[4]ит.пр!H8</f>
        <v>Тупиков Р.Н.</v>
      </c>
      <c r="I31" s="95"/>
      <c r="J31" s="90"/>
    </row>
    <row r="32" spans="1:16" ht="23.1" hidden="1" customHeight="1" thickBot="1">
      <c r="A32" s="145"/>
      <c r="B32" s="96" t="s">
        <v>6</v>
      </c>
      <c r="C32" s="48" t="str">
        <f>[4]ит.пр!C9</f>
        <v>СЕРГЕЕВ Виталий Николаевич</v>
      </c>
      <c r="D32" s="48" t="str">
        <f>[4]ит.пр!D9</f>
        <v>03.01.1983, МСМК</v>
      </c>
      <c r="E32" s="48" t="str">
        <f>[4]ит.пр!E9</f>
        <v>ПФО</v>
      </c>
      <c r="F32" s="48" t="str">
        <f>[4]ит.пр!F9</f>
        <v>МВД по Республике Татарстан</v>
      </c>
      <c r="G32" s="87">
        <f>[4]ит.пр!G9</f>
        <v>0</v>
      </c>
      <c r="H32" s="49" t="str">
        <f>[4]ит.пр!H9</f>
        <v>ВОДЯШЕВ Э.А.</v>
      </c>
      <c r="I32" s="95"/>
    </row>
    <row r="33" spans="1:10" ht="23.1" hidden="1" customHeight="1">
      <c r="A33" s="108"/>
      <c r="B33" s="94" t="s">
        <v>11</v>
      </c>
      <c r="C33" s="61" t="str">
        <f>[4]ит.пр!C10</f>
        <v>ЖДАНОВ Владимир Васильевич</v>
      </c>
      <c r="D33" s="61" t="str">
        <f>[4]ит.пр!D10</f>
        <v>29.01.1990, МС</v>
      </c>
      <c r="E33" s="61" t="str">
        <f>[4]ит.пр!E10</f>
        <v>СФО</v>
      </c>
      <c r="F33" s="61" t="str">
        <f>[4]ит.пр!F10</f>
        <v>ГУ МВД России по Алтайскому краю</v>
      </c>
      <c r="G33" s="105">
        <f>[4]ит.пр!G10</f>
        <v>0</v>
      </c>
      <c r="H33" s="62" t="str">
        <f>[4]ит.пр!H10</f>
        <v>Шишов Е.П.</v>
      </c>
      <c r="I33" s="95"/>
    </row>
    <row r="34" spans="1:10" ht="23.1" hidden="1" customHeight="1" thickBot="1">
      <c r="A34" s="107"/>
      <c r="B34" s="96" t="s">
        <v>11</v>
      </c>
      <c r="C34" s="48" t="str">
        <f>[4]ит.пр!C11</f>
        <v>ВИКТОРОВ Роман Александрович</v>
      </c>
      <c r="D34" s="48" t="str">
        <f>[4]ит.пр!D11</f>
        <v>14.01.1984, МС</v>
      </c>
      <c r="E34" s="48" t="str">
        <f>[4]ит.пр!E11</f>
        <v>ЦФО</v>
      </c>
      <c r="F34" s="48" t="str">
        <f>[4]ит.пр!F11</f>
        <v>УМВД России по Ярославской обл.</v>
      </c>
      <c r="G34" s="87">
        <f>[4]ит.пр!G11</f>
        <v>0</v>
      </c>
      <c r="H34" s="49" t="str">
        <f>[4]ит.пр!H11</f>
        <v>ЗАВРАЖНЫЙ В.Б.</v>
      </c>
      <c r="I34" s="95"/>
    </row>
    <row r="35" spans="1:10" ht="23.1" hidden="1" customHeight="1" thickBot="1">
      <c r="A35" s="30"/>
      <c r="B35" s="12"/>
      <c r="C35" s="43"/>
      <c r="D35" s="16"/>
      <c r="E35" s="16"/>
      <c r="F35" s="17"/>
      <c r="G35" s="97"/>
      <c r="H35" s="20"/>
      <c r="I35" s="95"/>
      <c r="J35" s="90"/>
    </row>
    <row r="36" spans="1:10" ht="23.1" hidden="1" customHeight="1">
      <c r="A36" s="143" t="s">
        <v>13</v>
      </c>
      <c r="B36" s="42" t="s">
        <v>4</v>
      </c>
      <c r="C36" s="45" t="str">
        <f>[5]ит.пр!C6</f>
        <v>СУХОМЛИНОВ Евгений Игоревич</v>
      </c>
      <c r="D36" s="45" t="str">
        <f>[5]ит.пр!D6</f>
        <v>17.07.1991, МС</v>
      </c>
      <c r="E36" s="45" t="str">
        <f>[5]ит.пр!E6</f>
        <v>СЗФО</v>
      </c>
      <c r="F36" s="45" t="str">
        <f>[5]ит.пр!F6</f>
        <v>УМВД России по Вологодской обл.</v>
      </c>
      <c r="G36" s="85">
        <f>[5]ит.пр!G6</f>
        <v>0</v>
      </c>
      <c r="H36" s="46" t="str">
        <f>[5]ит.пр!H6</f>
        <v>ШТАТНОВ М.Л.</v>
      </c>
      <c r="I36" s="95"/>
      <c r="J36" s="90"/>
    </row>
    <row r="37" spans="1:10" ht="23.1" hidden="1" customHeight="1">
      <c r="A37" s="144"/>
      <c r="B37" s="92" t="s">
        <v>5</v>
      </c>
      <c r="C37" s="44" t="str">
        <f>[5]ит.пр!C7</f>
        <v>МУДРАНОВ Аслан Заудинович</v>
      </c>
      <c r="D37" s="44" t="str">
        <f>[5]ит.пр!D7</f>
        <v>16.09.1987, ЗМС</v>
      </c>
      <c r="E37" s="44" t="str">
        <f>[5]ит.пр!E7</f>
        <v>ЮФО</v>
      </c>
      <c r="F37" s="44" t="str">
        <f>[5]ит.пр!F7</f>
        <v>ГУ МВД России по Краснодарскому краю</v>
      </c>
      <c r="G37" s="86">
        <f>[5]ит.пр!G7</f>
        <v>0</v>
      </c>
      <c r="H37" s="47" t="str">
        <f>[5]ит.пр!H7</f>
        <v>Тупиков Р.Н.</v>
      </c>
      <c r="I37" s="95"/>
      <c r="J37" s="90"/>
    </row>
    <row r="38" spans="1:10" ht="23.1" hidden="1" customHeight="1">
      <c r="A38" s="144"/>
      <c r="B38" s="92" t="s">
        <v>6</v>
      </c>
      <c r="C38" s="44" t="str">
        <f>[5]ит.пр!C8</f>
        <v>БУРДАЕВ Роман Михайлович</v>
      </c>
      <c r="D38" s="44" t="str">
        <f>[5]ит.пр!D8</f>
        <v>22.05.1993, МСМК</v>
      </c>
      <c r="E38" s="44" t="str">
        <f>[5]ит.пр!E8</f>
        <v>СЗФО</v>
      </c>
      <c r="F38" s="44" t="str">
        <f>[5]ит.пр!F8</f>
        <v>УМВД России по Вологодской обл.</v>
      </c>
      <c r="G38" s="86">
        <f>[5]ит.пр!G8</f>
        <v>0</v>
      </c>
      <c r="H38" s="47" t="str">
        <f>[5]ит.пр!H8</f>
        <v>ШТАТНОВ М.Л.</v>
      </c>
      <c r="I38" s="95"/>
      <c r="J38" s="90"/>
    </row>
    <row r="39" spans="1:10" ht="23.1" hidden="1" customHeight="1" thickBot="1">
      <c r="A39" s="145"/>
      <c r="B39" s="96" t="s">
        <v>6</v>
      </c>
      <c r="C39" s="48" t="str">
        <f>[5]ит.пр!C9</f>
        <v>КЛЕЦКОВ Никита Валерьевич</v>
      </c>
      <c r="D39" s="48" t="str">
        <f>[5]ит.пр!D9</f>
        <v>26.11.1986, ЗМС</v>
      </c>
      <c r="E39" s="48" t="str">
        <f>[5]ит.пр!E9</f>
        <v>ЦФО</v>
      </c>
      <c r="F39" s="48" t="str">
        <f>[5]ит.пр!F9</f>
        <v>ГУ МВД России по Московской обл.</v>
      </c>
      <c r="G39" s="87">
        <f>[5]ит.пр!G9</f>
        <v>0</v>
      </c>
      <c r="H39" s="49" t="str">
        <f>[5]ит.пр!H9</f>
        <v>ТЕРЕХОВ М.П.</v>
      </c>
      <c r="I39" s="89" t="s">
        <v>14</v>
      </c>
    </row>
    <row r="40" spans="1:10" ht="23.1" hidden="1" customHeight="1">
      <c r="A40" s="63"/>
      <c r="B40" s="94" t="s">
        <v>11</v>
      </c>
      <c r="C40" s="61" t="str">
        <f>[5]ит.пр!C10</f>
        <v>АЛЕКСЕЕВ Владимир Алексеевич</v>
      </c>
      <c r="D40" s="61" t="str">
        <f>[5]ит.пр!D10</f>
        <v>11.01.1995, МС</v>
      </c>
      <c r="E40" s="61" t="str">
        <f>[5]ит.пр!E10</f>
        <v>МОС</v>
      </c>
      <c r="F40" s="61" t="str">
        <f>[5]ит.пр!F10</f>
        <v>ГУ МВД России по г.Москве</v>
      </c>
      <c r="G40" s="105">
        <f>[5]ит.пр!G10</f>
        <v>0</v>
      </c>
      <c r="H40" s="62" t="str">
        <f>[5]ит.пр!H10</f>
        <v>АХРОМОВ В.А.</v>
      </c>
      <c r="I40" s="95"/>
    </row>
    <row r="41" spans="1:10" ht="23.1" hidden="1" customHeight="1" thickBot="1">
      <c r="A41" s="64"/>
      <c r="B41" s="96" t="s">
        <v>11</v>
      </c>
      <c r="C41" s="48" t="str">
        <f>[5]ит.пр!C11</f>
        <v>БОНДАРЕВ Александр Витальевич</v>
      </c>
      <c r="D41" s="48" t="str">
        <f>[5]ит.пр!D11</f>
        <v>27.01.1990, МС</v>
      </c>
      <c r="E41" s="48" t="str">
        <f>[5]ит.пр!E11</f>
        <v>СП</v>
      </c>
      <c r="F41" s="48" t="str">
        <f>[5]ит.пр!F11</f>
        <v>ГУ МВД России по Санкт-Петербургу и Ленинградской обл.</v>
      </c>
      <c r="G41" s="87">
        <f>[5]ит.пр!G11</f>
        <v>0</v>
      </c>
      <c r="H41" s="49" t="str">
        <f>[5]ит.пр!H11</f>
        <v>Левковский С.И.</v>
      </c>
      <c r="I41" s="95"/>
    </row>
    <row r="42" spans="1:10" ht="23.1" hidden="1" customHeight="1" thickBot="1">
      <c r="B42" s="51"/>
      <c r="C42" s="52"/>
      <c r="D42" s="52"/>
      <c r="E42" s="53"/>
      <c r="F42" s="52"/>
      <c r="G42" s="52"/>
      <c r="H42" s="54"/>
      <c r="I42" s="95"/>
      <c r="J42" s="90"/>
    </row>
    <row r="43" spans="1:10" ht="23.1" hidden="1" customHeight="1">
      <c r="A43" s="143" t="s">
        <v>19</v>
      </c>
      <c r="B43" s="42" t="s">
        <v>4</v>
      </c>
      <c r="C43" s="45" t="str">
        <f>[6]ит.пр!C6</f>
        <v>АРАЛОВ Михаил Герасимович</v>
      </c>
      <c r="D43" s="45" t="str">
        <f>[6]ит.пр!D6</f>
        <v>25.10.1985, МС</v>
      </c>
      <c r="E43" s="45" t="str">
        <f>[6]ит.пр!E6</f>
        <v>ЦФО</v>
      </c>
      <c r="F43" s="45" t="str">
        <f>[6]ит.пр!F6</f>
        <v>УМВД России по Ярославской обл.</v>
      </c>
      <c r="G43" s="85">
        <f>[6]ит.пр!G6</f>
        <v>0</v>
      </c>
      <c r="H43" s="46" t="str">
        <f>[6]ит.пр!H6</f>
        <v>ЗАВРАЖНЫЙ В.Б.</v>
      </c>
      <c r="I43" s="95"/>
      <c r="J43" s="90"/>
    </row>
    <row r="44" spans="1:10" ht="23.1" hidden="1" customHeight="1">
      <c r="A44" s="144"/>
      <c r="B44" s="92" t="s">
        <v>5</v>
      </c>
      <c r="C44" s="44" t="str">
        <f>[6]ит.пр!C7</f>
        <v>ЮДИН Максим Валерьевич</v>
      </c>
      <c r="D44" s="44" t="str">
        <f>[6]ит.пр!D7</f>
        <v>13.05.1995, МС</v>
      </c>
      <c r="E44" s="44" t="str">
        <f>[6]ит.пр!E7</f>
        <v>ЦФО</v>
      </c>
      <c r="F44" s="44" t="str">
        <f>[6]ит.пр!F7</f>
        <v>УМВД России по Рязанской обл.</v>
      </c>
      <c r="G44" s="86">
        <f>[6]ит.пр!G7</f>
        <v>0</v>
      </c>
      <c r="H44" s="47" t="str">
        <f>[6]ит.пр!H7</f>
        <v>ШИЦКОВ К.С.</v>
      </c>
      <c r="I44" s="95"/>
      <c r="J44" s="90"/>
    </row>
    <row r="45" spans="1:10" ht="23.1" hidden="1" customHeight="1">
      <c r="A45" s="144"/>
      <c r="B45" s="92" t="s">
        <v>6</v>
      </c>
      <c r="C45" s="44" t="str">
        <f>[6]ит.пр!C8</f>
        <v>НАДЮКОВ Бислан Мосович</v>
      </c>
      <c r="D45" s="44" t="str">
        <f>[6]ит.пр!D8</f>
        <v>19.11.1991, МС</v>
      </c>
      <c r="E45" s="44" t="str">
        <f>[6]ит.пр!E8</f>
        <v>ЮФО</v>
      </c>
      <c r="F45" s="44" t="str">
        <f>[6]ит.пр!F8</f>
        <v>ГУ МВД России по Краснодарскому краю</v>
      </c>
      <c r="G45" s="86">
        <f>[6]ит.пр!G8</f>
        <v>0</v>
      </c>
      <c r="H45" s="47" t="str">
        <f>[6]ит.пр!H8</f>
        <v>Тупиков Р.Н.</v>
      </c>
      <c r="I45" s="95"/>
      <c r="J45" s="90"/>
    </row>
    <row r="46" spans="1:10" ht="23.1" hidden="1" customHeight="1" thickBot="1">
      <c r="A46" s="145"/>
      <c r="B46" s="96" t="s">
        <v>6</v>
      </c>
      <c r="C46" s="48" t="str">
        <f>[6]ит.пр!C9</f>
        <v>ОГАРЫШЕВ Алексей Сергеевич</v>
      </c>
      <c r="D46" s="48" t="str">
        <f>[6]ит.пр!D9</f>
        <v>06.03.1988, МСМК</v>
      </c>
      <c r="E46" s="48" t="str">
        <f>[6]ит.пр!E9</f>
        <v>ЦФО</v>
      </c>
      <c r="F46" s="48" t="str">
        <f>[6]ит.пр!F9</f>
        <v>УМВД России по Владимирской обл.</v>
      </c>
      <c r="G46" s="87">
        <f>[6]ит.пр!G9</f>
        <v>0</v>
      </c>
      <c r="H46" s="49" t="str">
        <f>[6]ит.пр!H9</f>
        <v>ГУНДАРЕВ И.В.</v>
      </c>
      <c r="I46" s="95"/>
    </row>
    <row r="47" spans="1:10" ht="23.1" hidden="1" customHeight="1">
      <c r="A47" s="63"/>
      <c r="B47" s="94" t="s">
        <v>11</v>
      </c>
      <c r="C47" s="61" t="str">
        <f>[6]ит.пр!C10</f>
        <v>ТОКАРЕВ Роман Александрович</v>
      </c>
      <c r="D47" s="61" t="str">
        <f>[6]ит.пр!D10</f>
        <v>08.06.1991, МСМК</v>
      </c>
      <c r="E47" s="61" t="str">
        <f>[6]ит.пр!E10</f>
        <v>ЦФО</v>
      </c>
      <c r="F47" s="61" t="str">
        <f>[6]ит.пр!F10</f>
        <v>ГУ МВД России по Московской обл.</v>
      </c>
      <c r="G47" s="105">
        <f>[6]ит.пр!G10</f>
        <v>0</v>
      </c>
      <c r="H47" s="62" t="str">
        <f>[6]ит.пр!H10</f>
        <v>ТЕРЕХОВ М.П.</v>
      </c>
      <c r="I47" s="95"/>
    </row>
    <row r="48" spans="1:10" ht="23.1" hidden="1" customHeight="1" thickBot="1">
      <c r="A48" s="64"/>
      <c r="B48" s="96" t="s">
        <v>11</v>
      </c>
      <c r="C48" s="48" t="str">
        <f>[6]ит.пр!C11</f>
        <v>МИХАЛИН Владислав Игоревич</v>
      </c>
      <c r="D48" s="48" t="str">
        <f>[6]ит.пр!D11</f>
        <v>15.06.1989, МС</v>
      </c>
      <c r="E48" s="48" t="str">
        <f>[6]ит.пр!E11</f>
        <v>СЗФО</v>
      </c>
      <c r="F48" s="48" t="str">
        <f>[6]ит.пр!F11</f>
        <v>УМВД России по Вологодской обл.</v>
      </c>
      <c r="G48" s="87">
        <f>[6]ит.пр!G11</f>
        <v>0</v>
      </c>
      <c r="H48" s="49" t="str">
        <f>[6]ит.пр!H11</f>
        <v>ШТАТНОВ М.Л.</v>
      </c>
      <c r="I48" s="11"/>
    </row>
    <row r="49" spans="1:10" ht="23.1" hidden="1" customHeight="1" thickBot="1">
      <c r="B49" s="13"/>
      <c r="C49" s="9"/>
      <c r="D49" s="9"/>
      <c r="E49" s="25"/>
      <c r="F49" s="9"/>
      <c r="G49" s="88"/>
      <c r="H49" s="22"/>
      <c r="I49" s="95"/>
      <c r="J49" s="90"/>
    </row>
    <row r="50" spans="1:10" ht="23.1" customHeight="1">
      <c r="A50" s="143" t="s">
        <v>20</v>
      </c>
      <c r="B50" s="42" t="s">
        <v>4</v>
      </c>
      <c r="C50" s="45" t="str">
        <f>[7]ит.пр!C6</f>
        <v>КОКОВИЧ Илья Игоревич</v>
      </c>
      <c r="D50" s="45" t="str">
        <f>[7]ит.пр!D6</f>
        <v>15.06.1988, МСМК</v>
      </c>
      <c r="E50" s="45" t="str">
        <f>[7]ит.пр!E6</f>
        <v>ЦФО</v>
      </c>
      <c r="F50" s="45" t="str">
        <f>[7]ит.пр!F6</f>
        <v>ГУ МВД России по Московской обл.</v>
      </c>
      <c r="G50" s="85">
        <f>[7]ит.пр!G6</f>
        <v>0</v>
      </c>
      <c r="H50" s="46" t="str">
        <f>[7]ит.пр!H6</f>
        <v>ТЕРЕХОВ М.П.</v>
      </c>
      <c r="I50" s="95"/>
      <c r="J50" s="90"/>
    </row>
    <row r="51" spans="1:10" ht="23.1" customHeight="1">
      <c r="A51" s="144"/>
      <c r="B51" s="92" t="s">
        <v>5</v>
      </c>
      <c r="C51" s="44" t="str">
        <f>[7]ит.пр!C7</f>
        <v>ПЕРЕПЕЛЮК Андрей Александрович</v>
      </c>
      <c r="D51" s="44" t="str">
        <f>[7]ит.пр!D7</f>
        <v>06.08.1985, МСМК</v>
      </c>
      <c r="E51" s="44" t="str">
        <f>[7]ит.пр!E7</f>
        <v>ЦФО</v>
      </c>
      <c r="F51" s="44" t="str">
        <f>[7]ит.пр!F7</f>
        <v>ГУ МВД России по Московской обл.</v>
      </c>
      <c r="G51" s="86">
        <f>[7]ит.пр!G7</f>
        <v>0</v>
      </c>
      <c r="H51" s="47" t="str">
        <f>[7]ит.пр!H7</f>
        <v>ТЕРЕХОВ М.П.</v>
      </c>
      <c r="I51" s="95"/>
      <c r="J51" s="90"/>
    </row>
    <row r="52" spans="1:10" ht="23.1" customHeight="1">
      <c r="A52" s="144"/>
      <c r="B52" s="92" t="s">
        <v>6</v>
      </c>
      <c r="C52" s="44" t="str">
        <f>[7]ит.пр!C8</f>
        <v>СУХОГУЗОВ Иван Сергеевич</v>
      </c>
      <c r="D52" s="44" t="str">
        <f>[7]ит.пр!D8</f>
        <v>19.02.19921, МС</v>
      </c>
      <c r="E52" s="44" t="str">
        <f>[7]ит.пр!E8</f>
        <v>УрФО</v>
      </c>
      <c r="F52" s="44" t="str">
        <f>[7]ит.пр!F8</f>
        <v>ГУ МВД России по Свердловской обл.</v>
      </c>
      <c r="G52" s="86">
        <f>[7]ит.пр!G8</f>
        <v>0</v>
      </c>
      <c r="H52" s="47" t="str">
        <f>[7]ит.пр!H8</f>
        <v>МИРОНОВ А.В.</v>
      </c>
      <c r="I52" s="95"/>
      <c r="J52" s="90"/>
    </row>
    <row r="53" spans="1:10" ht="23.1" customHeight="1" thickBot="1">
      <c r="A53" s="145"/>
      <c r="B53" s="96" t="s">
        <v>6</v>
      </c>
      <c r="C53" s="48" t="str">
        <f>[7]ит.пр!C9</f>
        <v>ТАБУРЧЕНКО Павел Алексеевич</v>
      </c>
      <c r="D53" s="48" t="str">
        <f>[7]ит.пр!D9</f>
        <v>28.04.1989, МС</v>
      </c>
      <c r="E53" s="48" t="str">
        <f>[7]ит.пр!E9</f>
        <v>ЦФО</v>
      </c>
      <c r="F53" s="48" t="str">
        <f>[7]ит.пр!F9</f>
        <v>УМВД России по Брянской обл.</v>
      </c>
      <c r="G53" s="87">
        <f>[7]ит.пр!G9</f>
        <v>0</v>
      </c>
      <c r="H53" s="49" t="str">
        <f>[7]ит.пр!H9</f>
        <v>Стручков В.С.</v>
      </c>
      <c r="I53" s="95"/>
    </row>
    <row r="54" spans="1:10" ht="23.1" hidden="1" customHeight="1">
      <c r="A54" s="108"/>
      <c r="B54" s="94" t="s">
        <v>11</v>
      </c>
      <c r="C54" s="61" t="str">
        <f>[7]ит.пр!C10</f>
        <v>МАТЕВОСЯН Левон Эдуардович</v>
      </c>
      <c r="D54" s="61" t="str">
        <f>[7]ит.пр!D10</f>
        <v>30.10.1988, МС</v>
      </c>
      <c r="E54" s="61" t="str">
        <f>[7]ит.пр!E10</f>
        <v>ЮФО</v>
      </c>
      <c r="F54" s="61" t="str">
        <f>[7]ит.пр!F10</f>
        <v>ГУ МВД России по Краснодарскому краю</v>
      </c>
      <c r="G54" s="105">
        <f>[7]ит.пр!G10</f>
        <v>0</v>
      </c>
      <c r="H54" s="62" t="str">
        <f>[7]ит.пр!H10</f>
        <v>Тупиков Р.Н.</v>
      </c>
      <c r="I54" s="95"/>
    </row>
    <row r="55" spans="1:10" ht="23.1" hidden="1" customHeight="1" thickBot="1">
      <c r="A55" s="107"/>
      <c r="B55" s="96" t="s">
        <v>11</v>
      </c>
      <c r="C55" s="48" t="str">
        <f>[7]ит.пр!C11</f>
        <v>САПОЖНИКОВ Сергей Сергеевич</v>
      </c>
      <c r="D55" s="48" t="str">
        <f>[7]ит.пр!D11</f>
        <v>22.05.1981, МСМК</v>
      </c>
      <c r="E55" s="48" t="str">
        <f>[7]ит.пр!E11</f>
        <v>ЦФО</v>
      </c>
      <c r="F55" s="48" t="str">
        <f>[7]ит.пр!F11</f>
        <v>УМВД России по Ярославской обл.</v>
      </c>
      <c r="G55" s="87">
        <f>[7]ит.пр!G11</f>
        <v>0</v>
      </c>
      <c r="H55" s="49" t="str">
        <f>[7]ит.пр!H11</f>
        <v>ЗАВРАЖНЫЙ В.Б.</v>
      </c>
      <c r="I55" s="11"/>
    </row>
    <row r="56" spans="1:10" ht="23.1" customHeight="1" thickBot="1">
      <c r="B56" s="51"/>
      <c r="C56" s="52"/>
      <c r="D56" s="52"/>
      <c r="E56" s="53"/>
      <c r="F56" s="52"/>
      <c r="G56" s="98"/>
      <c r="H56" s="54"/>
      <c r="I56" s="95"/>
      <c r="J56" s="90"/>
    </row>
    <row r="57" spans="1:10" ht="23.1" customHeight="1">
      <c r="A57" s="143" t="s">
        <v>21</v>
      </c>
      <c r="B57" s="42" t="s">
        <v>4</v>
      </c>
      <c r="C57" s="45" t="str">
        <f>[8]ит.пр!C6</f>
        <v>МАКСИМОВ Евгений Олегович</v>
      </c>
      <c r="D57" s="45" t="str">
        <f>[8]ит.пр!D6</f>
        <v>05.03.1987, МСМК</v>
      </c>
      <c r="E57" s="45" t="str">
        <f>[8]ит.пр!E6</f>
        <v>ЦФО</v>
      </c>
      <c r="F57" s="45" t="str">
        <f>[8]ит.пр!F6</f>
        <v>ГУ МВД России по Московской обл.</v>
      </c>
      <c r="G57" s="85">
        <f>[8]ит.пр!G6</f>
        <v>0</v>
      </c>
      <c r="H57" s="46" t="str">
        <f>[8]ит.пр!H6</f>
        <v>ТЕРЕХОВ М.П.</v>
      </c>
      <c r="I57" s="95"/>
      <c r="J57" s="90"/>
    </row>
    <row r="58" spans="1:10" ht="23.1" customHeight="1">
      <c r="A58" s="144"/>
      <c r="B58" s="92" t="s">
        <v>5</v>
      </c>
      <c r="C58" s="44" t="str">
        <f>[8]ит.пр!C7</f>
        <v>РОСЛЯКОВ Александр Владимирович</v>
      </c>
      <c r="D58" s="44" t="str">
        <f>[8]ит.пр!D7</f>
        <v>11.02.1991, МС</v>
      </c>
      <c r="E58" s="44" t="str">
        <f>[8]ит.пр!E7</f>
        <v>ЦФО</v>
      </c>
      <c r="F58" s="44" t="str">
        <f>[8]ит.пр!F7</f>
        <v>УМВД России по Рязанской обл.</v>
      </c>
      <c r="G58" s="86">
        <f>[8]ит.пр!G7</f>
        <v>0</v>
      </c>
      <c r="H58" s="47" t="str">
        <f>[8]ит.пр!H7</f>
        <v>ШИЦКОВ К.С.</v>
      </c>
      <c r="I58" s="95"/>
      <c r="J58" s="90"/>
    </row>
    <row r="59" spans="1:10" ht="23.1" customHeight="1">
      <c r="A59" s="144"/>
      <c r="B59" s="92" t="s">
        <v>6</v>
      </c>
      <c r="C59" s="44" t="str">
        <f>[8]ит.пр!C8</f>
        <v>ГУСАРОВ Андрей Андреевич</v>
      </c>
      <c r="D59" s="44" t="str">
        <f>[8]ит.пр!D8</f>
        <v>21.10.1988, МС</v>
      </c>
      <c r="E59" s="44" t="str">
        <f>[8]ит.пр!E8</f>
        <v>СЗФО</v>
      </c>
      <c r="F59" s="44" t="str">
        <f>[8]ит.пр!F8</f>
        <v>УМВД России по Вологодской обл.</v>
      </c>
      <c r="G59" s="86">
        <f>[8]ит.пр!G8</f>
        <v>0</v>
      </c>
      <c r="H59" s="47" t="str">
        <f>[8]ит.пр!H8</f>
        <v>ШТАТНОВ М.Л.</v>
      </c>
      <c r="I59" s="95"/>
      <c r="J59" s="90"/>
    </row>
    <row r="60" spans="1:10" ht="23.1" customHeight="1" thickBot="1">
      <c r="A60" s="145"/>
      <c r="B60" s="96" t="s">
        <v>6</v>
      </c>
      <c r="C60" s="48" t="str">
        <f>[8]ит.пр!C9</f>
        <v>СИТНИКОВ Андрей Александрович</v>
      </c>
      <c r="D60" s="48" t="str">
        <f>[8]ит.пр!D9</f>
        <v>17.01.1985, МС</v>
      </c>
      <c r="E60" s="48" t="str">
        <f>[8]ит.пр!E9</f>
        <v>ПФО</v>
      </c>
      <c r="F60" s="48" t="str">
        <f>[8]ит.пр!F9</f>
        <v>МВД по Республике Татарстан</v>
      </c>
      <c r="G60" s="87">
        <f>[8]ит.пр!G9</f>
        <v>0</v>
      </c>
      <c r="H60" s="49" t="str">
        <f>[8]ит.пр!H9</f>
        <v>ВОДЯШЕВ Э.А.</v>
      </c>
      <c r="I60" s="95"/>
    </row>
    <row r="61" spans="1:10" ht="23.1" hidden="1" customHeight="1">
      <c r="A61" s="108"/>
      <c r="B61" s="94" t="s">
        <v>11</v>
      </c>
      <c r="C61" s="61" t="str">
        <f>[8]ит.пр!C10</f>
        <v>ПАЛЯН Карлен Торосович</v>
      </c>
      <c r="D61" s="61" t="str">
        <f>[8]ит.пр!D10</f>
        <v>30.06.1996, МС</v>
      </c>
      <c r="E61" s="61" t="str">
        <f>[8]ит.пр!E10</f>
        <v>ЮФО</v>
      </c>
      <c r="F61" s="61" t="str">
        <f>[8]ит.пр!F10</f>
        <v>ГУ МВД России по Ростовской обл.</v>
      </c>
      <c r="G61" s="105">
        <f>[8]ит.пр!G10</f>
        <v>0</v>
      </c>
      <c r="H61" s="62" t="str">
        <f>[8]ит.пр!H10</f>
        <v>КОСТИН А.П.</v>
      </c>
      <c r="I61" s="95"/>
    </row>
    <row r="62" spans="1:10" ht="23.1" hidden="1" customHeight="1" thickBot="1">
      <c r="A62" s="107"/>
      <c r="B62" s="96" t="s">
        <v>11</v>
      </c>
      <c r="C62" s="48" t="str">
        <f>[8]ит.пр!C11</f>
        <v>СПИВАК Эдуард Вячеславович</v>
      </c>
      <c r="D62" s="48" t="str">
        <f>[8]ит.пр!D11</f>
        <v>11.09.1987, МС</v>
      </c>
      <c r="E62" s="48" t="str">
        <f>[8]ит.пр!E11</f>
        <v>ЦФО</v>
      </c>
      <c r="F62" s="48" t="str">
        <f>[8]ит.пр!F11</f>
        <v>УМВД России по Владимирской обл.</v>
      </c>
      <c r="G62" s="87">
        <f>[8]ит.пр!G11</f>
        <v>0</v>
      </c>
      <c r="H62" s="49" t="str">
        <f>[8]ит.пр!H11</f>
        <v>ГУНДАРЕВ И.В.</v>
      </c>
      <c r="I62" s="11"/>
    </row>
    <row r="63" spans="1:10" ht="23.1" customHeight="1" thickBot="1">
      <c r="B63" s="13"/>
      <c r="C63" s="9"/>
      <c r="D63" s="9"/>
      <c r="E63" s="25"/>
      <c r="F63" s="9"/>
      <c r="G63" s="9"/>
      <c r="H63" s="22"/>
      <c r="I63" s="95"/>
      <c r="J63" s="90"/>
    </row>
    <row r="64" spans="1:10" ht="23.1" customHeight="1">
      <c r="A64" s="143" t="s">
        <v>22</v>
      </c>
      <c r="B64" s="42" t="s">
        <v>4</v>
      </c>
      <c r="C64" s="45" t="str">
        <f>[9]Ит.пр!C6</f>
        <v>ЕЛИСЕЕВ Дмитрий Михайлович</v>
      </c>
      <c r="D64" s="45" t="str">
        <f>[9]Ит.пр!D6</f>
        <v>25.09.1992, МСМК</v>
      </c>
      <c r="E64" s="45" t="str">
        <f>[9]Ит.пр!E6</f>
        <v>СП</v>
      </c>
      <c r="F64" s="45" t="str">
        <f>[9]Ит.пр!F6</f>
        <v>ГУ МВД России по Санкт-Петербургу и Ленинградской обл.</v>
      </c>
      <c r="G64" s="85">
        <f>[9]Ит.пр!G6</f>
        <v>0</v>
      </c>
      <c r="H64" s="46" t="str">
        <f>[9]Ит.пр!H6</f>
        <v>Левковский С.И.</v>
      </c>
      <c r="I64" s="95"/>
      <c r="J64" s="90"/>
    </row>
    <row r="65" spans="1:10" ht="23.1" customHeight="1">
      <c r="A65" s="144"/>
      <c r="B65" s="92" t="s">
        <v>5</v>
      </c>
      <c r="C65" s="44" t="str">
        <f>[9]Ит.пр!C7</f>
        <v>КИСЕЛЕВ Руслан Владимирович</v>
      </c>
      <c r="D65" s="44" t="str">
        <f>[9]Ит.пр!D7</f>
        <v>16.01.1992, МСМК</v>
      </c>
      <c r="E65" s="44" t="str">
        <f>[9]Ит.пр!E7</f>
        <v>ЦФО</v>
      </c>
      <c r="F65" s="44" t="str">
        <f>[9]Ит.пр!F7</f>
        <v>УМВД России по Владимирской обл.</v>
      </c>
      <c r="G65" s="86">
        <f>[9]Ит.пр!G7</f>
        <v>0</v>
      </c>
      <c r="H65" s="47" t="str">
        <f>[9]Ит.пр!H7</f>
        <v>ГУНДАРЕВ И.В.</v>
      </c>
      <c r="I65" s="95"/>
      <c r="J65" s="90"/>
    </row>
    <row r="66" spans="1:10" ht="23.1" customHeight="1">
      <c r="A66" s="144"/>
      <c r="B66" s="92" t="s">
        <v>6</v>
      </c>
      <c r="C66" s="44" t="str">
        <f>[9]Ит.пр!C8</f>
        <v>ШУЛЬГА Виталий Викторович</v>
      </c>
      <c r="D66" s="44" t="str">
        <f>[9]Ит.пр!D8</f>
        <v>15.08.1988, МСМК</v>
      </c>
      <c r="E66" s="44" t="str">
        <f>[9]Ит.пр!E8</f>
        <v>УрФО</v>
      </c>
      <c r="F66" s="44" t="str">
        <f>[9]Ит.пр!F8</f>
        <v>ГУ МВД России по Свердловской обл.</v>
      </c>
      <c r="G66" s="86">
        <f>[9]Ит.пр!G8</f>
        <v>0</v>
      </c>
      <c r="H66" s="47" t="str">
        <f>[9]Ит.пр!H8</f>
        <v>МИРОНОВ А.В.</v>
      </c>
      <c r="I66" s="95"/>
      <c r="J66" s="90"/>
    </row>
    <row r="67" spans="1:10" ht="23.1" customHeight="1" thickBot="1">
      <c r="A67" s="145"/>
      <c r="B67" s="96" t="s">
        <v>6</v>
      </c>
      <c r="C67" s="48" t="str">
        <f>[9]Ит.пр!C9</f>
        <v>МИХАЙЛИН Вячеслав Вячеславович</v>
      </c>
      <c r="D67" s="48" t="str">
        <f>[9]Ит.пр!D9</f>
        <v>06.10.1986, ЗМС</v>
      </c>
      <c r="E67" s="48" t="str">
        <f>[9]Ит.пр!E9</f>
        <v>ЦФО</v>
      </c>
      <c r="F67" s="48" t="str">
        <f>[9]Ит.пр!F9</f>
        <v>ГУ МВД России по Московской обл.</v>
      </c>
      <c r="G67" s="87">
        <f>[9]Ит.пр!G9</f>
        <v>0</v>
      </c>
      <c r="H67" s="49" t="str">
        <f>[9]Ит.пр!H9</f>
        <v>ТЕРЕХОВ М.П.</v>
      </c>
      <c r="I67" s="95"/>
    </row>
    <row r="68" spans="1:10" ht="23.1" hidden="1" customHeight="1">
      <c r="A68" s="63"/>
      <c r="B68" s="94" t="s">
        <v>11</v>
      </c>
      <c r="C68" s="61" t="str">
        <f>[9]Ит.пр!C10</f>
        <v>ГЛАДКИХ Александр Вячеславович</v>
      </c>
      <c r="D68" s="61" t="str">
        <f>[9]Ит.пр!D10</f>
        <v>02.05.1986, МС</v>
      </c>
      <c r="E68" s="61" t="str">
        <f>[9]Ит.пр!E10</f>
        <v>СЗФО</v>
      </c>
      <c r="F68" s="61" t="str">
        <f>[9]Ит.пр!F10</f>
        <v>УМВД России по Вологодской обл.</v>
      </c>
      <c r="G68" s="105">
        <f>[9]Ит.пр!G10</f>
        <v>0</v>
      </c>
      <c r="H68" s="62" t="str">
        <f>[9]Ит.пр!H10</f>
        <v>ШТАТНОВ М.Л.</v>
      </c>
      <c r="I68" s="95"/>
    </row>
    <row r="69" spans="1:10" ht="23.1" hidden="1" customHeight="1" thickBot="1">
      <c r="A69" s="64"/>
      <c r="B69" s="96" t="s">
        <v>12</v>
      </c>
      <c r="C69" s="48" t="str">
        <f>[9]Ит.пр!C11</f>
        <v>ТЕДЕЕВ Алан Бибаевич</v>
      </c>
      <c r="D69" s="48" t="str">
        <f>[9]Ит.пр!D11</f>
        <v>06.01.1999, МС</v>
      </c>
      <c r="E69" s="48" t="str">
        <f>[9]Ит.пр!E11</f>
        <v>ЮФО</v>
      </c>
      <c r="F69" s="48" t="str">
        <f>[9]Ит.пр!F11</f>
        <v>ГУ МВД России по Ростовской обл.</v>
      </c>
      <c r="G69" s="87">
        <f>[9]Ит.пр!G11</f>
        <v>0</v>
      </c>
      <c r="H69" s="49" t="str">
        <f>[9]Ит.пр!H11</f>
        <v>КОСТИН А.П.</v>
      </c>
      <c r="I69" s="11"/>
    </row>
    <row r="70" spans="1:10" ht="23.1" customHeight="1" thickBot="1">
      <c r="A70" s="1"/>
      <c r="B70" s="50"/>
      <c r="C70" s="10"/>
      <c r="D70" s="10"/>
      <c r="E70" s="26"/>
      <c r="F70" s="10"/>
      <c r="G70" s="99"/>
      <c r="H70" s="21"/>
      <c r="I70" s="95"/>
      <c r="J70" s="90"/>
    </row>
    <row r="71" spans="1:10" ht="23.1" customHeight="1">
      <c r="A71" s="143" t="s">
        <v>48</v>
      </c>
      <c r="B71" s="42" t="s">
        <v>4</v>
      </c>
      <c r="C71" s="56" t="str">
        <f>[10]ит.пр!C6</f>
        <v>ВОЛКОВ Андрей Викторович</v>
      </c>
      <c r="D71" s="56" t="str">
        <f>[10]ит.пр!D6</f>
        <v>13.11.1986, МСМК</v>
      </c>
      <c r="E71" s="56" t="str">
        <f>[10]ит.пр!E6</f>
        <v>ЦФО</v>
      </c>
      <c r="F71" s="56" t="str">
        <f>[10]ит.пр!F6</f>
        <v>УМВД России по Рязанской обл.</v>
      </c>
      <c r="G71" s="101">
        <f>[10]ит.пр!G6</f>
        <v>0</v>
      </c>
      <c r="H71" s="57" t="str">
        <f>[10]ит.пр!H6</f>
        <v>ШИЦКОВ К.С.</v>
      </c>
      <c r="I71" s="95"/>
      <c r="J71" s="90"/>
    </row>
    <row r="72" spans="1:10" ht="23.1" customHeight="1">
      <c r="A72" s="144"/>
      <c r="B72" s="92" t="s">
        <v>5</v>
      </c>
      <c r="C72" s="55" t="str">
        <f>[10]ит.пр!C7</f>
        <v>БОБИКОВ Роман Николаевич</v>
      </c>
      <c r="D72" s="55" t="str">
        <f>[10]ит.пр!D7</f>
        <v>08.12.1989, МС</v>
      </c>
      <c r="E72" s="55" t="str">
        <f>[10]ит.пр!E7</f>
        <v>СП</v>
      </c>
      <c r="F72" s="55" t="str">
        <f>[10]ит.пр!F7</f>
        <v>ГУ МВД России по Санкт-Петербургу и Ленинградской обл.</v>
      </c>
      <c r="G72" s="100">
        <f>[10]ит.пр!G7</f>
        <v>0</v>
      </c>
      <c r="H72" s="58" t="str">
        <f>[10]ит.пр!H7</f>
        <v>Левковский С.И.</v>
      </c>
      <c r="I72" s="95"/>
      <c r="J72" s="90"/>
    </row>
    <row r="73" spans="1:10" ht="23.1" customHeight="1">
      <c r="A73" s="144"/>
      <c r="B73" s="92" t="s">
        <v>6</v>
      </c>
      <c r="C73" s="55" t="str">
        <f>[10]ит.пр!C8</f>
        <v>ИСАЕВ Евгений Иванович</v>
      </c>
      <c r="D73" s="55" t="str">
        <f>[10]ит.пр!D8</f>
        <v>05.08.1979, ЗМС</v>
      </c>
      <c r="E73" s="55" t="str">
        <f>[10]ит.пр!E8</f>
        <v>ПФО</v>
      </c>
      <c r="F73" s="55" t="str">
        <f>[10]ит.пр!F8</f>
        <v>МВД по Республике Татарстан</v>
      </c>
      <c r="G73" s="100">
        <f>[10]ит.пр!G8</f>
        <v>0</v>
      </c>
      <c r="H73" s="58" t="str">
        <f>[10]ит.пр!H8</f>
        <v>ВОДЯШЕВ Э.А.</v>
      </c>
      <c r="I73" s="95"/>
      <c r="J73" s="90"/>
    </row>
    <row r="74" spans="1:10" ht="23.1" customHeight="1" thickBot="1">
      <c r="A74" s="145"/>
      <c r="B74" s="96" t="s">
        <v>6</v>
      </c>
      <c r="C74" s="59" t="str">
        <f>[10]ит.пр!C9</f>
        <v>МОЛОДЫХ Владимир Алексеевич</v>
      </c>
      <c r="D74" s="59" t="str">
        <f>[10]ит.пр!D9</f>
        <v>23.05.1995, МС</v>
      </c>
      <c r="E74" s="59" t="str">
        <f>[10]ит.пр!E9</f>
        <v>ЦФО</v>
      </c>
      <c r="F74" s="59" t="str">
        <f>[10]ит.пр!F9</f>
        <v>УМВД России по Белгородской обл.</v>
      </c>
      <c r="G74" s="102">
        <f>[10]ит.пр!G9</f>
        <v>0</v>
      </c>
      <c r="H74" s="60" t="str">
        <f>[10]ит.пр!H9</f>
        <v>РЫЖКОВ В.И.</v>
      </c>
      <c r="I74" s="95"/>
    </row>
    <row r="75" spans="1:10" ht="23.1" hidden="1" customHeight="1">
      <c r="A75" s="108"/>
      <c r="B75" s="94" t="s">
        <v>11</v>
      </c>
      <c r="C75" s="109" t="str">
        <f>[10]ит.пр!C10</f>
        <v>ХАПЦЕВ Артур Русланович</v>
      </c>
      <c r="D75" s="109" t="str">
        <f>[10]ит.пр!D10</f>
        <v>15.01.1988, КМС</v>
      </c>
      <c r="E75" s="109" t="str">
        <f>[10]ит.пр!E10</f>
        <v>УрФО</v>
      </c>
      <c r="F75" s="109" t="str">
        <f>[10]ит.пр!F10</f>
        <v>ГУ МВД России по Свердловской обл.</v>
      </c>
      <c r="G75" s="110">
        <f>[10]ит.пр!G10</f>
        <v>0</v>
      </c>
      <c r="H75" s="111" t="str">
        <f>[10]ит.пр!H10</f>
        <v>МИРОНОВ А.В.</v>
      </c>
      <c r="I75" s="95"/>
    </row>
    <row r="76" spans="1:10" ht="23.1" hidden="1" customHeight="1" thickBot="1">
      <c r="A76" s="107"/>
      <c r="B76" s="96" t="s">
        <v>11</v>
      </c>
      <c r="C76" s="59" t="str">
        <f>[10]ит.пр!C11</f>
        <v>РАТЬКО Константин Станиславович</v>
      </c>
      <c r="D76" s="59" t="str">
        <f>[10]ит.пр!D11</f>
        <v>06.04.1985, МС</v>
      </c>
      <c r="E76" s="59" t="str">
        <f>[10]ит.пр!E11</f>
        <v>ЦФО</v>
      </c>
      <c r="F76" s="59" t="str">
        <f>[10]ит.пр!F11</f>
        <v>УМВД России по Владимирской обл.</v>
      </c>
      <c r="G76" s="102">
        <f>[10]ит.пр!G11</f>
        <v>0</v>
      </c>
      <c r="H76" s="60" t="str">
        <f>[10]ит.пр!H11</f>
        <v>ГУНДАРЕВ И.В.</v>
      </c>
      <c r="I76" s="11"/>
    </row>
    <row r="77" spans="1:10" ht="23.1" customHeight="1" thickBot="1">
      <c r="B77" s="12"/>
      <c r="C77" s="3"/>
      <c r="D77" s="4"/>
      <c r="E77" s="4"/>
      <c r="F77" s="5"/>
      <c r="G77" s="5"/>
      <c r="H77" s="3"/>
      <c r="I77" s="103">
        <v>0</v>
      </c>
      <c r="J77" s="91"/>
    </row>
    <row r="78" spans="1:10" ht="23.1" customHeight="1">
      <c r="A78" s="1"/>
      <c r="B78" s="2"/>
      <c r="C78" s="3"/>
      <c r="D78" s="4"/>
      <c r="E78" s="4"/>
      <c r="F78" s="5"/>
      <c r="G78" s="5"/>
      <c r="H78" s="3"/>
      <c r="I78" s="103">
        <v>0</v>
      </c>
      <c r="J78" s="91"/>
    </row>
    <row r="79" spans="1:10" ht="23.1" customHeight="1">
      <c r="A79" s="1"/>
      <c r="B79" s="24" t="str">
        <f>[1]реквизиты!$A$6</f>
        <v>Гл. судья, судья ВК</v>
      </c>
      <c r="C79" s="6"/>
      <c r="D79" s="6"/>
      <c r="E79" s="27"/>
      <c r="F79" s="24" t="str">
        <f>[1]реквизиты!$G$6</f>
        <v>И.Г.Циклаури</v>
      </c>
      <c r="G79" s="24"/>
      <c r="H79" s="6"/>
      <c r="I79" s="95"/>
      <c r="J79" s="90"/>
    </row>
    <row r="80" spans="1:10" ht="23.1" customHeight="1">
      <c r="A80" s="1"/>
      <c r="B80" s="24"/>
      <c r="C80" s="7"/>
      <c r="D80" s="7"/>
      <c r="E80" s="28"/>
      <c r="F80" s="23" t="str">
        <f>[1]реквизиты!$G$7</f>
        <v>/РСО- Алания /</v>
      </c>
      <c r="G80" s="23"/>
      <c r="H80" s="7"/>
      <c r="I80" s="95"/>
      <c r="J80" s="90"/>
    </row>
    <row r="81" spans="1:19" ht="23.1" customHeight="1">
      <c r="A81" s="1"/>
      <c r="B81" s="24" t="str">
        <f>[1]реквизиты!$A$8</f>
        <v>Гл. секретарь, судья ВК</v>
      </c>
      <c r="C81" s="7"/>
      <c r="D81" s="7"/>
      <c r="E81" s="28"/>
      <c r="F81" s="24" t="str">
        <f>[1]реквизиты!$G$8</f>
        <v>А.В.Поляков</v>
      </c>
      <c r="G81" s="24"/>
      <c r="H81" s="6"/>
      <c r="I81" s="95"/>
    </row>
    <row r="82" spans="1:19" ht="23.1" customHeight="1">
      <c r="C82" s="1"/>
      <c r="F82" t="str">
        <f>[1]реквизиты!$G$9</f>
        <v>/Рязань/</v>
      </c>
      <c r="H82" s="7"/>
      <c r="I82" s="95"/>
    </row>
    <row r="83" spans="1:19" ht="9" customHeight="1"/>
    <row r="84" spans="1:19" ht="29.25" customHeight="1">
      <c r="J84" s="1"/>
    </row>
    <row r="85" spans="1:19" ht="12" customHeight="1"/>
    <row r="86" spans="1:19" ht="21.75" customHeight="1"/>
    <row r="87" spans="1:19" ht="12" customHeight="1"/>
    <row r="88" spans="1:19" ht="12" customHeight="1"/>
    <row r="93" spans="1:19">
      <c r="S93" t="s">
        <v>10</v>
      </c>
    </row>
  </sheetData>
  <mergeCells count="31">
    <mergeCell ref="A22:A25"/>
    <mergeCell ref="I12:I13"/>
    <mergeCell ref="A71:A74"/>
    <mergeCell ref="A29:A32"/>
    <mergeCell ref="A36:A39"/>
    <mergeCell ref="A43:A46"/>
    <mergeCell ref="A50:A53"/>
    <mergeCell ref="A57:A60"/>
    <mergeCell ref="A64:A67"/>
    <mergeCell ref="A8:A11"/>
    <mergeCell ref="I8:I9"/>
    <mergeCell ref="J12:J13"/>
    <mergeCell ref="J14:J15"/>
    <mergeCell ref="A15:A18"/>
    <mergeCell ref="I18:I19"/>
    <mergeCell ref="J8:J9"/>
    <mergeCell ref="I10:I11"/>
    <mergeCell ref="J10:J11"/>
    <mergeCell ref="A1:I1"/>
    <mergeCell ref="A2:I2"/>
    <mergeCell ref="A3:I3"/>
    <mergeCell ref="A4:I4"/>
    <mergeCell ref="A5:I5"/>
    <mergeCell ref="G6:G7"/>
    <mergeCell ref="H6:H7"/>
    <mergeCell ref="I6:I7"/>
    <mergeCell ref="B6:B7"/>
    <mergeCell ref="C6:C7"/>
    <mergeCell ref="D6:D7"/>
    <mergeCell ref="E6:E7"/>
    <mergeCell ref="F6:F7"/>
  </mergeCells>
  <conditionalFormatting sqref="G21 G28 G35 G42 G49 G56 G63 G70">
    <cfRule type="cellIs" dxfId="1" priority="1" stopIfTrue="1" operator="equal">
      <formula>0</formula>
    </cfRule>
  </conditionalFormatting>
  <printOptions horizontalCentered="1"/>
  <pageMargins left="0" right="0" top="0.15748031496062992" bottom="0.11811023622047245" header="0.6692913385826772" footer="0.59055118110236227"/>
  <pageSetup paperSize="9" scale="94" pageOrder="overThenDown" orientation="portrait" copies="2" r:id="rId1"/>
  <headerFooter alignWithMargins="0"/>
  <rowBreaks count="1" manualBreakCount="1">
    <brk id="84" max="7" man="1"/>
  </rowBreaks>
  <colBreaks count="2" manualBreakCount="2">
    <brk id="13" max="1048575" man="1"/>
    <brk id="14" max="1048575" man="1"/>
  </colBreaks>
  <drawing r:id="rId2"/>
</worksheet>
</file>

<file path=xl/worksheets/sheet4.xml><?xml version="1.0" encoding="utf-8"?>
<worksheet xmlns="http://schemas.openxmlformats.org/spreadsheetml/2006/main" xmlns:r="http://schemas.openxmlformats.org/officeDocument/2006/relationships">
  <dimension ref="A1:S93"/>
  <sheetViews>
    <sheetView zoomScaleNormal="100" workbookViewId="0">
      <selection activeCell="L22" sqref="L22"/>
    </sheetView>
  </sheetViews>
  <sheetFormatPr defaultRowHeight="13.2"/>
  <cols>
    <col min="1" max="2" width="6.77734375" customWidth="1"/>
    <col min="3" max="3" width="21.77734375" customWidth="1"/>
    <col min="4" max="4" width="13.77734375" customWidth="1"/>
    <col min="5" max="5" width="8.21875" style="29" customWidth="1"/>
    <col min="6" max="6" width="17.77734375" customWidth="1"/>
    <col min="7" max="7" width="8" customWidth="1"/>
    <col min="8" max="8" width="20" customWidth="1"/>
    <col min="9" max="9" width="0.21875" customWidth="1"/>
  </cols>
  <sheetData>
    <row r="1" spans="1:10" ht="21" customHeight="1">
      <c r="A1" s="136" t="s">
        <v>7</v>
      </c>
      <c r="B1" s="136"/>
      <c r="C1" s="136"/>
      <c r="D1" s="136"/>
      <c r="E1" s="136"/>
      <c r="F1" s="136"/>
      <c r="G1" s="136"/>
      <c r="H1" s="136"/>
      <c r="I1" s="136"/>
    </row>
    <row r="2" spans="1:10" ht="24" customHeight="1">
      <c r="A2" s="137" t="s">
        <v>31</v>
      </c>
      <c r="B2" s="137"/>
      <c r="C2" s="137"/>
      <c r="D2" s="137"/>
      <c r="E2" s="137"/>
      <c r="F2" s="137"/>
      <c r="G2" s="137"/>
      <c r="H2" s="137"/>
      <c r="I2" s="137"/>
    </row>
    <row r="3" spans="1:10" ht="40.5" customHeight="1">
      <c r="A3" s="138" t="str">
        <f>[1]реквизиты!$A$2</f>
        <v xml:space="preserve">Чемпионат Министерства внутренних дел Российской Федерации по боевому самбо </v>
      </c>
      <c r="B3" s="138"/>
      <c r="C3" s="138"/>
      <c r="D3" s="138"/>
      <c r="E3" s="138"/>
      <c r="F3" s="138"/>
      <c r="G3" s="138"/>
      <c r="H3" s="138"/>
      <c r="I3" s="138"/>
    </row>
    <row r="4" spans="1:10" ht="16.5" customHeight="1" thickBot="1">
      <c r="A4" s="137" t="str">
        <f>[1]реквизиты!$A$3</f>
        <v>21-27 января 2019г.                             г.Санкт-Петербург</v>
      </c>
      <c r="B4" s="137"/>
      <c r="C4" s="137"/>
      <c r="D4" s="137"/>
      <c r="E4" s="137"/>
      <c r="F4" s="137"/>
      <c r="G4" s="137"/>
      <c r="H4" s="137"/>
      <c r="I4" s="137"/>
    </row>
    <row r="5" spans="1:10" ht="3.75" hidden="1" customHeight="1" thickBot="1">
      <c r="A5" s="137"/>
      <c r="B5" s="137"/>
      <c r="C5" s="137"/>
      <c r="D5" s="137"/>
      <c r="E5" s="137"/>
      <c r="F5" s="137"/>
      <c r="G5" s="137"/>
      <c r="H5" s="137"/>
      <c r="I5" s="137"/>
    </row>
    <row r="6" spans="1:10" ht="11.1" customHeight="1">
      <c r="B6" s="149" t="s">
        <v>0</v>
      </c>
      <c r="C6" s="151" t="s">
        <v>1</v>
      </c>
      <c r="D6" s="151" t="s">
        <v>2</v>
      </c>
      <c r="E6" s="151" t="s">
        <v>15</v>
      </c>
      <c r="F6" s="151" t="s">
        <v>16</v>
      </c>
      <c r="G6" s="154"/>
      <c r="H6" s="139" t="s">
        <v>3</v>
      </c>
      <c r="I6" s="141"/>
    </row>
    <row r="7" spans="1:10" ht="13.5" customHeight="1" thickBot="1">
      <c r="B7" s="150"/>
      <c r="C7" s="152"/>
      <c r="D7" s="152"/>
      <c r="E7" s="152"/>
      <c r="F7" s="152"/>
      <c r="G7" s="155"/>
      <c r="H7" s="140"/>
      <c r="I7" s="141"/>
    </row>
    <row r="8" spans="1:10" ht="23.1" hidden="1" customHeight="1">
      <c r="A8" s="156" t="s">
        <v>8</v>
      </c>
      <c r="B8" s="80" t="s">
        <v>4</v>
      </c>
      <c r="C8" s="45" t="s">
        <v>49</v>
      </c>
      <c r="D8" s="45" t="s">
        <v>50</v>
      </c>
      <c r="E8" s="45" t="s">
        <v>51</v>
      </c>
      <c r="F8" s="45" t="s">
        <v>52</v>
      </c>
      <c r="G8" s="85">
        <v>0</v>
      </c>
      <c r="H8" s="46" t="s">
        <v>53</v>
      </c>
      <c r="I8" s="142"/>
      <c r="J8" s="153"/>
    </row>
    <row r="9" spans="1:10" ht="23.1" hidden="1" customHeight="1" thickBot="1">
      <c r="A9" s="157"/>
      <c r="B9" s="118" t="s">
        <v>5</v>
      </c>
      <c r="C9" s="48" t="s">
        <v>54</v>
      </c>
      <c r="D9" s="48" t="s">
        <v>55</v>
      </c>
      <c r="E9" s="48" t="s">
        <v>51</v>
      </c>
      <c r="F9" s="48" t="s">
        <v>56</v>
      </c>
      <c r="G9" s="87">
        <v>0</v>
      </c>
      <c r="H9" s="49" t="s">
        <v>57</v>
      </c>
      <c r="I9" s="142"/>
      <c r="J9" s="153"/>
    </row>
    <row r="10" spans="1:10" ht="23.1" hidden="1" customHeight="1">
      <c r="A10" s="63"/>
      <c r="B10" s="117" t="s">
        <v>6</v>
      </c>
      <c r="C10" s="61" t="s">
        <v>58</v>
      </c>
      <c r="D10" s="61" t="s">
        <v>59</v>
      </c>
      <c r="E10" s="61" t="s">
        <v>51</v>
      </c>
      <c r="F10" s="61" t="s">
        <v>60</v>
      </c>
      <c r="G10" s="105">
        <v>0</v>
      </c>
      <c r="H10" s="62" t="s">
        <v>61</v>
      </c>
      <c r="I10" s="142"/>
      <c r="J10" s="153"/>
    </row>
    <row r="11" spans="1:10" ht="23.1" hidden="1" customHeight="1">
      <c r="A11" s="63"/>
      <c r="B11" s="83" t="s">
        <v>6</v>
      </c>
      <c r="C11" s="44" t="s">
        <v>62</v>
      </c>
      <c r="D11" s="44" t="s">
        <v>63</v>
      </c>
      <c r="E11" s="44" t="s">
        <v>51</v>
      </c>
      <c r="F11" s="44" t="s">
        <v>64</v>
      </c>
      <c r="G11" s="86">
        <v>0</v>
      </c>
      <c r="H11" s="47" t="s">
        <v>65</v>
      </c>
      <c r="I11" s="142"/>
      <c r="J11" s="153"/>
    </row>
    <row r="12" spans="1:10" ht="23.1" hidden="1" customHeight="1">
      <c r="A12" s="63"/>
      <c r="B12" s="83" t="s">
        <v>11</v>
      </c>
      <c r="C12" s="44" t="s">
        <v>66</v>
      </c>
      <c r="D12" s="44" t="s">
        <v>67</v>
      </c>
      <c r="E12" s="44" t="s">
        <v>51</v>
      </c>
      <c r="F12" s="44" t="s">
        <v>52</v>
      </c>
      <c r="G12" s="86">
        <v>0</v>
      </c>
      <c r="H12" s="47" t="s">
        <v>68</v>
      </c>
      <c r="I12" s="135"/>
      <c r="J12" s="153"/>
    </row>
    <row r="13" spans="1:10" ht="23.1" hidden="1" customHeight="1" thickBot="1">
      <c r="A13" s="64"/>
      <c r="B13" s="84" t="s">
        <v>11</v>
      </c>
      <c r="C13" s="48" t="s">
        <v>69</v>
      </c>
      <c r="D13" s="48" t="s">
        <v>70</v>
      </c>
      <c r="E13" s="48" t="s">
        <v>51</v>
      </c>
      <c r="F13" s="48" t="s">
        <v>71</v>
      </c>
      <c r="G13" s="87">
        <v>0</v>
      </c>
      <c r="H13" s="49" t="s">
        <v>72</v>
      </c>
      <c r="I13" s="135"/>
      <c r="J13" s="153"/>
    </row>
    <row r="14" spans="1:10" ht="20.100000000000001" hidden="1" customHeight="1" thickBot="1">
      <c r="B14" s="8"/>
      <c r="C14" s="9"/>
      <c r="D14" s="9"/>
      <c r="E14" s="25"/>
      <c r="F14" s="9"/>
      <c r="G14" s="88"/>
      <c r="H14" s="9"/>
      <c r="I14" s="95"/>
      <c r="J14" s="153"/>
    </row>
    <row r="15" spans="1:10" ht="23.1" customHeight="1">
      <c r="A15" s="156" t="s">
        <v>9</v>
      </c>
      <c r="B15" s="42" t="s">
        <v>4</v>
      </c>
      <c r="C15" s="45" t="str">
        <f>[2]Ит.пр!C6</f>
        <v>КУБАРЬКОВ Андрей Васильевич</v>
      </c>
      <c r="D15" s="45" t="str">
        <f>[2]Ит.пр!D6</f>
        <v>25.08.1993, МС</v>
      </c>
      <c r="E15" s="45" t="str">
        <f>[2]Ит.пр!E6</f>
        <v>СП</v>
      </c>
      <c r="F15" s="45" t="str">
        <f>[2]Ит.пр!F6</f>
        <v>ГУ МВД России по Санкт-Петербургу и Ленинградской обл.</v>
      </c>
      <c r="G15" s="85">
        <f>[2]Ит.пр!G6</f>
        <v>0</v>
      </c>
      <c r="H15" s="46" t="str">
        <f>[2]Ит.пр!H6</f>
        <v>Левковский С.И.</v>
      </c>
      <c r="I15" s="95"/>
      <c r="J15" s="153"/>
    </row>
    <row r="16" spans="1:10" ht="23.1" customHeight="1" thickBot="1">
      <c r="A16" s="157"/>
      <c r="B16" s="96" t="s">
        <v>5</v>
      </c>
      <c r="C16" s="48" t="str">
        <f>[2]Ит.пр!C7</f>
        <v>ЕРЕМИН Евгений Алексеевич</v>
      </c>
      <c r="D16" s="48" t="str">
        <f>[2]Ит.пр!D7</f>
        <v>10.12.1999, МС</v>
      </c>
      <c r="E16" s="48" t="str">
        <f>[2]Ит.пр!E7</f>
        <v>СП</v>
      </c>
      <c r="F16" s="48" t="str">
        <f>[2]Ит.пр!F7</f>
        <v>ГУ МВД России по Санкт-Петербургу и Ленинградской обл.</v>
      </c>
      <c r="G16" s="87">
        <f>[2]Ит.пр!G7</f>
        <v>0</v>
      </c>
      <c r="H16" s="49" t="str">
        <f>[2]Ит.пр!H7</f>
        <v>Левковский С.И.</v>
      </c>
      <c r="I16" s="95"/>
    </row>
    <row r="17" spans="1:16" ht="23.1" hidden="1" customHeight="1">
      <c r="A17" s="63"/>
      <c r="B17" s="94" t="s">
        <v>6</v>
      </c>
      <c r="C17" s="61" t="str">
        <f>[2]Ит.пр!C8</f>
        <v>КЛЮКИН Алексей Геннадьевич</v>
      </c>
      <c r="D17" s="61" t="str">
        <f>[2]Ит.пр!D8</f>
        <v>21.03.1990, МСМК</v>
      </c>
      <c r="E17" s="61" t="str">
        <f>[2]Ит.пр!E8</f>
        <v>ПФО</v>
      </c>
      <c r="F17" s="61" t="str">
        <f>[2]Ит.пр!F8</f>
        <v>МВД по Республике Татарстан</v>
      </c>
      <c r="G17" s="105">
        <f>[2]Ит.пр!G8</f>
        <v>0</v>
      </c>
      <c r="H17" s="62" t="str">
        <f>[2]Ит.пр!H8</f>
        <v>ВОДЯШЕВ Э.А.</v>
      </c>
      <c r="I17" s="95"/>
    </row>
    <row r="18" spans="1:16" ht="23.1" hidden="1" customHeight="1">
      <c r="A18" s="63"/>
      <c r="B18" s="92" t="s">
        <v>6</v>
      </c>
      <c r="C18" s="44" t="str">
        <f>[2]Ит.пр!C9</f>
        <v>КУЮКОВ Элбек Владимирович</v>
      </c>
      <c r="D18" s="44" t="str">
        <f>[2]Ит.пр!D9</f>
        <v>13.05.1995, МС</v>
      </c>
      <c r="E18" s="44" t="str">
        <f>[2]Ит.пр!E9</f>
        <v>ЮФО</v>
      </c>
      <c r="F18" s="44" t="str">
        <f>[2]Ит.пр!F9</f>
        <v>ГУ МВД России по Краснодарскому краю</v>
      </c>
      <c r="G18" s="86">
        <f>[2]Ит.пр!G9</f>
        <v>0</v>
      </c>
      <c r="H18" s="47" t="str">
        <f>[2]Ит.пр!H9</f>
        <v>Тупиков Р.Н.</v>
      </c>
      <c r="I18" s="135"/>
    </row>
    <row r="19" spans="1:16" ht="23.1" hidden="1" customHeight="1">
      <c r="A19" s="63"/>
      <c r="B19" s="92" t="s">
        <v>11</v>
      </c>
      <c r="C19" s="44" t="str">
        <f>[2]Ит.пр!C10</f>
        <v>ПАВЛОВ Николай Владимирович</v>
      </c>
      <c r="D19" s="44" t="str">
        <f>[2]Ит.пр!D10</f>
        <v>29.03.1992, МС</v>
      </c>
      <c r="E19" s="44" t="str">
        <f>[2]Ит.пр!E10</f>
        <v>ЦФО</v>
      </c>
      <c r="F19" s="44" t="str">
        <f>[2]Ит.пр!F10</f>
        <v>УМВД России по Ярославской обл.</v>
      </c>
      <c r="G19" s="86">
        <f>[2]Ит.пр!G10</f>
        <v>0</v>
      </c>
      <c r="H19" s="47" t="str">
        <f>[2]Ит.пр!H10</f>
        <v>ЗАВРАЖНЫЙ В.Б.</v>
      </c>
      <c r="I19" s="135"/>
    </row>
    <row r="20" spans="1:16" ht="23.1" hidden="1" customHeight="1" thickBot="1">
      <c r="A20" s="64"/>
      <c r="B20" s="96" t="s">
        <v>11</v>
      </c>
      <c r="C20" s="48" t="str">
        <f>[2]Ит.пр!C11</f>
        <v>ЛАМАНОВ Владимир Александрович</v>
      </c>
      <c r="D20" s="48" t="str">
        <f>[2]Ит.пр!D11</f>
        <v>20..111992, МСМК</v>
      </c>
      <c r="E20" s="48" t="str">
        <f>[2]Ит.пр!E11</f>
        <v>ЦФО</v>
      </c>
      <c r="F20" s="48" t="str">
        <f>[2]Ит.пр!F11</f>
        <v>УМВД России по Рязанской обл.</v>
      </c>
      <c r="G20" s="87">
        <f>[2]Ит.пр!G11</f>
        <v>0</v>
      </c>
      <c r="H20" s="49" t="str">
        <f>[2]Ит.пр!H11</f>
        <v>ШИЦКОВ К.С.</v>
      </c>
      <c r="I20" s="11"/>
    </row>
    <row r="21" spans="1:16" ht="20.100000000000001" customHeight="1" thickBot="1">
      <c r="B21" s="13"/>
      <c r="C21" s="9"/>
      <c r="D21" s="9"/>
      <c r="E21" s="25"/>
      <c r="F21" s="9"/>
      <c r="G21" s="9"/>
      <c r="H21" s="9"/>
      <c r="I21" s="95"/>
      <c r="J21" s="90"/>
    </row>
    <row r="22" spans="1:16" ht="23.1" customHeight="1">
      <c r="A22" s="156" t="s">
        <v>17</v>
      </c>
      <c r="B22" s="42" t="s">
        <v>4</v>
      </c>
      <c r="C22" s="45" t="str">
        <f>[3]Ит.пр!C6</f>
        <v>МОНГУШ Альберт Олегович</v>
      </c>
      <c r="D22" s="45" t="str">
        <f>[3]Ит.пр!D6</f>
        <v>05.06.1989, МСМК</v>
      </c>
      <c r="E22" s="45" t="str">
        <f>[3]Ит.пр!E6</f>
        <v>ПФО</v>
      </c>
      <c r="F22" s="45" t="str">
        <f>[3]Ит.пр!F6</f>
        <v>МВД по Республике Татарстан</v>
      </c>
      <c r="G22" s="85">
        <f>[3]Ит.пр!G6</f>
        <v>0</v>
      </c>
      <c r="H22" s="46" t="str">
        <f>[3]Ит.пр!H6</f>
        <v>ВОДЯШЕВ Э.А.</v>
      </c>
      <c r="I22" s="95"/>
      <c r="J22" s="90"/>
    </row>
    <row r="23" spans="1:16" ht="23.1" customHeight="1" thickBot="1">
      <c r="A23" s="157"/>
      <c r="B23" s="96" t="s">
        <v>5</v>
      </c>
      <c r="C23" s="48" t="str">
        <f>[3]Ит.пр!C7</f>
        <v>ДАНИЕЛЯН Михаил Спартакович</v>
      </c>
      <c r="D23" s="48" t="str">
        <f>[3]Ит.пр!D7</f>
        <v>20.02.1992, МСМК</v>
      </c>
      <c r="E23" s="48" t="str">
        <f>[3]Ит.пр!E7</f>
        <v>ЮФО</v>
      </c>
      <c r="F23" s="48" t="str">
        <f>[3]Ит.пр!F7</f>
        <v>ГУ МВД России по Краснодарскому краю</v>
      </c>
      <c r="G23" s="87">
        <f>[3]Ит.пр!G7</f>
        <v>0</v>
      </c>
      <c r="H23" s="49" t="str">
        <f>[3]Ит.пр!H7</f>
        <v>Тупиков Р.Н.</v>
      </c>
      <c r="I23" s="95"/>
      <c r="J23" s="90"/>
    </row>
    <row r="24" spans="1:16" ht="23.1" hidden="1" customHeight="1">
      <c r="A24" s="63"/>
      <c r="B24" s="94" t="s">
        <v>6</v>
      </c>
      <c r="C24" s="61" t="str">
        <f>[3]Ит.пр!C8</f>
        <v>ХЕРТЕК Саян Калдар-оолович</v>
      </c>
      <c r="D24" s="61" t="str">
        <f>[3]Ит.пр!D8</f>
        <v>06.09.1987, МСМК</v>
      </c>
      <c r="E24" s="61" t="str">
        <f>[3]Ит.пр!E8</f>
        <v>ЦФО</v>
      </c>
      <c r="F24" s="61" t="str">
        <f>[3]Ит.пр!F8</f>
        <v>ГУ МВД России по Московской обл.</v>
      </c>
      <c r="G24" s="105">
        <f>[3]Ит.пр!G8</f>
        <v>0</v>
      </c>
      <c r="H24" s="62" t="str">
        <f>[3]Ит.пр!H8</f>
        <v>ТЕРЕХОВ М.П.</v>
      </c>
      <c r="I24" s="95"/>
      <c r="J24" s="90"/>
    </row>
    <row r="25" spans="1:16" ht="23.1" hidden="1" customHeight="1">
      <c r="A25" s="63"/>
      <c r="B25" s="92" t="s">
        <v>6</v>
      </c>
      <c r="C25" s="44" t="str">
        <f>[3]Ит.пр!C9</f>
        <v>ГУРБАНОВ Сабухи Нажваддин оглы</v>
      </c>
      <c r="D25" s="44" t="str">
        <f>[3]Ит.пр!D9</f>
        <v>01.04.1996, МСМК</v>
      </c>
      <c r="E25" s="44" t="str">
        <f>[3]Ит.пр!E9</f>
        <v>ЦФО</v>
      </c>
      <c r="F25" s="44" t="str">
        <f>[3]Ит.пр!F9</f>
        <v>УМВД России по Владимирской обл.</v>
      </c>
      <c r="G25" s="86">
        <f>[3]Ит.пр!G9</f>
        <v>0</v>
      </c>
      <c r="H25" s="47" t="str">
        <f>[3]Ит.пр!H9</f>
        <v>ГУНДАРЕВ И.В.</v>
      </c>
      <c r="I25" s="95"/>
    </row>
    <row r="26" spans="1:16" ht="23.1" hidden="1" customHeight="1">
      <c r="A26" s="63"/>
      <c r="B26" s="92" t="s">
        <v>11</v>
      </c>
      <c r="C26" s="44" t="str">
        <f>[3]Ит.пр!C10</f>
        <v>КОЗЛОВ Роман Витальевич</v>
      </c>
      <c r="D26" s="44" t="str">
        <f>[3]Ит.пр!D10</f>
        <v>04.05.1990, МС</v>
      </c>
      <c r="E26" s="44" t="str">
        <f>[3]Ит.пр!E10</f>
        <v>СП</v>
      </c>
      <c r="F26" s="44" t="str">
        <f>[3]Ит.пр!F10</f>
        <v>ГУ МВД России по Санкт-Петербургу и Ленинградской обл.</v>
      </c>
      <c r="G26" s="86">
        <f>[3]Ит.пр!G10</f>
        <v>0</v>
      </c>
      <c r="H26" s="47" t="str">
        <f>[3]Ит.пр!H10</f>
        <v>Левковский С.И.</v>
      </c>
      <c r="I26" s="95"/>
      <c r="L26" s="17"/>
      <c r="M26" s="18"/>
      <c r="N26" s="17"/>
      <c r="O26" s="19"/>
      <c r="P26" s="43"/>
    </row>
    <row r="27" spans="1:16" ht="23.1" hidden="1" customHeight="1" thickBot="1">
      <c r="A27" s="64"/>
      <c r="B27" s="96" t="s">
        <v>11</v>
      </c>
      <c r="C27" s="48" t="str">
        <f>[3]Ит.пр!C11</f>
        <v>ЯВРУМЯН Рудольф Александрович</v>
      </c>
      <c r="D27" s="48" t="str">
        <f>[3]Ит.пр!D11</f>
        <v>11.05.1997, МС</v>
      </c>
      <c r="E27" s="48" t="str">
        <f>[3]Ит.пр!E11</f>
        <v>ЮФО</v>
      </c>
      <c r="F27" s="48" t="str">
        <f>[3]Ит.пр!F11</f>
        <v>ГУ МВД России по Краснодарскому краю</v>
      </c>
      <c r="G27" s="87">
        <f>[3]Ит.пр!G11</f>
        <v>0</v>
      </c>
      <c r="H27" s="49" t="str">
        <f>[3]Ит.пр!H11</f>
        <v>Тупиков Р.Н.</v>
      </c>
      <c r="I27" s="11"/>
    </row>
    <row r="28" spans="1:16" ht="20.100000000000001" customHeight="1" thickBot="1">
      <c r="A28" s="30"/>
      <c r="B28" s="12"/>
      <c r="C28" s="43"/>
      <c r="D28" s="16"/>
      <c r="E28" s="16"/>
      <c r="F28" s="17"/>
      <c r="G28" s="9"/>
      <c r="H28" s="20"/>
      <c r="I28" s="95"/>
      <c r="J28" s="90"/>
    </row>
    <row r="29" spans="1:16" ht="23.1" customHeight="1">
      <c r="A29" s="156" t="s">
        <v>18</v>
      </c>
      <c r="B29" s="42" t="s">
        <v>4</v>
      </c>
      <c r="C29" s="45" t="str">
        <f>[4]ит.пр!C6</f>
        <v>АДЖЕМЯН Мгер Артурович</v>
      </c>
      <c r="D29" s="45" t="str">
        <f>[4]ит.пр!D6</f>
        <v>18.07.1992, МС</v>
      </c>
      <c r="E29" s="45" t="str">
        <f>[4]ит.пр!E6</f>
        <v>СП</v>
      </c>
      <c r="F29" s="45" t="str">
        <f>[4]ит.пр!F6</f>
        <v>ГУ МВД России по Санкт-Петербургу и Ленинградской обл.</v>
      </c>
      <c r="G29" s="85">
        <f>[4]ит.пр!G6</f>
        <v>0</v>
      </c>
      <c r="H29" s="46" t="str">
        <f>[4]ит.пр!H6</f>
        <v>Левковский С.И.</v>
      </c>
      <c r="I29" s="95"/>
      <c r="J29" s="90"/>
    </row>
    <row r="30" spans="1:16" ht="23.1" customHeight="1" thickBot="1">
      <c r="A30" s="157"/>
      <c r="B30" s="96" t="s">
        <v>5</v>
      </c>
      <c r="C30" s="48" t="str">
        <f>[4]ит.пр!C7</f>
        <v>ФЕДОРОВ Александр Владимирович</v>
      </c>
      <c r="D30" s="48" t="str">
        <f>[4]ит.пр!D7</f>
        <v>08.09.1994, МС</v>
      </c>
      <c r="E30" s="48" t="str">
        <f>[4]ит.пр!E7</f>
        <v>ЦФО</v>
      </c>
      <c r="F30" s="48" t="str">
        <f>[4]ит.пр!F7</f>
        <v>УМВД России по Владимирской обл.</v>
      </c>
      <c r="G30" s="87">
        <f>[4]ит.пр!G7</f>
        <v>0</v>
      </c>
      <c r="H30" s="49" t="str">
        <f>[4]ит.пр!H7</f>
        <v>ГУНДАРЕВ И.В.</v>
      </c>
      <c r="I30" s="95"/>
      <c r="J30" s="90"/>
    </row>
    <row r="31" spans="1:16" ht="23.1" hidden="1" customHeight="1">
      <c r="A31" s="108"/>
      <c r="B31" s="94" t="s">
        <v>6</v>
      </c>
      <c r="C31" s="61" t="str">
        <f>[4]ит.пр!C8</f>
        <v>ПСЕУНОК Амир Шумафович</v>
      </c>
      <c r="D31" s="61" t="str">
        <f>[4]ит.пр!D8</f>
        <v>06.03.1997, МС</v>
      </c>
      <c r="E31" s="61" t="str">
        <f>[4]ит.пр!E8</f>
        <v>ЮФО</v>
      </c>
      <c r="F31" s="61" t="str">
        <f>[4]ит.пр!F8</f>
        <v>ГУ МВД России по Краснодарскому краю</v>
      </c>
      <c r="G31" s="105">
        <f>[4]ит.пр!G8</f>
        <v>0</v>
      </c>
      <c r="H31" s="62" t="str">
        <f>[4]ит.пр!H8</f>
        <v>Тупиков Р.Н.</v>
      </c>
      <c r="I31" s="95"/>
      <c r="J31" s="90"/>
    </row>
    <row r="32" spans="1:16" ht="23.1" hidden="1" customHeight="1">
      <c r="A32" s="106"/>
      <c r="B32" s="92" t="s">
        <v>6</v>
      </c>
      <c r="C32" s="44" t="str">
        <f>[4]ит.пр!C9</f>
        <v>СЕРГЕЕВ Виталий Николаевич</v>
      </c>
      <c r="D32" s="44" t="str">
        <f>[4]ит.пр!D9</f>
        <v>03.01.1983, МСМК</v>
      </c>
      <c r="E32" s="44" t="str">
        <f>[4]ит.пр!E9</f>
        <v>ПФО</v>
      </c>
      <c r="F32" s="44" t="str">
        <f>[4]ит.пр!F9</f>
        <v>МВД по Республике Татарстан</v>
      </c>
      <c r="G32" s="86">
        <f>[4]ит.пр!G9</f>
        <v>0</v>
      </c>
      <c r="H32" s="47" t="str">
        <f>[4]ит.пр!H9</f>
        <v>ВОДЯШЕВ Э.А.</v>
      </c>
      <c r="I32" s="95"/>
    </row>
    <row r="33" spans="1:10" ht="23.1" hidden="1" customHeight="1">
      <c r="A33" s="106"/>
      <c r="B33" s="92" t="s">
        <v>11</v>
      </c>
      <c r="C33" s="44" t="str">
        <f>[4]ит.пр!C10</f>
        <v>ЖДАНОВ Владимир Васильевич</v>
      </c>
      <c r="D33" s="44" t="str">
        <f>[4]ит.пр!D10</f>
        <v>29.01.1990, МС</v>
      </c>
      <c r="E33" s="44" t="str">
        <f>[4]ит.пр!E10</f>
        <v>СФО</v>
      </c>
      <c r="F33" s="44" t="str">
        <f>[4]ит.пр!F10</f>
        <v>ГУ МВД России по Алтайскому краю</v>
      </c>
      <c r="G33" s="86">
        <f>[4]ит.пр!G10</f>
        <v>0</v>
      </c>
      <c r="H33" s="47" t="str">
        <f>[4]ит.пр!H10</f>
        <v>Шишов Е.П.</v>
      </c>
      <c r="I33" s="95"/>
    </row>
    <row r="34" spans="1:10" ht="23.1" hidden="1" customHeight="1" thickBot="1">
      <c r="A34" s="107"/>
      <c r="B34" s="96" t="s">
        <v>11</v>
      </c>
      <c r="C34" s="48" t="str">
        <f>[4]ит.пр!C11</f>
        <v>ВИКТОРОВ Роман Александрович</v>
      </c>
      <c r="D34" s="48" t="str">
        <f>[4]ит.пр!D11</f>
        <v>14.01.1984, МС</v>
      </c>
      <c r="E34" s="48" t="str">
        <f>[4]ит.пр!E11</f>
        <v>ЦФО</v>
      </c>
      <c r="F34" s="48" t="str">
        <f>[4]ит.пр!F11</f>
        <v>УМВД России по Ярославской обл.</v>
      </c>
      <c r="G34" s="87">
        <f>[4]ит.пр!G11</f>
        <v>0</v>
      </c>
      <c r="H34" s="49" t="str">
        <f>[4]ит.пр!H11</f>
        <v>ЗАВРАЖНЫЙ В.Б.</v>
      </c>
      <c r="I34" s="95"/>
    </row>
    <row r="35" spans="1:10" ht="20.100000000000001" customHeight="1" thickBot="1">
      <c r="A35" s="30"/>
      <c r="B35" s="12"/>
      <c r="C35" s="43"/>
      <c r="D35" s="16"/>
      <c r="E35" s="16"/>
      <c r="F35" s="17"/>
      <c r="G35" s="97"/>
      <c r="H35" s="20"/>
      <c r="I35" s="95"/>
      <c r="J35" s="90"/>
    </row>
    <row r="36" spans="1:10" ht="23.1" customHeight="1">
      <c r="A36" s="156" t="s">
        <v>13</v>
      </c>
      <c r="B36" s="42" t="s">
        <v>4</v>
      </c>
      <c r="C36" s="45" t="str">
        <f>[5]ит.пр!C6</f>
        <v>СУХОМЛИНОВ Евгений Игоревич</v>
      </c>
      <c r="D36" s="45" t="str">
        <f>[5]ит.пр!D6</f>
        <v>17.07.1991, МС</v>
      </c>
      <c r="E36" s="45" t="str">
        <f>[5]ит.пр!E6</f>
        <v>СЗФО</v>
      </c>
      <c r="F36" s="45" t="str">
        <f>[5]ит.пр!F6</f>
        <v>УМВД России по Вологодской обл.</v>
      </c>
      <c r="G36" s="85">
        <f>[5]ит.пр!G6</f>
        <v>0</v>
      </c>
      <c r="H36" s="46" t="str">
        <f>[5]ит.пр!H6</f>
        <v>ШТАТНОВ М.Л.</v>
      </c>
      <c r="I36" s="95"/>
      <c r="J36" s="90"/>
    </row>
    <row r="37" spans="1:10" ht="23.1" customHeight="1" thickBot="1">
      <c r="A37" s="157"/>
      <c r="B37" s="96" t="s">
        <v>5</v>
      </c>
      <c r="C37" s="48" t="str">
        <f>[5]ит.пр!C7</f>
        <v>МУДРАНОВ Аслан Заудинович</v>
      </c>
      <c r="D37" s="48" t="str">
        <f>[5]ит.пр!D7</f>
        <v>16.09.1987, ЗМС</v>
      </c>
      <c r="E37" s="48" t="str">
        <f>[5]ит.пр!E7</f>
        <v>ЮФО</v>
      </c>
      <c r="F37" s="48" t="str">
        <f>[5]ит.пр!F7</f>
        <v>ГУ МВД России по Краснодарскому краю</v>
      </c>
      <c r="G37" s="87">
        <f>[5]ит.пр!G7</f>
        <v>0</v>
      </c>
      <c r="H37" s="49" t="str">
        <f>[5]ит.пр!H7</f>
        <v>Тупиков Р.Н.</v>
      </c>
      <c r="I37" s="95"/>
      <c r="J37" s="90"/>
    </row>
    <row r="38" spans="1:10" ht="22.5" hidden="1" customHeight="1">
      <c r="A38" s="115"/>
      <c r="B38" s="94" t="s">
        <v>6</v>
      </c>
      <c r="C38" s="61" t="str">
        <f>[5]ит.пр!C8</f>
        <v>БУРДАЕВ Роман Михайлович</v>
      </c>
      <c r="D38" s="61" t="str">
        <f>[5]ит.пр!D8</f>
        <v>22.05.1993, МСМК</v>
      </c>
      <c r="E38" s="61" t="str">
        <f>[5]ит.пр!E8</f>
        <v>СЗФО</v>
      </c>
      <c r="F38" s="61" t="str">
        <f>[5]ит.пр!F8</f>
        <v>УМВД России по Вологодской обл.</v>
      </c>
      <c r="G38" s="105">
        <f>[5]ит.пр!G8</f>
        <v>0</v>
      </c>
      <c r="H38" s="62" t="str">
        <f>[5]ит.пр!H8</f>
        <v>ШТАТНОВ М.Л.</v>
      </c>
      <c r="I38" s="95"/>
      <c r="J38" s="90"/>
    </row>
    <row r="39" spans="1:10" ht="23.1" hidden="1" customHeight="1">
      <c r="A39" s="115"/>
      <c r="B39" s="92" t="s">
        <v>6</v>
      </c>
      <c r="C39" s="44" t="str">
        <f>[5]ит.пр!C9</f>
        <v>КЛЕЦКОВ Никита Валерьевич</v>
      </c>
      <c r="D39" s="44" t="str">
        <f>[5]ит.пр!D9</f>
        <v>26.11.1986, ЗМС</v>
      </c>
      <c r="E39" s="44" t="str">
        <f>[5]ит.пр!E9</f>
        <v>ЦФО</v>
      </c>
      <c r="F39" s="44" t="str">
        <f>[5]ит.пр!F9</f>
        <v>ГУ МВД России по Московской обл.</v>
      </c>
      <c r="G39" s="86">
        <f>[5]ит.пр!G9</f>
        <v>0</v>
      </c>
      <c r="H39" s="47" t="str">
        <f>[5]ит.пр!H9</f>
        <v>ТЕРЕХОВ М.П.</v>
      </c>
      <c r="I39" s="89" t="s">
        <v>14</v>
      </c>
    </row>
    <row r="40" spans="1:10" ht="23.1" hidden="1" customHeight="1">
      <c r="A40" s="115"/>
      <c r="B40" s="92" t="s">
        <v>11</v>
      </c>
      <c r="C40" s="44" t="str">
        <f>[5]ит.пр!C10</f>
        <v>АЛЕКСЕЕВ Владимир Алексеевич</v>
      </c>
      <c r="D40" s="44" t="str">
        <f>[5]ит.пр!D10</f>
        <v>11.01.1995, МС</v>
      </c>
      <c r="E40" s="44" t="str">
        <f>[5]ит.пр!E10</f>
        <v>МОС</v>
      </c>
      <c r="F40" s="44" t="str">
        <f>[5]ит.пр!F10</f>
        <v>ГУ МВД России по г.Москве</v>
      </c>
      <c r="G40" s="86">
        <f>[5]ит.пр!G10</f>
        <v>0</v>
      </c>
      <c r="H40" s="47" t="str">
        <f>[5]ит.пр!H10</f>
        <v>АХРОМОВ В.А.</v>
      </c>
      <c r="I40" s="95"/>
    </row>
    <row r="41" spans="1:10" ht="23.1" hidden="1" customHeight="1" thickBot="1">
      <c r="A41" s="116"/>
      <c r="B41" s="96" t="s">
        <v>11</v>
      </c>
      <c r="C41" s="48" t="str">
        <f>[5]ит.пр!C11</f>
        <v>БОНДАРЕВ Александр Витальевич</v>
      </c>
      <c r="D41" s="48" t="str">
        <f>[5]ит.пр!D11</f>
        <v>27.01.1990, МС</v>
      </c>
      <c r="E41" s="48" t="str">
        <f>[5]ит.пр!E11</f>
        <v>СП</v>
      </c>
      <c r="F41" s="48" t="str">
        <f>[5]ит.пр!F11</f>
        <v>ГУ МВД России по Санкт-Петербургу и Ленинградской обл.</v>
      </c>
      <c r="G41" s="87">
        <f>[5]ит.пр!G11</f>
        <v>0</v>
      </c>
      <c r="H41" s="49" t="str">
        <f>[5]ит.пр!H11</f>
        <v>Левковский С.И.</v>
      </c>
      <c r="I41" s="95"/>
    </row>
    <row r="42" spans="1:10" ht="20.100000000000001" customHeight="1" thickBot="1">
      <c r="B42" s="51"/>
      <c r="C42" s="52"/>
      <c r="D42" s="52"/>
      <c r="E42" s="53"/>
      <c r="F42" s="52"/>
      <c r="G42" s="52"/>
      <c r="H42" s="54"/>
      <c r="I42" s="95"/>
      <c r="J42" s="90"/>
    </row>
    <row r="43" spans="1:10" ht="23.1" customHeight="1">
      <c r="A43" s="156" t="s">
        <v>19</v>
      </c>
      <c r="B43" s="42" t="s">
        <v>4</v>
      </c>
      <c r="C43" s="45" t="str">
        <f>[6]ит.пр!C6</f>
        <v>АРАЛОВ Михаил Герасимович</v>
      </c>
      <c r="D43" s="45" t="str">
        <f>[6]ит.пр!D6</f>
        <v>25.10.1985, МС</v>
      </c>
      <c r="E43" s="45" t="str">
        <f>[6]ит.пр!E6</f>
        <v>ЦФО</v>
      </c>
      <c r="F43" s="45" t="str">
        <f>[6]ит.пр!F6</f>
        <v>УМВД России по Ярославской обл.</v>
      </c>
      <c r="G43" s="85">
        <f>[6]ит.пр!G6</f>
        <v>0</v>
      </c>
      <c r="H43" s="46" t="str">
        <f>[6]ит.пр!H6</f>
        <v>ЗАВРАЖНЫЙ В.Б.</v>
      </c>
      <c r="I43" s="95"/>
      <c r="J43" s="90"/>
    </row>
    <row r="44" spans="1:10" ht="23.1" customHeight="1" thickBot="1">
      <c r="A44" s="157"/>
      <c r="B44" s="96" t="s">
        <v>5</v>
      </c>
      <c r="C44" s="48" t="str">
        <f>[6]ит.пр!C7</f>
        <v>ЮДИН Максим Валерьевич</v>
      </c>
      <c r="D44" s="48" t="str">
        <f>[6]ит.пр!D7</f>
        <v>13.05.1995, МС</v>
      </c>
      <c r="E44" s="48" t="str">
        <f>[6]ит.пр!E7</f>
        <v>ЦФО</v>
      </c>
      <c r="F44" s="48" t="str">
        <f>[6]ит.пр!F7</f>
        <v>УМВД России по Рязанской обл.</v>
      </c>
      <c r="G44" s="87">
        <f>[6]ит.пр!G7</f>
        <v>0</v>
      </c>
      <c r="H44" s="49" t="str">
        <f>[6]ит.пр!H7</f>
        <v>ШИЦКОВ К.С.</v>
      </c>
      <c r="I44" s="95"/>
      <c r="J44" s="90"/>
    </row>
    <row r="45" spans="1:10" ht="23.1" hidden="1" customHeight="1">
      <c r="A45" s="115"/>
      <c r="B45" s="94" t="s">
        <v>6</v>
      </c>
      <c r="C45" s="61" t="str">
        <f>[6]ит.пр!C8</f>
        <v>НАДЮКОВ Бислан Мосович</v>
      </c>
      <c r="D45" s="61" t="str">
        <f>[6]ит.пр!D8</f>
        <v>19.11.1991, МС</v>
      </c>
      <c r="E45" s="61" t="str">
        <f>[6]ит.пр!E8</f>
        <v>ЮФО</v>
      </c>
      <c r="F45" s="61" t="str">
        <f>[6]ит.пр!F8</f>
        <v>ГУ МВД России по Краснодарскому краю</v>
      </c>
      <c r="G45" s="105">
        <f>[6]ит.пр!G8</f>
        <v>0</v>
      </c>
      <c r="H45" s="62" t="str">
        <f>[6]ит.пр!H8</f>
        <v>Тупиков Р.Н.</v>
      </c>
      <c r="I45" s="95"/>
      <c r="J45" s="90"/>
    </row>
    <row r="46" spans="1:10" ht="23.1" hidden="1" customHeight="1">
      <c r="A46" s="115"/>
      <c r="B46" s="92" t="s">
        <v>6</v>
      </c>
      <c r="C46" s="44" t="str">
        <f>[6]ит.пр!C9</f>
        <v>ОГАРЫШЕВ Алексей Сергеевич</v>
      </c>
      <c r="D46" s="44" t="str">
        <f>[6]ит.пр!D9</f>
        <v>06.03.1988, МСМК</v>
      </c>
      <c r="E46" s="44" t="str">
        <f>[6]ит.пр!E9</f>
        <v>ЦФО</v>
      </c>
      <c r="F46" s="44" t="str">
        <f>[6]ит.пр!F9</f>
        <v>УМВД России по Владимирской обл.</v>
      </c>
      <c r="G46" s="86">
        <f>[6]ит.пр!G9</f>
        <v>0</v>
      </c>
      <c r="H46" s="47" t="str">
        <f>[6]ит.пр!H9</f>
        <v>ГУНДАРЕВ И.В.</v>
      </c>
      <c r="I46" s="95"/>
    </row>
    <row r="47" spans="1:10" ht="23.1" hidden="1" customHeight="1">
      <c r="A47" s="115"/>
      <c r="B47" s="92" t="s">
        <v>11</v>
      </c>
      <c r="C47" s="44" t="str">
        <f>[6]ит.пр!C10</f>
        <v>ТОКАРЕВ Роман Александрович</v>
      </c>
      <c r="D47" s="44" t="str">
        <f>[6]ит.пр!D10</f>
        <v>08.06.1991, МСМК</v>
      </c>
      <c r="E47" s="44" t="str">
        <f>[6]ит.пр!E10</f>
        <v>ЦФО</v>
      </c>
      <c r="F47" s="44" t="str">
        <f>[6]ит.пр!F10</f>
        <v>ГУ МВД России по Московской обл.</v>
      </c>
      <c r="G47" s="86">
        <f>[6]ит.пр!G10</f>
        <v>0</v>
      </c>
      <c r="H47" s="47" t="str">
        <f>[6]ит.пр!H10</f>
        <v>ТЕРЕХОВ М.П.</v>
      </c>
      <c r="I47" s="95"/>
    </row>
    <row r="48" spans="1:10" ht="23.1" hidden="1" customHeight="1" thickBot="1">
      <c r="A48" s="116"/>
      <c r="B48" s="96" t="s">
        <v>11</v>
      </c>
      <c r="C48" s="48" t="str">
        <f>[6]ит.пр!C11</f>
        <v>МИХАЛИН Владислав Игоревич</v>
      </c>
      <c r="D48" s="48" t="str">
        <f>[6]ит.пр!D11</f>
        <v>15.06.1989, МС</v>
      </c>
      <c r="E48" s="48" t="str">
        <f>[6]ит.пр!E11</f>
        <v>СЗФО</v>
      </c>
      <c r="F48" s="48" t="str">
        <f>[6]ит.пр!F11</f>
        <v>УМВД России по Вологодской обл.</v>
      </c>
      <c r="G48" s="87">
        <f>[6]ит.пр!G11</f>
        <v>0</v>
      </c>
      <c r="H48" s="49" t="str">
        <f>[6]ит.пр!H11</f>
        <v>ШТАТНОВ М.Л.</v>
      </c>
      <c r="I48" s="11"/>
    </row>
    <row r="49" spans="1:10" ht="20.100000000000001" customHeight="1" thickBot="1">
      <c r="B49" s="13"/>
      <c r="C49" s="9"/>
      <c r="D49" s="9"/>
      <c r="E49" s="25"/>
      <c r="F49" s="9"/>
      <c r="G49" s="88"/>
      <c r="H49" s="22"/>
      <c r="I49" s="95"/>
      <c r="J49" s="90"/>
    </row>
    <row r="50" spans="1:10" ht="23.1" customHeight="1">
      <c r="A50" s="156" t="s">
        <v>20</v>
      </c>
      <c r="B50" s="42" t="s">
        <v>4</v>
      </c>
      <c r="C50" s="45" t="str">
        <f>[7]ит.пр!C6</f>
        <v>КОКОВИЧ Илья Игоревич</v>
      </c>
      <c r="D50" s="45" t="str">
        <f>[7]ит.пр!D6</f>
        <v>15.06.1988, МСМК</v>
      </c>
      <c r="E50" s="45" t="str">
        <f>[7]ит.пр!E6</f>
        <v>ЦФО</v>
      </c>
      <c r="F50" s="45" t="str">
        <f>[7]ит.пр!F6</f>
        <v>ГУ МВД России по Московской обл.</v>
      </c>
      <c r="G50" s="85">
        <f>[7]ит.пр!G6</f>
        <v>0</v>
      </c>
      <c r="H50" s="46" t="str">
        <f>[7]ит.пр!H6</f>
        <v>ТЕРЕХОВ М.П.</v>
      </c>
      <c r="I50" s="95"/>
      <c r="J50" s="90"/>
    </row>
    <row r="51" spans="1:10" ht="23.1" customHeight="1" thickBot="1">
      <c r="A51" s="157"/>
      <c r="B51" s="96" t="s">
        <v>5</v>
      </c>
      <c r="C51" s="48" t="str">
        <f>[7]ит.пр!C7</f>
        <v>ПЕРЕПЕЛЮК Андрей Александрович</v>
      </c>
      <c r="D51" s="48" t="str">
        <f>[7]ит.пр!D7</f>
        <v>06.08.1985, МСМК</v>
      </c>
      <c r="E51" s="48" t="str">
        <f>[7]ит.пр!E7</f>
        <v>ЦФО</v>
      </c>
      <c r="F51" s="48" t="str">
        <f>[7]ит.пр!F7</f>
        <v>ГУ МВД России по Московской обл.</v>
      </c>
      <c r="G51" s="87">
        <f>[7]ит.пр!G7</f>
        <v>0</v>
      </c>
      <c r="H51" s="49" t="str">
        <f>[7]ит.пр!H7</f>
        <v>ТЕРЕХОВ М.П.</v>
      </c>
      <c r="I51" s="95"/>
      <c r="J51" s="90"/>
    </row>
    <row r="52" spans="1:10" ht="23.1" hidden="1" customHeight="1">
      <c r="A52" s="121"/>
      <c r="B52" s="94" t="s">
        <v>6</v>
      </c>
      <c r="C52" s="61" t="str">
        <f>[7]ит.пр!C8</f>
        <v>СУХОГУЗОВ Иван Сергеевич</v>
      </c>
      <c r="D52" s="61" t="str">
        <f>[7]ит.пр!D8</f>
        <v>19.02.19921, МС</v>
      </c>
      <c r="E52" s="61" t="str">
        <f>[7]ит.пр!E8</f>
        <v>УрФО</v>
      </c>
      <c r="F52" s="61" t="str">
        <f>[7]ит.пр!F8</f>
        <v>ГУ МВД России по Свердловской обл.</v>
      </c>
      <c r="G52" s="105">
        <f>[7]ит.пр!G8</f>
        <v>0</v>
      </c>
      <c r="H52" s="62" t="str">
        <f>[7]ит.пр!H8</f>
        <v>МИРОНОВ А.В.</v>
      </c>
      <c r="I52" s="95"/>
      <c r="J52" s="90"/>
    </row>
    <row r="53" spans="1:10" ht="23.1" hidden="1" customHeight="1">
      <c r="A53" s="119"/>
      <c r="B53" s="92" t="s">
        <v>6</v>
      </c>
      <c r="C53" s="44" t="str">
        <f>[7]ит.пр!C9</f>
        <v>ТАБУРЧЕНКО Павел Алексеевич</v>
      </c>
      <c r="D53" s="44" t="str">
        <f>[7]ит.пр!D9</f>
        <v>28.04.1989, МС</v>
      </c>
      <c r="E53" s="44" t="str">
        <f>[7]ит.пр!E9</f>
        <v>ЦФО</v>
      </c>
      <c r="F53" s="44" t="str">
        <f>[7]ит.пр!F9</f>
        <v>УМВД России по Брянской обл.</v>
      </c>
      <c r="G53" s="86">
        <f>[7]ит.пр!G9</f>
        <v>0</v>
      </c>
      <c r="H53" s="47" t="str">
        <f>[7]ит.пр!H9</f>
        <v>Стручков В.С.</v>
      </c>
      <c r="I53" s="95"/>
    </row>
    <row r="54" spans="1:10" ht="23.1" hidden="1" customHeight="1">
      <c r="A54" s="119"/>
      <c r="B54" s="92" t="s">
        <v>11</v>
      </c>
      <c r="C54" s="44" t="str">
        <f>[7]ит.пр!C10</f>
        <v>МАТЕВОСЯН Левон Эдуардович</v>
      </c>
      <c r="D54" s="44" t="str">
        <f>[7]ит.пр!D10</f>
        <v>30.10.1988, МС</v>
      </c>
      <c r="E54" s="44" t="str">
        <f>[7]ит.пр!E10</f>
        <v>ЮФО</v>
      </c>
      <c r="F54" s="44" t="str">
        <f>[7]ит.пр!F10</f>
        <v>ГУ МВД России по Краснодарскому краю</v>
      </c>
      <c r="G54" s="86">
        <f>[7]ит.пр!G10</f>
        <v>0</v>
      </c>
      <c r="H54" s="47" t="str">
        <f>[7]ит.пр!H10</f>
        <v>Тупиков Р.Н.</v>
      </c>
      <c r="I54" s="95"/>
    </row>
    <row r="55" spans="1:10" ht="23.1" hidden="1" customHeight="1" thickBot="1">
      <c r="A55" s="120"/>
      <c r="B55" s="96" t="s">
        <v>11</v>
      </c>
      <c r="C55" s="48" t="str">
        <f>[7]ит.пр!C11</f>
        <v>САПОЖНИКОВ Сергей Сергеевич</v>
      </c>
      <c r="D55" s="48" t="str">
        <f>[7]ит.пр!D11</f>
        <v>22.05.1981, МСМК</v>
      </c>
      <c r="E55" s="48" t="str">
        <f>[7]ит.пр!E11</f>
        <v>ЦФО</v>
      </c>
      <c r="F55" s="48" t="str">
        <f>[7]ит.пр!F11</f>
        <v>УМВД России по Ярославской обл.</v>
      </c>
      <c r="G55" s="87">
        <f>[7]ит.пр!G11</f>
        <v>0</v>
      </c>
      <c r="H55" s="49" t="str">
        <f>[7]ит.пр!H11</f>
        <v>ЗАВРАЖНЫЙ В.Б.</v>
      </c>
      <c r="I55" s="11"/>
    </row>
    <row r="56" spans="1:10" ht="20.100000000000001" customHeight="1" thickBot="1">
      <c r="B56" s="51"/>
      <c r="C56" s="52"/>
      <c r="D56" s="52"/>
      <c r="E56" s="53"/>
      <c r="F56" s="52"/>
      <c r="G56" s="98"/>
      <c r="H56" s="54"/>
      <c r="I56" s="95"/>
      <c r="J56" s="90"/>
    </row>
    <row r="57" spans="1:10" ht="23.1" customHeight="1">
      <c r="A57" s="156" t="s">
        <v>21</v>
      </c>
      <c r="B57" s="42" t="s">
        <v>4</v>
      </c>
      <c r="C57" s="45" t="str">
        <f>[8]ит.пр!C6</f>
        <v>МАКСИМОВ Евгений Олегович</v>
      </c>
      <c r="D57" s="45" t="str">
        <f>[8]ит.пр!D6</f>
        <v>05.03.1987, МСМК</v>
      </c>
      <c r="E57" s="45" t="str">
        <f>[8]ит.пр!E6</f>
        <v>ЦФО</v>
      </c>
      <c r="F57" s="45" t="str">
        <f>[8]ит.пр!F6</f>
        <v>ГУ МВД России по Московской обл.</v>
      </c>
      <c r="G57" s="85">
        <f>[8]ит.пр!G6</f>
        <v>0</v>
      </c>
      <c r="H57" s="46" t="str">
        <f>[8]ит.пр!H6</f>
        <v>ТЕРЕХОВ М.П.</v>
      </c>
      <c r="I57" s="95"/>
      <c r="J57" s="90"/>
    </row>
    <row r="58" spans="1:10" ht="23.1" customHeight="1" thickBot="1">
      <c r="A58" s="157"/>
      <c r="B58" s="96" t="s">
        <v>5</v>
      </c>
      <c r="C58" s="48" t="str">
        <f>[8]ит.пр!C7</f>
        <v>РОСЛЯКОВ Александр Владимирович</v>
      </c>
      <c r="D58" s="48" t="str">
        <f>[8]ит.пр!D7</f>
        <v>11.02.1991, МС</v>
      </c>
      <c r="E58" s="48" t="str">
        <f>[8]ит.пр!E7</f>
        <v>ЦФО</v>
      </c>
      <c r="F58" s="48" t="str">
        <f>[8]ит.пр!F7</f>
        <v>УМВД России по Рязанской обл.</v>
      </c>
      <c r="G58" s="87">
        <f>[8]ит.пр!G7</f>
        <v>0</v>
      </c>
      <c r="H58" s="49" t="str">
        <f>[8]ит.пр!H7</f>
        <v>ШИЦКОВ К.С.</v>
      </c>
      <c r="I58" s="95"/>
      <c r="J58" s="90"/>
    </row>
    <row r="59" spans="1:10" ht="23.1" hidden="1" customHeight="1">
      <c r="A59" s="121"/>
      <c r="B59" s="94" t="s">
        <v>6</v>
      </c>
      <c r="C59" s="61" t="str">
        <f>[8]ит.пр!C8</f>
        <v>ГУСАРОВ Андрей Андреевич</v>
      </c>
      <c r="D59" s="61" t="str">
        <f>[8]ит.пр!D8</f>
        <v>21.10.1988, МС</v>
      </c>
      <c r="E59" s="61" t="str">
        <f>[8]ит.пр!E8</f>
        <v>СЗФО</v>
      </c>
      <c r="F59" s="61" t="str">
        <f>[8]ит.пр!F8</f>
        <v>УМВД России по Вологодской обл.</v>
      </c>
      <c r="G59" s="105">
        <f>[8]ит.пр!G8</f>
        <v>0</v>
      </c>
      <c r="H59" s="62" t="str">
        <f>[8]ит.пр!H8</f>
        <v>ШТАТНОВ М.Л.</v>
      </c>
      <c r="I59" s="95"/>
      <c r="J59" s="90"/>
    </row>
    <row r="60" spans="1:10" ht="23.1" hidden="1" customHeight="1">
      <c r="A60" s="119"/>
      <c r="B60" s="92" t="s">
        <v>6</v>
      </c>
      <c r="C60" s="44" t="str">
        <f>[8]ит.пр!C9</f>
        <v>СИТНИКОВ Андрей Александрович</v>
      </c>
      <c r="D60" s="44" t="str">
        <f>[8]ит.пр!D9</f>
        <v>17.01.1985, МС</v>
      </c>
      <c r="E60" s="44" t="str">
        <f>[8]ит.пр!E9</f>
        <v>ПФО</v>
      </c>
      <c r="F60" s="44" t="str">
        <f>[8]ит.пр!F9</f>
        <v>МВД по Республике Татарстан</v>
      </c>
      <c r="G60" s="86">
        <f>[8]ит.пр!G9</f>
        <v>0</v>
      </c>
      <c r="H60" s="47" t="str">
        <f>[8]ит.пр!H9</f>
        <v>ВОДЯШЕВ Э.А.</v>
      </c>
      <c r="I60" s="95"/>
    </row>
    <row r="61" spans="1:10" ht="23.1" hidden="1" customHeight="1">
      <c r="A61" s="119"/>
      <c r="B61" s="92" t="s">
        <v>11</v>
      </c>
      <c r="C61" s="44" t="str">
        <f>[8]ит.пр!C10</f>
        <v>ПАЛЯН Карлен Торосович</v>
      </c>
      <c r="D61" s="44" t="str">
        <f>[8]ит.пр!D10</f>
        <v>30.06.1996, МС</v>
      </c>
      <c r="E61" s="44" t="str">
        <f>[8]ит.пр!E10</f>
        <v>ЮФО</v>
      </c>
      <c r="F61" s="44" t="str">
        <f>[8]ит.пр!F10</f>
        <v>ГУ МВД России по Ростовской обл.</v>
      </c>
      <c r="G61" s="86">
        <f>[8]ит.пр!G10</f>
        <v>0</v>
      </c>
      <c r="H61" s="47" t="str">
        <f>[8]ит.пр!H10</f>
        <v>КОСТИН А.П.</v>
      </c>
      <c r="I61" s="95"/>
    </row>
    <row r="62" spans="1:10" ht="23.1" hidden="1" customHeight="1" thickBot="1">
      <c r="A62" s="120"/>
      <c r="B62" s="96" t="s">
        <v>11</v>
      </c>
      <c r="C62" s="48" t="str">
        <f>[8]ит.пр!C11</f>
        <v>СПИВАК Эдуард Вячеславович</v>
      </c>
      <c r="D62" s="48" t="str">
        <f>[8]ит.пр!D11</f>
        <v>11.09.1987, МС</v>
      </c>
      <c r="E62" s="48" t="str">
        <f>[8]ит.пр!E11</f>
        <v>ЦФО</v>
      </c>
      <c r="F62" s="48" t="str">
        <f>[8]ит.пр!F11</f>
        <v>УМВД России по Владимирской обл.</v>
      </c>
      <c r="G62" s="87">
        <f>[8]ит.пр!G11</f>
        <v>0</v>
      </c>
      <c r="H62" s="49" t="str">
        <f>[8]ит.пр!H11</f>
        <v>ГУНДАРЕВ И.В.</v>
      </c>
      <c r="I62" s="11"/>
    </row>
    <row r="63" spans="1:10" ht="20.100000000000001" customHeight="1" thickBot="1">
      <c r="B63" s="13"/>
      <c r="C63" s="9"/>
      <c r="D63" s="9"/>
      <c r="E63" s="25"/>
      <c r="F63" s="9"/>
      <c r="G63" s="9"/>
      <c r="H63" s="22"/>
      <c r="I63" s="95"/>
      <c r="J63" s="90"/>
    </row>
    <row r="64" spans="1:10" ht="24" customHeight="1">
      <c r="A64" s="158" t="s">
        <v>47</v>
      </c>
      <c r="B64" s="42" t="s">
        <v>4</v>
      </c>
      <c r="C64" s="45" t="str">
        <f>[9]Ит.пр!C6</f>
        <v>ЕЛИСЕЕВ Дмитрий Михайлович</v>
      </c>
      <c r="D64" s="45" t="str">
        <f>[9]Ит.пр!D6</f>
        <v>25.09.1992, МСМК</v>
      </c>
      <c r="E64" s="45" t="str">
        <f>[9]Ит.пр!E6</f>
        <v>СП</v>
      </c>
      <c r="F64" s="45" t="str">
        <f>[9]Ит.пр!F6</f>
        <v>ГУ МВД России по Санкт-Петербургу и Ленинградской обл.</v>
      </c>
      <c r="G64" s="85">
        <f>[9]Ит.пр!G6</f>
        <v>0</v>
      </c>
      <c r="H64" s="46" t="str">
        <f>[9]Ит.пр!H6</f>
        <v>Левковский С.И.</v>
      </c>
      <c r="I64" s="95"/>
      <c r="J64" s="90"/>
    </row>
    <row r="65" spans="1:14" ht="23.1" customHeight="1" thickBot="1">
      <c r="A65" s="159"/>
      <c r="B65" s="96" t="s">
        <v>5</v>
      </c>
      <c r="C65" s="48" t="str">
        <f>[9]Ит.пр!C7</f>
        <v>КИСЕЛЕВ Руслан Владимирович</v>
      </c>
      <c r="D65" s="48" t="str">
        <f>[9]Ит.пр!D7</f>
        <v>16.01.1992, МСМК</v>
      </c>
      <c r="E65" s="48" t="str">
        <f>[9]Ит.пр!E7</f>
        <v>ЦФО</v>
      </c>
      <c r="F65" s="48" t="str">
        <f>[9]Ит.пр!F7</f>
        <v>УМВД России по Владимирской обл.</v>
      </c>
      <c r="G65" s="87">
        <f>[9]Ит.пр!G7</f>
        <v>0</v>
      </c>
      <c r="H65" s="49" t="str">
        <f>[9]Ит.пр!H7</f>
        <v>ГУНДАРЕВ И.В.</v>
      </c>
      <c r="I65" s="95"/>
      <c r="J65" s="90"/>
    </row>
    <row r="66" spans="1:14" ht="23.1" hidden="1" customHeight="1">
      <c r="A66" s="63"/>
      <c r="B66" s="94" t="s">
        <v>6</v>
      </c>
      <c r="C66" s="61" t="str">
        <f>[9]Ит.пр!C8</f>
        <v>ШУЛЬГА Виталий Викторович</v>
      </c>
      <c r="D66" s="61" t="str">
        <f>[9]Ит.пр!D8</f>
        <v>15.08.1988, МСМК</v>
      </c>
      <c r="E66" s="61" t="str">
        <f>[9]Ит.пр!E8</f>
        <v>УрФО</v>
      </c>
      <c r="F66" s="61" t="str">
        <f>[9]Ит.пр!F8</f>
        <v>ГУ МВД России по Свердловской обл.</v>
      </c>
      <c r="G66" s="105">
        <f>[9]Ит.пр!G8</f>
        <v>0</v>
      </c>
      <c r="H66" s="62" t="str">
        <f>[9]Ит.пр!H8</f>
        <v>МИРОНОВ А.В.</v>
      </c>
      <c r="I66" s="95"/>
      <c r="J66" s="90"/>
    </row>
    <row r="67" spans="1:14" ht="23.1" hidden="1" customHeight="1">
      <c r="A67" s="63"/>
      <c r="B67" s="92" t="s">
        <v>6</v>
      </c>
      <c r="C67" s="44" t="str">
        <f>[9]Ит.пр!C9</f>
        <v>МИХАЙЛИН Вячеслав Вячеславович</v>
      </c>
      <c r="D67" s="44" t="str">
        <f>[9]Ит.пр!D9</f>
        <v>06.10.1986, ЗМС</v>
      </c>
      <c r="E67" s="44" t="str">
        <f>[9]Ит.пр!E9</f>
        <v>ЦФО</v>
      </c>
      <c r="F67" s="44" t="str">
        <f>[9]Ит.пр!F9</f>
        <v>ГУ МВД России по Московской обл.</v>
      </c>
      <c r="G67" s="86">
        <f>[9]Ит.пр!G9</f>
        <v>0</v>
      </c>
      <c r="H67" s="47" t="str">
        <f>[9]Ит.пр!H9</f>
        <v>ТЕРЕХОВ М.П.</v>
      </c>
      <c r="I67" s="95"/>
    </row>
    <row r="68" spans="1:14" ht="23.1" hidden="1" customHeight="1">
      <c r="A68" s="63"/>
      <c r="B68" s="92" t="s">
        <v>11</v>
      </c>
      <c r="C68" s="44" t="str">
        <f>[9]Ит.пр!C10</f>
        <v>ГЛАДКИХ Александр Вячеславович</v>
      </c>
      <c r="D68" s="44" t="str">
        <f>[9]Ит.пр!D10</f>
        <v>02.05.1986, МС</v>
      </c>
      <c r="E68" s="44" t="str">
        <f>[9]Ит.пр!E10</f>
        <v>СЗФО</v>
      </c>
      <c r="F68" s="44" t="str">
        <f>[9]Ит.пр!F10</f>
        <v>УМВД России по Вологодской обл.</v>
      </c>
      <c r="G68" s="86">
        <f>[9]Ит.пр!G10</f>
        <v>0</v>
      </c>
      <c r="H68" s="47" t="str">
        <f>[9]Ит.пр!H10</f>
        <v>ШТАТНОВ М.Л.</v>
      </c>
      <c r="I68" s="95"/>
    </row>
    <row r="69" spans="1:14" ht="23.1" hidden="1" customHeight="1" thickBot="1">
      <c r="A69" s="64"/>
      <c r="B69" s="96" t="s">
        <v>12</v>
      </c>
      <c r="C69" s="48" t="str">
        <f>[9]Ит.пр!C11</f>
        <v>ТЕДЕЕВ Алан Бибаевич</v>
      </c>
      <c r="D69" s="48" t="str">
        <f>[9]Ит.пр!D11</f>
        <v>06.01.1999, МС</v>
      </c>
      <c r="E69" s="48" t="str">
        <f>[9]Ит.пр!E11</f>
        <v>ЮФО</v>
      </c>
      <c r="F69" s="48" t="str">
        <f>[9]Ит.пр!F11</f>
        <v>ГУ МВД России по Ростовской обл.</v>
      </c>
      <c r="G69" s="87">
        <f>[9]Ит.пр!G11</f>
        <v>0</v>
      </c>
      <c r="H69" s="49" t="str">
        <f>[9]Ит.пр!H11</f>
        <v>КОСТИН А.П.</v>
      </c>
      <c r="I69" s="11"/>
    </row>
    <row r="70" spans="1:14" ht="20.100000000000001" customHeight="1" thickBot="1">
      <c r="A70" s="1"/>
      <c r="B70" s="50"/>
      <c r="C70" s="10"/>
      <c r="D70" s="10"/>
      <c r="E70" s="26"/>
      <c r="F70" s="10"/>
      <c r="G70" s="99"/>
      <c r="H70" s="21"/>
      <c r="I70" s="95"/>
      <c r="J70" s="90"/>
    </row>
    <row r="71" spans="1:14" ht="23.1" customHeight="1">
      <c r="A71" s="160" t="s">
        <v>33</v>
      </c>
      <c r="B71" s="42" t="s">
        <v>4</v>
      </c>
      <c r="C71" s="56" t="str">
        <f>[10]ит.пр!C6</f>
        <v>ВОЛКОВ Андрей Викторович</v>
      </c>
      <c r="D71" s="56" t="str">
        <f>[10]ит.пр!D6</f>
        <v>13.11.1986, МСМК</v>
      </c>
      <c r="E71" s="56" t="str">
        <f>[10]ит.пр!E6</f>
        <v>ЦФО</v>
      </c>
      <c r="F71" s="56" t="str">
        <f>[10]ит.пр!F6</f>
        <v>УМВД России по Рязанской обл.</v>
      </c>
      <c r="G71" s="101">
        <f>[10]ит.пр!G6</f>
        <v>0</v>
      </c>
      <c r="H71" s="57" t="str">
        <f>[10]ит.пр!H6</f>
        <v>ШИЦКОВ К.С.</v>
      </c>
      <c r="I71" s="95"/>
      <c r="J71" s="90"/>
      <c r="N71" s="122"/>
    </row>
    <row r="72" spans="1:14" ht="23.1" customHeight="1" thickBot="1">
      <c r="A72" s="161"/>
      <c r="B72" s="96" t="s">
        <v>5</v>
      </c>
      <c r="C72" s="59" t="str">
        <f>[10]ит.пр!C7</f>
        <v>БОБИКОВ Роман Николаевич</v>
      </c>
      <c r="D72" s="59" t="str">
        <f>[10]ит.пр!D7</f>
        <v>08.12.1989, МС</v>
      </c>
      <c r="E72" s="59" t="str">
        <f>[10]ит.пр!E7</f>
        <v>СП</v>
      </c>
      <c r="F72" s="59" t="str">
        <f>[10]ит.пр!F7</f>
        <v>ГУ МВД России по Санкт-Петербургу и Ленинградской обл.</v>
      </c>
      <c r="G72" s="102">
        <f>[10]ит.пр!G7</f>
        <v>0</v>
      </c>
      <c r="H72" s="60" t="str">
        <f>[10]ит.пр!H7</f>
        <v>Левковский С.И.</v>
      </c>
      <c r="I72" s="95"/>
      <c r="J72" s="90"/>
    </row>
    <row r="73" spans="1:14" ht="23.1" hidden="1" customHeight="1">
      <c r="A73" s="108"/>
      <c r="B73" s="94" t="s">
        <v>6</v>
      </c>
      <c r="C73" s="109" t="str">
        <f>[10]ит.пр!C8</f>
        <v>ИСАЕВ Евгений Иванович</v>
      </c>
      <c r="D73" s="109" t="str">
        <f>[10]ит.пр!D8</f>
        <v>05.08.1979, ЗМС</v>
      </c>
      <c r="E73" s="109" t="str">
        <f>[10]ит.пр!E8</f>
        <v>ПФО</v>
      </c>
      <c r="F73" s="109" t="str">
        <f>[10]ит.пр!F8</f>
        <v>МВД по Республике Татарстан</v>
      </c>
      <c r="G73" s="110">
        <f>[10]ит.пр!G8</f>
        <v>0</v>
      </c>
      <c r="H73" s="111" t="str">
        <f>[10]ит.пр!H8</f>
        <v>ВОДЯШЕВ Э.А.</v>
      </c>
      <c r="I73" s="95"/>
      <c r="J73" s="90"/>
    </row>
    <row r="74" spans="1:14" ht="23.1" hidden="1" customHeight="1">
      <c r="A74" s="106"/>
      <c r="B74" s="92" t="s">
        <v>6</v>
      </c>
      <c r="C74" s="55" t="str">
        <f>[10]ит.пр!C9</f>
        <v>МОЛОДЫХ Владимир Алексеевич</v>
      </c>
      <c r="D74" s="55" t="str">
        <f>[10]ит.пр!D9</f>
        <v>23.05.1995, МС</v>
      </c>
      <c r="E74" s="55" t="str">
        <f>[10]ит.пр!E9</f>
        <v>ЦФО</v>
      </c>
      <c r="F74" s="55" t="str">
        <f>[10]ит.пр!F9</f>
        <v>УМВД России по Белгородской обл.</v>
      </c>
      <c r="G74" s="100">
        <f>[10]ит.пр!G9</f>
        <v>0</v>
      </c>
      <c r="H74" s="58" t="str">
        <f>[10]ит.пр!H9</f>
        <v>РЫЖКОВ В.И.</v>
      </c>
      <c r="I74" s="95"/>
    </row>
    <row r="75" spans="1:14" ht="23.1" hidden="1" customHeight="1">
      <c r="A75" s="106"/>
      <c r="B75" s="92" t="s">
        <v>11</v>
      </c>
      <c r="C75" s="55" t="str">
        <f>[10]ит.пр!C10</f>
        <v>ХАПЦЕВ Артур Русланович</v>
      </c>
      <c r="D75" s="55" t="str">
        <f>[10]ит.пр!D10</f>
        <v>15.01.1988, КМС</v>
      </c>
      <c r="E75" s="55" t="str">
        <f>[10]ит.пр!E10</f>
        <v>УрФО</v>
      </c>
      <c r="F75" s="55" t="str">
        <f>[10]ит.пр!F10</f>
        <v>ГУ МВД России по Свердловской обл.</v>
      </c>
      <c r="G75" s="100">
        <f>[10]ит.пр!G10</f>
        <v>0</v>
      </c>
      <c r="H75" s="58" t="str">
        <f>[10]ит.пр!H10</f>
        <v>МИРОНОВ А.В.</v>
      </c>
      <c r="I75" s="95"/>
    </row>
    <row r="76" spans="1:14" ht="23.1" hidden="1" customHeight="1" thickBot="1">
      <c r="A76" s="107"/>
      <c r="B76" s="96" t="s">
        <v>11</v>
      </c>
      <c r="C76" s="59" t="str">
        <f>[10]ит.пр!C11</f>
        <v>РАТЬКО Константин Станиславович</v>
      </c>
      <c r="D76" s="59" t="str">
        <f>[10]ит.пр!D11</f>
        <v>06.04.1985, МС</v>
      </c>
      <c r="E76" s="59" t="str">
        <f>[10]ит.пр!E11</f>
        <v>ЦФО</v>
      </c>
      <c r="F76" s="59" t="str">
        <f>[10]ит.пр!F11</f>
        <v>УМВД России по Владимирской обл.</v>
      </c>
      <c r="G76" s="102">
        <f>[10]ит.пр!G11</f>
        <v>0</v>
      </c>
      <c r="H76" s="60" t="str">
        <f>[10]ит.пр!H11</f>
        <v>ГУНДАРЕВ И.В.</v>
      </c>
      <c r="I76" s="11"/>
    </row>
    <row r="77" spans="1:14" ht="23.1" customHeight="1">
      <c r="B77" s="12"/>
      <c r="C77" s="3"/>
      <c r="D77" s="4"/>
      <c r="E77" s="4"/>
      <c r="F77" s="5"/>
      <c r="G77" s="5"/>
      <c r="H77" s="3"/>
      <c r="I77" s="103">
        <v>0</v>
      </c>
      <c r="J77" s="91"/>
    </row>
    <row r="78" spans="1:14" ht="22.5" hidden="1" customHeight="1">
      <c r="A78" s="1"/>
      <c r="B78" s="2"/>
      <c r="C78" s="3"/>
      <c r="D78" s="4"/>
      <c r="E78" s="4"/>
      <c r="F78" s="5"/>
      <c r="G78" s="5"/>
      <c r="H78" s="3"/>
      <c r="I78" s="103">
        <v>0</v>
      </c>
      <c r="J78" s="91"/>
    </row>
    <row r="79" spans="1:14" ht="23.1" customHeight="1">
      <c r="A79" s="1"/>
      <c r="B79" s="24" t="str">
        <f>[1]реквизиты!$A$6</f>
        <v>Гл. судья, судья ВК</v>
      </c>
      <c r="C79" s="6"/>
      <c r="D79" s="6"/>
      <c r="E79" s="27"/>
      <c r="F79" s="24" t="str">
        <f>[1]реквизиты!$G$6</f>
        <v>И.Г.Циклаури</v>
      </c>
      <c r="G79" s="24"/>
      <c r="H79" s="6"/>
      <c r="I79" s="95"/>
      <c r="J79" s="90"/>
    </row>
    <row r="80" spans="1:14" ht="23.1" customHeight="1">
      <c r="A80" s="1"/>
      <c r="B80" s="24"/>
      <c r="C80" s="7"/>
      <c r="D80" s="7"/>
      <c r="E80" s="28"/>
      <c r="F80" s="23" t="str">
        <f>[1]реквизиты!$G$7</f>
        <v>/РСО- Алания /</v>
      </c>
      <c r="G80" s="23"/>
      <c r="H80" s="7"/>
      <c r="I80" s="95"/>
      <c r="J80" s="90"/>
    </row>
    <row r="81" spans="1:19" ht="23.1" customHeight="1">
      <c r="A81" s="1"/>
      <c r="B81" s="24" t="str">
        <f>[1]реквизиты!$A$8</f>
        <v>Гл. секретарь, судья ВК</v>
      </c>
      <c r="C81" s="7"/>
      <c r="D81" s="7"/>
      <c r="E81" s="28"/>
      <c r="F81" s="24" t="str">
        <f>[1]реквизиты!$G$8</f>
        <v>А.В.Поляков</v>
      </c>
      <c r="G81" s="24"/>
      <c r="H81" s="6"/>
      <c r="I81" s="95"/>
    </row>
    <row r="82" spans="1:19" ht="23.1" customHeight="1">
      <c r="C82" s="1"/>
      <c r="F82" t="str">
        <f>[1]реквизиты!$G$9</f>
        <v>/Рязань/</v>
      </c>
      <c r="H82" s="7"/>
      <c r="I82" s="95"/>
    </row>
    <row r="83" spans="1:19" ht="9" customHeight="1"/>
    <row r="84" spans="1:19" ht="29.25" customHeight="1">
      <c r="J84" s="1"/>
    </row>
    <row r="85" spans="1:19" ht="12" customHeight="1"/>
    <row r="86" spans="1:19" ht="21.75" customHeight="1"/>
    <row r="87" spans="1:19" ht="12" customHeight="1"/>
    <row r="88" spans="1:19" ht="12" customHeight="1"/>
    <row r="93" spans="1:19">
      <c r="S93" t="s">
        <v>10</v>
      </c>
    </row>
  </sheetData>
  <mergeCells count="31">
    <mergeCell ref="A43:A44"/>
    <mergeCell ref="A50:A51"/>
    <mergeCell ref="A57:A58"/>
    <mergeCell ref="A64:A65"/>
    <mergeCell ref="A71:A72"/>
    <mergeCell ref="A8:A9"/>
    <mergeCell ref="A15:A16"/>
    <mergeCell ref="A22:A23"/>
    <mergeCell ref="A29:A30"/>
    <mergeCell ref="A36:A37"/>
    <mergeCell ref="J14:J15"/>
    <mergeCell ref="I18:I19"/>
    <mergeCell ref="G6:G7"/>
    <mergeCell ref="H6:H7"/>
    <mergeCell ref="I6:I7"/>
    <mergeCell ref="I8:I9"/>
    <mergeCell ref="J8:J9"/>
    <mergeCell ref="I10:I11"/>
    <mergeCell ref="J10:J11"/>
    <mergeCell ref="I12:I13"/>
    <mergeCell ref="J12:J13"/>
    <mergeCell ref="A1:I1"/>
    <mergeCell ref="A2:I2"/>
    <mergeCell ref="A3:I3"/>
    <mergeCell ref="A4:I4"/>
    <mergeCell ref="A5:I5"/>
    <mergeCell ref="B6:B7"/>
    <mergeCell ref="C6:C7"/>
    <mergeCell ref="D6:D7"/>
    <mergeCell ref="E6:E7"/>
    <mergeCell ref="F6:F7"/>
  </mergeCells>
  <conditionalFormatting sqref="G21 G28 G35 G42 G49 G56 G63 G70">
    <cfRule type="cellIs" dxfId="0" priority="1" stopIfTrue="1" operator="equal">
      <formula>0</formula>
    </cfRule>
  </conditionalFormatting>
  <printOptions horizontalCentered="1"/>
  <pageMargins left="0" right="0" top="0.15748031496062992" bottom="0.11811023622047245" header="0.6692913385826772" footer="0.59055118110236227"/>
  <pageSetup paperSize="9" scale="94" pageOrder="overThenDown" orientation="portrait" copies="2" r:id="rId1"/>
  <headerFooter alignWithMargins="0"/>
  <rowBreaks count="1" manualBreakCount="1">
    <brk id="84" max="7" man="1"/>
  </rowBreaks>
  <colBreaks count="2" manualBreakCount="2">
    <brk id="13" max="1048575" man="1"/>
    <brk id="14" max="1048575" man="1"/>
  </colBreaks>
  <drawing r:id="rId2"/>
</worksheet>
</file>

<file path=xl/worksheets/sheet5.xml><?xml version="1.0" encoding="utf-8"?>
<worksheet xmlns="http://schemas.openxmlformats.org/spreadsheetml/2006/main" xmlns:r="http://schemas.openxmlformats.org/officeDocument/2006/relationships">
  <dimension ref="A1:J71"/>
  <sheetViews>
    <sheetView zoomScale="75" zoomScaleNormal="75" workbookViewId="0">
      <selection activeCell="H12" sqref="H12"/>
    </sheetView>
  </sheetViews>
  <sheetFormatPr defaultRowHeight="13.2"/>
  <cols>
    <col min="1" max="1" width="8.44140625" customWidth="1"/>
    <col min="2" max="2" width="6.44140625" customWidth="1"/>
    <col min="3" max="3" width="25.21875" customWidth="1"/>
    <col min="4" max="4" width="12.77734375" customWidth="1"/>
    <col min="5" max="5" width="21.44140625" customWidth="1"/>
    <col min="6" max="6" width="11.44140625" customWidth="1"/>
    <col min="7" max="7" width="8" customWidth="1"/>
    <col min="8" max="8" width="40.21875" customWidth="1"/>
  </cols>
  <sheetData>
    <row r="1" spans="1:8" ht="21">
      <c r="A1" s="136" t="s">
        <v>7</v>
      </c>
      <c r="B1" s="136"/>
      <c r="C1" s="136"/>
      <c r="D1" s="136"/>
      <c r="E1" s="136"/>
      <c r="F1" s="136"/>
      <c r="G1" s="136"/>
      <c r="H1" s="136"/>
    </row>
    <row r="2" spans="1:8" ht="15.6">
      <c r="A2" s="137" t="s">
        <v>24</v>
      </c>
      <c r="B2" s="137"/>
      <c r="C2" s="137"/>
      <c r="D2" s="137"/>
      <c r="E2" s="137"/>
      <c r="F2" s="137"/>
      <c r="G2" s="137"/>
      <c r="H2" s="137"/>
    </row>
    <row r="3" spans="1:8" ht="23.25" customHeight="1">
      <c r="A3" s="191" t="str">
        <f>призеры!A3</f>
        <v xml:space="preserve">Чемпионат Министерства внутренних дел Российской Федерации по боевому самбо </v>
      </c>
      <c r="B3" s="191"/>
      <c r="C3" s="191"/>
      <c r="D3" s="191"/>
      <c r="E3" s="191"/>
      <c r="F3" s="191"/>
      <c r="G3" s="191"/>
      <c r="H3" s="191"/>
    </row>
    <row r="4" spans="1:8" ht="16.2" thickBot="1">
      <c r="A4" s="137" t="str">
        <f>призеры!A4</f>
        <v>21-27 января 2019г.                             г.Санкт-Петербург</v>
      </c>
      <c r="B4" s="137"/>
      <c r="C4" s="137"/>
      <c r="D4" s="137"/>
      <c r="E4" s="137"/>
      <c r="F4" s="137"/>
      <c r="G4" s="137"/>
      <c r="H4" s="137"/>
    </row>
    <row r="5" spans="1:8" ht="12.75" customHeight="1">
      <c r="A5" s="192" t="s">
        <v>25</v>
      </c>
      <c r="B5" s="194" t="s">
        <v>0</v>
      </c>
      <c r="C5" s="151" t="s">
        <v>1</v>
      </c>
      <c r="D5" s="151" t="s">
        <v>2</v>
      </c>
      <c r="E5" s="151" t="s">
        <v>26</v>
      </c>
      <c r="F5" s="194" t="s">
        <v>27</v>
      </c>
      <c r="G5" s="197" t="s">
        <v>28</v>
      </c>
      <c r="H5" s="139" t="s">
        <v>29</v>
      </c>
    </row>
    <row r="6" spans="1:8" ht="13.5" customHeight="1" thickBot="1">
      <c r="A6" s="193"/>
      <c r="B6" s="195"/>
      <c r="C6" s="196"/>
      <c r="D6" s="196"/>
      <c r="E6" s="196"/>
      <c r="F6" s="195"/>
      <c r="G6" s="198"/>
      <c r="H6" s="199"/>
    </row>
    <row r="7" spans="1:8" ht="12.75" customHeight="1">
      <c r="A7" s="162" t="s">
        <v>30</v>
      </c>
      <c r="B7" s="163"/>
      <c r="C7" s="163"/>
      <c r="D7" s="163"/>
      <c r="E7" s="163"/>
      <c r="F7" s="163"/>
      <c r="G7" s="163"/>
      <c r="H7" s="164"/>
    </row>
    <row r="8" spans="1:8" ht="24" hidden="1" customHeight="1">
      <c r="A8" s="65">
        <v>48</v>
      </c>
      <c r="B8" s="127">
        <v>1</v>
      </c>
      <c r="C8" s="66" t="str">
        <f>призеры!C8</f>
        <v>ВАСИЛЬЕВ Дмитрий Александрович</v>
      </c>
      <c r="D8" s="66" t="str">
        <f>призеры!D8</f>
        <v>13.01.96, КМС</v>
      </c>
      <c r="E8" s="66" t="str">
        <f>призеры!F8</f>
        <v>Р.Хакасия, Кызыл, МС</v>
      </c>
      <c r="F8" s="67">
        <v>12</v>
      </c>
      <c r="G8" s="67"/>
      <c r="H8" s="68" t="s">
        <v>73</v>
      </c>
    </row>
    <row r="9" spans="1:8" ht="24" hidden="1" customHeight="1">
      <c r="A9" s="69">
        <v>48</v>
      </c>
      <c r="B9" s="128">
        <v>2</v>
      </c>
      <c r="C9" s="70" t="str">
        <f>призеры!C9</f>
        <v>АУРСУЛОВ Артем Егорович</v>
      </c>
      <c r="D9" s="70" t="str">
        <f>призеры!D9</f>
        <v>30.05.97, МС</v>
      </c>
      <c r="E9" s="70" t="str">
        <f>призеры!F9</f>
        <v>Новосибирская, Новосибирск, МО</v>
      </c>
      <c r="F9" s="73">
        <v>12</v>
      </c>
      <c r="G9" s="73"/>
      <c r="H9" s="72" t="s">
        <v>73</v>
      </c>
    </row>
    <row r="10" spans="1:8" ht="24" hidden="1" customHeight="1">
      <c r="A10" s="69">
        <v>48</v>
      </c>
      <c r="B10" s="129">
        <v>3</v>
      </c>
      <c r="C10" s="70" t="str">
        <f>призеры!C10</f>
        <v>ВДОВИН Николай Сергеевич</v>
      </c>
      <c r="D10" s="70" t="str">
        <f>призеры!D10</f>
        <v>04.11.98, КМС</v>
      </c>
      <c r="E10" s="70" t="str">
        <f>призеры!F10</f>
        <v>Новосибирская, Новосибирск, МО</v>
      </c>
      <c r="F10" s="73">
        <v>12</v>
      </c>
      <c r="G10" s="73"/>
      <c r="H10" s="72" t="s">
        <v>73</v>
      </c>
    </row>
    <row r="11" spans="1:8" ht="24" hidden="1" customHeight="1">
      <c r="A11" s="69">
        <v>48</v>
      </c>
      <c r="B11" s="128">
        <v>3</v>
      </c>
      <c r="C11" s="70" t="str">
        <f>призеры!C11</f>
        <v>БЕСПРОЗВАННЫХ Марк Аркадьевич</v>
      </c>
      <c r="D11" s="70" t="str">
        <f>призеры!D11</f>
        <v>13.02.92, МС</v>
      </c>
      <c r="E11" s="70" t="str">
        <f>призеры!F11</f>
        <v>Омская, Омск, СИБГУФК</v>
      </c>
      <c r="F11" s="73">
        <v>12</v>
      </c>
      <c r="G11" s="73"/>
      <c r="H11" s="72" t="s">
        <v>73</v>
      </c>
    </row>
    <row r="12" spans="1:8" ht="24" customHeight="1">
      <c r="A12" s="69">
        <v>52</v>
      </c>
      <c r="B12" s="129">
        <v>1</v>
      </c>
      <c r="C12" s="70" t="str">
        <f>призеры!C15</f>
        <v>КУБАРЬКОВ Андрей Васильевич</v>
      </c>
      <c r="D12" s="70" t="str">
        <f>призеры!D15</f>
        <v>25.08.1993, МС</v>
      </c>
      <c r="E12" s="70" t="str">
        <f>призеры!F15</f>
        <v>ГУ МВД России по Санкт-Петербургу и Ленинградской обл.</v>
      </c>
      <c r="F12" s="73">
        <f>[2]пр.взв!$AH$7</f>
        <v>18</v>
      </c>
      <c r="G12" s="73">
        <v>6</v>
      </c>
      <c r="H12" s="72" t="str">
        <f>CONCATENATE([2]пр.взв!$Y$7,", ",[2]пр.взв!$Y$8,", ",[2]пр.взв!$Y$9,", ",[2]пр.взв!$Y$10,", ",[2]пр.взв!$Y$11,", ",[2]пр.взв!$Y$12,", ",[2]пр.взв!$Y$13,", ",[2]пр.взв!$Y$14,", ",[2]пр.взв!$Y$15,", ",[2]пр.взв!$Y$16,", ",[2]пр.взв!$Y$17)</f>
        <v>ГУ МВД России по Краснодарскому краю, ГУ МВД России по Ростовской обл., ГУ МВД России по Санкт-Петербургу и Ленинградской обл., ГУ МВД России по Ставропольскому краю, МВД по Кабардино-Балкарской Республике, МВД по Карачаево-Черкесской Респ., МВД по Республике Саха (Якутия), МВД по Республике Татарстан, МВД по Чувашской Республике, УМВД России по Брянской обл., УМВД России по Рязанской обл.</v>
      </c>
    </row>
    <row r="13" spans="1:8" ht="24" hidden="1" customHeight="1">
      <c r="A13" s="69">
        <v>52</v>
      </c>
      <c r="B13" s="128">
        <v>2</v>
      </c>
      <c r="C13" s="70" t="str">
        <f>призеры!C16</f>
        <v>ЕРЕМИН Евгений Алексеевич</v>
      </c>
      <c r="D13" s="70" t="str">
        <f>призеры!D16</f>
        <v>10.12.1999, МС</v>
      </c>
      <c r="E13" s="70" t="str">
        <f>призеры!F16</f>
        <v>ГУ МВД России по Санкт-Петербургу и Ленинградской обл.</v>
      </c>
      <c r="F13" s="73">
        <f>[2]пр.взв!$AH$7</f>
        <v>18</v>
      </c>
      <c r="G13" s="73"/>
      <c r="H13" s="72" t="str">
        <f>CONCATENATE([2]пр.взв!$Y$7,", ",[2]пр.взв!$Y$8,", ",[2]пр.взв!$Y$9,", ",[2]пр.взв!$Y$10,", ",[2]пр.взв!$Y$11,", ",[2]пр.взв!$Y$12,", ",[2]пр.взв!$Y$13,", ",[2]пр.взв!$Y$14,", ",[2]пр.взв!$Y$15,", ",[2]пр.взв!$Y$16,", ",[2]пр.взв!$Y$17)</f>
        <v>ГУ МВД России по Краснодарскому краю, ГУ МВД России по Ростовской обл., ГУ МВД России по Санкт-Петербургу и Ленинградской обл., ГУ МВД России по Ставропольскому краю, МВД по Кабардино-Балкарской Республике, МВД по Карачаево-Черкесской Респ., МВД по Республике Саха (Якутия), МВД по Республике Татарстан, МВД по Чувашской Республике, УМВД России по Брянской обл., УМВД России по Рязанской обл.</v>
      </c>
    </row>
    <row r="14" spans="1:8" ht="24" hidden="1" customHeight="1">
      <c r="A14" s="69">
        <v>52</v>
      </c>
      <c r="B14" s="129">
        <v>3</v>
      </c>
      <c r="C14" s="70" t="str">
        <f>призеры!C17</f>
        <v>КЛЮКИН Алексей Геннадьевич</v>
      </c>
      <c r="D14" s="70" t="str">
        <f>призеры!D17</f>
        <v>21.03.1990, МСМК</v>
      </c>
      <c r="E14" s="70" t="str">
        <f>призеры!F17</f>
        <v>МВД по Республике Татарстан</v>
      </c>
      <c r="F14" s="73">
        <f>[2]пр.взв!$AH$7</f>
        <v>18</v>
      </c>
      <c r="G14" s="71"/>
      <c r="H14" s="72" t="str">
        <f>CONCATENATE([2]пр.взв!$Y$7,", ",[2]пр.взв!$Y$8,", ",[2]пр.взв!$Y$9,", ",[2]пр.взв!$Y$10,", ",[2]пр.взв!$Y$11,", ",[2]пр.взв!$Y$12,", ",[2]пр.взв!$Y$13,", ",[2]пр.взв!$Y$14,", ",[2]пр.взв!$Y$15,", ",[2]пр.взв!$Y$16,", ",[2]пр.взв!$Y$17)</f>
        <v>ГУ МВД России по Краснодарскому краю, ГУ МВД России по Ростовской обл., ГУ МВД России по Санкт-Петербургу и Ленинградской обл., ГУ МВД России по Ставропольскому краю, МВД по Кабардино-Балкарской Республике, МВД по Карачаево-Черкесской Респ., МВД по Республике Саха (Якутия), МВД по Республике Татарстан, МВД по Чувашской Республике, УМВД России по Брянской обл., УМВД России по Рязанской обл.</v>
      </c>
    </row>
    <row r="15" spans="1:8" ht="24" hidden="1" customHeight="1">
      <c r="A15" s="69">
        <v>52</v>
      </c>
      <c r="B15" s="128">
        <v>3</v>
      </c>
      <c r="C15" s="70" t="str">
        <f>призеры!C18</f>
        <v>КУЮКОВ Элбек Владимирович</v>
      </c>
      <c r="D15" s="70" t="str">
        <f>призеры!D18</f>
        <v>13.05.1995, МС</v>
      </c>
      <c r="E15" s="70" t="str">
        <f>призеры!F18</f>
        <v>ГУ МВД России по Краснодарскому краю</v>
      </c>
      <c r="F15" s="73">
        <f>[2]пр.взв!$AH$7</f>
        <v>18</v>
      </c>
      <c r="G15" s="73"/>
      <c r="H15" s="72" t="str">
        <f>CONCATENATE([2]пр.взв!$Y$7,", ",[2]пр.взв!$Y$8,", ",[2]пр.взв!$Y$9,", ",[2]пр.взв!$Y$10,", ",[2]пр.взв!$Y$11,", ",[2]пр.взв!$Y$12,", ",[2]пр.взв!$Y$13,", ",[2]пр.взв!$Y$14,", ",[2]пр.взв!$Y$15,", ",[2]пр.взв!$Y$16,", ",[2]пр.взв!$Y$17)</f>
        <v>ГУ МВД России по Краснодарскому краю, ГУ МВД России по Ростовской обл., ГУ МВД России по Санкт-Петербургу и Ленинградской обл., ГУ МВД России по Ставропольскому краю, МВД по Кабардино-Балкарской Республике, МВД по Карачаево-Черкесской Респ., МВД по Республике Саха (Якутия), МВД по Республике Татарстан, МВД по Чувашской Республике, УМВД России по Брянской обл., УМВД России по Рязанской обл.</v>
      </c>
    </row>
    <row r="16" spans="1:8" ht="24" customHeight="1">
      <c r="A16" s="69">
        <v>57</v>
      </c>
      <c r="B16" s="124" t="s">
        <v>4</v>
      </c>
      <c r="C16" s="70" t="str">
        <f>призеры!C22</f>
        <v>МОНГУШ Альберт Олегович</v>
      </c>
      <c r="D16" s="70" t="str">
        <f>призеры!D22</f>
        <v>05.06.1989, МСМК</v>
      </c>
      <c r="E16" s="70" t="str">
        <f>призеры!F22</f>
        <v>МВД по Республике Татарстан</v>
      </c>
      <c r="F16" s="73">
        <f>[3]пр.взв!$AH$7</f>
        <v>21</v>
      </c>
      <c r="G16" s="73">
        <v>6</v>
      </c>
      <c r="H16" s="72" t="str">
        <f>CONCATENATE([3]пр.взв!$Y$7,", ",[3]пр.взв!$Y$8,", ",[3]пр.взв!$Y$9,", ",[3]пр.взв!$Y$10,", ",[3]пр.взв!$Y$11,", ",[3]пр.взв!$Y$12,", ",[3]пр.взв!$Y$13,", ",[3]пр.взв!$Y$14,", ",[3]пр.взв!$Y$15,", ",[3]пр.взв!$Y$16,", ",[3]пр.взв!$Y$17)</f>
        <v>ГУ МВД России по г.Москве, ГУ МВД России по Краснодарскому краю, ГУ МВД России по Московской обл., ГУ МВД России по Нижегородской обл., ГУ МВД России по Пермскому краю, ГУ МВД России по Санкт-Петербургу и Ленинградской обл., ГУ МВД России по Саратовской обл., ГУ МВД России по Челябинской обл., МВД по Республике Адыгея, МВД по Республике Саха (Якутия), МВД по Республике Татарстан</v>
      </c>
    </row>
    <row r="17" spans="1:10" ht="24" hidden="1" customHeight="1">
      <c r="A17" s="69">
        <v>57</v>
      </c>
      <c r="B17" s="124" t="s">
        <v>5</v>
      </c>
      <c r="C17" s="70" t="str">
        <f>призеры!C23</f>
        <v>ДАНИЕЛЯН Михаил Спартакович</v>
      </c>
      <c r="D17" s="70" t="str">
        <f>призеры!D23</f>
        <v>20.02.1992, МСМК</v>
      </c>
      <c r="E17" s="70" t="str">
        <f>призеры!F23</f>
        <v>ГУ МВД России по Краснодарскому краю</v>
      </c>
      <c r="F17" s="73">
        <f>[3]пр.взв!$AH$7</f>
        <v>21</v>
      </c>
      <c r="G17" s="73"/>
      <c r="H17" s="72" t="str">
        <f>CONCATENATE([3]пр.взв!$Y$7,", ",[3]пр.взв!$Y$8,", ",[3]пр.взв!$Y$9,", ",[3]пр.взв!$Y$10,", ",[3]пр.взв!$Y$11,", ",[3]пр.взв!$Y$12,", ",[3]пр.взв!$Y$13,", ",[3]пр.взв!$Y$14,", ",[3]пр.взв!$Y$15,", ",[3]пр.взв!$Y$16,", ",[3]пр.взв!$Y$17)</f>
        <v>ГУ МВД России по г.Москве, ГУ МВД России по Краснодарскому краю, ГУ МВД России по Московской обл., ГУ МВД России по Нижегородской обл., ГУ МВД России по Пермскому краю, ГУ МВД России по Санкт-Петербургу и Ленинградской обл., ГУ МВД России по Саратовской обл., ГУ МВД России по Челябинской обл., МВД по Республике Адыгея, МВД по Республике Саха (Якутия), МВД по Республике Татарстан</v>
      </c>
    </row>
    <row r="18" spans="1:10" ht="24" hidden="1" customHeight="1">
      <c r="A18" s="69">
        <v>57</v>
      </c>
      <c r="B18" s="124" t="s">
        <v>6</v>
      </c>
      <c r="C18" s="70" t="str">
        <f>призеры!C24</f>
        <v>ХЕРТЕК Саян Калдар-оолович</v>
      </c>
      <c r="D18" s="70" t="str">
        <f>призеры!D24</f>
        <v>06.09.1987, МСМК</v>
      </c>
      <c r="E18" s="70" t="str">
        <f>призеры!F24</f>
        <v>ГУ МВД России по Московской обл.</v>
      </c>
      <c r="F18" s="73">
        <f>[3]пр.взв!$AH$7</f>
        <v>21</v>
      </c>
      <c r="G18" s="73"/>
      <c r="H18" s="72" t="str">
        <f>CONCATENATE([3]пр.взв!$Y$7,", ",[3]пр.взв!$Y$8,", ",[3]пр.взв!$Y$9,", ",[3]пр.взв!$Y$10,", ",[3]пр.взв!$Y$11,", ",[3]пр.взв!$Y$12,", ",[3]пр.взв!$Y$13,", ",[3]пр.взв!$Y$14,", ",[3]пр.взв!$Y$15,", ",[3]пр.взв!$Y$16,", ",[3]пр.взв!$Y$17)</f>
        <v>ГУ МВД России по г.Москве, ГУ МВД России по Краснодарскому краю, ГУ МВД России по Московской обл., ГУ МВД России по Нижегородской обл., ГУ МВД России по Пермскому краю, ГУ МВД России по Санкт-Петербургу и Ленинградской обл., ГУ МВД России по Саратовской обл., ГУ МВД России по Челябинской обл., МВД по Республике Адыгея, МВД по Республике Саха (Якутия), МВД по Республике Татарстан</v>
      </c>
    </row>
    <row r="19" spans="1:10" ht="24" hidden="1" customHeight="1">
      <c r="A19" s="69">
        <v>57</v>
      </c>
      <c r="B19" s="124" t="s">
        <v>6</v>
      </c>
      <c r="C19" s="70" t="str">
        <f>призеры!C25</f>
        <v>ГУРБАНОВ Сабухи Нажваддин оглы</v>
      </c>
      <c r="D19" s="70" t="str">
        <f>призеры!D25</f>
        <v>01.04.1996, МСМК</v>
      </c>
      <c r="E19" s="70" t="str">
        <f>призеры!F25</f>
        <v>УМВД России по Владимирской обл.</v>
      </c>
      <c r="F19" s="73">
        <f>[3]пр.взв!$AH$7</f>
        <v>21</v>
      </c>
      <c r="G19" s="73"/>
      <c r="H19" s="72" t="str">
        <f>CONCATENATE([3]пр.взв!$Y$7,", ",[3]пр.взв!$Y$8,", ",[3]пр.взв!$Y$9,", ",[3]пр.взв!$Y$10,", ",[3]пр.взв!$Y$11,", ",[3]пр.взв!$Y$12,", ",[3]пр.взв!$Y$13,", ",[3]пр.взв!$Y$14,", ",[3]пр.взв!$Y$15,", ",[3]пр.взв!$Y$16,", ",[3]пр.взв!$Y$17)</f>
        <v>ГУ МВД России по г.Москве, ГУ МВД России по Краснодарскому краю, ГУ МВД России по Московской обл., ГУ МВД России по Нижегородской обл., ГУ МВД России по Пермскому краю, ГУ МВД России по Санкт-Петербургу и Ленинградской обл., ГУ МВД России по Саратовской обл., ГУ МВД России по Челябинской обл., МВД по Республике Адыгея, МВД по Республике Саха (Якутия), МВД по Республике Татарстан</v>
      </c>
    </row>
    <row r="20" spans="1:10" ht="24" customHeight="1">
      <c r="A20" s="69">
        <v>62</v>
      </c>
      <c r="B20" s="124" t="s">
        <v>4</v>
      </c>
      <c r="C20" s="70" t="str">
        <f>призеры!C29</f>
        <v>АДЖЕМЯН Мгер Артурович</v>
      </c>
      <c r="D20" s="70" t="str">
        <f>призеры!D29</f>
        <v>18.07.1992, МС</v>
      </c>
      <c r="E20" s="70" t="str">
        <f>призеры!F29</f>
        <v>ГУ МВД России по Санкт-Петербургу и Ленинградской обл.</v>
      </c>
      <c r="F20" s="73">
        <f>[4]пр.взв!$AH$7</f>
        <v>40</v>
      </c>
      <c r="G20" s="123">
        <v>5</v>
      </c>
      <c r="H20" s="72" t="str">
        <f>CONCATENATE([4]пр.взв!$Y$7,", ",[4]пр.взв!$Y$8,", ",[4]пр.взв!$Y$9,", ",[4]пр.взв!$Y$10,", ",[4]пр.взв!$Y$11,", ",[4]пр.взв!$Y$12,", ",[4]пр.взв!$Y$13,", ",[4]пр.взв!$Y$14,", ",[4]пр.взв!$Y$15,", ",[4]пр.взв!$Y$16,", ",[4]пр.взв!$Y$17)</f>
        <v>ГУ МВД России по Алтайскому краю, ГУ МВД России по г.Москве, ГУ МВД России по Краснодарскому краю, ГУ МВД России по Красноярскому краю, ГУ МВД России по Новосибирской обл., ГУ МВД России по Пермскому краю, ГУ МВД России по Ростовской обл., ГУ МВД России по Санкт-Петербургу и Ленинградской обл., ГУ МВД России по Саратовской обл., ГУ МВД России по Свердловской обл., ГУ МВД России по Ставропольскому краю</v>
      </c>
    </row>
    <row r="21" spans="1:10" ht="24" hidden="1" customHeight="1">
      <c r="A21" s="69">
        <v>62</v>
      </c>
      <c r="B21" s="124" t="s">
        <v>5</v>
      </c>
      <c r="C21" s="70" t="str">
        <f>призеры!C30</f>
        <v>ФЕДОРОВ Александр Владимирович</v>
      </c>
      <c r="D21" s="70" t="str">
        <f>призеры!D30</f>
        <v>08.09.1994, МС</v>
      </c>
      <c r="E21" s="70" t="str">
        <f>призеры!F30</f>
        <v>УМВД России по Владимирской обл.</v>
      </c>
      <c r="F21" s="73">
        <f>[4]пр.взв!$AH$7</f>
        <v>40</v>
      </c>
      <c r="G21" s="123"/>
      <c r="H21" s="72" t="str">
        <f>CONCATENATE([4]пр.взв!$Y$7,", ",[4]пр.взв!$Y$8,", ",[4]пр.взв!$Y$9,", ",[4]пр.взв!$Y$10,", ",[4]пр.взв!$Y$11,", ",[4]пр.взв!$Y$12,", ",[4]пр.взв!$Y$13,", ",[4]пр.взв!$Y$14,", ",[4]пр.взв!$Y$15,", ",[4]пр.взв!$Y$16,", ",[4]пр.взв!$Y$17)</f>
        <v>ГУ МВД России по Алтайскому краю, ГУ МВД России по г.Москве, ГУ МВД России по Краснодарскому краю, ГУ МВД России по Красноярскому краю, ГУ МВД России по Новосибирской обл., ГУ МВД России по Пермскому краю, ГУ МВД России по Ростовской обл., ГУ МВД России по Санкт-Петербургу и Ленинградской обл., ГУ МВД России по Саратовской обл., ГУ МВД России по Свердловской обл., ГУ МВД России по Ставропольскому краю</v>
      </c>
    </row>
    <row r="22" spans="1:10" ht="24" hidden="1" customHeight="1">
      <c r="A22" s="69">
        <v>62</v>
      </c>
      <c r="B22" s="124" t="s">
        <v>6</v>
      </c>
      <c r="C22" s="70" t="str">
        <f>призеры!C31</f>
        <v>ПСЕУНОК Амир Шумафович</v>
      </c>
      <c r="D22" s="70" t="str">
        <f>призеры!D31</f>
        <v>06.03.1997, МС</v>
      </c>
      <c r="E22" s="70" t="str">
        <f>призеры!F31</f>
        <v>ГУ МВД России по Краснодарскому краю</v>
      </c>
      <c r="F22" s="73">
        <f>[4]пр.взв!$AH$7</f>
        <v>40</v>
      </c>
      <c r="G22" s="123"/>
      <c r="H22" s="72" t="str">
        <f>CONCATENATE([4]пр.взв!$Y$7,", ",[4]пр.взв!$Y$8,", ",[4]пр.взв!$Y$9,", ",[4]пр.взв!$Y$10,", ",[4]пр.взв!$Y$11,", ",[4]пр.взв!$Y$12,", ",[4]пр.взв!$Y$13,", ",[4]пр.взв!$Y$14,", ",[4]пр.взв!$Y$15,", ",[4]пр.взв!$Y$16,", ",[4]пр.взв!$Y$17)</f>
        <v>ГУ МВД России по Алтайскому краю, ГУ МВД России по г.Москве, ГУ МВД России по Краснодарскому краю, ГУ МВД России по Красноярскому краю, ГУ МВД России по Новосибирской обл., ГУ МВД России по Пермскому краю, ГУ МВД России по Ростовской обл., ГУ МВД России по Санкт-Петербургу и Ленинградской обл., ГУ МВД России по Саратовской обл., ГУ МВД России по Свердловской обл., ГУ МВД России по Ставропольскому краю</v>
      </c>
    </row>
    <row r="23" spans="1:10" ht="24" hidden="1" customHeight="1">
      <c r="A23" s="69">
        <v>62</v>
      </c>
      <c r="B23" s="124" t="s">
        <v>6</v>
      </c>
      <c r="C23" s="70" t="str">
        <f>призеры!C32</f>
        <v>СЕРГЕЕВ Виталий Николаевич</v>
      </c>
      <c r="D23" s="70" t="str">
        <f>призеры!D32</f>
        <v>03.01.1983, МСМК</v>
      </c>
      <c r="E23" s="70" t="str">
        <f>призеры!F32</f>
        <v>МВД по Республике Татарстан</v>
      </c>
      <c r="F23" s="73">
        <f>[4]пр.взв!$AH$7</f>
        <v>40</v>
      </c>
      <c r="G23" s="123"/>
      <c r="H23" s="72" t="str">
        <f>CONCATENATE([4]пр.взв!$Y$7,", ",[4]пр.взв!$Y$8,", ",[4]пр.взв!$Y$9,", ",[4]пр.взв!$Y$10,", ",[4]пр.взв!$Y$11,", ",[4]пр.взв!$Y$12,", ",[4]пр.взв!$Y$13,", ",[4]пр.взв!$Y$14,", ",[4]пр.взв!$Y$15,", ",[4]пр.взв!$Y$16,", ",[4]пр.взв!$Y$17)</f>
        <v>ГУ МВД России по Алтайскому краю, ГУ МВД России по г.Москве, ГУ МВД России по Краснодарскому краю, ГУ МВД России по Красноярскому краю, ГУ МВД России по Новосибирской обл., ГУ МВД России по Пермскому краю, ГУ МВД России по Ростовской обл., ГУ МВД России по Санкт-Петербургу и Ленинградской обл., ГУ МВД России по Саратовской обл., ГУ МВД России по Свердловской обл., ГУ МВД России по Ставропольскому краю</v>
      </c>
    </row>
    <row r="24" spans="1:10" ht="24" customHeight="1">
      <c r="A24" s="69">
        <v>68</v>
      </c>
      <c r="B24" s="124" t="s">
        <v>4</v>
      </c>
      <c r="C24" s="70" t="str">
        <f>призеры!C36</f>
        <v>СУХОМЛИНОВ Евгений Игоревич</v>
      </c>
      <c r="D24" s="70" t="str">
        <f>призеры!D36</f>
        <v>17.07.1991, МС</v>
      </c>
      <c r="E24" s="70" t="str">
        <f>призеры!F36</f>
        <v>УМВД России по Вологодской обл.</v>
      </c>
      <c r="F24" s="73">
        <f>[5]пр.взв!$AH$7</f>
        <v>55</v>
      </c>
      <c r="G24" s="73">
        <v>5</v>
      </c>
      <c r="H24" s="72" t="str">
        <f>CONCATENATE([5]пр.взв!$Y$7,", ",[5]пр.взв!$Y$8,", ",[5]пр.взв!$Y$9,", ",[5]пр.взв!$Y$10,", ",[5]пр.взв!$Y$11,", ",[5]пр.взв!$Y$12,", ",[5]пр.взв!$Y$13,", ",[5]пр.взв!$Y$14,", ",[5]пр.взв!$Y$15,", ",[5]пр.взв!$Y$16,", ",[5]пр.взв!$Y$17)</f>
        <v>ГУ МВД России по Алтайскому краю, ГУ МВД России по Волгоградской обл.,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Нижегородской обл., ГУ МВД России по Новосибирской обл., ГУ МВД России по Пермскому краю, ГУ МВД России по Санкт-Петербургу и Ленинградской обл.</v>
      </c>
    </row>
    <row r="25" spans="1:10" ht="24" hidden="1" customHeight="1">
      <c r="A25" s="69">
        <v>68</v>
      </c>
      <c r="B25" s="124" t="s">
        <v>5</v>
      </c>
      <c r="C25" s="70" t="str">
        <f>призеры!C37</f>
        <v>МУДРАНОВ Аслан Заудинович</v>
      </c>
      <c r="D25" s="70" t="str">
        <f>призеры!D37</f>
        <v>16.09.1987, ЗМС</v>
      </c>
      <c r="E25" s="70" t="str">
        <f>призеры!F37</f>
        <v>ГУ МВД России по Краснодарскому краю</v>
      </c>
      <c r="F25" s="73">
        <f>[5]пр.взв!$AH$7</f>
        <v>55</v>
      </c>
      <c r="G25" s="73"/>
      <c r="H25" s="72" t="str">
        <f>CONCATENATE([5]пр.взв!$Y$7,", ",[5]пр.взв!$Y$8,", ",[5]пр.взв!$Y$9,", ",[5]пр.взв!$Y$10,", ",[5]пр.взв!$Y$11,", ",[5]пр.взв!$Y$12,", ",[5]пр.взв!$Y$13,", ",[5]пр.взв!$Y$14,", ",[5]пр.взв!$Y$15,", ",[5]пр.взв!$Y$16,", ",[5]пр.взв!$Y$17)</f>
        <v>ГУ МВД России по Алтайскому краю, ГУ МВД России по Волгоградской обл.,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Нижегородской обл., ГУ МВД России по Новосибирской обл., ГУ МВД России по Пермскому краю, ГУ МВД России по Санкт-Петербургу и Ленинградской обл.</v>
      </c>
    </row>
    <row r="26" spans="1:10" ht="24" hidden="1" customHeight="1">
      <c r="A26" s="69">
        <v>68</v>
      </c>
      <c r="B26" s="124" t="s">
        <v>6</v>
      </c>
      <c r="C26" s="70" t="str">
        <f>призеры!C38</f>
        <v>БУРДАЕВ Роман Михайлович</v>
      </c>
      <c r="D26" s="70" t="str">
        <f>призеры!D38</f>
        <v>22.05.1993, МСМК</v>
      </c>
      <c r="E26" s="70" t="str">
        <f>призеры!F38</f>
        <v>УМВД России по Вологодской обл.</v>
      </c>
      <c r="F26" s="73">
        <f>[5]пр.взв!$AH$7</f>
        <v>55</v>
      </c>
      <c r="G26" s="73"/>
      <c r="H26" s="72" t="str">
        <f>CONCATENATE([5]пр.взв!$Y$7,", ",[5]пр.взв!$Y$8,", ",[5]пр.взв!$Y$9,", ",[5]пр.взв!$Y$10,", ",[5]пр.взв!$Y$11,", ",[5]пр.взв!$Y$12,", ",[5]пр.взв!$Y$13,", ",[5]пр.взв!$Y$14,", ",[5]пр.взв!$Y$15,", ",[5]пр.взв!$Y$16,", ",[5]пр.взв!$Y$17)</f>
        <v>ГУ МВД России по Алтайскому краю, ГУ МВД России по Волгоградской обл.,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Нижегородской обл., ГУ МВД России по Новосибирской обл., ГУ МВД России по Пермскому краю, ГУ МВД России по Санкт-Петербургу и Ленинградской обл.</v>
      </c>
    </row>
    <row r="27" spans="1:10" ht="24" hidden="1" customHeight="1">
      <c r="A27" s="69">
        <v>68</v>
      </c>
      <c r="B27" s="124" t="s">
        <v>6</v>
      </c>
      <c r="C27" s="70" t="str">
        <f>призеры!C39</f>
        <v>КЛЕЦКОВ Никита Валерьевич</v>
      </c>
      <c r="D27" s="70" t="str">
        <f>призеры!D39</f>
        <v>26.11.1986, ЗМС</v>
      </c>
      <c r="E27" s="70" t="str">
        <f>призеры!F39</f>
        <v>ГУ МВД России по Московской обл.</v>
      </c>
      <c r="F27" s="73">
        <f>[5]пр.взв!$AH$7</f>
        <v>55</v>
      </c>
      <c r="G27" s="73"/>
      <c r="H27" s="72" t="str">
        <f>CONCATENATE([5]пр.взв!$Y$7,", ",[5]пр.взв!$Y$8,", ",[5]пр.взв!$Y$9,", ",[5]пр.взв!$Y$10,", ",[5]пр.взв!$Y$11,", ",[5]пр.взв!$Y$12,", ",[5]пр.взв!$Y$13,", ",[5]пр.взв!$Y$14,", ",[5]пр.взв!$Y$15,", ",[5]пр.взв!$Y$16,", ",[5]пр.взв!$Y$17)</f>
        <v>ГУ МВД России по Алтайскому краю, ГУ МВД России по Волгоградской обл.,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Нижегородской обл., ГУ МВД России по Новосибирской обл., ГУ МВД России по Пермскому краю, ГУ МВД России по Санкт-Петербургу и Ленинградской обл.</v>
      </c>
      <c r="J27" s="38" t="s">
        <v>46</v>
      </c>
    </row>
    <row r="28" spans="1:10" ht="24" customHeight="1">
      <c r="A28" s="69">
        <v>74</v>
      </c>
      <c r="B28" s="125" t="s">
        <v>4</v>
      </c>
      <c r="C28" s="123" t="str">
        <f>призеры!C43</f>
        <v>АРАЛОВ Михаил Герасимович</v>
      </c>
      <c r="D28" s="123" t="str">
        <f>призеры!D43</f>
        <v>25.10.1985, МС</v>
      </c>
      <c r="E28" s="123" t="str">
        <f>призеры!F43</f>
        <v>УМВД России по Ярославской обл.</v>
      </c>
      <c r="F28" s="73">
        <f>[6]пр.взв!$AH$7</f>
        <v>59</v>
      </c>
      <c r="G28" s="123">
        <v>5</v>
      </c>
      <c r="H28" s="72" t="str">
        <f>CONCATENATE([6]пр.взв!$Y$7,", ",[6]пр.взв!$Y$8,", ",[6]пр.взв!$Y$9,", ",[6]пр.взв!$Y$10,", ",[6]пр.взв!$Y$11,", ",[6]пр.взв!$Y$12,", ",[6]пр.взв!$Y$13,", ",[6]пр.взв!$Y$14,", ",[6]пр.взв!$Y$15,", ",[6]пр.взв!$Y$16,", ",[6]пр.взв!$Y$17)</f>
        <v>ГУ МВД России по Алтайскому краю,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Новосибирской обл., ГУ МВД России по Пермскому краю, ГУ МВД России по Ростовской обл., ГУ МВД России по Самарской области, ГУ МВД России по Саратовской обл.</v>
      </c>
    </row>
    <row r="29" spans="1:10" ht="24" hidden="1" customHeight="1">
      <c r="A29" s="69">
        <v>74</v>
      </c>
      <c r="B29" s="125" t="s">
        <v>5</v>
      </c>
      <c r="C29" s="123" t="str">
        <f>призеры!C44</f>
        <v>ЮДИН Максим Валерьевич</v>
      </c>
      <c r="D29" s="123" t="str">
        <f>призеры!D44</f>
        <v>13.05.1995, МС</v>
      </c>
      <c r="E29" s="123" t="str">
        <f>призеры!F44</f>
        <v>УМВД России по Рязанской обл.</v>
      </c>
      <c r="F29" s="73">
        <f>[6]пр.взв!$AH$7</f>
        <v>59</v>
      </c>
      <c r="G29" s="123"/>
      <c r="H29" s="72" t="str">
        <f>CONCATENATE([6]пр.взв!$Y$7,", ",[6]пр.взв!$Y$8,", ",[6]пр.взв!$Y$9,", ",[6]пр.взв!$Y$10,", ",[6]пр.взв!$Y$11,", ",[6]пр.взв!$Y$12,", ",[6]пр.взв!$Y$13,", ",[6]пр.взв!$Y$14,", ",[6]пр.взв!$Y$15,", ",[6]пр.взв!$Y$16,", ",[6]пр.взв!$Y$17)</f>
        <v>ГУ МВД России по Алтайскому краю,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Новосибирской обл., ГУ МВД России по Пермскому краю, ГУ МВД России по Ростовской обл., ГУ МВД России по Самарской области, ГУ МВД России по Саратовской обл.</v>
      </c>
    </row>
    <row r="30" spans="1:10" ht="24" hidden="1" customHeight="1">
      <c r="A30" s="69">
        <v>74</v>
      </c>
      <c r="B30" s="125" t="s">
        <v>6</v>
      </c>
      <c r="C30" s="123" t="str">
        <f>призеры!C45</f>
        <v>НАДЮКОВ Бислан Мосович</v>
      </c>
      <c r="D30" s="123" t="str">
        <f>призеры!D45</f>
        <v>19.11.1991, МС</v>
      </c>
      <c r="E30" s="123" t="str">
        <f>призеры!F45</f>
        <v>ГУ МВД России по Краснодарскому краю</v>
      </c>
      <c r="F30" s="73">
        <f>[6]пр.взв!$AH$7</f>
        <v>59</v>
      </c>
      <c r="G30" s="123"/>
      <c r="H30" s="72" t="str">
        <f>CONCATENATE([6]пр.взв!$Y$7,", ",[6]пр.взв!$Y$8,", ",[6]пр.взв!$Y$9,", ",[6]пр.взв!$Y$10,", ",[6]пр.взв!$Y$11,", ",[6]пр.взв!$Y$12,", ",[6]пр.взв!$Y$13,", ",[6]пр.взв!$Y$14,", ",[6]пр.взв!$Y$15,", ",[6]пр.взв!$Y$16,", ",[6]пр.взв!$Y$17)</f>
        <v>ГУ МВД России по Алтайскому краю,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Новосибирской обл., ГУ МВД России по Пермскому краю, ГУ МВД России по Ростовской обл., ГУ МВД России по Самарской области, ГУ МВД России по Саратовской обл.</v>
      </c>
    </row>
    <row r="31" spans="1:10" ht="24" hidden="1" customHeight="1">
      <c r="A31" s="69">
        <v>74</v>
      </c>
      <c r="B31" s="125" t="s">
        <v>6</v>
      </c>
      <c r="C31" s="123" t="str">
        <f>призеры!C46</f>
        <v>ОГАРЫШЕВ Алексей Сергеевич</v>
      </c>
      <c r="D31" s="123" t="str">
        <f>призеры!D46</f>
        <v>06.03.1988, МСМК</v>
      </c>
      <c r="E31" s="123" t="str">
        <f>призеры!F46</f>
        <v>УМВД России по Владимирской обл.</v>
      </c>
      <c r="F31" s="73">
        <f>[6]пр.взв!$AH$7</f>
        <v>59</v>
      </c>
      <c r="G31" s="123"/>
      <c r="H31" s="72" t="str">
        <f>CONCATENATE([6]пр.взв!$Y$7,", ",[6]пр.взв!$Y$8,", ",[6]пр.взв!$Y$9,", ",[6]пр.взв!$Y$10,", ",[6]пр.взв!$Y$11,", ",[6]пр.взв!$Y$12,", ",[6]пр.взв!$Y$13,", ",[6]пр.взв!$Y$14,", ",[6]пр.взв!$Y$15,", ",[6]пр.взв!$Y$16,", ",[6]пр.взв!$Y$17)</f>
        <v>ГУ МВД России по Алтайскому краю,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Новосибирской обл., ГУ МВД России по Пермскому краю, ГУ МВД России по Ростовской обл., ГУ МВД России по Самарской области, ГУ МВД России по Саратовской обл.</v>
      </c>
    </row>
    <row r="32" spans="1:10" ht="24" customHeight="1">
      <c r="A32" s="69">
        <v>82</v>
      </c>
      <c r="B32" s="125" t="s">
        <v>4</v>
      </c>
      <c r="C32" s="123" t="str">
        <f>призеры!C50</f>
        <v>КОКОВИЧ Илья Игоревич</v>
      </c>
      <c r="D32" s="123" t="str">
        <f>призеры!D50</f>
        <v>15.06.1988, МСМК</v>
      </c>
      <c r="E32" s="123" t="str">
        <f>призеры!F50</f>
        <v>ГУ МВД России по Московской обл.</v>
      </c>
      <c r="F32" s="73">
        <f>[7]пр.взв!$AH$7</f>
        <v>64</v>
      </c>
      <c r="G32" s="73">
        <v>4</v>
      </c>
      <c r="H32" s="72" t="str">
        <f>CONCATENATE([7]пр.взв!$Y$7,", ",[7]пр.взв!$Y$8,", ",[7]пр.взв!$Y$9,", ",[7]пр.взв!$Y$10,", ",[7]пр.взв!$Y$11,", ",[7]пр.взв!$Y$12,", ",[7]пр.взв!$Y$13,", ",[7]пр.взв!$Y$14,", ",[7]пр.взв!$Y$15,", ",[7]пр.взв!$Y$16,", ",[7]пр.взв!$Y$17)</f>
        <v>ГУ МВД России по Алтайскому краю, ГУ МВД России по Волгоградской обл.,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Нижегородской обл., ГУ МВД России по Новосибирской обл., ГУ МВД России по Пермскому краю, ГУ МВД России по Ростовской обл.</v>
      </c>
    </row>
    <row r="33" spans="1:8" ht="24" hidden="1" customHeight="1">
      <c r="A33" s="69">
        <v>82</v>
      </c>
      <c r="B33" s="125" t="s">
        <v>5</v>
      </c>
      <c r="C33" s="123" t="str">
        <f>призеры!C51</f>
        <v>ПЕРЕПЕЛЮК Андрей Александрович</v>
      </c>
      <c r="D33" s="123" t="str">
        <f>призеры!D51</f>
        <v>06.08.1985, МСМК</v>
      </c>
      <c r="E33" s="123" t="str">
        <f>призеры!F51</f>
        <v>ГУ МВД России по Московской обл.</v>
      </c>
      <c r="F33" s="73">
        <f>[7]пр.взв!$AH$7</f>
        <v>64</v>
      </c>
      <c r="G33" s="73"/>
      <c r="H33" s="72" t="str">
        <f>CONCATENATE([7]пр.взв!$Y$7,", ",[7]пр.взв!$Y$8,", ",[7]пр.взв!$Y$9,", ",[7]пр.взв!$Y$10,", ",[7]пр.взв!$Y$11,", ",[7]пр.взв!$Y$12,", ",[7]пр.взв!$Y$13,", ",[7]пр.взв!$Y$14,", ",[7]пр.взв!$Y$15,", ",[7]пр.взв!$Y$16,", ",[7]пр.взв!$Y$17)</f>
        <v>ГУ МВД России по Алтайскому краю, ГУ МВД России по Волгоградской обл.,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Нижегородской обл., ГУ МВД России по Новосибирской обл., ГУ МВД России по Пермскому краю, ГУ МВД России по Ростовской обл.</v>
      </c>
    </row>
    <row r="34" spans="1:8" ht="24" hidden="1" customHeight="1">
      <c r="A34" s="69">
        <v>82</v>
      </c>
      <c r="B34" s="125" t="s">
        <v>6</v>
      </c>
      <c r="C34" s="123" t="str">
        <f>призеры!C52</f>
        <v>СУХОГУЗОВ Иван Сергеевич</v>
      </c>
      <c r="D34" s="123" t="str">
        <f>призеры!D52</f>
        <v>19.02.19921, МС</v>
      </c>
      <c r="E34" s="123" t="str">
        <f>призеры!F52</f>
        <v>ГУ МВД России по Свердловской обл.</v>
      </c>
      <c r="F34" s="73">
        <f>[7]пр.взв!$AH$7</f>
        <v>64</v>
      </c>
      <c r="G34" s="73"/>
      <c r="H34" s="72" t="str">
        <f>CONCATENATE([7]пр.взв!$Y$7,", ",[7]пр.взв!$Y$8,", ",[7]пр.взв!$Y$9,", ",[7]пр.взв!$Y$10,", ",[7]пр.взв!$Y$11,", ",[7]пр.взв!$Y$12,", ",[7]пр.взв!$Y$13,", ",[7]пр.взв!$Y$14,", ",[7]пр.взв!$Y$15,", ",[7]пр.взв!$Y$16,", ",[7]пр.взв!$Y$17)</f>
        <v>ГУ МВД России по Алтайскому краю, ГУ МВД России по Волгоградской обл.,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Нижегородской обл., ГУ МВД России по Новосибирской обл., ГУ МВД России по Пермскому краю, ГУ МВД России по Ростовской обл.</v>
      </c>
    </row>
    <row r="35" spans="1:8" ht="24" hidden="1" customHeight="1">
      <c r="A35" s="69">
        <v>82</v>
      </c>
      <c r="B35" s="125" t="s">
        <v>6</v>
      </c>
      <c r="C35" s="123" t="str">
        <f>призеры!C53</f>
        <v>ТАБУРЧЕНКО Павел Алексеевич</v>
      </c>
      <c r="D35" s="123" t="str">
        <f>призеры!D53</f>
        <v>28.04.1989, МС</v>
      </c>
      <c r="E35" s="123" t="str">
        <f>призеры!F53</f>
        <v>УМВД России по Брянской обл.</v>
      </c>
      <c r="F35" s="73">
        <f>[7]пр.взв!$AH$7</f>
        <v>64</v>
      </c>
      <c r="G35" s="73"/>
      <c r="H35" s="72" t="str">
        <f>CONCATENATE([7]пр.взв!$Y$7,", ",[7]пр.взв!$Y$8,", ",[7]пр.взв!$Y$9,", ",[7]пр.взв!$Y$10,", ",[7]пр.взв!$Y$11,", ",[7]пр.взв!$Y$12,", ",[7]пр.взв!$Y$13,", ",[7]пр.взв!$Y$14,", ",[7]пр.взв!$Y$15,", ",[7]пр.взв!$Y$16,", ",[7]пр.взв!$Y$17)</f>
        <v>ГУ МВД России по Алтайскому краю, ГУ МВД России по Волгоградской обл., ГУ МВД России по г.Москве, ГУ МВД России по Иркутской обл., ГУ МВД России по Краснодарскому краю, ГУ МВД России по Красноярскому краю, ГУ МВД России по Московской обл., ГУ МВД России по Нижегородской обл., ГУ МВД России по Новосибирской обл., ГУ МВД России по Пермскому краю, ГУ МВД России по Ростовской обл.</v>
      </c>
    </row>
    <row r="36" spans="1:8" ht="24" hidden="1" customHeight="1">
      <c r="A36" s="69">
        <v>90</v>
      </c>
      <c r="B36" s="125" t="s">
        <v>4</v>
      </c>
      <c r="C36" s="123" t="str">
        <f>призеры!C57</f>
        <v>МАКСИМОВ Евгений Олегович</v>
      </c>
      <c r="D36" s="123" t="str">
        <f>призеры!D57</f>
        <v>05.03.1987, МСМК</v>
      </c>
      <c r="E36" s="123" t="str">
        <f>призеры!F57</f>
        <v>ГУ МВД России по Московской обл.</v>
      </c>
      <c r="F36" s="73">
        <f>[8]пр.взв!$AH$7</f>
        <v>52</v>
      </c>
      <c r="G36" s="123"/>
      <c r="H36" s="72" t="str">
        <f>CONCATENATE([8]пр.взв!$Y$7,", ",[8]пр.взв!$Y$8,", ",[8]пр.взв!$Y$9,", ",[8]пр.взв!$Y$10,", ",[8]пр.взв!$Y$11,", ",[8]пр.взв!$Y$12,", ",[8]пр.взв!$Y$13,", ",[8]пр.взв!$Y$14,", ",[8]пр.взв!$Y$15,", ",[8]пр.взв!$Y$16,", ",[8]пр.взв!$Y$17)</f>
        <v>ГУ МВД России по Алтайскому краю, ГУ МВД России по Волгоградской обл., ГУ МВД России по г.Москве, ГУ МВД России по Красноярскому краю, ГУ МВД России по Московской обл., ГУ МВД России по Новосибирской обл., ГУ МВД России по Ростовской обл., ГУ МВД России по Самарской области, ГУ МВД России по Свердловской обл., ГУ МВД России по Ставропольскому краю, ГУ МВД России по Челябинской обл.</v>
      </c>
    </row>
    <row r="37" spans="1:8" ht="24" hidden="1" customHeight="1">
      <c r="A37" s="69">
        <v>90</v>
      </c>
      <c r="B37" s="125" t="s">
        <v>5</v>
      </c>
      <c r="C37" s="123" t="str">
        <f>призеры!C58</f>
        <v>РОСЛЯКОВ Александр Владимирович</v>
      </c>
      <c r="D37" s="123" t="str">
        <f>призеры!D58</f>
        <v>11.02.1991, МС</v>
      </c>
      <c r="E37" s="123" t="str">
        <f>призеры!F58</f>
        <v>УМВД России по Рязанской обл.</v>
      </c>
      <c r="F37" s="73">
        <f>[8]пр.взв!$AH$7</f>
        <v>52</v>
      </c>
      <c r="G37" s="123"/>
      <c r="H37" s="72" t="str">
        <f>CONCATENATE([8]пр.взв!$Y$7,", ",[8]пр.взв!$Y$8,", ",[8]пр.взв!$Y$9,", ",[8]пр.взв!$Y$10,", ",[8]пр.взв!$Y$11,", ",[8]пр.взв!$Y$12,", ",[8]пр.взв!$Y$13,", ",[8]пр.взв!$Y$14,", ",[8]пр.взв!$Y$15,", ",[8]пр.взв!$Y$16,", ",[8]пр.взв!$Y$17)</f>
        <v>ГУ МВД России по Алтайскому краю, ГУ МВД России по Волгоградской обл., ГУ МВД России по г.Москве, ГУ МВД России по Красноярскому краю, ГУ МВД России по Московской обл., ГУ МВД России по Новосибирской обл., ГУ МВД России по Ростовской обл., ГУ МВД России по Самарской области, ГУ МВД России по Свердловской обл., ГУ МВД России по Ставропольскому краю, ГУ МВД России по Челябинской обл.</v>
      </c>
    </row>
    <row r="38" spans="1:8" ht="24" hidden="1" customHeight="1">
      <c r="A38" s="69">
        <v>90</v>
      </c>
      <c r="B38" s="125" t="s">
        <v>6</v>
      </c>
      <c r="C38" s="123" t="str">
        <f>призеры!C59</f>
        <v>ГУСАРОВ Андрей Андреевич</v>
      </c>
      <c r="D38" s="123" t="str">
        <f>призеры!D59</f>
        <v>21.10.1988, МС</v>
      </c>
      <c r="E38" s="123" t="str">
        <f>призеры!F59</f>
        <v>УМВД России по Вологодской обл.</v>
      </c>
      <c r="F38" s="73">
        <f>[8]пр.взв!$AH$7</f>
        <v>52</v>
      </c>
      <c r="G38" s="123"/>
      <c r="H38" s="72" t="str">
        <f>CONCATENATE([8]пр.взв!$Y$7,", ",[8]пр.взв!$Y$8,", ",[8]пр.взв!$Y$9,", ",[8]пр.взв!$Y$10,", ",[8]пр.взв!$Y$11,", ",[8]пр.взв!$Y$12,", ",[8]пр.взв!$Y$13,", ",[8]пр.взв!$Y$14,", ",[8]пр.взв!$Y$15,", ",[8]пр.взв!$Y$16,", ",[8]пр.взв!$Y$17)</f>
        <v>ГУ МВД России по Алтайскому краю, ГУ МВД России по Волгоградской обл., ГУ МВД России по г.Москве, ГУ МВД России по Красноярскому краю, ГУ МВД России по Московской обл., ГУ МВД России по Новосибирской обл., ГУ МВД России по Ростовской обл., ГУ МВД России по Самарской области, ГУ МВД России по Свердловской обл., ГУ МВД России по Ставропольскому краю, ГУ МВД России по Челябинской обл.</v>
      </c>
    </row>
    <row r="39" spans="1:8" ht="24" hidden="1" customHeight="1">
      <c r="A39" s="69">
        <v>90</v>
      </c>
      <c r="B39" s="125" t="s">
        <v>6</v>
      </c>
      <c r="C39" s="123" t="str">
        <f>призеры!C60</f>
        <v>СИТНИКОВ Андрей Александрович</v>
      </c>
      <c r="D39" s="123" t="str">
        <f>призеры!D60</f>
        <v>17.01.1985, МС</v>
      </c>
      <c r="E39" s="123" t="str">
        <f>призеры!F60</f>
        <v>МВД по Республике Татарстан</v>
      </c>
      <c r="F39" s="73">
        <f>[8]пр.взв!$AH$7</f>
        <v>52</v>
      </c>
      <c r="G39" s="123"/>
      <c r="H39" s="72" t="str">
        <f>CONCATENATE([8]пр.взв!$Y$7,", ",[8]пр.взв!$Y$8,", ",[8]пр.взв!$Y$9,", ",[8]пр.взв!$Y$10,", ",[8]пр.взв!$Y$11,", ",[8]пр.взв!$Y$12,", ",[8]пр.взв!$Y$13,", ",[8]пр.взв!$Y$14,", ",[8]пр.взв!$Y$15,", ",[8]пр.взв!$Y$16,", ",[8]пр.взв!$Y$17)</f>
        <v>ГУ МВД России по Алтайскому краю, ГУ МВД России по Волгоградской обл., ГУ МВД России по г.Москве, ГУ МВД России по Красноярскому краю, ГУ МВД России по Московской обл., ГУ МВД России по Новосибирской обл., ГУ МВД России по Ростовской обл., ГУ МВД России по Самарской области, ГУ МВД России по Свердловской обл., ГУ МВД России по Ставропольскому краю, ГУ МВД России по Челябинской обл.</v>
      </c>
    </row>
    <row r="40" spans="1:8" ht="24" hidden="1" customHeight="1">
      <c r="A40" s="69">
        <v>100</v>
      </c>
      <c r="B40" s="125" t="s">
        <v>4</v>
      </c>
      <c r="C40" s="44" t="str">
        <f>призеры!C64</f>
        <v>ЕЛИСЕЕВ Дмитрий Михайлович</v>
      </c>
      <c r="D40" s="44" t="str">
        <f>призеры!D64</f>
        <v>25.09.1992, МСМК</v>
      </c>
      <c r="E40" s="44" t="str">
        <f>призеры!F64</f>
        <v>ГУ МВД России по Санкт-Петербургу и Ленинградской обл.</v>
      </c>
      <c r="F40" s="73">
        <f>[9]пр.взв!$AH$7</f>
        <v>41</v>
      </c>
      <c r="G40" s="73"/>
      <c r="H40" s="72" t="str">
        <f>CONCATENATE([9]пр.взв!$Y$7,", ",[9]пр.взв!$Y$8,", ",[9]пр.взв!$Y$9,", ",[9]пр.взв!$Y$10,", ",[9]пр.взв!$Y$11,", ",[9]пр.взв!$Y$12,", ",[9]пр.взв!$Y$13,", ",[9]пр.взв!$Y$14,", ",[9]пр.взв!$Y$15,", ",[9]пр.взв!$Y$16,", ",[9]пр.взв!$Y$17)</f>
        <v>ГУ МВД России по Волгоградской обл., ГУ МВД России по Иркутской обл., ГУ МВД России по Московской обл., ГУ МВД России по Нижегородской обл., ГУ МВД России по Пермскому краю, ГУ МВД России по Ростовской обл., ГУ МВД России по Самарской области, ГУ МВД России по Санкт-Петербургу и Ленинградской обл., ГУ МВД России по Саратовской обл., ГУ МВД России по Свердловской обл., МВД по Кабардино-Балкарской Республике</v>
      </c>
    </row>
    <row r="41" spans="1:8" ht="24" hidden="1" customHeight="1">
      <c r="A41" s="69">
        <v>100</v>
      </c>
      <c r="B41" s="125" t="s">
        <v>5</v>
      </c>
      <c r="C41" s="44" t="str">
        <f>призеры!C65</f>
        <v>КИСЕЛЕВ Руслан Владимирович</v>
      </c>
      <c r="D41" s="44" t="str">
        <f>призеры!D65</f>
        <v>16.01.1992, МСМК</v>
      </c>
      <c r="E41" s="44" t="str">
        <f>призеры!F65</f>
        <v>УМВД России по Владимирской обл.</v>
      </c>
      <c r="F41" s="73">
        <f>[9]пр.взв!$AH$7</f>
        <v>41</v>
      </c>
      <c r="G41" s="73"/>
      <c r="H41" s="72" t="str">
        <f>CONCATENATE([9]пр.взв!$Y$7,", ",[9]пр.взв!$Y$8,", ",[9]пр.взв!$Y$9,", ",[9]пр.взв!$Y$10,", ",[9]пр.взв!$Y$11,", ",[9]пр.взв!$Y$12,", ",[9]пр.взв!$Y$13,", ",[9]пр.взв!$Y$14,", ",[9]пр.взв!$Y$15,", ",[9]пр.взв!$Y$16,", ",[9]пр.взв!$Y$17)</f>
        <v>ГУ МВД России по Волгоградской обл., ГУ МВД России по Иркутской обл., ГУ МВД России по Московской обл., ГУ МВД России по Нижегородской обл., ГУ МВД России по Пермскому краю, ГУ МВД России по Ростовской обл., ГУ МВД России по Самарской области, ГУ МВД России по Санкт-Петербургу и Ленинградской обл., ГУ МВД России по Саратовской обл., ГУ МВД России по Свердловской обл., МВД по Кабардино-Балкарской Республике</v>
      </c>
    </row>
    <row r="42" spans="1:8" ht="24" hidden="1" customHeight="1">
      <c r="A42" s="69">
        <v>100</v>
      </c>
      <c r="B42" s="125" t="s">
        <v>6</v>
      </c>
      <c r="C42" s="44" t="str">
        <f>призеры!C66</f>
        <v>ШУЛЬГА Виталий Викторович</v>
      </c>
      <c r="D42" s="44" t="str">
        <f>призеры!D66</f>
        <v>15.08.1988, МСМК</v>
      </c>
      <c r="E42" s="44" t="str">
        <f>призеры!F66</f>
        <v>ГУ МВД России по Свердловской обл.</v>
      </c>
      <c r="F42" s="73">
        <f>[9]пр.взв!$AH$7</f>
        <v>41</v>
      </c>
      <c r="G42" s="73"/>
      <c r="H42" s="72" t="str">
        <f>CONCATENATE([9]пр.взв!$Y$7,", ",[9]пр.взв!$Y$8,", ",[9]пр.взв!$Y$9,", ",[9]пр.взв!$Y$10,", ",[9]пр.взв!$Y$11,", ",[9]пр.взв!$Y$12,", ",[9]пр.взв!$Y$13,", ",[9]пр.взв!$Y$14,", ",[9]пр.взв!$Y$15,", ",[9]пр.взв!$Y$16,", ",[9]пр.взв!$Y$17)</f>
        <v>ГУ МВД России по Волгоградской обл., ГУ МВД России по Иркутской обл., ГУ МВД России по Московской обл., ГУ МВД России по Нижегородской обл., ГУ МВД России по Пермскому краю, ГУ МВД России по Ростовской обл., ГУ МВД России по Самарской области, ГУ МВД России по Санкт-Петербургу и Ленинградской обл., ГУ МВД России по Саратовской обл., ГУ МВД России по Свердловской обл., МВД по Кабардино-Балкарской Республике</v>
      </c>
    </row>
    <row r="43" spans="1:8" ht="24" customHeight="1">
      <c r="A43" s="69">
        <v>100</v>
      </c>
      <c r="B43" s="125" t="s">
        <v>6</v>
      </c>
      <c r="C43" s="44" t="str">
        <f>призеры!C67</f>
        <v>МИХАЙЛИН Вячеслав Вячеславович</v>
      </c>
      <c r="D43" s="44" t="str">
        <f>призеры!D67</f>
        <v>06.10.1986, ЗМС</v>
      </c>
      <c r="E43" s="44" t="str">
        <f>призеры!F67</f>
        <v>ГУ МВД России по Московской обл.</v>
      </c>
      <c r="F43" s="73">
        <f>[9]пр.взв!$AH$7</f>
        <v>41</v>
      </c>
      <c r="G43" s="73">
        <v>5</v>
      </c>
      <c r="H43" s="72" t="str">
        <f>CONCATENATE([9]пр.взв!$Y$7,", ",[9]пр.взв!$Y$8,", ",[9]пр.взв!$Y$9,", ",[9]пр.взв!$Y$10,", ",[9]пр.взв!$Y$11,", ",[9]пр.взв!$Y$12,", ",[9]пр.взв!$Y$13,", ",[9]пр.взв!$Y$14,", ",[9]пр.взв!$Y$15,", ",[9]пр.взв!$Y$16,", ",[9]пр.взв!$Y$17)</f>
        <v>ГУ МВД России по Волгоградской обл., ГУ МВД России по Иркутской обл., ГУ МВД России по Московской обл., ГУ МВД России по Нижегородской обл., ГУ МВД России по Пермскому краю, ГУ МВД России по Ростовской обл., ГУ МВД России по Самарской области, ГУ МВД России по Санкт-Петербургу и Ленинградской обл., ГУ МВД России по Саратовской обл., ГУ МВД России по Свердловской обл., МВД по Кабардино-Балкарской Республике</v>
      </c>
    </row>
    <row r="44" spans="1:8" ht="24" hidden="1" customHeight="1">
      <c r="A44" s="76" t="s">
        <v>33</v>
      </c>
      <c r="B44" s="125" t="s">
        <v>4</v>
      </c>
      <c r="C44" s="44" t="str">
        <f>призеры!C71</f>
        <v>ВОЛКОВ Андрей Викторович</v>
      </c>
      <c r="D44" s="44" t="str">
        <f>призеры!D71</f>
        <v>13.11.1986, МСМК</v>
      </c>
      <c r="E44" s="44" t="str">
        <f>призеры!F71</f>
        <v>УМВД России по Рязанской обл.</v>
      </c>
      <c r="F44" s="73">
        <f>[10]пр.взв!$AH$7</f>
        <v>39</v>
      </c>
      <c r="G44" s="73"/>
      <c r="H44" s="72" t="str">
        <f>CONCATENATE([10]пр.взв!$Y$7,", ",[10]пр.взв!$Y$8,", ",[10]пр.взв!$Y$9,", ",[10]пр.взв!$Y$10,", ",[10]пр.взв!$Y$11,", ",[10]пр.взв!$Y$12,", ",[10]пр.взв!$Y$13,", ",[10]пр.взв!$Y$14,", ",[10]пр.взв!$Y$15,", ",[10]пр.взв!$Y$16,", ",[10]пр.взв!$Y$17)</f>
        <v>ГУ МВД России по Алтайскому краю, ГУ МВД России по Волгоградской обл., ГУ МВД России по Иркутской обл., ГУ МВД России по Красноярскому краю, ГУ МВД России по Нижегородской обл., ГУ МВД России по Новосибирской обл., ГУ МВД России по Самарской области, ГУ МВД России по Санкт-Петербургу и Ленинградской обл., ГУ МВД России по Свердловской обл., МВД по Карачаево-Черкесской Респ., МВД по Рес. Алтай</v>
      </c>
    </row>
    <row r="45" spans="1:8" ht="24" hidden="1" customHeight="1">
      <c r="A45" s="76" t="s">
        <v>33</v>
      </c>
      <c r="B45" s="125" t="s">
        <v>5</v>
      </c>
      <c r="C45" s="44" t="str">
        <f>призеры!C72</f>
        <v>БОБИКОВ Роман Николаевич</v>
      </c>
      <c r="D45" s="44" t="str">
        <f>призеры!D72</f>
        <v>08.12.1989, МС</v>
      </c>
      <c r="E45" s="44" t="str">
        <f>призеры!F72</f>
        <v>ГУ МВД России по Санкт-Петербургу и Ленинградской обл.</v>
      </c>
      <c r="F45" s="73">
        <f>[10]пр.взв!$AH$7</f>
        <v>39</v>
      </c>
      <c r="G45" s="73"/>
      <c r="H45" s="72" t="str">
        <f>CONCATENATE([10]пр.взв!$Y$7,", ",[10]пр.взв!$Y$8,", ",[10]пр.взв!$Y$9,", ",[10]пр.взв!$Y$10,", ",[10]пр.взв!$Y$11,", ",[10]пр.взв!$Y$12,", ",[10]пр.взв!$Y$13,", ",[10]пр.взв!$Y$14,", ",[10]пр.взв!$Y$15,", ",[10]пр.взв!$Y$16,", ",[10]пр.взв!$Y$17)</f>
        <v>ГУ МВД России по Алтайскому краю, ГУ МВД России по Волгоградской обл., ГУ МВД России по Иркутской обл., ГУ МВД России по Красноярскому краю, ГУ МВД России по Нижегородской обл., ГУ МВД России по Новосибирской обл., ГУ МВД России по Самарской области, ГУ МВД России по Санкт-Петербургу и Ленинградской обл., ГУ МВД России по Свердловской обл., МВД по Карачаево-Черкесской Респ., МВД по Рес. Алтай</v>
      </c>
    </row>
    <row r="46" spans="1:8" ht="24" hidden="1" customHeight="1">
      <c r="A46" s="76" t="s">
        <v>33</v>
      </c>
      <c r="B46" s="125" t="s">
        <v>6</v>
      </c>
      <c r="C46" s="44" t="str">
        <f>призеры!C73</f>
        <v>ИСАЕВ Евгений Иванович</v>
      </c>
      <c r="D46" s="44" t="str">
        <f>призеры!D73</f>
        <v>05.08.1979, ЗМС</v>
      </c>
      <c r="E46" s="44" t="str">
        <f>призеры!F73</f>
        <v>МВД по Республике Татарстан</v>
      </c>
      <c r="F46" s="73">
        <f>[10]пр.взв!$AH$7</f>
        <v>39</v>
      </c>
      <c r="G46" s="73"/>
      <c r="H46" s="72" t="str">
        <f>CONCATENATE([10]пр.взв!$Y$7,", ",[10]пр.взв!$Y$8,", ",[10]пр.взв!$Y$9,", ",[10]пр.взв!$Y$10,", ",[10]пр.взв!$Y$11,", ",[10]пр.взв!$Y$12,", ",[10]пр.взв!$Y$13,", ",[10]пр.взв!$Y$14,", ",[10]пр.взв!$Y$15,", ",[10]пр.взв!$Y$16,", ",[10]пр.взв!$Y$17)</f>
        <v>ГУ МВД России по Алтайскому краю, ГУ МВД России по Волгоградской обл., ГУ МВД России по Иркутской обл., ГУ МВД России по Красноярскому краю, ГУ МВД России по Нижегородской обл., ГУ МВД России по Новосибирской обл., ГУ МВД России по Самарской области, ГУ МВД России по Санкт-Петербургу и Ленинградской обл., ГУ МВД России по Свердловской обл., МВД по Карачаево-Черкесской Респ., МВД по Рес. Алтай</v>
      </c>
    </row>
    <row r="47" spans="1:8" ht="24" hidden="1" customHeight="1" thickBot="1">
      <c r="A47" s="77" t="s">
        <v>33</v>
      </c>
      <c r="B47" s="126" t="s">
        <v>6</v>
      </c>
      <c r="C47" s="48" t="str">
        <f>призеры!C74</f>
        <v>МОЛОДЫХ Владимир Алексеевич</v>
      </c>
      <c r="D47" s="48" t="str">
        <f>призеры!D74</f>
        <v>23.05.1995, МС</v>
      </c>
      <c r="E47" s="48" t="str">
        <f>призеры!F74</f>
        <v>УМВД России по Белгородской обл.</v>
      </c>
      <c r="F47" s="75">
        <f>[10]пр.взв!$AH$7</f>
        <v>39</v>
      </c>
      <c r="G47" s="75"/>
      <c r="H47" s="74" t="str">
        <f>CONCATENATE([10]пр.взв!$Y$7,", ",[10]пр.взв!$Y$8,", ",[10]пр.взв!$Y$9,", ",[10]пр.взв!$Y$10,", ",[10]пр.взв!$Y$11,", ",[10]пр.взв!$Y$12,", ",[10]пр.взв!$Y$13,", ",[10]пр.взв!$Y$14,", ",[10]пр.взв!$Y$15,", ",[10]пр.взв!$Y$16,", ",[10]пр.взв!$Y$17)</f>
        <v>ГУ МВД России по Алтайскому краю, ГУ МВД России по Волгоградской обл., ГУ МВД России по Иркутской обл., ГУ МВД России по Красноярскому краю, ГУ МВД России по Нижегородской обл., ГУ МВД России по Новосибирской обл., ГУ МВД России по Самарской области, ГУ МВД России по Санкт-Петербургу и Ленинградской обл., ГУ МВД России по Свердловской обл., МВД по Карачаево-Черкесской Респ., МВД по Рес. Алтай</v>
      </c>
    </row>
    <row r="48" spans="1:8" ht="13.5" customHeight="1">
      <c r="A48" s="177" t="s">
        <v>34</v>
      </c>
      <c r="B48" s="178"/>
      <c r="C48" s="178"/>
      <c r="D48" s="178"/>
      <c r="E48" s="178"/>
      <c r="F48" s="178"/>
      <c r="G48" s="178"/>
      <c r="H48" s="179"/>
    </row>
    <row r="49" spans="1:8">
      <c r="A49" s="180"/>
      <c r="B49" s="181"/>
      <c r="C49" s="181"/>
      <c r="D49" s="181"/>
      <c r="E49" s="181"/>
      <c r="F49" s="181"/>
      <c r="G49" s="181"/>
      <c r="H49" s="182"/>
    </row>
    <row r="50" spans="1:8" hidden="1">
      <c r="A50" s="165">
        <v>52</v>
      </c>
      <c r="B50" s="167" t="s">
        <v>4</v>
      </c>
      <c r="C50" s="183" t="s">
        <v>35</v>
      </c>
      <c r="D50" s="185" t="s">
        <v>36</v>
      </c>
      <c r="E50" s="187" t="s">
        <v>37</v>
      </c>
      <c r="F50" s="189" t="s">
        <v>38</v>
      </c>
      <c r="G50" s="185">
        <v>4</v>
      </c>
      <c r="H50" s="200" t="s">
        <v>39</v>
      </c>
    </row>
    <row r="51" spans="1:8" ht="13.8" hidden="1" thickBot="1">
      <c r="A51" s="166"/>
      <c r="B51" s="168"/>
      <c r="C51" s="184"/>
      <c r="D51" s="186"/>
      <c r="E51" s="188"/>
      <c r="F51" s="190"/>
      <c r="G51" s="190"/>
      <c r="H51" s="201"/>
    </row>
    <row r="52" spans="1:8" hidden="1">
      <c r="A52" s="165">
        <v>57</v>
      </c>
      <c r="B52" s="167" t="s">
        <v>4</v>
      </c>
      <c r="C52" s="169" t="s">
        <v>40</v>
      </c>
      <c r="D52" s="171" t="s">
        <v>41</v>
      </c>
      <c r="E52" s="173" t="s">
        <v>42</v>
      </c>
      <c r="F52" s="175" t="s">
        <v>43</v>
      </c>
      <c r="G52" s="175" t="s">
        <v>32</v>
      </c>
      <c r="H52" s="200" t="s">
        <v>44</v>
      </c>
    </row>
    <row r="53" spans="1:8" ht="13.8" hidden="1" thickBot="1">
      <c r="A53" s="166"/>
      <c r="B53" s="168"/>
      <c r="C53" s="170"/>
      <c r="D53" s="172"/>
      <c r="E53" s="174"/>
      <c r="F53" s="176"/>
      <c r="G53" s="176"/>
      <c r="H53" s="201"/>
    </row>
    <row r="54" spans="1:8" hidden="1">
      <c r="A54" s="165">
        <v>62</v>
      </c>
      <c r="B54" s="167" t="s">
        <v>4</v>
      </c>
      <c r="C54" s="183" t="s">
        <v>35</v>
      </c>
      <c r="D54" s="185" t="s">
        <v>36</v>
      </c>
      <c r="E54" s="187" t="s">
        <v>37</v>
      </c>
      <c r="F54" s="189" t="s">
        <v>38</v>
      </c>
      <c r="G54" s="185">
        <v>4</v>
      </c>
      <c r="H54" s="200" t="s">
        <v>39</v>
      </c>
    </row>
    <row r="55" spans="1:8" ht="13.8" hidden="1" thickBot="1">
      <c r="A55" s="166"/>
      <c r="B55" s="168"/>
      <c r="C55" s="184"/>
      <c r="D55" s="186"/>
      <c r="E55" s="188"/>
      <c r="F55" s="190"/>
      <c r="G55" s="190"/>
      <c r="H55" s="201"/>
    </row>
    <row r="56" spans="1:8" hidden="1">
      <c r="A56" s="204">
        <v>68</v>
      </c>
      <c r="B56" s="205" t="s">
        <v>4</v>
      </c>
      <c r="C56" s="206"/>
      <c r="D56" s="207"/>
      <c r="E56" s="208"/>
      <c r="F56" s="202"/>
      <c r="G56" s="202"/>
      <c r="H56" s="203" t="s">
        <v>45</v>
      </c>
    </row>
    <row r="57" spans="1:8" ht="13.8" hidden="1" thickBot="1">
      <c r="A57" s="166"/>
      <c r="B57" s="168"/>
      <c r="C57" s="170"/>
      <c r="D57" s="172"/>
      <c r="E57" s="174"/>
      <c r="F57" s="176"/>
      <c r="G57" s="176"/>
      <c r="H57" s="201"/>
    </row>
    <row r="58" spans="1:8" hidden="1">
      <c r="A58" s="165">
        <v>74</v>
      </c>
      <c r="B58" s="167" t="s">
        <v>4</v>
      </c>
      <c r="C58" s="183" t="s">
        <v>35</v>
      </c>
      <c r="D58" s="185" t="s">
        <v>36</v>
      </c>
      <c r="E58" s="187" t="s">
        <v>37</v>
      </c>
      <c r="F58" s="189" t="s">
        <v>38</v>
      </c>
      <c r="G58" s="185">
        <v>4</v>
      </c>
      <c r="H58" s="200" t="s">
        <v>39</v>
      </c>
    </row>
    <row r="59" spans="1:8" ht="13.8" hidden="1" thickBot="1">
      <c r="A59" s="166"/>
      <c r="B59" s="168"/>
      <c r="C59" s="184"/>
      <c r="D59" s="186"/>
      <c r="E59" s="188"/>
      <c r="F59" s="190"/>
      <c r="G59" s="190"/>
      <c r="H59" s="201"/>
    </row>
    <row r="60" spans="1:8" hidden="1">
      <c r="A60" s="204">
        <v>82</v>
      </c>
      <c r="B60" s="205" t="s">
        <v>4</v>
      </c>
      <c r="C60" s="206"/>
      <c r="D60" s="207"/>
      <c r="E60" s="208"/>
      <c r="F60" s="202"/>
      <c r="G60" s="202"/>
      <c r="H60" s="203" t="s">
        <v>45</v>
      </c>
    </row>
    <row r="61" spans="1:8" ht="13.8" hidden="1" thickBot="1">
      <c r="A61" s="166"/>
      <c r="B61" s="168"/>
      <c r="C61" s="170"/>
      <c r="D61" s="172"/>
      <c r="E61" s="174"/>
      <c r="F61" s="176"/>
      <c r="G61" s="176"/>
      <c r="H61" s="201"/>
    </row>
    <row r="62" spans="1:8" hidden="1">
      <c r="A62" s="165">
        <v>90</v>
      </c>
      <c r="B62" s="167" t="s">
        <v>4</v>
      </c>
      <c r="C62" s="183" t="s">
        <v>35</v>
      </c>
      <c r="D62" s="185" t="s">
        <v>36</v>
      </c>
      <c r="E62" s="187" t="s">
        <v>37</v>
      </c>
      <c r="F62" s="189" t="s">
        <v>38</v>
      </c>
      <c r="G62" s="185">
        <v>4</v>
      </c>
      <c r="H62" s="200" t="s">
        <v>39</v>
      </c>
    </row>
    <row r="63" spans="1:8" ht="13.8" hidden="1" thickBot="1">
      <c r="A63" s="166"/>
      <c r="B63" s="168"/>
      <c r="C63" s="184"/>
      <c r="D63" s="186"/>
      <c r="E63" s="188"/>
      <c r="F63" s="190"/>
      <c r="G63" s="190"/>
      <c r="H63" s="201"/>
    </row>
    <row r="64" spans="1:8" hidden="1">
      <c r="A64" s="204">
        <v>100</v>
      </c>
      <c r="B64" s="205" t="s">
        <v>4</v>
      </c>
      <c r="C64" s="206"/>
      <c r="D64" s="207"/>
      <c r="E64" s="208"/>
      <c r="F64" s="202"/>
      <c r="G64" s="202"/>
      <c r="H64" s="203" t="s">
        <v>45</v>
      </c>
    </row>
    <row r="65" spans="1:8" ht="13.8" hidden="1" thickBot="1">
      <c r="A65" s="166"/>
      <c r="B65" s="168"/>
      <c r="C65" s="170"/>
      <c r="D65" s="172"/>
      <c r="E65" s="174"/>
      <c r="F65" s="176"/>
      <c r="G65" s="176"/>
      <c r="H65" s="201"/>
    </row>
    <row r="66" spans="1:8" hidden="1">
      <c r="A66" s="204" t="s">
        <v>33</v>
      </c>
      <c r="B66" s="205" t="s">
        <v>4</v>
      </c>
      <c r="C66" s="206"/>
      <c r="D66" s="207"/>
      <c r="E66" s="208"/>
      <c r="F66" s="202"/>
      <c r="G66" s="202"/>
      <c r="H66" s="203" t="s">
        <v>45</v>
      </c>
    </row>
    <row r="67" spans="1:8" ht="13.8" hidden="1" thickBot="1">
      <c r="A67" s="166"/>
      <c r="B67" s="168"/>
      <c r="C67" s="170"/>
      <c r="D67" s="172"/>
      <c r="E67" s="174"/>
      <c r="F67" s="176"/>
      <c r="G67" s="176"/>
      <c r="H67" s="201"/>
    </row>
    <row r="68" spans="1:8" ht="15.6">
      <c r="B68" s="12"/>
      <c r="C68" s="3"/>
      <c r="D68" s="4"/>
      <c r="E68" s="5"/>
      <c r="F68" s="31"/>
      <c r="G68" s="31"/>
      <c r="H68" s="3"/>
    </row>
    <row r="69" spans="1:8" ht="15.6">
      <c r="B69" s="32" t="str">
        <f>призеры!B79</f>
        <v>Гл. судья, судья ВК</v>
      </c>
      <c r="C69" s="33"/>
      <c r="D69" s="33"/>
      <c r="E69" s="33"/>
      <c r="F69" s="209" t="str">
        <f>призеры!F79</f>
        <v>И.Г.Циклаури</v>
      </c>
      <c r="G69" s="209"/>
      <c r="H69" s="34" t="str">
        <f>призеры!F80</f>
        <v>/РСО- Алания /</v>
      </c>
    </row>
    <row r="70" spans="1:8" ht="15.6">
      <c r="B70" s="35"/>
      <c r="C70" s="36"/>
      <c r="D70" s="36"/>
      <c r="E70" s="36"/>
      <c r="F70" s="209"/>
      <c r="G70" s="209"/>
      <c r="H70" s="36"/>
    </row>
    <row r="71" spans="1:8" ht="15.6">
      <c r="B71" s="35" t="str">
        <f>призеры!B81</f>
        <v>Гл. секретарь, судья ВК</v>
      </c>
      <c r="C71" s="36"/>
      <c r="D71" s="36"/>
      <c r="E71" s="36"/>
      <c r="F71" s="209" t="str">
        <f>призеры!F81</f>
        <v>А.В.Поляков</v>
      </c>
      <c r="G71" s="209"/>
      <c r="H71" s="37" t="str">
        <f>призеры!F82</f>
        <v>/Рязань/</v>
      </c>
    </row>
  </sheetData>
  <mergeCells count="89">
    <mergeCell ref="F69:G69"/>
    <mergeCell ref="F70:G70"/>
    <mergeCell ref="F71:G71"/>
    <mergeCell ref="A64:A65"/>
    <mergeCell ref="B64:B65"/>
    <mergeCell ref="C64:C65"/>
    <mergeCell ref="D64:D65"/>
    <mergeCell ref="E64:E65"/>
    <mergeCell ref="F64:F65"/>
    <mergeCell ref="G64:G65"/>
    <mergeCell ref="H64:H65"/>
    <mergeCell ref="A66:A67"/>
    <mergeCell ref="B66:B67"/>
    <mergeCell ref="C66:C67"/>
    <mergeCell ref="D66:D67"/>
    <mergeCell ref="E66:E67"/>
    <mergeCell ref="F66:F67"/>
    <mergeCell ref="G66:G67"/>
    <mergeCell ref="H66:H67"/>
    <mergeCell ref="F60:F61"/>
    <mergeCell ref="G60:G61"/>
    <mergeCell ref="H60:H61"/>
    <mergeCell ref="A62:A63"/>
    <mergeCell ref="B62:B63"/>
    <mergeCell ref="C62:C63"/>
    <mergeCell ref="D62:D63"/>
    <mergeCell ref="E62:E63"/>
    <mergeCell ref="F62:F63"/>
    <mergeCell ref="G62:G63"/>
    <mergeCell ref="H62:H63"/>
    <mergeCell ref="A60:A61"/>
    <mergeCell ref="B60:B61"/>
    <mergeCell ref="C60:C61"/>
    <mergeCell ref="D60:D61"/>
    <mergeCell ref="E60:E61"/>
    <mergeCell ref="F56:F57"/>
    <mergeCell ref="G56:G57"/>
    <mergeCell ref="H56:H57"/>
    <mergeCell ref="A58:A59"/>
    <mergeCell ref="B58:B59"/>
    <mergeCell ref="C58:C59"/>
    <mergeCell ref="D58:D59"/>
    <mergeCell ref="E58:E59"/>
    <mergeCell ref="F58:F59"/>
    <mergeCell ref="G58:G59"/>
    <mergeCell ref="H58:H59"/>
    <mergeCell ref="A56:A57"/>
    <mergeCell ref="B56:B57"/>
    <mergeCell ref="C56:C57"/>
    <mergeCell ref="D56:D57"/>
    <mergeCell ref="E56:E57"/>
    <mergeCell ref="H50:H51"/>
    <mergeCell ref="H52:H53"/>
    <mergeCell ref="A54:A55"/>
    <mergeCell ref="B54:B55"/>
    <mergeCell ref="C54:C55"/>
    <mergeCell ref="D54:D55"/>
    <mergeCell ref="E54:E55"/>
    <mergeCell ref="F54:F55"/>
    <mergeCell ref="G54:G55"/>
    <mergeCell ref="H54:H55"/>
    <mergeCell ref="A3:H3"/>
    <mergeCell ref="A4:H4"/>
    <mergeCell ref="A1:H1"/>
    <mergeCell ref="A2:H2"/>
    <mergeCell ref="A5:A6"/>
    <mergeCell ref="B5:B6"/>
    <mergeCell ref="C5:C6"/>
    <mergeCell ref="D5:D6"/>
    <mergeCell ref="E5:E6"/>
    <mergeCell ref="F5:F6"/>
    <mergeCell ref="G5:G6"/>
    <mergeCell ref="H5:H6"/>
    <mergeCell ref="A7:H7"/>
    <mergeCell ref="A52:A53"/>
    <mergeCell ref="B52:B53"/>
    <mergeCell ref="C52:C53"/>
    <mergeCell ref="D52:D53"/>
    <mergeCell ref="E52:E53"/>
    <mergeCell ref="F52:F53"/>
    <mergeCell ref="G52:G53"/>
    <mergeCell ref="A48:H49"/>
    <mergeCell ref="A50:A51"/>
    <mergeCell ref="B50:B51"/>
    <mergeCell ref="C50:C51"/>
    <mergeCell ref="D50:D51"/>
    <mergeCell ref="E50:E51"/>
    <mergeCell ref="F50:F51"/>
    <mergeCell ref="G50:G5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призеры</vt:lpstr>
      <vt:lpstr>1стр</vt:lpstr>
      <vt:lpstr>2стр</vt:lpstr>
      <vt:lpstr>ФИН</vt:lpstr>
      <vt:lpstr>мс</vt:lpstr>
      <vt:lpstr>'1стр'!Область_печати</vt:lpstr>
      <vt:lpstr>'2стр'!Область_печати</vt:lpstr>
      <vt:lpstr>призеры!Область_печати</vt:lpstr>
      <vt:lpstr>ФИН!Область_печати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NATALI</cp:lastModifiedBy>
  <cp:lastPrinted>2018-11-06T16:02:07Z</cp:lastPrinted>
  <dcterms:created xsi:type="dcterms:W3CDTF">1996-10-08T23:32:33Z</dcterms:created>
  <dcterms:modified xsi:type="dcterms:W3CDTF">2019-01-29T10:12:26Z</dcterms:modified>
</cp:coreProperties>
</file>