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<sst xmlns="http://schemas.openxmlformats.org/spreadsheetml/2006/main" count="158" uniqueCount="90">
  <si>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</si>
  <si>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</si>
  <si>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</si>
  <si>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</si>
  <si>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</si>
  <si>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</si>
  <si>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</si>
  <si>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</si>
  <si>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</si>
  <si>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</si>
  <si>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</si>
  <si>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</si>
  <si>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</si>
  <si>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</si>
  <si>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</si>
  <si>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</si>
  <si>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</si>
  <si>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</si>
  <si>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</si>
  <si>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</si>
  <si>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</si>
  <si>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</si>
  <si>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</si>
  <si>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</si>
  <si>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</si>
  <si>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</si>
  <si>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</si>
  <si>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</si>
  <si>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</si>
  <si>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</si>
  <si>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Терек</t>
  </si>
  <si>
    <t>Мирзов Т</t>
  </si>
  <si>
    <t>1991 кмс</t>
  </si>
  <si>
    <t>Нальчик</t>
  </si>
  <si>
    <t>1987 мс</t>
  </si>
  <si>
    <t>1989 кмс</t>
  </si>
  <si>
    <t>Хасаюртовский р-он</t>
  </si>
  <si>
    <t>Мамаев С</t>
  </si>
  <si>
    <t>РСО-Алания Вадикавказ</t>
  </si>
  <si>
    <t>1988 кмс</t>
  </si>
  <si>
    <t>Карачаево-Черкеская республика</t>
  </si>
  <si>
    <t xml:space="preserve">Пчелкин В </t>
  </si>
  <si>
    <t>Кр Кр Армавир</t>
  </si>
  <si>
    <t>Пухаев Бесик Кахаевич</t>
  </si>
  <si>
    <t>7.08.90 кмс</t>
  </si>
  <si>
    <t>Циклаури И Кочиев А</t>
  </si>
  <si>
    <t>Вороков Анзор Ладинович</t>
  </si>
  <si>
    <t>Ошхунов С Иванов Д</t>
  </si>
  <si>
    <t>Мамхегов Ислам Арсенович</t>
  </si>
  <si>
    <t>Боготов М Саральпов О</t>
  </si>
  <si>
    <t>Тливасов Тимур Каншобиевич</t>
  </si>
  <si>
    <t>1985 мсмк</t>
  </si>
  <si>
    <t xml:space="preserve">Попов НГ </t>
  </si>
  <si>
    <t>Кудаев Харун Асланович</t>
  </si>
  <si>
    <t>1985 кмс</t>
  </si>
  <si>
    <t>Хатахе Заур Русланович</t>
  </si>
  <si>
    <t>Адыгея</t>
  </si>
  <si>
    <t>Хот Ю Хатхе А</t>
  </si>
  <si>
    <t>Салахбеков Расул</t>
  </si>
  <si>
    <t>Напцок Мурат Бичмизович</t>
  </si>
  <si>
    <t xml:space="preserve">1992 кмс </t>
  </si>
  <si>
    <t xml:space="preserve">Тотоев Ричард Рамазанович </t>
  </si>
  <si>
    <t xml:space="preserve">Арсламбеков Марат </t>
  </si>
  <si>
    <t>16.11.1989 кмс</t>
  </si>
  <si>
    <t>Республика Дагестан</t>
  </si>
  <si>
    <t>Джанбеков Т</t>
  </si>
  <si>
    <t>Каримов Канат</t>
  </si>
  <si>
    <t>1983 кмс</t>
  </si>
  <si>
    <t>Астраханская обл</t>
  </si>
  <si>
    <t>Шоя Ю</t>
  </si>
  <si>
    <t>Тутов Залим Мухамедович</t>
  </si>
  <si>
    <t>Псеунов М</t>
  </si>
  <si>
    <t xml:space="preserve">Исаков Гусейн </t>
  </si>
  <si>
    <t>10.06.89 кмс</t>
  </si>
  <si>
    <t>в.к.  52     кг.</t>
  </si>
  <si>
    <t>1</t>
  </si>
  <si>
    <t>3:0</t>
  </si>
  <si>
    <t>13</t>
  </si>
  <si>
    <t>3,5:0</t>
  </si>
  <si>
    <t>11</t>
  </si>
  <si>
    <t>4:0</t>
  </si>
  <si>
    <t>7</t>
  </si>
  <si>
    <t>2</t>
  </si>
  <si>
    <t>6</t>
  </si>
  <si>
    <t>4</t>
  </si>
  <si>
    <t>8</t>
  </si>
  <si>
    <t>0:0</t>
  </si>
  <si>
    <t>3:1</t>
  </si>
  <si>
    <t>2:0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</si>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</sst>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8" xfId="15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21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18" xfId="15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6" fillId="0" borderId="1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3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15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tabSelected="1" workbookViewId="0" topLeftCell="A19">
      <selection activeCell="A36" sqref="A36:A3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5" t="s">
        <v>25</v>
      </c>
      <c r="B1" s="125"/>
      <c r="C1" s="125"/>
      <c r="D1" s="125"/>
      <c r="E1" s="125"/>
      <c r="F1" s="125"/>
      <c r="G1" s="125"/>
    </row>
    <row r="2" spans="1:7" ht="25.5" customHeight="1" thickBot="1">
      <c r="A2" s="126" t="s">
        <v>27</v>
      </c>
      <c r="B2" s="127"/>
      <c r="C2" s="127"/>
      <c r="D2" s="127"/>
      <c r="E2" s="127"/>
      <c r="F2" s="127"/>
      <c r="G2" s="127"/>
    </row>
    <row r="3" spans="1:7" ht="32.25" customHeight="1" thickBot="1">
      <c r="A3" s="131" t="str">
        <f>HYPERLINK('[1]реквизиты'!$A$2)</f>
        <v>Турнир по борьбе САМБО памяти  К.А.Панагова</v>
      </c>
      <c r="B3" s="132"/>
      <c r="C3" s="132"/>
      <c r="D3" s="132"/>
      <c r="E3" s="132"/>
      <c r="F3" s="132"/>
      <c r="G3" s="133"/>
    </row>
    <row r="4" spans="1:7" ht="52.5" customHeight="1">
      <c r="A4" s="128" t="str">
        <f>HYPERLINK('[1]реквизиты'!$A$3)</f>
        <v>22-25 мая 2009 г.     г. Терек</v>
      </c>
      <c r="B4" s="128"/>
      <c r="C4" s="128"/>
      <c r="D4" s="128"/>
      <c r="E4" s="128"/>
      <c r="F4" s="128"/>
      <c r="G4" s="128"/>
    </row>
    <row r="5" spans="4:5" ht="52.5" customHeight="1">
      <c r="D5" s="129" t="str">
        <f>HYPERLINK('пр.взв.'!D4)</f>
        <v>в.к.  52     кг.</v>
      </c>
      <c r="E5" s="130"/>
    </row>
    <row r="6" spans="1:7" ht="12.75" customHeight="1">
      <c r="A6" s="109" t="s">
        <v>9</v>
      </c>
      <c r="B6" s="109" t="s">
        <v>4</v>
      </c>
      <c r="C6" s="109" t="s">
        <v>5</v>
      </c>
      <c r="D6" s="111" t="s">
        <v>6</v>
      </c>
      <c r="E6" s="111" t="s">
        <v>7</v>
      </c>
      <c r="F6" s="109" t="s">
        <v>11</v>
      </c>
      <c r="G6" s="109" t="s">
        <v>8</v>
      </c>
    </row>
    <row r="7" spans="1:7" ht="12.75">
      <c r="A7" s="110"/>
      <c r="B7" s="110"/>
      <c r="C7" s="110"/>
      <c r="D7" s="110"/>
      <c r="E7" s="110"/>
      <c r="F7" s="110"/>
      <c r="G7" s="110"/>
    </row>
    <row r="8" spans="1:7" ht="12.75" customHeight="1">
      <c r="A8" s="112">
        <v>1</v>
      </c>
      <c r="B8" s="114">
        <v>11</v>
      </c>
      <c r="C8" s="116" t="str">
        <f>VLOOKUP(B8,'пр.взв.'!B7:G38,2,FALSE)</f>
        <v>Тутов Залим Мухамедович</v>
      </c>
      <c r="D8" s="118" t="str">
        <f>VLOOKUP(B8,'пр.взв.'!B7:G38,3,FALSE)</f>
        <v>1991 кмс</v>
      </c>
      <c r="E8" s="118" t="str">
        <f>VLOOKUP(B8,'пр.взв.'!B7:G38,4,FALSE)</f>
        <v>Кр Кр Армавир</v>
      </c>
      <c r="F8" s="118">
        <f>VLOOKUP(B8,'пр.взв.'!B7:G38,5,FALSE)</f>
        <v>0</v>
      </c>
      <c r="G8" s="116" t="str">
        <f>VLOOKUP(B8,'пр.взв.'!B7:G38,6,FALSE)</f>
        <v>Псеунов М</v>
      </c>
    </row>
    <row r="9" spans="1:7" ht="12.75">
      <c r="A9" s="113"/>
      <c r="B9" s="115"/>
      <c r="C9" s="117"/>
      <c r="D9" s="119"/>
      <c r="E9" s="119"/>
      <c r="F9" s="119"/>
      <c r="G9" s="117"/>
    </row>
    <row r="10" spans="1:7" ht="12.75" customHeight="1">
      <c r="A10" s="112">
        <v>2</v>
      </c>
      <c r="B10" s="114">
        <v>4</v>
      </c>
      <c r="C10" s="116" t="str">
        <f>VLOOKUP(B10,'пр.взв.'!B7:G38,2,FALSE)</f>
        <v>Тливасов Тимур Каншобиевич</v>
      </c>
      <c r="D10" s="118" t="str">
        <f>VLOOKUP(B10,'пр.взв.'!B7:G38,3,FALSE)</f>
        <v>1985 мсмк</v>
      </c>
      <c r="E10" s="118" t="str">
        <f>VLOOKUP(B10,'пр.взв.'!B7:G38,4,FALSE)</f>
        <v>Нальчик</v>
      </c>
      <c r="F10" s="118">
        <f>VLOOKUP(B10,'пр.взв.'!B7:G38,5,FALSE)</f>
        <v>0</v>
      </c>
      <c r="G10" s="116" t="str">
        <f>VLOOKUP(B10,'пр.взв.'!B7:G38,6,FALSE)</f>
        <v>Попов НГ </v>
      </c>
    </row>
    <row r="11" spans="1:7" ht="12.75">
      <c r="A11" s="113"/>
      <c r="B11" s="115"/>
      <c r="C11" s="117"/>
      <c r="D11" s="119"/>
      <c r="E11" s="119"/>
      <c r="F11" s="119"/>
      <c r="G11" s="117"/>
    </row>
    <row r="12" spans="1:7" ht="12.75" customHeight="1">
      <c r="A12" s="112">
        <v>3</v>
      </c>
      <c r="B12" s="114">
        <v>1</v>
      </c>
      <c r="C12" s="116" t="str">
        <f>VLOOKUP(B12,'пр.взв.'!B7:G38,2,FALSE)</f>
        <v>Пухаев Бесик Кахаевич</v>
      </c>
      <c r="D12" s="118" t="str">
        <f>VLOOKUP(B12,'пр.взв.'!B7:G38,3,FALSE)</f>
        <v>7.08.90 кмс</v>
      </c>
      <c r="E12" s="118" t="str">
        <f>VLOOKUP(B12,'пр.взв.'!B7:G38,4,FALSE)</f>
        <v>РСО-Алания Вадикавказ</v>
      </c>
      <c r="F12" s="118">
        <f>VLOOKUP(B12,'пр.взв.'!B7:G38,5,FALSE)</f>
        <v>0</v>
      </c>
      <c r="G12" s="116" t="str">
        <f>VLOOKUP(B12,'пр.взв.'!B7:G38,6,FALSE)</f>
        <v>Циклаури И Кочиев А</v>
      </c>
    </row>
    <row r="13" spans="1:7" ht="12.75">
      <c r="A13" s="113"/>
      <c r="B13" s="115"/>
      <c r="C13" s="117"/>
      <c r="D13" s="119"/>
      <c r="E13" s="119"/>
      <c r="F13" s="119"/>
      <c r="G13" s="117"/>
    </row>
    <row r="14" spans="1:7" ht="12.75" customHeight="1">
      <c r="A14" s="112">
        <v>3</v>
      </c>
      <c r="B14" s="114">
        <v>2</v>
      </c>
      <c r="C14" s="116" t="str">
        <f>VLOOKUP(B14,'пр.взв.'!B7:G38,2,FALSE)</f>
        <v>Вороков Анзор Ладинович</v>
      </c>
      <c r="D14" s="118" t="str">
        <f>VLOOKUP(B14,'пр.взв.'!B7:G38,3,FALSE)</f>
        <v>1987 мс</v>
      </c>
      <c r="E14" s="118" t="str">
        <f>VLOOKUP(B14,'пр.взв.'!B7:G38,4,FALSE)</f>
        <v>Нальчик</v>
      </c>
      <c r="F14" s="118">
        <f>VLOOKUP(B14,'пр.взв.'!B7:G38,5,FALSE)</f>
        <v>0</v>
      </c>
      <c r="G14" s="116" t="str">
        <f>VLOOKUP(B14,'пр.взв.'!B7:G38,6,FALSE)</f>
        <v>Ошхунов С Иванов Д</v>
      </c>
    </row>
    <row r="15" spans="1:7" ht="12.75">
      <c r="A15" s="113"/>
      <c r="B15" s="115"/>
      <c r="C15" s="117"/>
      <c r="D15" s="119"/>
      <c r="E15" s="119"/>
      <c r="F15" s="119"/>
      <c r="G15" s="117"/>
    </row>
    <row r="16" spans="1:7" ht="12.75" customHeight="1">
      <c r="A16" s="120" t="s">
        <v>89</v>
      </c>
      <c r="B16" s="114">
        <v>3</v>
      </c>
      <c r="C16" s="121" t="str">
        <f>VLOOKUP(B16,'пр.взв.'!B7:G38,2,FALSE)</f>
        <v>Мамхегов Ислам Арсенович</v>
      </c>
      <c r="D16" s="123" t="str">
        <f>VLOOKUP(B16,'пр.взв.'!B7:G38,3,FALSE)</f>
        <v>1991 кмс</v>
      </c>
      <c r="E16" s="123" t="str">
        <f>VLOOKUP(B16,'пр.взв.'!B7:G38,4,FALSE)</f>
        <v>Нальчик</v>
      </c>
      <c r="F16" s="123">
        <f>VLOOKUP(B16,'пр.взв.'!B7:G38,5,FALSE)</f>
        <v>0</v>
      </c>
      <c r="G16" s="121" t="str">
        <f>VLOOKUP(B16,'пр.взв.'!B7:G38,6,FALSE)</f>
        <v>Боготов М Саральпов О</v>
      </c>
    </row>
    <row r="17" spans="1:7" ht="12.75">
      <c r="A17" s="108"/>
      <c r="B17" s="115"/>
      <c r="C17" s="122"/>
      <c r="D17" s="124"/>
      <c r="E17" s="124"/>
      <c r="F17" s="124"/>
      <c r="G17" s="122"/>
    </row>
    <row r="18" spans="1:7" ht="12.75" customHeight="1">
      <c r="A18" s="120" t="s">
        <v>89</v>
      </c>
      <c r="B18" s="114">
        <v>5</v>
      </c>
      <c r="C18" s="121" t="str">
        <f>VLOOKUP(B18,'пр.взв.'!B7:G22,2,FALSE)</f>
        <v>Кудаев Харун Асланович</v>
      </c>
      <c r="D18" s="123" t="str">
        <f>VLOOKUP(B18,'пр.взв.'!B7:G22,3,FALSE)</f>
        <v>1985 кмс</v>
      </c>
      <c r="E18" s="123" t="str">
        <f>VLOOKUP(B18,'пр.взв.'!B7:G22,4,FALSE)</f>
        <v>Терек</v>
      </c>
      <c r="F18" s="123">
        <f>VLOOKUP(B18,'пр.взв.'!B7:G22,5,FALSE)</f>
        <v>0</v>
      </c>
      <c r="G18" s="121" t="str">
        <f>VLOOKUP(B18,'пр.взв.'!B7:G22,6,FALSE)</f>
        <v>Мирзов Т</v>
      </c>
    </row>
    <row r="19" spans="1:7" ht="12.75">
      <c r="A19" s="108"/>
      <c r="B19" s="115"/>
      <c r="C19" s="122"/>
      <c r="D19" s="124"/>
      <c r="E19" s="124"/>
      <c r="F19" s="124"/>
      <c r="G19" s="122"/>
    </row>
    <row r="20" spans="1:7" ht="12.75" customHeight="1">
      <c r="A20" s="120" t="s">
        <v>89</v>
      </c>
      <c r="B20" s="114">
        <v>6</v>
      </c>
      <c r="C20" s="121" t="str">
        <f>VLOOKUP(B20,'пр.взв.'!B7:G38,2,FALSE)</f>
        <v>Хатахе Заур Русланович</v>
      </c>
      <c r="D20" s="123" t="str">
        <f>VLOOKUP(B20,'пр.взв.'!B7:G38,3,FALSE)</f>
        <v>1989 кмс</v>
      </c>
      <c r="E20" s="123" t="str">
        <f>VLOOKUP(B20,'пр.взв.'!B7:G38,4,FALSE)</f>
        <v>Адыгея</v>
      </c>
      <c r="F20" s="123">
        <f>VLOOKUP(B20,'пр.взв.'!B7:G38,5,FALSE)</f>
        <v>0</v>
      </c>
      <c r="G20" s="121" t="str">
        <f>VLOOKUP(B20,'пр.взв.'!B7:G38,6,FALSE)</f>
        <v>Хот Ю Хатхе А</v>
      </c>
    </row>
    <row r="21" spans="1:7" ht="12.75">
      <c r="A21" s="108"/>
      <c r="B21" s="115"/>
      <c r="C21" s="122"/>
      <c r="D21" s="124"/>
      <c r="E21" s="124"/>
      <c r="F21" s="124"/>
      <c r="G21" s="122"/>
    </row>
    <row r="22" spans="1:7" ht="12.75" customHeight="1">
      <c r="A22" s="120" t="s">
        <v>89</v>
      </c>
      <c r="B22" s="114">
        <v>7</v>
      </c>
      <c r="C22" s="121" t="str">
        <f>VLOOKUP(B20,'пр.взв.'!B7:G38,2,FALSE)</f>
        <v>Хатахе Заур Русланович</v>
      </c>
      <c r="D22" s="123" t="str">
        <f>VLOOKUP(B22,'пр.взв.'!B7:G38,3,FALSE)</f>
        <v>1989 кмс</v>
      </c>
      <c r="E22" s="123" t="str">
        <f>VLOOKUP(B22,'пр.взв.'!B7:G38,4,FALSE)</f>
        <v>Хасаюртовский р-он</v>
      </c>
      <c r="F22" s="123">
        <f>VLOOKUP(B22,'пр.взв.'!B7:G38,5,FALSE)</f>
        <v>0</v>
      </c>
      <c r="G22" s="121" t="str">
        <f>VLOOKUP(B22,'пр.взв.'!B7:G38,6,FALSE)</f>
        <v>Мамаев С</v>
      </c>
    </row>
    <row r="23" spans="1:7" ht="12.75">
      <c r="A23" s="108"/>
      <c r="B23" s="115"/>
      <c r="C23" s="122"/>
      <c r="D23" s="124"/>
      <c r="E23" s="124"/>
      <c r="F23" s="124"/>
      <c r="G23" s="122"/>
    </row>
    <row r="24" spans="1:7" ht="12.75" customHeight="1">
      <c r="A24" s="120" t="s">
        <v>89</v>
      </c>
      <c r="B24" s="114">
        <v>8</v>
      </c>
      <c r="C24" s="121" t="str">
        <f>VLOOKUP(B24,'пр.взв.'!B7:G38,2,FALSE)</f>
        <v>Напцок Мурат Бичмизович</v>
      </c>
      <c r="D24" s="123" t="str">
        <f>VLOOKUP(B24,'пр.взв.'!B7:G38,3,FALSE)</f>
        <v>1992 кмс </v>
      </c>
      <c r="E24" s="123" t="str">
        <f>VLOOKUP(B24,'пр.взв.'!B7:G38,4,FALSE)</f>
        <v>Терек</v>
      </c>
      <c r="F24" s="123">
        <f>VLOOKUP(B24,'пр.взв.'!B7:G38,5,FALSE)</f>
        <v>0</v>
      </c>
      <c r="G24" s="121" t="str">
        <f>VLOOKUP(B24,'пр.взв.'!B7:G38,6,FALSE)</f>
        <v>Мирзов Т</v>
      </c>
    </row>
    <row r="25" spans="1:7" ht="12.75">
      <c r="A25" s="108"/>
      <c r="B25" s="115"/>
      <c r="C25" s="122"/>
      <c r="D25" s="124"/>
      <c r="E25" s="124"/>
      <c r="F25" s="124"/>
      <c r="G25" s="122"/>
    </row>
    <row r="26" spans="1:7" ht="12.75" customHeight="1">
      <c r="A26" s="120" t="s">
        <v>89</v>
      </c>
      <c r="B26" s="114">
        <v>9</v>
      </c>
      <c r="C26" s="121" t="str">
        <f>VLOOKUP(B26,'пр.взв.'!B7:G38,2,FALSE)</f>
        <v>Тотоев Ричард Рамазанович </v>
      </c>
      <c r="D26" s="123" t="str">
        <f>VLOOKUP(B26,'пр.взв.'!B7:G38,3,FALSE)</f>
        <v>1988 кмс</v>
      </c>
      <c r="E26" s="123" t="str">
        <f>VLOOKUP(B26,'пр.взв.'!B7:G38,4,FALSE)</f>
        <v>Карачаево-Черкеская республика</v>
      </c>
      <c r="F26" s="123">
        <f>VLOOKUP(B26,'пр.взв.'!B7:G38,5,FALSE)</f>
        <v>0</v>
      </c>
      <c r="G26" s="121" t="str">
        <f>VLOOKUP(B26,'пр.взв.'!B7:G38,6,FALSE)</f>
        <v>Пчелкин В </v>
      </c>
    </row>
    <row r="27" spans="1:7" ht="12.75">
      <c r="A27" s="108"/>
      <c r="B27" s="115"/>
      <c r="C27" s="122"/>
      <c r="D27" s="124"/>
      <c r="E27" s="124"/>
      <c r="F27" s="124"/>
      <c r="G27" s="122"/>
    </row>
    <row r="28" spans="1:7" ht="12.75" customHeight="1">
      <c r="A28" s="120" t="s">
        <v>89</v>
      </c>
      <c r="B28" s="114">
        <v>10</v>
      </c>
      <c r="C28" s="121" t="str">
        <f>VLOOKUP(B28,'пр.взв.'!B7:G38,2,FALSE)</f>
        <v>Арсламбеков Марат </v>
      </c>
      <c r="D28" s="123" t="str">
        <f>VLOOKUP(B28,'пр.взв.'!B7:G38,3,FALSE)</f>
        <v>16.11.1989 кмс</v>
      </c>
      <c r="E28" s="123" t="str">
        <f>VLOOKUP(B28,'пр.взв.'!B7:G38,4,FALSE)</f>
        <v>Республика Дагестан</v>
      </c>
      <c r="F28" s="123">
        <f>VLOOKUP(B28,'пр.взв.'!B7:G38,5,FALSE)</f>
        <v>0</v>
      </c>
      <c r="G28" s="121" t="str">
        <f>VLOOKUP(B28,'пр.взв.'!B7:G38,6,FALSE)</f>
        <v>Джанбеков Т</v>
      </c>
    </row>
    <row r="29" spans="1:7" ht="12.75">
      <c r="A29" s="108"/>
      <c r="B29" s="115"/>
      <c r="C29" s="122"/>
      <c r="D29" s="124"/>
      <c r="E29" s="124"/>
      <c r="F29" s="124"/>
      <c r="G29" s="122"/>
    </row>
    <row r="30" spans="1:7" ht="12.75">
      <c r="A30" s="120" t="s">
        <v>89</v>
      </c>
      <c r="B30" s="114">
        <v>12</v>
      </c>
      <c r="C30" s="121" t="str">
        <f>VLOOKUP(B30,'пр.взв.'!B7:G38,2,FALSE)</f>
        <v>Каримов Канат</v>
      </c>
      <c r="D30" s="123" t="str">
        <f>VLOOKUP(B30,'пр.взв.'!B7:G38,3,FALSE)</f>
        <v>1983 кмс</v>
      </c>
      <c r="E30" s="123" t="str">
        <f>VLOOKUP(B30,'пр.взв.'!B15:G30,4,FALSE)</f>
        <v>Астраханская обл</v>
      </c>
      <c r="F30" s="123">
        <f>VLOOKUP(B30,'пр.взв.'!B7:G38,5,FALSE)</f>
        <v>0</v>
      </c>
      <c r="G30" s="121" t="str">
        <f>VLOOKUP(B30,'пр.взв.'!B7:G38,6,FALSE)</f>
        <v>Шоя Ю</v>
      </c>
    </row>
    <row r="31" spans="1:7" ht="12.75">
      <c r="A31" s="108"/>
      <c r="B31" s="115"/>
      <c r="C31" s="122"/>
      <c r="D31" s="124"/>
      <c r="E31" s="124"/>
      <c r="F31" s="124"/>
      <c r="G31" s="122"/>
    </row>
    <row r="32" spans="1:7" ht="12.75">
      <c r="A32" s="120" t="s">
        <v>89</v>
      </c>
      <c r="B32" s="114">
        <v>13</v>
      </c>
      <c r="C32" s="121" t="str">
        <f>VLOOKUP(B32,'пр.взв.'!B7:G38,2,FALSE)</f>
        <v>Исаков Гусейн </v>
      </c>
      <c r="D32" s="123" t="str">
        <f>VLOOKUP(B32,'пр.взв.'!B7:G38,3,FALSE)</f>
        <v>10.06.89 кмс</v>
      </c>
      <c r="E32" s="123" t="str">
        <f>VLOOKUP(B32,'пр.взв.'!B17:G32,4,FALSE)</f>
        <v>Республика Дагестан</v>
      </c>
      <c r="F32" s="123">
        <f>VLOOKUP(B32,'пр.взв.'!B7:G38,5,FALSE)</f>
        <v>0</v>
      </c>
      <c r="G32" s="121" t="str">
        <f>VLOOKUP(B32,'пр.взв.'!B7:G38,6,FALSE)</f>
        <v>Джанбеков Т</v>
      </c>
    </row>
    <row r="33" spans="1:7" ht="12.75">
      <c r="A33" s="108"/>
      <c r="B33" s="115"/>
      <c r="C33" s="122"/>
      <c r="D33" s="124"/>
      <c r="E33" s="124"/>
      <c r="F33" s="124"/>
      <c r="G33" s="122"/>
    </row>
    <row r="35" ht="33" customHeight="1"/>
    <row r="36" spans="1:7" ht="42.75" customHeight="1">
      <c r="A36" s="78" t="str">
        <f>HYPERLINK('[1]реквизиты'!$A$6)</f>
        <v>Гл. судья, судья МК</v>
      </c>
      <c r="B36" s="79"/>
      <c r="C36" s="80"/>
      <c r="D36" s="81"/>
      <c r="E36" s="81"/>
      <c r="F36" s="82" t="str">
        <f>HYPERLINK('[1]реквизиты'!$G$6)</f>
        <v>Х.Ю.Хапай</v>
      </c>
      <c r="G36" s="5"/>
    </row>
    <row r="37" spans="1:7" ht="15">
      <c r="A37" s="79"/>
      <c r="B37" s="79"/>
      <c r="C37" s="80"/>
      <c r="D37" s="5"/>
      <c r="E37" s="5"/>
      <c r="F37" s="83" t="str">
        <f>HYPERLINK('[1]реквизиты'!$G$7)</f>
        <v>/Майкоп/</v>
      </c>
      <c r="G37" s="5"/>
    </row>
    <row r="38" spans="1:7" ht="15">
      <c r="A38" s="79"/>
      <c r="B38" s="79"/>
      <c r="C38" s="80"/>
      <c r="D38" s="5"/>
      <c r="E38" s="5"/>
      <c r="F38" s="5"/>
      <c r="G38" s="5"/>
    </row>
    <row r="39" spans="1:7" ht="36.75" customHeight="1">
      <c r="A39" s="78" t="str">
        <f>HYPERLINK('[1]реквизиты'!$A$8)</f>
        <v>Гл. секретарь, судья РК</v>
      </c>
      <c r="B39" s="79"/>
      <c r="C39" s="80"/>
      <c r="D39" s="81"/>
      <c r="E39" s="81"/>
      <c r="F39" s="82" t="str">
        <f>HYPERLINK('[1]реквизиты'!$G$8)</f>
        <v>И.Г.Циклаури</v>
      </c>
      <c r="G39" s="5"/>
    </row>
    <row r="40" spans="1:7" ht="15">
      <c r="A40" s="79"/>
      <c r="B40" s="79"/>
      <c r="C40" s="79"/>
      <c r="D40" s="5"/>
      <c r="E40" s="5"/>
      <c r="F40" s="83" t="str">
        <f>HYPERLINK('[1]реквизиты'!$G$9)</f>
        <v>/Владикавказ/</v>
      </c>
      <c r="G40" s="5"/>
    </row>
  </sheetData>
  <mergeCells count="103">
    <mergeCell ref="A1:G1"/>
    <mergeCell ref="A2:G2"/>
    <mergeCell ref="A4:G4"/>
    <mergeCell ref="D5:E5"/>
    <mergeCell ref="A3:G3"/>
    <mergeCell ref="G28:G29"/>
    <mergeCell ref="G30:G31"/>
    <mergeCell ref="G32:G33"/>
    <mergeCell ref="G20:G21"/>
    <mergeCell ref="G22:G23"/>
    <mergeCell ref="G24:G25"/>
    <mergeCell ref="G26:G27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4" t="str">
        <f>HYPERLINK('[1]реквизиты'!$A$2)</f>
        <v>Турнир по борьбе САМБО памяти  К.А.Панагова</v>
      </c>
      <c r="B1" s="135"/>
      <c r="C1" s="135"/>
      <c r="D1" s="135"/>
      <c r="E1" s="135"/>
      <c r="F1" s="135"/>
      <c r="G1" s="135"/>
      <c r="H1" s="135"/>
    </row>
    <row r="2" spans="4:5" ht="27" customHeight="1">
      <c r="D2" s="59" t="s">
        <v>12</v>
      </c>
      <c r="E2" s="87" t="str">
        <f>HYPERLINK('пр.взв.'!D4)</f>
        <v>в.к.  52    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36" t="s">
        <v>14</v>
      </c>
      <c r="B5" s="136" t="s">
        <v>4</v>
      </c>
      <c r="C5" s="110" t="s">
        <v>5</v>
      </c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37"/>
      <c r="B7" s="138"/>
      <c r="C7" s="139" t="e">
        <f>VLOOKUP(B7,'пр.взв.'!B7:E38,2,FALSE)</f>
        <v>#N/A</v>
      </c>
      <c r="D7" s="139" t="e">
        <f>VLOOKUP(C7,'пр.взв.'!C7:F38,2,FALSE)</f>
        <v>#N/A</v>
      </c>
      <c r="E7" s="139" t="e">
        <f>VLOOKUP(D7,'пр.взв.'!D7:G38,2,FALSE)</f>
        <v>#N/A</v>
      </c>
      <c r="F7" s="140"/>
      <c r="G7" s="141"/>
      <c r="H7" s="136"/>
    </row>
    <row r="8" spans="1:8" ht="12.75">
      <c r="A8" s="137"/>
      <c r="B8" s="136"/>
      <c r="C8" s="139"/>
      <c r="D8" s="139"/>
      <c r="E8" s="139"/>
      <c r="F8" s="140"/>
      <c r="G8" s="141"/>
      <c r="H8" s="136"/>
    </row>
    <row r="9" spans="1:8" ht="12.75">
      <c r="A9" s="142"/>
      <c r="B9" s="138"/>
      <c r="C9" s="139" t="e">
        <f>VLOOKUP(B9,'пр.взв.'!B9:E40,2,FALSE)</f>
        <v>#N/A</v>
      </c>
      <c r="D9" s="139" t="e">
        <f>VLOOKUP(C9,'пр.взв.'!C9:F40,2,FALSE)</f>
        <v>#N/A</v>
      </c>
      <c r="E9" s="139" t="e">
        <f>VLOOKUP(D9,'пр.взв.'!D9:G40,2,FALSE)</f>
        <v>#N/A</v>
      </c>
      <c r="F9" s="140"/>
      <c r="G9" s="136"/>
      <c r="H9" s="136"/>
    </row>
    <row r="10" spans="1:8" ht="12.75">
      <c r="A10" s="142"/>
      <c r="B10" s="136"/>
      <c r="C10" s="139"/>
      <c r="D10" s="139"/>
      <c r="E10" s="139"/>
      <c r="F10" s="140"/>
      <c r="G10" s="136"/>
      <c r="H10" s="13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7" t="s">
        <v>24</v>
      </c>
    </row>
    <row r="16" spans="3:5" ht="24.75" customHeight="1">
      <c r="C16" s="61" t="s">
        <v>21</v>
      </c>
      <c r="E16" s="87" t="str">
        <f>HYPERLINK('пр.взв.'!D4)</f>
        <v>в.к.  52     кг.</v>
      </c>
    </row>
    <row r="17" spans="1:8" ht="12.75">
      <c r="A17" s="136" t="s">
        <v>14</v>
      </c>
      <c r="B17" s="136" t="s">
        <v>4</v>
      </c>
      <c r="C17" s="110" t="s">
        <v>5</v>
      </c>
      <c r="D17" s="136" t="s">
        <v>15</v>
      </c>
      <c r="E17" s="136" t="s">
        <v>16</v>
      </c>
      <c r="F17" s="136" t="s">
        <v>17</v>
      </c>
      <c r="G17" s="136" t="s">
        <v>18</v>
      </c>
      <c r="H17" s="136" t="s">
        <v>19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>
      <c r="A19" s="137"/>
      <c r="B19" s="138"/>
      <c r="C19" s="139" t="e">
        <f>VLOOKUP(B19,'пр.взв.'!B7:E38,2,FALSE)</f>
        <v>#N/A</v>
      </c>
      <c r="D19" s="139" t="e">
        <f>VLOOKUP(C19,'пр.взв.'!C7:F38,2,FALSE)</f>
        <v>#N/A</v>
      </c>
      <c r="E19" s="139" t="e">
        <f>VLOOKUP(D19,'пр.взв.'!D7:G38,2,FALSE)</f>
        <v>#N/A</v>
      </c>
      <c r="F19" s="140"/>
      <c r="G19" s="141"/>
      <c r="H19" s="136"/>
    </row>
    <row r="20" spans="1:8" ht="12.75">
      <c r="A20" s="137"/>
      <c r="B20" s="136"/>
      <c r="C20" s="139"/>
      <c r="D20" s="139"/>
      <c r="E20" s="139"/>
      <c r="F20" s="140"/>
      <c r="G20" s="141"/>
      <c r="H20" s="136"/>
    </row>
    <row r="21" spans="1:8" ht="12.75">
      <c r="A21" s="142"/>
      <c r="B21" s="138"/>
      <c r="C21" s="139" t="e">
        <f>VLOOKUP(B21,'пр.взв.'!B9:E40,2,FALSE)</f>
        <v>#N/A</v>
      </c>
      <c r="D21" s="139" t="e">
        <f>VLOOKUP(C21,'пр.взв.'!C9:F40,2,FALSE)</f>
        <v>#N/A</v>
      </c>
      <c r="E21" s="139" t="e">
        <f>VLOOKUP(D21,'пр.взв.'!D9:G40,2,FALSE)</f>
        <v>#N/A</v>
      </c>
      <c r="F21" s="140"/>
      <c r="G21" s="136"/>
      <c r="H21" s="136"/>
    </row>
    <row r="22" spans="1:8" ht="12.75">
      <c r="A22" s="142"/>
      <c r="B22" s="136"/>
      <c r="C22" s="139"/>
      <c r="D22" s="139"/>
      <c r="E22" s="139"/>
      <c r="F22" s="140"/>
      <c r="G22" s="136"/>
      <c r="H22" s="13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7" t="str">
        <f>HYPERLINK('пр.взв.'!D4)</f>
        <v>в.к.  52     кг.</v>
      </c>
    </row>
    <row r="30" spans="1:8" ht="12.75">
      <c r="A30" s="136" t="s">
        <v>14</v>
      </c>
      <c r="B30" s="136" t="s">
        <v>4</v>
      </c>
      <c r="C30" s="110" t="s">
        <v>5</v>
      </c>
      <c r="D30" s="136" t="s">
        <v>15</v>
      </c>
      <c r="E30" s="136" t="s">
        <v>16</v>
      </c>
      <c r="F30" s="136" t="s">
        <v>17</v>
      </c>
      <c r="G30" s="136" t="s">
        <v>18</v>
      </c>
      <c r="H30" s="136" t="s">
        <v>19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>
      <c r="A32" s="137"/>
      <c r="B32" s="138"/>
      <c r="C32" s="139" t="e">
        <f>VLOOKUP(B32,'пр.взв.'!B7:D38,2,FALSE)</f>
        <v>#N/A</v>
      </c>
      <c r="D32" s="139" t="e">
        <f>VLOOKUP(C32,'пр.взв.'!C7:E38,2,FALSE)</f>
        <v>#N/A</v>
      </c>
      <c r="E32" s="139" t="e">
        <f>VLOOKUP(D32,'пр.взв.'!D7:F38,2,FALSE)</f>
        <v>#N/A</v>
      </c>
      <c r="F32" s="140"/>
      <c r="G32" s="141"/>
      <c r="H32" s="136"/>
    </row>
    <row r="33" spans="1:8" ht="12.75">
      <c r="A33" s="137"/>
      <c r="B33" s="136"/>
      <c r="C33" s="139"/>
      <c r="D33" s="139"/>
      <c r="E33" s="139"/>
      <c r="F33" s="140"/>
      <c r="G33" s="141"/>
      <c r="H33" s="136"/>
    </row>
    <row r="34" spans="1:8" ht="12.75">
      <c r="A34" s="142"/>
      <c r="B34" s="138"/>
      <c r="C34" s="139" t="e">
        <f>VLOOKUP(B34,'пр.взв.'!B9:D40,2,FALSE)</f>
        <v>#N/A</v>
      </c>
      <c r="D34" s="139" t="e">
        <f>VLOOKUP(C34,'пр.взв.'!C9:E40,2,FALSE)</f>
        <v>#N/A</v>
      </c>
      <c r="E34" s="139" t="e">
        <f>VLOOKUP(D34,'пр.взв.'!D9:F40,2,FALSE)</f>
        <v>#N/A</v>
      </c>
      <c r="F34" s="140"/>
      <c r="G34" s="136"/>
      <c r="H34" s="136"/>
    </row>
    <row r="35" spans="1:8" ht="12.75">
      <c r="A35" s="142"/>
      <c r="B35" s="136"/>
      <c r="C35" s="139"/>
      <c r="D35" s="139"/>
      <c r="E35" s="139"/>
      <c r="F35" s="140"/>
      <c r="G35" s="136"/>
      <c r="H35" s="13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5">
      <selection activeCell="B7" sqref="B7:G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6" t="s">
        <v>28</v>
      </c>
      <c r="B1" s="127"/>
      <c r="C1" s="127"/>
      <c r="D1" s="127"/>
      <c r="E1" s="127"/>
      <c r="F1" s="127"/>
      <c r="G1" s="127"/>
    </row>
    <row r="2" spans="1:7" ht="29.25" customHeight="1" thickBot="1">
      <c r="A2" s="153" t="str">
        <f>HYPERLINK('[1]реквизиты'!$A$2)</f>
        <v>Турнир по борьбе САМБО памяти  К.А.Панагова</v>
      </c>
      <c r="B2" s="154"/>
      <c r="C2" s="154"/>
      <c r="D2" s="154"/>
      <c r="E2" s="154"/>
      <c r="F2" s="154"/>
      <c r="G2" s="155"/>
    </row>
    <row r="3" spans="1:7" ht="12.75" customHeight="1">
      <c r="A3" s="163" t="str">
        <f>HYPERLINK('[1]реквизиты'!$A$3)</f>
        <v>22-25 мая 2009 г.     г. Терек</v>
      </c>
      <c r="B3" s="163"/>
      <c r="C3" s="163"/>
      <c r="D3" s="163"/>
      <c r="E3" s="163"/>
      <c r="F3" s="163"/>
      <c r="G3" s="163"/>
    </row>
    <row r="4" spans="4:5" ht="12.75" customHeight="1">
      <c r="D4" s="162" t="s">
        <v>74</v>
      </c>
      <c r="E4" s="162"/>
    </row>
    <row r="5" spans="1:7" ht="12.75" customHeight="1">
      <c r="A5" s="109" t="s">
        <v>10</v>
      </c>
      <c r="B5" s="109" t="s">
        <v>4</v>
      </c>
      <c r="C5" s="109" t="s">
        <v>5</v>
      </c>
      <c r="D5" s="109" t="s">
        <v>6</v>
      </c>
      <c r="E5" s="109" t="s">
        <v>7</v>
      </c>
      <c r="F5" s="109" t="s">
        <v>11</v>
      </c>
      <c r="G5" s="109" t="s">
        <v>8</v>
      </c>
    </row>
    <row r="6" spans="1:7" ht="13.5" thickBot="1">
      <c r="A6" s="110"/>
      <c r="B6" s="110"/>
      <c r="C6" s="110"/>
      <c r="D6" s="110"/>
      <c r="E6" s="110"/>
      <c r="F6" s="110"/>
      <c r="G6" s="110"/>
    </row>
    <row r="7" spans="1:7" ht="12.75">
      <c r="A7" s="109"/>
      <c r="B7" s="151">
        <v>1</v>
      </c>
      <c r="C7" s="156" t="s">
        <v>43</v>
      </c>
      <c r="D7" s="157" t="s">
        <v>44</v>
      </c>
      <c r="E7" s="158" t="s">
        <v>38</v>
      </c>
      <c r="F7" s="159"/>
      <c r="G7" s="156" t="s">
        <v>45</v>
      </c>
    </row>
    <row r="8" spans="1:7" ht="12.75" customHeight="1">
      <c r="A8" s="110"/>
      <c r="B8" s="151"/>
      <c r="C8" s="147"/>
      <c r="D8" s="110"/>
      <c r="E8" s="150"/>
      <c r="F8" s="144"/>
      <c r="G8" s="147"/>
    </row>
    <row r="9" spans="1:7" ht="12.75" customHeight="1">
      <c r="A9" s="109"/>
      <c r="B9" s="145">
        <v>2</v>
      </c>
      <c r="C9" s="146" t="s">
        <v>46</v>
      </c>
      <c r="D9" s="109" t="s">
        <v>34</v>
      </c>
      <c r="E9" s="149" t="s">
        <v>33</v>
      </c>
      <c r="F9" s="143"/>
      <c r="G9" s="146" t="s">
        <v>47</v>
      </c>
    </row>
    <row r="10" spans="1:7" ht="15" customHeight="1">
      <c r="A10" s="110"/>
      <c r="B10" s="145"/>
      <c r="C10" s="147"/>
      <c r="D10" s="110"/>
      <c r="E10" s="150"/>
      <c r="F10" s="144"/>
      <c r="G10" s="160"/>
    </row>
    <row r="11" spans="1:7" ht="12.75" customHeight="1">
      <c r="A11" s="109"/>
      <c r="B11" s="151">
        <v>3</v>
      </c>
      <c r="C11" s="146" t="s">
        <v>48</v>
      </c>
      <c r="D11" s="148" t="s">
        <v>32</v>
      </c>
      <c r="E11" s="149" t="s">
        <v>33</v>
      </c>
      <c r="F11" s="143"/>
      <c r="G11" s="146" t="s">
        <v>49</v>
      </c>
    </row>
    <row r="12" spans="1:7" ht="15" customHeight="1">
      <c r="A12" s="110"/>
      <c r="B12" s="151"/>
      <c r="C12" s="147"/>
      <c r="D12" s="110"/>
      <c r="E12" s="150"/>
      <c r="F12" s="144"/>
      <c r="G12" s="147"/>
    </row>
    <row r="13" spans="1:7" ht="15" customHeight="1">
      <c r="A13" s="109"/>
      <c r="B13" s="152">
        <v>4</v>
      </c>
      <c r="C13" s="146" t="s">
        <v>50</v>
      </c>
      <c r="D13" s="109" t="s">
        <v>51</v>
      </c>
      <c r="E13" s="149" t="s">
        <v>33</v>
      </c>
      <c r="F13" s="143"/>
      <c r="G13" s="146" t="s">
        <v>52</v>
      </c>
    </row>
    <row r="14" spans="1:7" ht="15.75" customHeight="1">
      <c r="A14" s="110"/>
      <c r="B14" s="145"/>
      <c r="C14" s="147"/>
      <c r="D14" s="110"/>
      <c r="E14" s="150"/>
      <c r="F14" s="144"/>
      <c r="G14" s="160"/>
    </row>
    <row r="15" spans="1:7" ht="12.75">
      <c r="A15" s="109"/>
      <c r="B15" s="152">
        <v>5</v>
      </c>
      <c r="C15" s="146" t="s">
        <v>53</v>
      </c>
      <c r="D15" s="109" t="s">
        <v>54</v>
      </c>
      <c r="E15" s="149" t="s">
        <v>30</v>
      </c>
      <c r="F15" s="143"/>
      <c r="G15" s="146" t="s">
        <v>31</v>
      </c>
    </row>
    <row r="16" spans="1:7" ht="15" customHeight="1">
      <c r="A16" s="110"/>
      <c r="B16" s="145"/>
      <c r="C16" s="147"/>
      <c r="D16" s="110"/>
      <c r="E16" s="150"/>
      <c r="F16" s="144"/>
      <c r="G16" s="147"/>
    </row>
    <row r="17" spans="1:7" ht="12.75">
      <c r="A17" s="109"/>
      <c r="B17" s="145">
        <v>6</v>
      </c>
      <c r="C17" s="146" t="s">
        <v>55</v>
      </c>
      <c r="D17" s="148" t="s">
        <v>35</v>
      </c>
      <c r="E17" s="149" t="s">
        <v>56</v>
      </c>
      <c r="F17" s="143"/>
      <c r="G17" s="146" t="s">
        <v>57</v>
      </c>
    </row>
    <row r="18" spans="1:7" ht="15" customHeight="1">
      <c r="A18" s="110"/>
      <c r="B18" s="145"/>
      <c r="C18" s="147"/>
      <c r="D18" s="160"/>
      <c r="E18" s="150"/>
      <c r="F18" s="144"/>
      <c r="G18" s="160"/>
    </row>
    <row r="19" spans="1:7" ht="12.75">
      <c r="A19" s="109"/>
      <c r="B19" s="145">
        <v>7</v>
      </c>
      <c r="C19" s="146" t="s">
        <v>58</v>
      </c>
      <c r="D19" s="148" t="s">
        <v>35</v>
      </c>
      <c r="E19" s="149" t="s">
        <v>36</v>
      </c>
      <c r="F19" s="143"/>
      <c r="G19" s="146" t="s">
        <v>37</v>
      </c>
    </row>
    <row r="20" spans="1:7" ht="15" customHeight="1">
      <c r="A20" s="110"/>
      <c r="B20" s="145"/>
      <c r="C20" s="147"/>
      <c r="D20" s="161"/>
      <c r="E20" s="150"/>
      <c r="F20" s="144"/>
      <c r="G20" s="147"/>
    </row>
    <row r="21" spans="1:7" ht="12.75">
      <c r="A21" s="109"/>
      <c r="B21" s="151">
        <v>8</v>
      </c>
      <c r="C21" s="146" t="s">
        <v>59</v>
      </c>
      <c r="D21" s="148" t="s">
        <v>60</v>
      </c>
      <c r="E21" s="149" t="s">
        <v>30</v>
      </c>
      <c r="F21" s="143"/>
      <c r="G21" s="146" t="s">
        <v>31</v>
      </c>
    </row>
    <row r="22" spans="1:7" ht="15" customHeight="1">
      <c r="A22" s="110"/>
      <c r="B22" s="151"/>
      <c r="C22" s="147"/>
      <c r="D22" s="110"/>
      <c r="E22" s="150"/>
      <c r="F22" s="144"/>
      <c r="G22" s="147"/>
    </row>
    <row r="23" spans="1:7" ht="12.75" customHeight="1">
      <c r="A23" s="109"/>
      <c r="B23" s="151">
        <v>9</v>
      </c>
      <c r="C23" s="146" t="s">
        <v>61</v>
      </c>
      <c r="D23" s="148" t="s">
        <v>39</v>
      </c>
      <c r="E23" s="149" t="s">
        <v>40</v>
      </c>
      <c r="F23" s="143"/>
      <c r="G23" s="146" t="s">
        <v>41</v>
      </c>
    </row>
    <row r="24" spans="1:7" ht="15" customHeight="1">
      <c r="A24" s="110"/>
      <c r="B24" s="151"/>
      <c r="C24" s="147"/>
      <c r="D24" s="110"/>
      <c r="E24" s="150"/>
      <c r="F24" s="144"/>
      <c r="G24" s="147"/>
    </row>
    <row r="25" spans="1:7" ht="12.75">
      <c r="A25" s="109"/>
      <c r="B25" s="151">
        <v>10</v>
      </c>
      <c r="C25" s="146" t="s">
        <v>62</v>
      </c>
      <c r="D25" s="148" t="s">
        <v>63</v>
      </c>
      <c r="E25" s="149" t="s">
        <v>64</v>
      </c>
      <c r="F25" s="143"/>
      <c r="G25" s="146" t="s">
        <v>65</v>
      </c>
    </row>
    <row r="26" spans="1:7" ht="15" customHeight="1">
      <c r="A26" s="110"/>
      <c r="B26" s="151"/>
      <c r="C26" s="147"/>
      <c r="D26" s="110"/>
      <c r="E26" s="150"/>
      <c r="F26" s="144"/>
      <c r="G26" s="147"/>
    </row>
    <row r="27" spans="1:7" ht="12.75">
      <c r="A27" s="109"/>
      <c r="B27" s="151">
        <v>12</v>
      </c>
      <c r="C27" s="146" t="s">
        <v>66</v>
      </c>
      <c r="D27" s="148" t="s">
        <v>67</v>
      </c>
      <c r="E27" s="149" t="s">
        <v>68</v>
      </c>
      <c r="F27" s="143"/>
      <c r="G27" s="146" t="s">
        <v>69</v>
      </c>
    </row>
    <row r="28" spans="1:7" ht="15" customHeight="1">
      <c r="A28" s="110"/>
      <c r="B28" s="151"/>
      <c r="C28" s="147"/>
      <c r="D28" s="110"/>
      <c r="E28" s="150"/>
      <c r="F28" s="144"/>
      <c r="G28" s="147"/>
    </row>
    <row r="29" spans="1:7" ht="12.75" customHeight="1">
      <c r="A29" s="109"/>
      <c r="B29" s="145">
        <v>11</v>
      </c>
      <c r="C29" s="146" t="s">
        <v>70</v>
      </c>
      <c r="D29" s="148" t="s">
        <v>32</v>
      </c>
      <c r="E29" s="149" t="s">
        <v>42</v>
      </c>
      <c r="F29" s="143"/>
      <c r="G29" s="146" t="s">
        <v>71</v>
      </c>
    </row>
    <row r="30" spans="1:7" ht="15" customHeight="1">
      <c r="A30" s="110"/>
      <c r="B30" s="145"/>
      <c r="C30" s="147"/>
      <c r="D30" s="110"/>
      <c r="E30" s="150"/>
      <c r="F30" s="144"/>
      <c r="G30" s="147"/>
    </row>
    <row r="31" spans="1:7" ht="15.75" customHeight="1">
      <c r="A31" s="109"/>
      <c r="B31" s="145">
        <v>13</v>
      </c>
      <c r="C31" s="146" t="s">
        <v>72</v>
      </c>
      <c r="D31" s="148" t="s">
        <v>73</v>
      </c>
      <c r="E31" s="149" t="s">
        <v>64</v>
      </c>
      <c r="F31" s="143"/>
      <c r="G31" s="146" t="s">
        <v>65</v>
      </c>
    </row>
    <row r="32" spans="1:7" ht="15" customHeight="1">
      <c r="A32" s="110"/>
      <c r="B32" s="145"/>
      <c r="C32" s="147"/>
      <c r="D32" s="110"/>
      <c r="E32" s="150"/>
      <c r="F32" s="144"/>
      <c r="G32" s="147"/>
    </row>
    <row r="33" spans="1:7" ht="12.75">
      <c r="A33" s="109"/>
      <c r="B33" s="145"/>
      <c r="C33" s="146"/>
      <c r="D33" s="148"/>
      <c r="E33" s="149"/>
      <c r="F33" s="143"/>
      <c r="G33" s="146"/>
    </row>
    <row r="34" spans="1:7" ht="15" customHeight="1">
      <c r="A34" s="110"/>
      <c r="B34" s="145"/>
      <c r="C34" s="147"/>
      <c r="D34" s="110"/>
      <c r="E34" s="150"/>
      <c r="F34" s="144"/>
      <c r="G34" s="147"/>
    </row>
    <row r="35" spans="1:7" ht="12.75">
      <c r="A35" s="109"/>
      <c r="B35" s="151"/>
      <c r="C35" s="146"/>
      <c r="D35" s="148"/>
      <c r="E35" s="149"/>
      <c r="F35" s="143"/>
      <c r="G35" s="146"/>
    </row>
    <row r="36" spans="1:7" ht="15" customHeight="1">
      <c r="A36" s="110"/>
      <c r="B36" s="151"/>
      <c r="C36" s="147"/>
      <c r="D36" s="110"/>
      <c r="E36" s="150"/>
      <c r="F36" s="144"/>
      <c r="G36" s="147"/>
    </row>
    <row r="37" spans="1:7" ht="12.75">
      <c r="A37" s="109"/>
      <c r="B37" s="145"/>
      <c r="C37" s="146"/>
      <c r="D37" s="109"/>
      <c r="E37" s="149"/>
      <c r="F37" s="143"/>
      <c r="G37" s="146"/>
    </row>
    <row r="38" spans="1:7" ht="15" customHeight="1">
      <c r="A38" s="110"/>
      <c r="B38" s="145"/>
      <c r="C38" s="147"/>
      <c r="D38" s="110"/>
      <c r="E38" s="150"/>
      <c r="F38" s="144"/>
      <c r="G38" s="14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G7:G8"/>
    <mergeCell ref="A9:A10"/>
    <mergeCell ref="B9:B10"/>
    <mergeCell ref="C9:C10"/>
    <mergeCell ref="D9:D10"/>
    <mergeCell ref="E9:E10"/>
    <mergeCell ref="F9:F10"/>
    <mergeCell ref="G9:G10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4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5" t="str">
        <f>HYPERLINK('[1]реквизиты'!$A$2)</f>
        <v>Турнир по борьбе САМБО памяти  К.А.Панагова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49"/>
      <c r="M1" s="49"/>
      <c r="N1" s="49"/>
      <c r="O1" s="49"/>
      <c r="P1" s="49"/>
    </row>
    <row r="2" spans="1:19" ht="12.75" customHeight="1">
      <c r="A2" s="166" t="str">
        <f>HYPERLINK('[1]реквизиты'!$A$3)</f>
        <v>22-25 мая 2009 г.     г. Терек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6" t="str">
        <f>HYPERLINK('пр.взв.'!D4)</f>
        <v>в.к.  52     кг.</v>
      </c>
      <c r="G3" s="51"/>
      <c r="H3" s="51"/>
      <c r="I3" s="51"/>
      <c r="J3" s="51"/>
      <c r="K3" s="51"/>
      <c r="L3" s="51"/>
    </row>
    <row r="4" spans="1:3" ht="16.5" thickBot="1">
      <c r="A4" s="164" t="s">
        <v>0</v>
      </c>
      <c r="B4" s="164"/>
      <c r="C4" s="5"/>
    </row>
    <row r="5" spans="1:13" ht="12.75" customHeight="1" thickBot="1">
      <c r="A5" s="167">
        <v>1</v>
      </c>
      <c r="B5" s="169" t="str">
        <f>VLOOKUP(A5,'пр.взв.'!B5:C36,2,FALSE)</f>
        <v>Пухаев Бесик Кахаевич</v>
      </c>
      <c r="C5" s="169" t="str">
        <f>VLOOKUP(A5,'пр.взв.'!B5:F36,3,FALSE)</f>
        <v>7.08.90 кмс</v>
      </c>
      <c r="D5" s="169" t="str">
        <f>VLOOKUP(A5,'пр.взв.'!B5:E36,4,FALSE)</f>
        <v>РСО-Алания Вадикавказ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8"/>
      <c r="B6" s="170"/>
      <c r="C6" s="170"/>
      <c r="D6" s="17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8">
        <v>9</v>
      </c>
      <c r="B7" s="172" t="str">
        <f>VLOOKUP(A7,'пр.взв.'!B7:C38,2,FALSE)</f>
        <v>Тотоев Ричард Рамазанович </v>
      </c>
      <c r="C7" s="172" t="str">
        <f>VLOOKUP(A7,'пр.взв.'!B5:F36,3,FALSE)</f>
        <v>1988 кмс</v>
      </c>
      <c r="D7" s="172" t="str">
        <f>VLOOKUP(A7,'пр.взв.'!B5:F36,4,FALSE)</f>
        <v>Карачаево-Черкеская республика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1"/>
      <c r="B8" s="173"/>
      <c r="C8" s="173"/>
      <c r="D8" s="17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7">
        <v>5</v>
      </c>
      <c r="B9" s="169" t="str">
        <f>VLOOKUP(A9,'пр.взв.'!B9:C40,2,FALSE)</f>
        <v>Кудаев Харун Асланович</v>
      </c>
      <c r="C9" s="169" t="str">
        <f>VLOOKUP(A9,'пр.взв.'!B5:E36,3,FALSE)</f>
        <v>1985 кмс</v>
      </c>
      <c r="D9" s="169" t="str">
        <f>VLOOKUP(A9,'пр.взв.'!B5:E36,4,FALSE)</f>
        <v>Терек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8"/>
      <c r="B10" s="170"/>
      <c r="C10" s="170"/>
      <c r="D10" s="17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8">
        <v>13</v>
      </c>
      <c r="B11" s="172" t="str">
        <f>VLOOKUP(A11,'пр.взв.'!B5:C36,2,FALSE)</f>
        <v>Исаков Гусейн </v>
      </c>
      <c r="C11" s="172" t="str">
        <f>VLOOKUP(A11,'пр.взв.'!B5:E36,3,FALSE)</f>
        <v>10.06.89 кмс</v>
      </c>
      <c r="D11" s="172" t="str">
        <f>VLOOKUP(A11,'пр.взв.'!B5:E36,4,FALSE)</f>
        <v>Республика Дагестан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1"/>
      <c r="B12" s="173"/>
      <c r="C12" s="173"/>
      <c r="D12" s="173"/>
      <c r="E12" s="17"/>
      <c r="F12" s="174"/>
      <c r="G12" s="174"/>
      <c r="H12" s="25"/>
      <c r="I12" s="19"/>
      <c r="J12" s="13"/>
      <c r="K12" s="13"/>
      <c r="L12" s="13"/>
    </row>
    <row r="13" spans="1:12" ht="12.75" customHeight="1" thickBot="1">
      <c r="A13" s="167">
        <v>3</v>
      </c>
      <c r="B13" s="169" t="str">
        <f>VLOOKUP(A13,'пр.взв.'!B5:C36,2,FALSE)</f>
        <v>Мамхегов Ислам Арсенович</v>
      </c>
      <c r="C13" s="169" t="str">
        <f>VLOOKUP(A13,'пр.взв.'!B5:E36,3,FALSE)</f>
        <v>1991 кмс</v>
      </c>
      <c r="D13" s="169" t="str">
        <f>VLOOKUP(A13,'пр.взв.'!B5:E36,4,FALSE)</f>
        <v>Нальчик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8"/>
      <c r="B14" s="170"/>
      <c r="C14" s="170"/>
      <c r="D14" s="17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8">
        <v>11</v>
      </c>
      <c r="B15" s="172" t="str">
        <f>VLOOKUP(A15,'пр.взв.'!B15:C45,2,FALSE)</f>
        <v>Тутов Залим Мухамедович</v>
      </c>
      <c r="C15" s="172" t="str">
        <f>VLOOKUP(A15,'пр.взв.'!B5:E36,3,FALSE)</f>
        <v>1991 кмс</v>
      </c>
      <c r="D15" s="172" t="str">
        <f>VLOOKUP(A15,'пр.взв.'!B5:F36,4,FALSE)</f>
        <v>Кр Кр Армавир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1"/>
      <c r="B16" s="173"/>
      <c r="C16" s="173"/>
      <c r="D16" s="17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7">
        <v>7</v>
      </c>
      <c r="B17" s="169" t="str">
        <f>VLOOKUP(A17,'пр.взв.'!B17:C47,2,FALSE)</f>
        <v>Салахбеков Расул</v>
      </c>
      <c r="C17" s="169" t="str">
        <f>VLOOKUP(A17,'пр.взв.'!B5:E36,3,FALSE)</f>
        <v>1989 кмс</v>
      </c>
      <c r="D17" s="169" t="str">
        <f>VLOOKUP(A17,'пр.взв.'!B5:E36,4,FALSE)</f>
        <v>Хасаюртовский р-он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8"/>
      <c r="B18" s="170"/>
      <c r="C18" s="170"/>
      <c r="D18" s="17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8">
        <v>15</v>
      </c>
      <c r="B19" s="172" t="e">
        <f>VLOOKUP(A19,'пр.взв.'!B19:C49,2,FALSE)</f>
        <v>#N/A</v>
      </c>
      <c r="C19" s="172" t="e">
        <f>VLOOKUP(A19,'пр.взв.'!B5:E36,3,FALSE)</f>
        <v>#N/A</v>
      </c>
      <c r="D19" s="172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1"/>
      <c r="B20" s="173"/>
      <c r="C20" s="173"/>
      <c r="D20" s="17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7">
        <v>2</v>
      </c>
      <c r="B22" s="169" t="str">
        <f>VLOOKUP(A22,'пр.взв.'!B7:E38,2,FALSE)</f>
        <v>Вороков Анзор Ладинович</v>
      </c>
      <c r="C22" s="169" t="str">
        <f>VLOOKUP(A22,'пр.взв.'!B7:E38,3,FALSE)</f>
        <v>1987 мс</v>
      </c>
      <c r="D22" s="169" t="str">
        <f>VLOOKUP(A22,'пр.взв.'!B7:E38,4,FALSE)</f>
        <v>Нальчик</v>
      </c>
      <c r="E22" s="12"/>
      <c r="F22" s="13"/>
      <c r="G22" s="13"/>
      <c r="H22" s="13"/>
      <c r="I22" s="13"/>
      <c r="J22" s="4"/>
      <c r="K22" s="16"/>
    </row>
    <row r="23" spans="1:11" ht="15.75">
      <c r="A23" s="168"/>
      <c r="B23" s="170"/>
      <c r="C23" s="170"/>
      <c r="D23" s="170"/>
      <c r="E23" s="19"/>
      <c r="F23" s="15"/>
      <c r="G23" s="15"/>
      <c r="H23" s="13"/>
      <c r="I23" s="13"/>
      <c r="J23" s="4"/>
      <c r="K23" s="36"/>
    </row>
    <row r="24" spans="1:11" ht="16.5" thickBot="1">
      <c r="A24" s="168">
        <v>10</v>
      </c>
      <c r="B24" s="172" t="str">
        <f>VLOOKUP(A24,'пр.взв.'!B7:E38,2,FALSE)</f>
        <v>Арсламбеков Марат </v>
      </c>
      <c r="C24" s="172" t="str">
        <f>VLOOKUP(A24,'пр.взв.'!B7:E38,3,FALSE)</f>
        <v>16.11.1989 кмс</v>
      </c>
      <c r="D24" s="172" t="str">
        <f>VLOOKUP(A24,'пр.взв.'!B7:E38,4,FALSE)</f>
        <v>Республика Дагестан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1"/>
      <c r="B25" s="173"/>
      <c r="C25" s="173"/>
      <c r="D25" s="173"/>
      <c r="E25" s="17"/>
      <c r="F25" s="21"/>
      <c r="G25" s="19"/>
      <c r="H25" s="13"/>
      <c r="I25" s="13"/>
      <c r="J25" s="4"/>
      <c r="K25" s="36"/>
    </row>
    <row r="26" spans="1:11" ht="16.5" thickBot="1">
      <c r="A26" s="167">
        <v>6</v>
      </c>
      <c r="B26" s="169" t="str">
        <f>VLOOKUP(A26,'пр.взв.'!B7:E38,2,FALSE)</f>
        <v>Хатахе Заур Русланович</v>
      </c>
      <c r="C26" s="169" t="str">
        <f>VLOOKUP(A26,'пр.взв.'!B7:E38,3,FALSE)</f>
        <v>1989 кмс</v>
      </c>
      <c r="D26" s="169" t="str">
        <f>VLOOKUP(A26,'пр.взв.'!B7:E38,4,FALSE)</f>
        <v>Адыгея</v>
      </c>
      <c r="E26" s="12"/>
      <c r="F26" s="21"/>
      <c r="G26" s="16"/>
      <c r="H26" s="26"/>
      <c r="I26" s="13"/>
      <c r="J26" s="4"/>
      <c r="K26" s="36"/>
    </row>
    <row r="27" spans="1:11" ht="15.75">
      <c r="A27" s="168"/>
      <c r="B27" s="170"/>
      <c r="C27" s="170"/>
      <c r="D27" s="170"/>
      <c r="E27" s="19"/>
      <c r="F27" s="24"/>
      <c r="G27" s="15"/>
      <c r="H27" s="25"/>
      <c r="I27" s="13"/>
      <c r="J27" s="4"/>
      <c r="K27" s="36"/>
    </row>
    <row r="28" spans="1:11" ht="16.5" thickBot="1">
      <c r="A28" s="168">
        <v>14</v>
      </c>
      <c r="B28" s="172" t="e">
        <f>VLOOKUP(A28,'пр.взв.'!B7:E38,2,FALSE)</f>
        <v>#N/A</v>
      </c>
      <c r="C28" s="172" t="e">
        <f>VLOOKUP(A28,'пр.взв.'!B7:E38,3,FALSE)</f>
        <v>#N/A</v>
      </c>
      <c r="D28" s="172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1"/>
      <c r="B29" s="173"/>
      <c r="C29" s="173"/>
      <c r="D29" s="173"/>
      <c r="E29" s="17"/>
      <c r="F29" s="174"/>
      <c r="G29" s="174"/>
      <c r="H29" s="25"/>
      <c r="I29" s="19"/>
      <c r="J29" s="3"/>
      <c r="K29" s="35"/>
    </row>
    <row r="30" spans="1:9" ht="16.5" thickBot="1">
      <c r="A30" s="167">
        <v>4</v>
      </c>
      <c r="B30" s="169" t="str">
        <f>VLOOKUP(A30,'пр.взв.'!B7:E38,2,FALSE)</f>
        <v>Тливасов Тимур Каншобиевич</v>
      </c>
      <c r="C30" s="169" t="str">
        <f>VLOOKUP(A30,'пр.взв.'!B7:E38,3,FALSE)</f>
        <v>1985 мсмк</v>
      </c>
      <c r="D30" s="169" t="str">
        <f>VLOOKUP(A30,'пр.взв.'!B7:E38,4,FALSE)</f>
        <v>Нальчик</v>
      </c>
      <c r="E30" s="12"/>
      <c r="F30" s="15"/>
      <c r="G30" s="15"/>
      <c r="H30" s="25"/>
      <c r="I30" s="16"/>
    </row>
    <row r="31" spans="1:9" ht="15.75">
      <c r="A31" s="168"/>
      <c r="B31" s="170"/>
      <c r="C31" s="170"/>
      <c r="D31" s="170"/>
      <c r="E31" s="19"/>
      <c r="F31" s="15"/>
      <c r="G31" s="15"/>
      <c r="H31" s="25"/>
      <c r="I31" s="13"/>
    </row>
    <row r="32" spans="1:9" ht="16.5" thickBot="1">
      <c r="A32" s="168">
        <v>12</v>
      </c>
      <c r="B32" s="172" t="str">
        <f>VLOOKUP(A32,'пр.взв.'!B7:E38,2,FALSE)</f>
        <v>Каримов Канат</v>
      </c>
      <c r="C32" s="172" t="str">
        <f>VLOOKUP(A32,'пр.взв.'!B7:E38,3,FALSE)</f>
        <v>1983 кмс</v>
      </c>
      <c r="D32" s="172" t="str">
        <f>VLOOKUP(A32,'пр.взв.'!B7:E38,4,FALSE)</f>
        <v>Астраханская обл</v>
      </c>
      <c r="E32" s="16"/>
      <c r="F32" s="20"/>
      <c r="G32" s="15"/>
      <c r="H32" s="25"/>
      <c r="I32" s="13"/>
    </row>
    <row r="33" spans="1:9" ht="16.5" thickBot="1">
      <c r="A33" s="171"/>
      <c r="B33" s="173"/>
      <c r="C33" s="173"/>
      <c r="D33" s="173"/>
      <c r="E33" s="17"/>
      <c r="F33" s="21"/>
      <c r="G33" s="19"/>
      <c r="H33" s="27"/>
      <c r="I33" s="13"/>
    </row>
    <row r="34" spans="1:9" ht="16.5" thickBot="1">
      <c r="A34" s="167">
        <v>8</v>
      </c>
      <c r="B34" s="169" t="str">
        <f>VLOOKUP(A34,'пр.взв.'!B7:E38,2,FALSE)</f>
        <v>Напцок Мурат Бичмизович</v>
      </c>
      <c r="C34" s="169" t="str">
        <f>VLOOKUP(A34,'пр.взв.'!B7:E38,3,FALSE)</f>
        <v>1992 кмс </v>
      </c>
      <c r="D34" s="169" t="str">
        <f>VLOOKUP(A34,'пр.взв.'!B7:E38,4,FALSE)</f>
        <v>Терек</v>
      </c>
      <c r="E34" s="12"/>
      <c r="F34" s="22"/>
      <c r="G34" s="16"/>
      <c r="H34" s="10"/>
      <c r="I34" s="10"/>
    </row>
    <row r="35" spans="1:9" ht="15.75">
      <c r="A35" s="168"/>
      <c r="B35" s="170"/>
      <c r="C35" s="170"/>
      <c r="D35" s="170"/>
      <c r="E35" s="19"/>
      <c r="F35" s="23"/>
      <c r="G35" s="17"/>
      <c r="H35" s="18"/>
      <c r="I35" s="18"/>
    </row>
    <row r="36" spans="1:9" ht="16.5" thickBot="1">
      <c r="A36" s="168">
        <v>16</v>
      </c>
      <c r="B36" s="172" t="e">
        <f>VLOOKUP(A36,'пр.взв.'!B7:E38,2,FALSE)</f>
        <v>#N/A</v>
      </c>
      <c r="C36" s="172" t="e">
        <f>VLOOKUP(A36,'пр.взв.'!B7:E38,3,FALSE)</f>
        <v>#N/A</v>
      </c>
      <c r="D36" s="172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1"/>
      <c r="B37" s="173"/>
      <c r="C37" s="173"/>
      <c r="D37" s="17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5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75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6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76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115" zoomScaleNormal="115" workbookViewId="0" topLeftCell="A1">
      <selection activeCell="O5" sqref="O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7.75" customHeight="1" thickBo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18" ht="33" customHeight="1" thickBot="1">
      <c r="C3" s="209" t="str">
        <f>HYPERLINK('[1]реквизиты'!$A$2)</f>
        <v>Турнир по борьбе САМБО памяти  К.А.Панагова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spans="1:19" ht="15.75" customHeight="1" thickBot="1">
      <c r="A4" s="9"/>
      <c r="B4" s="9"/>
      <c r="C4" s="166" t="str">
        <f>HYPERLINK('[1]реквизиты'!$A$3)</f>
        <v>22-25 мая 2009 г.     г. Терек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9"/>
    </row>
    <row r="5" spans="9:13" ht="20.25" customHeight="1" thickBot="1">
      <c r="I5" s="76"/>
      <c r="J5" s="212" t="str">
        <f>HYPERLINK('пр.взв.'!D4)</f>
        <v>в.к.  52     кг.</v>
      </c>
      <c r="K5" s="213"/>
      <c r="L5" s="214"/>
      <c r="M5" s="76"/>
    </row>
    <row r="6" spans="1:21" ht="18" customHeight="1" thickBot="1">
      <c r="A6" s="164" t="s">
        <v>0</v>
      </c>
      <c r="B6" s="164"/>
      <c r="C6" s="5"/>
      <c r="R6" s="45"/>
      <c r="S6" s="45"/>
      <c r="U6" s="45" t="s">
        <v>1</v>
      </c>
    </row>
    <row r="7" spans="1:29" ht="12.75" customHeight="1" thickBot="1">
      <c r="A7" s="167">
        <v>1</v>
      </c>
      <c r="B7" s="169" t="str">
        <f>VLOOKUP(A7,'пр.взв.'!B7:C38,2,FALSE)</f>
        <v>Пухаев Бесик Кахаевич</v>
      </c>
      <c r="C7" s="169" t="str">
        <f>VLOOKUP(A7,'пр.взв.'!B7:F38,3,FALSE)</f>
        <v>7.08.90 кмс</v>
      </c>
      <c r="D7" s="169" t="str">
        <f>VLOOKUP(A7,'пр.взв.'!B7:E38,4,FALSE)</f>
        <v>РСО-Алания Вадикавказ</v>
      </c>
      <c r="E7" s="12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R7" s="169" t="str">
        <f>VLOOKUP(U7,'пр.взв.'!B7:E38,2,FALSE)</f>
        <v>Вороков Анзор Ладинович</v>
      </c>
      <c r="S7" s="169" t="str">
        <f>VLOOKUP(U7,'пр.взв.'!B7:E38,3,FALSE)</f>
        <v>1987 мс</v>
      </c>
      <c r="T7" s="169" t="str">
        <f>VLOOKUP(U7,'пр.взв.'!B7:E38,4,FALSE)</f>
        <v>Нальчик</v>
      </c>
      <c r="U7" s="224">
        <v>2</v>
      </c>
      <c r="Y7" s="4"/>
      <c r="Z7" s="4"/>
      <c r="AA7" s="4"/>
      <c r="AB7" s="4"/>
      <c r="AC7" s="4"/>
    </row>
    <row r="8" spans="1:29" ht="12.75" customHeight="1">
      <c r="A8" s="168"/>
      <c r="B8" s="170"/>
      <c r="C8" s="170"/>
      <c r="D8" s="170"/>
      <c r="E8" s="19" t="s">
        <v>75</v>
      </c>
      <c r="F8" s="15"/>
      <c r="G8" s="15"/>
      <c r="H8" s="68">
        <v>11</v>
      </c>
      <c r="I8" s="215" t="str">
        <f>VLOOKUP(H8,'пр.взв.'!B7:E38,2,FALSE)</f>
        <v>Тутов Залим Мухамедович</v>
      </c>
      <c r="J8" s="216"/>
      <c r="K8" s="216"/>
      <c r="L8" s="216"/>
      <c r="M8" s="217"/>
      <c r="N8" s="14"/>
      <c r="O8" s="14"/>
      <c r="P8" s="14"/>
      <c r="Q8" s="19" t="s">
        <v>82</v>
      </c>
      <c r="R8" s="170"/>
      <c r="S8" s="170"/>
      <c r="T8" s="170"/>
      <c r="U8" s="222"/>
      <c r="Y8" s="4"/>
      <c r="Z8" s="4"/>
      <c r="AA8" s="4"/>
      <c r="AB8" s="4"/>
      <c r="AC8" s="4"/>
    </row>
    <row r="9" spans="1:29" ht="12.75" customHeight="1" thickBot="1">
      <c r="A9" s="168">
        <v>9</v>
      </c>
      <c r="B9" s="172" t="str">
        <f>VLOOKUP(A9,'пр.взв.'!B9:C40,2,FALSE)</f>
        <v>Тотоев Ричард Рамазанович </v>
      </c>
      <c r="C9" s="172" t="str">
        <f>VLOOKUP(A9,'пр.взв.'!B7:F38,3,FALSE)</f>
        <v>1988 кмс</v>
      </c>
      <c r="D9" s="172" t="str">
        <f>VLOOKUP(A9,'пр.взв.'!B7:F38,4,FALSE)</f>
        <v>Карачаево-Черкеская республика</v>
      </c>
      <c r="E9" s="16" t="s">
        <v>76</v>
      </c>
      <c r="F9" s="20"/>
      <c r="G9" s="15"/>
      <c r="H9" s="13"/>
      <c r="I9" s="218"/>
      <c r="J9" s="219"/>
      <c r="K9" s="219"/>
      <c r="L9" s="219"/>
      <c r="M9" s="220"/>
      <c r="N9" s="14"/>
      <c r="O9" s="14"/>
      <c r="P9" s="30"/>
      <c r="Q9" s="16" t="s">
        <v>80</v>
      </c>
      <c r="R9" s="172" t="str">
        <f>VLOOKUP(U9,'пр.взв.'!B9:E40,2,FALSE)</f>
        <v>Арсламбеков Марат </v>
      </c>
      <c r="S9" s="172" t="str">
        <f>VLOOKUP(U9,'пр.взв.'!B9:E40,3,FALSE)</f>
        <v>16.11.1989 кмс</v>
      </c>
      <c r="T9" s="172" t="str">
        <f>VLOOKUP(U9,'пр.взв.'!B9:E40,4,FALSE)</f>
        <v>Республика Дагестан</v>
      </c>
      <c r="U9" s="222">
        <v>10</v>
      </c>
      <c r="Y9" s="4"/>
      <c r="Z9" s="4"/>
      <c r="AA9" s="4"/>
      <c r="AB9" s="4"/>
      <c r="AC9" s="4"/>
    </row>
    <row r="10" spans="1:29" ht="12.75" customHeight="1" thickBot="1">
      <c r="A10" s="171"/>
      <c r="B10" s="173"/>
      <c r="C10" s="173"/>
      <c r="D10" s="173"/>
      <c r="E10" s="17"/>
      <c r="F10" s="21"/>
      <c r="G10" s="19" t="s">
        <v>75</v>
      </c>
      <c r="H10" s="13"/>
      <c r="M10" s="14"/>
      <c r="N10" s="14"/>
      <c r="O10" s="19" t="s">
        <v>82</v>
      </c>
      <c r="P10" s="31"/>
      <c r="R10" s="173"/>
      <c r="S10" s="173"/>
      <c r="T10" s="173"/>
      <c r="U10" s="223"/>
      <c r="Y10" s="4"/>
      <c r="Z10" s="4"/>
      <c r="AA10" s="4"/>
      <c r="AB10" s="4"/>
      <c r="AC10" s="4"/>
    </row>
    <row r="11" spans="1:29" ht="12.75" customHeight="1" thickBot="1">
      <c r="A11" s="167">
        <v>5</v>
      </c>
      <c r="B11" s="169" t="str">
        <f>VLOOKUP(A11,'пр.взв.'!B11:C42,2,FALSE)</f>
        <v>Кудаев Харун Асланович</v>
      </c>
      <c r="C11" s="169" t="str">
        <f>VLOOKUP(A11,'пр.взв.'!B7:E38,3,FALSE)</f>
        <v>1985 кмс</v>
      </c>
      <c r="D11" s="169" t="str">
        <f>VLOOKUP(A11,'пр.взв.'!B7:E38,4,FALSE)</f>
        <v>Терек</v>
      </c>
      <c r="E11" s="12"/>
      <c r="F11" s="21"/>
      <c r="G11" s="16" t="s">
        <v>76</v>
      </c>
      <c r="H11" s="26"/>
      <c r="I11" s="13"/>
      <c r="M11" s="14"/>
      <c r="N11" s="30"/>
      <c r="O11" s="16" t="s">
        <v>76</v>
      </c>
      <c r="P11" s="31"/>
      <c r="R11" s="169" t="str">
        <f>VLOOKUP(U11,'пр.взв.'!B11:E42,2,FALSE)</f>
        <v>Хатахе Заур Русланович</v>
      </c>
      <c r="S11" s="169" t="str">
        <f>VLOOKUP(U11,'пр.взв.'!B11:E42,3,FALSE)</f>
        <v>1989 кмс</v>
      </c>
      <c r="T11" s="169" t="str">
        <f>VLOOKUP(U11,'пр.взв.'!B11:E42,4,FALSE)</f>
        <v>Адыгея</v>
      </c>
      <c r="U11" s="221">
        <v>6</v>
      </c>
      <c r="Y11" s="4"/>
      <c r="Z11" s="4"/>
      <c r="AA11" s="4"/>
      <c r="AB11" s="4"/>
      <c r="AC11" s="4"/>
    </row>
    <row r="12" spans="1:29" ht="12.75" customHeight="1">
      <c r="A12" s="168"/>
      <c r="B12" s="170"/>
      <c r="C12" s="170"/>
      <c r="D12" s="170"/>
      <c r="E12" s="19" t="s">
        <v>77</v>
      </c>
      <c r="F12" s="24"/>
      <c r="G12" s="15"/>
      <c r="H12" s="25"/>
      <c r="I12" s="13"/>
      <c r="J12" s="179" t="s">
        <v>22</v>
      </c>
      <c r="K12" s="179"/>
      <c r="L12" s="179"/>
      <c r="M12" s="14"/>
      <c r="N12" s="31"/>
      <c r="O12" s="14"/>
      <c r="P12" s="32"/>
      <c r="Q12" s="19" t="s">
        <v>83</v>
      </c>
      <c r="R12" s="170"/>
      <c r="S12" s="170"/>
      <c r="T12" s="170"/>
      <c r="U12" s="222"/>
      <c r="Y12" s="4"/>
      <c r="Z12" s="4"/>
      <c r="AA12" s="4"/>
      <c r="AB12" s="4"/>
      <c r="AC12" s="4"/>
    </row>
    <row r="13" spans="1:29" ht="12.75" customHeight="1" thickBot="1">
      <c r="A13" s="168">
        <v>13</v>
      </c>
      <c r="B13" s="172" t="str">
        <f>VLOOKUP(A13,'пр.взв.'!B7:C38,2,FALSE)</f>
        <v>Исаков Гусейн </v>
      </c>
      <c r="C13" s="172" t="str">
        <f>VLOOKUP(A13,'пр.взв.'!B7:E38,3,FALSE)</f>
        <v>10.06.89 кмс</v>
      </c>
      <c r="D13" s="172" t="str">
        <f>VLOOKUP(A13,'пр.взв.'!B7:E38,4,FALSE)</f>
        <v>Республика Дагестан</v>
      </c>
      <c r="E13" s="16" t="s">
        <v>78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80</v>
      </c>
      <c r="R13" s="172" t="e">
        <f>VLOOKUP(U13,'пр.взв.'!B13:E44,2,FALSE)</f>
        <v>#N/A</v>
      </c>
      <c r="S13" s="172" t="e">
        <f>VLOOKUP(U13,'пр.взв.'!B13:E44,3,FALSE)</f>
        <v>#N/A</v>
      </c>
      <c r="T13" s="172" t="e">
        <f>VLOOKUP(U13,'пр.взв.'!B13:E44,4,FALSE)</f>
        <v>#N/A</v>
      </c>
      <c r="U13" s="222">
        <v>14</v>
      </c>
      <c r="Y13" s="4"/>
      <c r="Z13" s="4"/>
      <c r="AA13" s="4"/>
      <c r="AB13" s="4"/>
      <c r="AC13" s="4"/>
    </row>
    <row r="14" spans="1:29" ht="12.75" customHeight="1" thickBot="1">
      <c r="A14" s="171"/>
      <c r="B14" s="173"/>
      <c r="C14" s="173"/>
      <c r="D14" s="173"/>
      <c r="E14" s="17"/>
      <c r="F14" s="174"/>
      <c r="G14" s="174"/>
      <c r="H14" s="25"/>
      <c r="I14" s="19" t="s">
        <v>79</v>
      </c>
      <c r="J14" s="13"/>
      <c r="K14" s="13"/>
      <c r="L14" s="13"/>
      <c r="M14" s="19" t="s">
        <v>84</v>
      </c>
      <c r="N14" s="28"/>
      <c r="O14" s="14"/>
      <c r="P14" s="14"/>
      <c r="R14" s="173"/>
      <c r="S14" s="173"/>
      <c r="T14" s="173"/>
      <c r="U14" s="225"/>
      <c r="Y14" s="4"/>
      <c r="Z14" s="4"/>
      <c r="AA14" s="4"/>
      <c r="AB14" s="4"/>
      <c r="AC14" s="4"/>
    </row>
    <row r="15" spans="1:29" ht="12.75" customHeight="1" thickBot="1">
      <c r="A15" s="167">
        <v>3</v>
      </c>
      <c r="B15" s="169" t="str">
        <f>VLOOKUP(A15,'пр.взв.'!B7:C38,2,FALSE)</f>
        <v>Мамхегов Ислам Арсенович</v>
      </c>
      <c r="C15" s="169" t="str">
        <f>VLOOKUP(A15,'пр.взв.'!B7:E38,3,FALSE)</f>
        <v>1991 кмс</v>
      </c>
      <c r="D15" s="169" t="str">
        <f>VLOOKUP(A15,'пр.взв.'!B7:E38,4,FALSE)</f>
        <v>Нальчик</v>
      </c>
      <c r="E15" s="12"/>
      <c r="F15" s="15"/>
      <c r="G15" s="15"/>
      <c r="H15" s="25"/>
      <c r="I15" s="16" t="s">
        <v>76</v>
      </c>
      <c r="J15" s="13"/>
      <c r="K15" s="13"/>
      <c r="L15" s="13"/>
      <c r="M15" s="16" t="s">
        <v>88</v>
      </c>
      <c r="N15" s="31"/>
      <c r="O15" s="14"/>
      <c r="P15" s="14"/>
      <c r="R15" s="169" t="str">
        <f>VLOOKUP(U15,'пр.взв.'!B7:C38,2,FALSE)</f>
        <v>Тливасов Тимур Каншобиевич</v>
      </c>
      <c r="S15" s="169" t="str">
        <f>VLOOKUP(U15,'пр.взв.'!B7:E38,3,FALSE)</f>
        <v>1985 мсмк</v>
      </c>
      <c r="T15" s="169" t="str">
        <f>VLOOKUP(U15,'пр.взв.'!B7:E38,4,FALSE)</f>
        <v>Нальчик</v>
      </c>
      <c r="U15" s="224">
        <v>4</v>
      </c>
      <c r="Y15" s="4"/>
      <c r="Z15" s="4"/>
      <c r="AA15" s="4"/>
      <c r="AB15" s="4"/>
      <c r="AC15" s="4"/>
    </row>
    <row r="16" spans="1:29" ht="12.75" customHeight="1">
      <c r="A16" s="168"/>
      <c r="B16" s="170"/>
      <c r="C16" s="170"/>
      <c r="D16" s="170"/>
      <c r="E16" s="19" t="s">
        <v>79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84</v>
      </c>
      <c r="R16" s="170"/>
      <c r="S16" s="170"/>
      <c r="T16" s="170"/>
      <c r="U16" s="222"/>
      <c r="Y16" s="4"/>
      <c r="Z16" s="4"/>
      <c r="AA16" s="4"/>
      <c r="AB16" s="4"/>
      <c r="AC16" s="4"/>
    </row>
    <row r="17" spans="1:29" ht="12.75" customHeight="1" thickBot="1">
      <c r="A17" s="168">
        <v>11</v>
      </c>
      <c r="B17" s="172" t="str">
        <f>VLOOKUP(A17,'пр.взв.'!B17:C47,2,FALSE)</f>
        <v>Тутов Залим Мухамедович</v>
      </c>
      <c r="C17" s="172" t="str">
        <f>VLOOKUP(A17,'пр.взв.'!B7:E38,3,FALSE)</f>
        <v>1991 кмс</v>
      </c>
      <c r="D17" s="172" t="str">
        <f>VLOOKUP(A17,'пр.взв.'!B7:F38,4,FALSE)</f>
        <v>Кр Кр Армавир</v>
      </c>
      <c r="E17" s="16" t="s">
        <v>80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80</v>
      </c>
      <c r="R17" s="172" t="str">
        <f>VLOOKUP(U17,'пр.взв.'!B17:E47,2,FALSE)</f>
        <v>Каримов Канат</v>
      </c>
      <c r="S17" s="172" t="str">
        <f>VLOOKUP(U17,'пр.взв.'!B17:E47,3,FALSE)</f>
        <v>1983 кмс</v>
      </c>
      <c r="T17" s="172" t="str">
        <f>VLOOKUP(U17,'пр.взв.'!B17:E47,4,FALSE)</f>
        <v>Астраханская обл</v>
      </c>
      <c r="U17" s="222">
        <v>12</v>
      </c>
      <c r="Y17" s="4"/>
      <c r="Z17" s="4"/>
      <c r="AA17" s="4"/>
      <c r="AB17" s="4"/>
      <c r="AC17" s="4"/>
    </row>
    <row r="18" spans="1:21" ht="12.75" customHeight="1" thickBot="1">
      <c r="A18" s="171"/>
      <c r="B18" s="173"/>
      <c r="C18" s="173"/>
      <c r="D18" s="173"/>
      <c r="E18" s="17"/>
      <c r="F18" s="21"/>
      <c r="G18" s="19" t="s">
        <v>79</v>
      </c>
      <c r="H18" s="27"/>
      <c r="I18" s="13"/>
      <c r="J18" s="13"/>
      <c r="K18" s="13"/>
      <c r="L18" s="13"/>
      <c r="M18" s="14"/>
      <c r="N18" s="32"/>
      <c r="O18" s="19" t="s">
        <v>84</v>
      </c>
      <c r="P18" s="31"/>
      <c r="R18" s="173"/>
      <c r="S18" s="173"/>
      <c r="T18" s="173"/>
      <c r="U18" s="223"/>
    </row>
    <row r="19" spans="1:21" ht="12.75" customHeight="1" thickBot="1">
      <c r="A19" s="167">
        <v>7</v>
      </c>
      <c r="B19" s="169" t="str">
        <f>VLOOKUP(A19,'пр.взв.'!B19:C49,2,FALSE)</f>
        <v>Салахбеков Расул</v>
      </c>
      <c r="C19" s="169" t="str">
        <f>VLOOKUP(A19,'пр.взв.'!B7:E38,3,FALSE)</f>
        <v>1989 кмс</v>
      </c>
      <c r="D19" s="169" t="str">
        <f>VLOOKUP(A19,'пр.взв.'!B7:E38,4,FALSE)</f>
        <v>Хасаюртовский р-он</v>
      </c>
      <c r="E19" s="12"/>
      <c r="F19" s="22"/>
      <c r="G19" s="16" t="s">
        <v>76</v>
      </c>
      <c r="H19" s="10"/>
      <c r="I19" s="10"/>
      <c r="J19" s="10"/>
      <c r="K19" s="10"/>
      <c r="L19" s="10"/>
      <c r="M19" s="14"/>
      <c r="N19" s="14"/>
      <c r="O19" s="16" t="s">
        <v>87</v>
      </c>
      <c r="P19" s="32"/>
      <c r="R19" s="169" t="str">
        <f>VLOOKUP(U19,'пр.взв.'!B19:E49,2,FALSE)</f>
        <v>Напцок Мурат Бичмизович</v>
      </c>
      <c r="S19" s="169" t="str">
        <f>VLOOKUP(U19,'пр.взв.'!B19:E49,3,FALSE)</f>
        <v>1992 кмс </v>
      </c>
      <c r="T19" s="169" t="str">
        <f>VLOOKUP(U19,'пр.взв.'!B19:E49,4,FALSE)</f>
        <v>Терек</v>
      </c>
      <c r="U19" s="221">
        <v>8</v>
      </c>
    </row>
    <row r="20" spans="1:21" ht="12.75" customHeight="1">
      <c r="A20" s="168"/>
      <c r="B20" s="170"/>
      <c r="C20" s="170"/>
      <c r="D20" s="170"/>
      <c r="E20" s="19" t="s">
        <v>81</v>
      </c>
      <c r="F20" s="23"/>
      <c r="G20" s="17"/>
      <c r="H20" s="18"/>
      <c r="I20" s="18"/>
      <c r="J20" s="18"/>
      <c r="K20" s="18"/>
      <c r="L20" s="18"/>
      <c r="M20" s="14"/>
      <c r="N20" s="14"/>
      <c r="O20" s="14"/>
      <c r="P20" s="14"/>
      <c r="Q20" s="19" t="s">
        <v>85</v>
      </c>
      <c r="R20" s="170"/>
      <c r="S20" s="170"/>
      <c r="T20" s="170"/>
      <c r="U20" s="222"/>
    </row>
    <row r="21" spans="1:21" ht="12.75" customHeight="1" thickBot="1">
      <c r="A21" s="168">
        <v>15</v>
      </c>
      <c r="B21" s="172" t="e">
        <f>VLOOKUP(A21,'пр.взв.'!B21:C51,2,FALSE)</f>
        <v>#N/A</v>
      </c>
      <c r="C21" s="172" t="e">
        <f>VLOOKUP(A21,'пр.взв.'!B7:E38,3,FALSE)</f>
        <v>#N/A</v>
      </c>
      <c r="D21" s="172" t="e">
        <f>VLOOKUP(A21,'пр.взв.'!B7:E38,4,FALSE)</f>
        <v>#N/A</v>
      </c>
      <c r="E21" s="16" t="s">
        <v>80</v>
      </c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 t="s">
        <v>86</v>
      </c>
      <c r="R21" s="172" t="e">
        <f>VLOOKUP(U21,'пр.взв.'!B21:E51,2,FALSE)</f>
        <v>#N/A</v>
      </c>
      <c r="S21" s="172" t="e">
        <f>VLOOKUP(U21,'пр.взв.'!B21:E51,3,FALSE)</f>
        <v>#N/A</v>
      </c>
      <c r="T21" s="172" t="e">
        <f>VLOOKUP(U21,'пр.взв.'!B7:E38,4,FALSE)</f>
        <v>#N/A</v>
      </c>
      <c r="U21" s="222">
        <v>16</v>
      </c>
    </row>
    <row r="22" spans="1:21" ht="12.75" customHeight="1" thickBot="1">
      <c r="A22" s="171"/>
      <c r="B22" s="173"/>
      <c r="C22" s="173"/>
      <c r="D22" s="173"/>
      <c r="E22" s="17"/>
      <c r="F22" s="12"/>
      <c r="G22" s="12"/>
      <c r="H22" s="180" t="s">
        <v>29</v>
      </c>
      <c r="I22" s="180"/>
      <c r="J22" s="180"/>
      <c r="K22" s="180"/>
      <c r="L22" s="180"/>
      <c r="M22" s="180"/>
      <c r="N22" s="180"/>
      <c r="O22" s="13"/>
      <c r="P22" s="13"/>
      <c r="R22" s="173"/>
      <c r="S22" s="173"/>
      <c r="T22" s="173"/>
      <c r="U22" s="223"/>
    </row>
    <row r="23" spans="1:20" ht="12.75" customHeight="1">
      <c r="A23" s="1"/>
      <c r="B23" s="1"/>
      <c r="C23" s="7"/>
      <c r="D23" s="4"/>
      <c r="E23" s="4"/>
      <c r="F23" s="4"/>
      <c r="G23" s="4"/>
      <c r="M23" s="11"/>
      <c r="N23" s="11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95">
        <v>0</v>
      </c>
      <c r="B25" s="199" t="e">
        <f>VLOOKUP(A25,'пр.взв.'!B7:E38,2,FALSE)</f>
        <v>#N/A</v>
      </c>
      <c r="I25" s="98">
        <v>0</v>
      </c>
      <c r="J25" s="187" t="e">
        <f>VLOOKUP(I25,'пр.взв.'!B5:D38,2,FALSE)</f>
        <v>#N/A</v>
      </c>
      <c r="K25" s="188"/>
      <c r="L25" s="18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5"/>
      <c r="B26" s="201"/>
      <c r="C26" s="38"/>
      <c r="D26" s="37"/>
      <c r="E26" s="39"/>
      <c r="F26" s="39"/>
      <c r="G26" s="39"/>
      <c r="H26" s="39"/>
      <c r="I26" s="99"/>
      <c r="J26" s="190"/>
      <c r="K26" s="191"/>
      <c r="L26" s="192"/>
      <c r="M26" s="37"/>
      <c r="N26" s="37"/>
      <c r="O26" s="37"/>
      <c r="P26" s="37"/>
      <c r="Q26" s="37"/>
      <c r="R26" s="66"/>
      <c r="S26" s="37"/>
      <c r="T26" s="37"/>
      <c r="U26" s="65"/>
      <c r="V26" s="4"/>
    </row>
    <row r="27" spans="1:22" ht="12.75" customHeight="1">
      <c r="A27" s="96">
        <v>0</v>
      </c>
      <c r="B27" s="202" t="e">
        <f>VLOOKUP(A27,'пр.взв.'!B7:D38,2,FALSE)</f>
        <v>#N/A</v>
      </c>
      <c r="C27" s="42"/>
      <c r="D27" s="37"/>
      <c r="E27" s="70"/>
      <c r="F27" s="70"/>
      <c r="G27" s="70"/>
      <c r="H27" s="70"/>
      <c r="I27" s="100">
        <v>0</v>
      </c>
      <c r="J27" s="181" t="e">
        <f>VLOOKUP(I27,'пр.взв.'!B7:D38,2,FALSE)</f>
        <v>#N/A</v>
      </c>
      <c r="K27" s="182"/>
      <c r="L27" s="183"/>
      <c r="M27" s="42"/>
      <c r="N27" s="69"/>
      <c r="O27" s="69"/>
      <c r="P27" s="69"/>
      <c r="Q27" s="69"/>
      <c r="R27" s="37"/>
      <c r="S27" s="37"/>
      <c r="T27" s="37"/>
      <c r="U27" s="4"/>
      <c r="V27" s="4"/>
    </row>
    <row r="28" spans="1:22" ht="12.75" customHeight="1" thickBot="1">
      <c r="A28" s="96"/>
      <c r="B28" s="200"/>
      <c r="C28" s="44"/>
      <c r="D28" s="37"/>
      <c r="E28" s="69"/>
      <c r="F28" s="69"/>
      <c r="G28" s="70"/>
      <c r="H28" s="70"/>
      <c r="I28" s="100"/>
      <c r="J28" s="184"/>
      <c r="K28" s="185"/>
      <c r="L28" s="186"/>
      <c r="M28" s="44"/>
      <c r="N28" s="69"/>
      <c r="O28" s="69"/>
      <c r="P28" s="69"/>
      <c r="Q28" s="69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37"/>
      <c r="E29" s="69"/>
      <c r="F29" s="69"/>
      <c r="G29" s="70"/>
      <c r="H29" s="70"/>
      <c r="I29" s="100"/>
      <c r="J29" s="93"/>
      <c r="K29" s="13"/>
      <c r="L29" s="8"/>
      <c r="M29" s="44"/>
      <c r="N29" s="89"/>
      <c r="O29" s="89"/>
      <c r="P29" s="69"/>
      <c r="Q29" s="69"/>
      <c r="R29" s="37"/>
      <c r="S29" s="37"/>
      <c r="T29" s="37"/>
      <c r="U29" s="4"/>
      <c r="V29" s="4"/>
    </row>
    <row r="30" spans="1:22" ht="12.75" customHeight="1" thickBot="1">
      <c r="A30" s="4"/>
      <c r="B30" s="94"/>
      <c r="C30" s="44"/>
      <c r="D30" s="26"/>
      <c r="E30" s="69"/>
      <c r="F30" s="69"/>
      <c r="G30" s="70"/>
      <c r="H30" s="70"/>
      <c r="I30" s="100"/>
      <c r="J30" s="93"/>
      <c r="K30" s="94"/>
      <c r="L30" s="8"/>
      <c r="M30" s="44"/>
      <c r="N30" s="69"/>
      <c r="O30" s="69"/>
      <c r="P30" s="42"/>
      <c r="Q30" s="69"/>
      <c r="R30" s="37"/>
      <c r="S30" s="37"/>
      <c r="T30" s="37"/>
      <c r="U30" s="4"/>
      <c r="V30" s="4"/>
    </row>
    <row r="31" spans="1:22" ht="13.5" thickBot="1">
      <c r="A31" s="97">
        <v>0</v>
      </c>
      <c r="B31" s="199" t="e">
        <f>VLOOKUP(A31,'пр.взв.'!B7:D38,2,FALSE)</f>
        <v>#N/A</v>
      </c>
      <c r="C31" s="91"/>
      <c r="D31" s="25"/>
      <c r="E31" s="68"/>
      <c r="F31" s="69"/>
      <c r="G31" s="69"/>
      <c r="H31" s="69"/>
      <c r="I31" s="68">
        <v>0</v>
      </c>
      <c r="J31" s="187" t="e">
        <f>VLOOKUP(I31,'пр.взв.'!B7:D38,2,FALSE)</f>
        <v>#N/A</v>
      </c>
      <c r="K31" s="188"/>
      <c r="L31" s="189"/>
      <c r="M31" s="91"/>
      <c r="N31" s="69"/>
      <c r="O31" s="69"/>
      <c r="P31" s="44"/>
      <c r="Q31" s="69"/>
      <c r="R31" s="37"/>
      <c r="S31" s="37"/>
      <c r="T31" s="37"/>
      <c r="U31" s="4"/>
      <c r="V31" s="4"/>
    </row>
    <row r="32" spans="1:22" ht="13.5" customHeight="1">
      <c r="A32" s="97"/>
      <c r="B32" s="201"/>
      <c r="C32" s="90"/>
      <c r="D32" s="25"/>
      <c r="E32" s="88">
        <v>1</v>
      </c>
      <c r="F32" s="203" t="str">
        <f>VLOOKUP(E32,'пр.взв.'!B7:D38,2,FALSE)</f>
        <v>Пухаев Бесик Кахаевич</v>
      </c>
      <c r="G32" s="204"/>
      <c r="H32" s="205"/>
      <c r="I32" s="101"/>
      <c r="J32" s="190"/>
      <c r="K32" s="191"/>
      <c r="L32" s="192"/>
      <c r="M32" s="90"/>
      <c r="N32" s="92"/>
      <c r="O32" s="92"/>
      <c r="P32" s="44"/>
      <c r="Q32" s="88">
        <v>2</v>
      </c>
      <c r="R32" s="177" t="str">
        <f>VLOOKUP(Q32,'пр.взв.'!B7:D38,2,FALSE)</f>
        <v>Вороков Анзор Ладинович</v>
      </c>
      <c r="S32" s="92"/>
      <c r="T32" s="92"/>
      <c r="U32" s="92"/>
      <c r="V32" s="4"/>
    </row>
    <row r="33" spans="1:22" ht="13.5" customHeight="1" thickBot="1">
      <c r="A33" s="97">
        <v>0</v>
      </c>
      <c r="B33" s="202" t="e">
        <f>VLOOKUP(A33,'пр.взв.'!B7:E38,2,FALSE)</f>
        <v>#N/A</v>
      </c>
      <c r="C33" s="37"/>
      <c r="D33" s="25"/>
      <c r="E33" s="71"/>
      <c r="F33" s="206"/>
      <c r="G33" s="207"/>
      <c r="H33" s="208"/>
      <c r="I33" s="102">
        <v>0</v>
      </c>
      <c r="J33" s="181" t="e">
        <f>VLOOKUP(I33,'пр.взв.'!B7:D38,2,FALSE)</f>
        <v>#N/A</v>
      </c>
      <c r="K33" s="182"/>
      <c r="L33" s="183"/>
      <c r="M33" s="92"/>
      <c r="N33" s="92"/>
      <c r="O33" s="92"/>
      <c r="P33" s="44"/>
      <c r="Q33" s="69"/>
      <c r="R33" s="178"/>
      <c r="S33" s="92"/>
      <c r="T33" s="92"/>
      <c r="U33" s="92"/>
      <c r="V33" s="4"/>
    </row>
    <row r="34" spans="1:22" ht="13.5" customHeight="1" thickBot="1">
      <c r="A34" s="97"/>
      <c r="B34" s="200"/>
      <c r="C34" s="37"/>
      <c r="D34" s="25"/>
      <c r="E34" s="69"/>
      <c r="F34" s="69"/>
      <c r="G34" s="69"/>
      <c r="H34" s="69"/>
      <c r="I34" s="103"/>
      <c r="J34" s="184"/>
      <c r="K34" s="185"/>
      <c r="L34" s="186"/>
      <c r="M34" s="69"/>
      <c r="N34" s="69"/>
      <c r="O34" s="69"/>
      <c r="P34" s="44"/>
      <c r="Q34" s="69"/>
      <c r="R34" s="37"/>
      <c r="S34" s="37"/>
      <c r="T34" s="37"/>
      <c r="U34" s="4"/>
      <c r="V34" s="4"/>
    </row>
    <row r="35" spans="1:22" ht="12.75">
      <c r="A35" s="4"/>
      <c r="B35" s="37"/>
      <c r="C35" s="68">
        <v>0</v>
      </c>
      <c r="D35" s="199" t="e">
        <f>VLOOKUP(C35,'пр.взв.'!B7:D38,2,FALSE)</f>
        <v>#N/A</v>
      </c>
      <c r="E35" s="69"/>
      <c r="F35" s="69"/>
      <c r="G35" s="69"/>
      <c r="H35" s="69"/>
      <c r="I35" s="68"/>
      <c r="J35" s="70"/>
      <c r="K35" s="69"/>
      <c r="L35" s="69"/>
      <c r="M35" s="68">
        <v>0</v>
      </c>
      <c r="N35" s="187" t="e">
        <f>VLOOKUP(M35,'пр.взв.'!B7:D38,2,FALSE)</f>
        <v>#N/A</v>
      </c>
      <c r="O35" s="194"/>
      <c r="P35" s="195"/>
      <c r="Q35" s="69"/>
      <c r="R35" s="37"/>
      <c r="S35" s="37"/>
      <c r="T35" s="37"/>
      <c r="U35" s="4"/>
      <c r="V35" s="4"/>
    </row>
    <row r="36" spans="2:22" ht="13.5" thickBot="1">
      <c r="B36" s="37"/>
      <c r="C36" s="37"/>
      <c r="D36" s="200"/>
      <c r="E36" s="69"/>
      <c r="F36" s="69"/>
      <c r="G36" s="69"/>
      <c r="H36" s="69"/>
      <c r="I36" s="69"/>
      <c r="J36" s="70"/>
      <c r="K36" s="69"/>
      <c r="L36" s="69"/>
      <c r="M36" s="69"/>
      <c r="N36" s="196"/>
      <c r="O36" s="197"/>
      <c r="P36" s="198"/>
      <c r="Q36" s="69"/>
      <c r="R36" s="37"/>
      <c r="S36" s="37"/>
      <c r="T36" s="37"/>
      <c r="U36" s="4"/>
      <c r="V36" s="4"/>
    </row>
    <row r="37" spans="1:22" ht="12.75">
      <c r="A37" s="33"/>
      <c r="B37" s="67"/>
      <c r="C37" s="67"/>
      <c r="D37" s="104"/>
      <c r="E37" s="72"/>
      <c r="F37" s="72"/>
      <c r="G37" s="72"/>
      <c r="H37" s="73"/>
      <c r="I37" s="73"/>
      <c r="J37" s="73"/>
      <c r="K37" s="72"/>
      <c r="L37" s="72"/>
      <c r="M37" s="72"/>
      <c r="N37" s="72"/>
      <c r="O37" s="72"/>
      <c r="P37" s="72"/>
      <c r="Q37" s="72"/>
      <c r="R37" s="67"/>
      <c r="S37" s="67"/>
      <c r="T37" s="67"/>
      <c r="U37" s="67"/>
      <c r="V37" s="67"/>
    </row>
    <row r="38" spans="1:22" ht="15.75">
      <c r="A38" s="193" t="str">
        <f>HYPERLINK('[1]реквизиты'!$A$6)</f>
        <v>Гл. судья, судья МК</v>
      </c>
      <c r="B38" s="193"/>
      <c r="C38" s="193"/>
      <c r="E38" s="79"/>
      <c r="F38" s="80"/>
      <c r="J38" s="82" t="str">
        <f>HYPERLINK('[1]реквизиты'!$G$6)</f>
        <v>Х.Ю.Хапай</v>
      </c>
      <c r="K38" s="5"/>
      <c r="N38" s="74"/>
      <c r="O38" s="83" t="str">
        <f>HYPERLINK('[1]реквизиты'!$G$7)</f>
        <v>/Майкоп/</v>
      </c>
      <c r="P38" s="74"/>
      <c r="Q38" s="74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5"/>
      <c r="F39" s="85"/>
      <c r="G39" s="85"/>
      <c r="H39" s="85"/>
      <c r="I39" s="85"/>
      <c r="J39" s="75"/>
      <c r="K39" s="75"/>
      <c r="L39" s="75"/>
      <c r="M39" s="75"/>
      <c r="N39" s="75"/>
      <c r="O39" s="75"/>
      <c r="P39" s="75"/>
      <c r="Q39" s="75"/>
    </row>
    <row r="40" spans="1:16" ht="15.75">
      <c r="A40" s="105" t="str">
        <f>HYPERLINK('[1]реквизиты'!$A$8)</f>
        <v>Гл. секретарь, судья РК</v>
      </c>
      <c r="B40" s="106"/>
      <c r="C40" s="107"/>
      <c r="D40" s="81"/>
      <c r="E40" s="81"/>
      <c r="F40" s="3"/>
      <c r="G40" s="3"/>
      <c r="H40" s="3"/>
      <c r="I40" s="3"/>
      <c r="J40" s="82" t="str">
        <f>HYPERLINK('[1]реквизиты'!$G$8)</f>
        <v>И.Г.Циклаури</v>
      </c>
      <c r="K40" s="74"/>
      <c r="L40" s="74"/>
      <c r="M40" s="74"/>
      <c r="O40" s="83" t="str">
        <f>HYPERLINK('[1]реквизиты'!$G$9)</f>
        <v>/Владикавказ/</v>
      </c>
      <c r="P40" s="75"/>
    </row>
    <row r="41" spans="4:20" ht="15">
      <c r="D41" s="79"/>
      <c r="E41" s="79"/>
      <c r="F41" s="80"/>
      <c r="G41" s="84"/>
      <c r="H41" s="84"/>
      <c r="I41" s="4"/>
      <c r="J41" s="4"/>
      <c r="K41" s="4"/>
      <c r="L41" s="4"/>
      <c r="M41" s="74"/>
      <c r="N41" s="74"/>
      <c r="O41" s="74"/>
      <c r="P41" s="74"/>
      <c r="Q41" s="4"/>
      <c r="R41" s="5"/>
      <c r="S41" s="75"/>
      <c r="T41" s="75"/>
    </row>
    <row r="42" spans="4:20" ht="15">
      <c r="D42" s="79"/>
      <c r="E42" s="79"/>
      <c r="F42" s="80"/>
      <c r="G42" s="84"/>
      <c r="H42" s="84"/>
      <c r="I42" s="4"/>
      <c r="J42" s="4"/>
      <c r="K42" s="4"/>
      <c r="L42" s="4"/>
      <c r="M42" s="74"/>
      <c r="N42" s="74"/>
      <c r="O42" s="74"/>
      <c r="P42" s="74"/>
      <c r="Q42" s="84"/>
      <c r="R42" s="5"/>
      <c r="S42" s="75"/>
      <c r="T42" s="75"/>
    </row>
    <row r="43" spans="10:20" ht="12.75">
      <c r="J43" s="4"/>
      <c r="K43" s="4"/>
      <c r="L43" s="4"/>
      <c r="M43" s="4"/>
      <c r="N43" s="4"/>
      <c r="O43" s="4"/>
      <c r="P43" s="4"/>
      <c r="Q43" s="4"/>
      <c r="S43" s="75"/>
      <c r="T43" s="75"/>
    </row>
    <row r="44" spans="2:18" ht="15">
      <c r="B44" s="57">
        <f>HYPERLINK('[1]реквизиты'!$A$22)</f>
      </c>
      <c r="C44" s="54"/>
      <c r="D44" s="79"/>
      <c r="E44" s="79"/>
      <c r="F44" s="79"/>
      <c r="G44" s="5"/>
      <c r="H44" s="5"/>
      <c r="M44" s="58">
        <f>HYPERLINK('[1]реквизиты'!$G$23)</f>
      </c>
      <c r="O44" s="75"/>
      <c r="P44" s="75"/>
      <c r="R44" s="5"/>
    </row>
    <row r="45" spans="5:17" ht="12.75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7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2:N22"/>
    <mergeCell ref="J27:L28"/>
    <mergeCell ref="J31:L32"/>
    <mergeCell ref="J33:L34"/>
    <mergeCell ref="R15:R1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2009-05-24T19:16:35Z</cp:lastPrinted>
  <dcterms:created xsi:type="dcterms:W3CDTF">1996-10-08T23:32:33Z</dcterms:created>
  <dcterms:modified xsi:type="dcterms:W3CDTF">2009-05-24T19:19:03Z</dcterms:modified>
  <cp:category/>
  <cp:version/>
  <cp:contentType/>
  <cp:contentStatus/>
</cp:coreProperties>
</file>