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ф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<sst xmlns="http://schemas.openxmlformats.org/spreadsheetml/2006/main" count="169" uniqueCount="63">
  <si>
    <t>№ п/п</t>
  </si>
  <si>
    <t>№ п/ж</t>
  </si>
  <si>
    <t>Ф.И.О</t>
  </si>
  <si>
    <t>Дата рожд., разряд</t>
  </si>
  <si>
    <t>Округ, субъект, город, ведомство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</si>
  <si>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</si>
  <si>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</si>
  <si>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</si>
  <si>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</si>
  <si>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</si>
  <si>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</si>
  <si>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</si>
  <si>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</si>
  <si>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</si>
  <si>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</si>
  <si>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</si>
  <si>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</si>
  <si>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</si>
  <si>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</si>
  <si>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</si>
  <si>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</si>
  <si>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</si>
  <si>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</si>
  <si>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</si>
  <si>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</si>
  <si>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</si>
  <si>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</si>
  <si>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</si>
  <si>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</si>
  <si>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</si>
  <si>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</si>
  <si>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спортшкола</t>
  </si>
  <si>
    <t>КЕДА Алиса Георгиевна</t>
  </si>
  <si>
    <t>03.11.94 1ю</t>
  </si>
  <si>
    <t>Москва МКС</t>
  </si>
  <si>
    <t>СДШОР</t>
  </si>
  <si>
    <t>Дугаева НС Шмаков ОВ</t>
  </si>
  <si>
    <t>КАРИМОВА Яна Маратовна</t>
  </si>
  <si>
    <t>01.12.94, КМС</t>
  </si>
  <si>
    <t>СДЮШОР</t>
  </si>
  <si>
    <t>Рябова М.А.</t>
  </si>
  <si>
    <t>МАРКАРЯН Елизавета Робертовна</t>
  </si>
  <si>
    <t>30.12.94 1</t>
  </si>
  <si>
    <t>ЮФО Краснодарский</t>
  </si>
  <si>
    <t>Васорина АГ</t>
  </si>
  <si>
    <t>КРАВЧЕНКО Ольга Александровна</t>
  </si>
  <si>
    <t>01.11.94 1</t>
  </si>
  <si>
    <t>ЦФО Брянская  МО</t>
  </si>
  <si>
    <t>ДЮСШ</t>
  </si>
  <si>
    <t>ВЛАСОВ АИ</t>
  </si>
  <si>
    <t>СОРОКА Марина Анатольевна</t>
  </si>
  <si>
    <t>05.07.93 1ю</t>
  </si>
  <si>
    <t>ДВФО Приморский Владивосток ПР</t>
  </si>
  <si>
    <t>Шестера АА</t>
  </si>
  <si>
    <t>в.к.    38      кг.</t>
  </si>
  <si>
    <t>В.К. 38</t>
  </si>
  <si>
    <t>ПФО  Башкортостан, МО</t>
  </si>
  <si>
    <t>2'6''</t>
  </si>
  <si>
    <t>2'8''</t>
  </si>
  <si>
    <t>В.К.38</t>
  </si>
  <si>
    <t>4:0</t>
  </si>
  <si>
    <t>3:0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</si>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</sst>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15" applyFont="1" applyBorder="1" applyAlignment="1">
      <alignment horizontal="center"/>
    </xf>
    <xf numFmtId="0" fontId="0" fillId="0" borderId="5" xfId="15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2" fillId="0" borderId="10" xfId="15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11" xfId="15" applyFont="1" applyBorder="1" applyAlignment="1">
      <alignment horizontal="center"/>
    </xf>
    <xf numFmtId="0" fontId="2" fillId="0" borderId="12" xfId="15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0" borderId="15" xfId="15" applyFont="1" applyBorder="1" applyAlignment="1">
      <alignment horizontal="center"/>
    </xf>
    <xf numFmtId="0" fontId="2" fillId="0" borderId="16" xfId="15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8" xfId="15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15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15" applyFont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10" fillId="0" borderId="0" xfId="15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2" fillId="3" borderId="27" xfId="0" applyNumberFormat="1" applyFont="1" applyFill="1" applyBorder="1" applyAlignment="1">
      <alignment horizontal="center" vertical="center"/>
    </xf>
    <xf numFmtId="49" fontId="0" fillId="3" borderId="28" xfId="0" applyNumberFormat="1" applyFont="1" applyFill="1" applyBorder="1" applyAlignment="1">
      <alignment horizontal="center" vertical="center"/>
    </xf>
    <xf numFmtId="49" fontId="2" fillId="4" borderId="27" xfId="0" applyNumberFormat="1" applyFont="1" applyFill="1" applyBorder="1" applyAlignment="1">
      <alignment horizontal="center" vertical="center"/>
    </xf>
    <xf numFmtId="49" fontId="0" fillId="4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16" fillId="0" borderId="30" xfId="15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6" fillId="0" borderId="39" xfId="15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3" fillId="0" borderId="34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3" fillId="0" borderId="46" xfId="15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6" fillId="0" borderId="29" xfId="15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" fillId="0" borderId="48" xfId="15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4" borderId="31" xfId="15" applyNumberFormat="1" applyFont="1" applyFill="1" applyBorder="1" applyAlignment="1" applyProtection="1">
      <alignment horizontal="center" vertical="center" wrapText="1"/>
      <protection/>
    </xf>
    <xf numFmtId="0" fontId="13" fillId="4" borderId="33" xfId="15" applyNumberFormat="1" applyFont="1" applyFill="1" applyBorder="1" applyAlignment="1" applyProtection="1">
      <alignment horizontal="center" vertical="center" wrapText="1"/>
      <protection/>
    </xf>
    <xf numFmtId="0" fontId="13" fillId="4" borderId="32" xfId="15" applyNumberFormat="1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0" xfId="15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60" xfId="15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Font="1" applyBorder="1" applyAlignment="1">
      <alignment/>
    </xf>
    <xf numFmtId="0" fontId="3" fillId="0" borderId="58" xfId="0" applyFont="1" applyBorder="1" applyAlignment="1">
      <alignment horizontal="center" vertical="center" wrapText="1"/>
    </xf>
    <xf numFmtId="0" fontId="3" fillId="0" borderId="50" xfId="15" applyFont="1" applyBorder="1" applyAlignment="1">
      <alignment horizontal="left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0" fillId="0" borderId="58" xfId="15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3" fillId="0" borderId="60" xfId="15" applyFont="1" applyFill="1" applyBorder="1" applyAlignment="1">
      <alignment horizontal="left" vertical="center" wrapText="1"/>
    </xf>
    <xf numFmtId="0" fontId="3" fillId="0" borderId="60" xfId="15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428625</xdr:colOff>
      <xdr:row>2</xdr:row>
      <xdr:rowOff>247650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90</xdr:row>
      <xdr:rowOff>66675</xdr:rowOff>
    </xdr:from>
    <xdr:to>
      <xdr:col>15</xdr:col>
      <xdr:colOff>247650</xdr:colOff>
      <xdr:row>95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0" y="1588770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91</xdr:row>
      <xdr:rowOff>57150</xdr:rowOff>
    </xdr:from>
    <xdr:to>
      <xdr:col>15</xdr:col>
      <xdr:colOff>400050</xdr:colOff>
      <xdr:row>96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39150" y="1604010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133350</xdr:rowOff>
    </xdr:from>
    <xdr:to>
      <xdr:col>15</xdr:col>
      <xdr:colOff>590550</xdr:colOff>
      <xdr:row>3</xdr:row>
      <xdr:rowOff>123825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62850" y="133350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26</xdr:row>
      <xdr:rowOff>76200</xdr:rowOff>
    </xdr:from>
    <xdr:to>
      <xdr:col>13</xdr:col>
      <xdr:colOff>704850</xdr:colOff>
      <xdr:row>32</xdr:row>
      <xdr:rowOff>152400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6381750" y="5381625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552450</xdr:colOff>
      <xdr:row>23</xdr:row>
      <xdr:rowOff>85725</xdr:rowOff>
    </xdr:from>
    <xdr:to>
      <xdr:col>13</xdr:col>
      <xdr:colOff>657225</xdr:colOff>
      <xdr:row>29</xdr:row>
      <xdr:rowOff>57150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6210300" y="4886325"/>
          <a:ext cx="1809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"/>
  <sheetViews>
    <sheetView tabSelected="1" workbookViewId="0" topLeftCell="A8">
      <selection activeCell="A1" sqref="A1:P33"/>
    </sheetView>
  </sheetViews>
  <sheetFormatPr defaultColWidth="9.140625" defaultRowHeight="12.75"/>
  <cols>
    <col min="1" max="1" width="5.28125" style="0" customWidth="1"/>
    <col min="2" max="2" width="18.28125" style="0" customWidth="1"/>
    <col min="4" max="4" width="13.28125" style="0" customWidth="1"/>
    <col min="5" max="9" width="6.7109375" style="0" customWidth="1"/>
    <col min="10" max="10" width="1.421875" style="0" customWidth="1"/>
    <col min="11" max="11" width="3.8515625" style="0" customWidth="1"/>
    <col min="12" max="12" width="17.7109375" style="0" customWidth="1"/>
    <col min="13" max="13" width="7.8515625" style="0" customWidth="1"/>
    <col min="14" max="14" width="13.00390625" style="0" customWidth="1"/>
    <col min="15" max="15" width="7.7109375" style="0" customWidth="1"/>
    <col min="16" max="16" width="12.140625" style="0" customWidth="1"/>
  </cols>
  <sheetData>
    <row r="1" spans="1:16" ht="19.5" customHeight="1">
      <c r="A1" s="164" t="s">
        <v>30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9.5" customHeight="1" thickBot="1">
      <c r="A2" s="140" t="s">
        <v>29</v>
      </c>
      <c r="B2" s="141"/>
      <c r="C2" s="141"/>
      <c r="D2" s="141"/>
      <c r="E2" s="141"/>
      <c r="F2" s="141"/>
      <c r="G2" s="141"/>
      <c r="H2" s="141"/>
      <c r="I2" s="141"/>
      <c r="K2" s="170" t="str">
        <f>HYPERLINK('[3]реквизиты'!$L$7)</f>
        <v>ИТОГОВЫЙ ПРОТОКОЛ</v>
      </c>
      <c r="L2" s="170"/>
      <c r="M2" s="170"/>
      <c r="N2" s="170"/>
      <c r="O2" s="170"/>
      <c r="P2" s="170"/>
    </row>
    <row r="3" spans="1:18" ht="33.75" customHeight="1" thickBot="1">
      <c r="A3" s="8"/>
      <c r="B3" s="41"/>
      <c r="C3" s="41"/>
      <c r="D3" s="165" t="str">
        <f>HYPERLINK('[1]реквизиты'!$A$2)</f>
        <v>IV Летняя спартакиада учащихся России по САМБО среди  девушек 1993-94 гг.р</v>
      </c>
      <c r="E3" s="166"/>
      <c r="F3" s="166"/>
      <c r="G3" s="166"/>
      <c r="H3" s="166"/>
      <c r="I3" s="166"/>
      <c r="J3" s="166"/>
      <c r="K3" s="166"/>
      <c r="L3" s="166"/>
      <c r="M3" s="167"/>
      <c r="N3" s="41"/>
      <c r="O3" s="41"/>
      <c r="P3" s="41"/>
      <c r="Q3" s="38"/>
      <c r="R3" s="38"/>
    </row>
    <row r="4" spans="1:18" ht="21" customHeight="1" thickBot="1">
      <c r="A4" s="124" t="str">
        <f>HYPERLINK('[1]реквизиты'!$A$3)</f>
        <v>15 -19 июля 2009 г.                     г. Пенза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39"/>
      <c r="R4" s="39"/>
    </row>
    <row r="5" spans="1:16" ht="23.25" customHeight="1" thickBot="1">
      <c r="A5" s="3" t="s">
        <v>6</v>
      </c>
      <c r="D5" s="3"/>
      <c r="G5" s="133"/>
      <c r="H5" s="133"/>
      <c r="I5" s="133"/>
      <c r="N5" s="3"/>
      <c r="O5" s="131" t="s">
        <v>54</v>
      </c>
      <c r="P5" s="132"/>
    </row>
    <row r="6" spans="1:16" ht="13.5" customHeight="1" thickBot="1">
      <c r="A6" s="70" t="s">
        <v>1</v>
      </c>
      <c r="B6" s="70" t="s">
        <v>7</v>
      </c>
      <c r="C6" s="70" t="s">
        <v>8</v>
      </c>
      <c r="D6" s="70" t="s">
        <v>9</v>
      </c>
      <c r="E6" s="72" t="s">
        <v>10</v>
      </c>
      <c r="F6" s="74"/>
      <c r="G6" s="74"/>
      <c r="H6" s="70" t="s">
        <v>11</v>
      </c>
      <c r="I6" s="70" t="s">
        <v>12</v>
      </c>
      <c r="J6" s="51"/>
      <c r="K6" s="142" t="s">
        <v>12</v>
      </c>
      <c r="L6" s="142" t="s">
        <v>2</v>
      </c>
      <c r="M6" s="144" t="s">
        <v>3</v>
      </c>
      <c r="N6" s="146" t="s">
        <v>4</v>
      </c>
      <c r="O6" s="126" t="s">
        <v>31</v>
      </c>
      <c r="P6" s="128" t="s">
        <v>5</v>
      </c>
    </row>
    <row r="7" spans="1:16" ht="13.5" thickBot="1">
      <c r="A7" s="89"/>
      <c r="B7" s="89"/>
      <c r="C7" s="89"/>
      <c r="D7" s="71"/>
      <c r="E7" s="4">
        <v>1</v>
      </c>
      <c r="F7" s="5">
        <v>2</v>
      </c>
      <c r="G7" s="7">
        <v>3</v>
      </c>
      <c r="H7" s="75"/>
      <c r="I7" s="130"/>
      <c r="J7" s="52"/>
      <c r="K7" s="143"/>
      <c r="L7" s="143"/>
      <c r="M7" s="145"/>
      <c r="N7" s="147"/>
      <c r="O7" s="127"/>
      <c r="P7" s="129"/>
    </row>
    <row r="8" spans="1:16" ht="15" customHeight="1">
      <c r="A8" s="148">
        <v>1</v>
      </c>
      <c r="B8" s="108" t="str">
        <f>VLOOKUP(A8,'пр.взвешивания'!B6:E15,2,FALSE)</f>
        <v>КРАВЧЕНКО Ольга Александровна</v>
      </c>
      <c r="C8" s="84" t="str">
        <f>VLOOKUP(A8,'пр.взвешивания'!B6:E15,3,FALSE)</f>
        <v>01.11.94 1</v>
      </c>
      <c r="D8" s="86" t="str">
        <f>VLOOKUP(A8,'пр.взвешивания'!B6:E15,4,FALSE)</f>
        <v>ЦФО Брянская  МО</v>
      </c>
      <c r="E8" s="11"/>
      <c r="F8" s="25">
        <v>0</v>
      </c>
      <c r="G8" s="25">
        <v>0</v>
      </c>
      <c r="H8" s="88">
        <f>SUM(E8:G8)</f>
        <v>0</v>
      </c>
      <c r="I8" s="68">
        <v>3</v>
      </c>
      <c r="J8" s="175">
        <v>2</v>
      </c>
      <c r="K8" s="161">
        <v>1</v>
      </c>
      <c r="L8" s="134" t="str">
        <f>VLOOKUP(J8,'пр.взвешивания'!B6:G17,2,FALSE)</f>
        <v>КЕДА Алиса Георгиевна</v>
      </c>
      <c r="M8" s="136" t="str">
        <f>VLOOKUP(J8,'пр.взвешивания'!B6:G17,3,FALSE)</f>
        <v>03.11.94 1ю</v>
      </c>
      <c r="N8" s="138" t="str">
        <f>VLOOKUP(J8,'пр.взвешивания'!B6:G17,4,FALSE)</f>
        <v>Москва МКС</v>
      </c>
      <c r="O8" s="152" t="str">
        <f>VLOOKUP(J8,'пр.взвешивания'!B6:G17,5,FALSE)</f>
        <v>СДШОР</v>
      </c>
      <c r="P8" s="154" t="str">
        <f>VLOOKUP(J8,'пр.взвешивания'!B6:G17,6,FALSE)</f>
        <v>Дугаева НС Шмаков ОВ</v>
      </c>
    </row>
    <row r="9" spans="1:16" ht="15" customHeight="1">
      <c r="A9" s="149"/>
      <c r="B9" s="150"/>
      <c r="C9" s="85"/>
      <c r="D9" s="87"/>
      <c r="E9" s="12"/>
      <c r="F9" s="13">
        <f>HYPERLINK(круги!H5)</f>
      </c>
      <c r="G9" s="13">
        <f>HYPERLINK(круги!H16)</f>
      </c>
      <c r="H9" s="76"/>
      <c r="I9" s="69"/>
      <c r="J9" s="175"/>
      <c r="K9" s="162"/>
      <c r="L9" s="135"/>
      <c r="M9" s="137"/>
      <c r="N9" s="139"/>
      <c r="O9" s="153"/>
      <c r="P9" s="155"/>
    </row>
    <row r="10" spans="1:16" ht="15" customHeight="1">
      <c r="A10" s="92">
        <v>2</v>
      </c>
      <c r="B10" s="93" t="str">
        <f>VLOOKUP(A10,'пр.взвешивания'!B8:E17,2,FALSE)</f>
        <v>КЕДА Алиса Георгиевна</v>
      </c>
      <c r="C10" s="103" t="str">
        <f>VLOOKUP(A10,'пр.взвешивания'!B8:E17,3,FALSE)</f>
        <v>03.11.94 1ю</v>
      </c>
      <c r="D10" s="77" t="str">
        <f>VLOOKUP(A10,'пр.взвешивания'!B8:E17,4,FALSE)</f>
        <v>Москва МКС</v>
      </c>
      <c r="E10" s="26">
        <v>4</v>
      </c>
      <c r="F10" s="27"/>
      <c r="G10" s="28">
        <v>3</v>
      </c>
      <c r="H10" s="76">
        <f>SUM(E10:G10)</f>
        <v>7</v>
      </c>
      <c r="I10" s="105">
        <v>1</v>
      </c>
      <c r="J10" s="175">
        <v>3</v>
      </c>
      <c r="K10" s="156">
        <v>2</v>
      </c>
      <c r="L10" s="157" t="str">
        <f>VLOOKUP(J10,'пр.взвешивания'!B6:G17,2,FALSE)</f>
        <v>КАРИМОВА Яна Маратовна</v>
      </c>
      <c r="M10" s="158" t="str">
        <f>VLOOKUP(J10,'пр.взвешивания'!B6:G17,3,FALSE)</f>
        <v>01.12.94, КМС</v>
      </c>
      <c r="N10" s="151" t="str">
        <f>VLOOKUP(J10,'пр.взвешивания'!B6:G17,4,FALSE)</f>
        <v>ПФО  Башкортостан, МО</v>
      </c>
      <c r="O10" s="159" t="str">
        <f>VLOOKUP(J10,'пр.взвешивания'!B6:G17,5,FALSE)</f>
        <v>СДЮШОР</v>
      </c>
      <c r="P10" s="160" t="str">
        <f>VLOOKUP(J10,'пр.взвешивания'!B6:G17,6,FALSE)</f>
        <v>Рябова М.А.</v>
      </c>
    </row>
    <row r="11" spans="1:16" ht="15" customHeight="1">
      <c r="A11" s="92"/>
      <c r="B11" s="94"/>
      <c r="C11" s="104"/>
      <c r="D11" s="78"/>
      <c r="E11" s="14" t="s">
        <v>57</v>
      </c>
      <c r="F11" s="15"/>
      <c r="G11" s="13">
        <f>HYPERLINK(круги!H29)</f>
      </c>
      <c r="H11" s="76"/>
      <c r="I11" s="105"/>
      <c r="J11" s="175"/>
      <c r="K11" s="156"/>
      <c r="L11" s="135"/>
      <c r="M11" s="137"/>
      <c r="N11" s="139"/>
      <c r="O11" s="153"/>
      <c r="P11" s="155"/>
    </row>
    <row r="12" spans="1:16" ht="15" customHeight="1">
      <c r="A12" s="95">
        <v>3</v>
      </c>
      <c r="B12" s="97" t="str">
        <f>VLOOKUP(A12,'пр.взвешивания'!B10:E19,2,FALSE)</f>
        <v>КАРИМОВА Яна Маратовна</v>
      </c>
      <c r="C12" s="99" t="str">
        <f>VLOOKUP(A12,'пр.взвешивания'!B10:E19,3,FALSE)</f>
        <v>01.12.94, КМС</v>
      </c>
      <c r="D12" s="101" t="str">
        <f>VLOOKUP(A12,'пр.взвешивания'!B10:E19,4,FALSE)</f>
        <v>ПФО  Башкортостан, МО</v>
      </c>
      <c r="E12" s="26">
        <v>3</v>
      </c>
      <c r="F12" s="28">
        <v>1</v>
      </c>
      <c r="G12" s="54"/>
      <c r="H12" s="76">
        <f>SUM(E12:G12)</f>
        <v>4</v>
      </c>
      <c r="I12" s="90">
        <v>2</v>
      </c>
      <c r="J12" s="175">
        <v>4</v>
      </c>
      <c r="K12" s="163">
        <v>3</v>
      </c>
      <c r="L12" s="157" t="str">
        <f>VLOOKUP(J12,'пр.взвешивания'!B6:G17,2,FALSE)</f>
        <v>МАРКАРЯН Елизавета Робертовна</v>
      </c>
      <c r="M12" s="158" t="str">
        <f>VLOOKUP(J12,'пр.взвешивания'!B6:G17,3,FALSE)</f>
        <v>30.12.94 1</v>
      </c>
      <c r="N12" s="151" t="str">
        <f>VLOOKUP(J12,'пр.взвешивания'!B6:G17,4,FALSE)</f>
        <v>ЮФО Краснодарский</v>
      </c>
      <c r="O12" s="159" t="str">
        <f>VLOOKUP(J12,'пр.взвешивания'!B6:G17,5,FALSE)</f>
        <v>СДЮШОР</v>
      </c>
      <c r="P12" s="160" t="str">
        <f>VLOOKUP(J12,'пр.взвешивания'!B6:G17,6,FALSE)</f>
        <v>Васорина АГ</v>
      </c>
    </row>
    <row r="13" spans="1:18" ht="15" customHeight="1" thickBot="1">
      <c r="A13" s="96"/>
      <c r="B13" s="98"/>
      <c r="C13" s="100"/>
      <c r="D13" s="102"/>
      <c r="E13" s="16">
        <f>HYPERLINK(круги!H18)</f>
      </c>
      <c r="F13" s="17">
        <f>HYPERLINK(круги!H27)</f>
      </c>
      <c r="G13" s="55"/>
      <c r="H13" s="83"/>
      <c r="I13" s="91"/>
      <c r="J13" s="175"/>
      <c r="K13" s="163"/>
      <c r="L13" s="135"/>
      <c r="M13" s="137"/>
      <c r="N13" s="139"/>
      <c r="O13" s="153"/>
      <c r="P13" s="155"/>
      <c r="R13" s="40"/>
    </row>
    <row r="14" spans="1:16" ht="15" customHeight="1" thickBot="1">
      <c r="A14" s="3" t="s">
        <v>13</v>
      </c>
      <c r="B14" s="53"/>
      <c r="C14" s="53"/>
      <c r="D14" s="53"/>
      <c r="H14" s="56"/>
      <c r="I14" s="29"/>
      <c r="J14" s="175">
        <v>5</v>
      </c>
      <c r="K14" s="163">
        <v>3</v>
      </c>
      <c r="L14" s="157" t="str">
        <f>VLOOKUP(J14,'пр.взвешивания'!B6:G17,2,FALSE)</f>
        <v>СОРОКА Марина Анатольевна</v>
      </c>
      <c r="M14" s="158" t="str">
        <f>VLOOKUP(J14,'пр.взвешивания'!B6:G17,3,FALSE)</f>
        <v>05.07.93 1ю</v>
      </c>
      <c r="N14" s="151" t="str">
        <f>VLOOKUP(J14,'пр.взвешивания'!B6:G17,4,FALSE)</f>
        <v>ДВФО Приморский Владивосток ПР</v>
      </c>
      <c r="O14" s="159" t="str">
        <f>VLOOKUP(J14,'пр.взвешивания'!B6:G17,5,FALSE)</f>
        <v>ДЮСШ</v>
      </c>
      <c r="P14" s="160" t="str">
        <f>VLOOKUP(J14,'пр.взвешивания'!B6:G17,6,FALSE)</f>
        <v>Шестера АА</v>
      </c>
    </row>
    <row r="15" spans="1:16" ht="15" customHeight="1" thickBot="1">
      <c r="A15" s="70" t="s">
        <v>1</v>
      </c>
      <c r="B15" s="81" t="s">
        <v>7</v>
      </c>
      <c r="C15" s="81" t="s">
        <v>8</v>
      </c>
      <c r="D15" s="81" t="s">
        <v>9</v>
      </c>
      <c r="E15" s="72" t="s">
        <v>10</v>
      </c>
      <c r="F15" s="73"/>
      <c r="H15" s="79" t="s">
        <v>11</v>
      </c>
      <c r="I15" s="70" t="s">
        <v>12</v>
      </c>
      <c r="J15" s="175"/>
      <c r="K15" s="163"/>
      <c r="L15" s="135"/>
      <c r="M15" s="137"/>
      <c r="N15" s="139"/>
      <c r="O15" s="153"/>
      <c r="P15" s="155"/>
    </row>
    <row r="16" spans="1:16" ht="15" customHeight="1" thickBot="1">
      <c r="A16" s="89"/>
      <c r="B16" s="111"/>
      <c r="C16" s="111"/>
      <c r="D16" s="82"/>
      <c r="E16" s="4">
        <v>1</v>
      </c>
      <c r="F16" s="7">
        <v>2</v>
      </c>
      <c r="H16" s="80"/>
      <c r="I16" s="89"/>
      <c r="J16" s="175">
        <v>1</v>
      </c>
      <c r="K16" s="171">
        <v>5</v>
      </c>
      <c r="L16" s="157" t="str">
        <f>VLOOKUP(J16,'пр.взвешивания'!B6:G17,2,FALSE)</f>
        <v>КРАВЧЕНКО Ольга Александровна</v>
      </c>
      <c r="M16" s="158" t="str">
        <f>VLOOKUP(J16,'пр.взвешивания'!B6:G17,3,FALSE)</f>
        <v>01.11.94 1</v>
      </c>
      <c r="N16" s="151" t="str">
        <f>VLOOKUP(J16,'пр.взвешивания'!B6:G17,4,FALSE)</f>
        <v>ЦФО Брянская  МО</v>
      </c>
      <c r="O16" s="151" t="str">
        <f>VLOOKUP(J16,'пр.взвешивания'!B6:F17,5,FALSE)</f>
        <v>ДЮСШ</v>
      </c>
      <c r="P16" s="160" t="str">
        <f>VLOOKUP(J16,'пр.взвешивания'!B6:G17,6,FALSE)</f>
        <v>ВЛАСОВ АИ</v>
      </c>
    </row>
    <row r="17" spans="1:16" ht="15" customHeight="1" thickBot="1">
      <c r="A17" s="106">
        <v>4</v>
      </c>
      <c r="B17" s="108" t="str">
        <f>VLOOKUP(A17,'пр.взвешивания'!B6:E15,2,FALSE)</f>
        <v>МАРКАРЯН Елизавета Робертовна</v>
      </c>
      <c r="C17" s="84" t="str">
        <f>VLOOKUP(A17,'пр.взвешивания'!B6:E15,3,FALSE)</f>
        <v>30.12.94 1</v>
      </c>
      <c r="D17" s="86" t="str">
        <f>VLOOKUP(A17,'пр.взвешивания'!B6:E15,4,FALSE)</f>
        <v>ЮФО Краснодарский</v>
      </c>
      <c r="E17" s="11"/>
      <c r="F17" s="18">
        <v>4</v>
      </c>
      <c r="H17" s="88">
        <f>SUM(E17:G17)</f>
        <v>4</v>
      </c>
      <c r="I17" s="109">
        <v>1</v>
      </c>
      <c r="J17" s="175"/>
      <c r="K17" s="172"/>
      <c r="L17" s="173"/>
      <c r="M17" s="174"/>
      <c r="N17" s="168"/>
      <c r="O17" s="168"/>
      <c r="P17" s="169"/>
    </row>
    <row r="18" spans="1:16" ht="15" customHeight="1">
      <c r="A18" s="107"/>
      <c r="B18" s="94"/>
      <c r="C18" s="104"/>
      <c r="D18" s="78"/>
      <c r="E18" s="19"/>
      <c r="F18" s="20" t="s">
        <v>58</v>
      </c>
      <c r="H18" s="76"/>
      <c r="I18" s="110"/>
      <c r="J18" s="29"/>
      <c r="K18" s="29"/>
      <c r="L18" s="29"/>
      <c r="M18" s="29"/>
      <c r="N18" s="29"/>
      <c r="O18" s="29"/>
      <c r="P18" s="29"/>
    </row>
    <row r="19" spans="1:16" ht="15" customHeight="1">
      <c r="A19" s="107">
        <v>5</v>
      </c>
      <c r="B19" s="97" t="str">
        <f>VLOOKUP(A19,'пр.взвешивания'!B8:E17,2,FALSE)</f>
        <v>СОРОКА Марина Анатольевна</v>
      </c>
      <c r="C19" s="99" t="str">
        <f>VLOOKUP(A19,'пр.взвешивания'!B8:E17,3,FALSE)</f>
        <v>05.07.93 1ю</v>
      </c>
      <c r="D19" s="101" t="str">
        <f>VLOOKUP(A19,'пр.взвешивания'!B8:E17,4,FALSE)</f>
        <v>ДВФО Приморский Владивосток ПР</v>
      </c>
      <c r="E19" s="21">
        <v>0</v>
      </c>
      <c r="F19" s="22"/>
      <c r="H19" s="76">
        <f>SUM(E19:G19)</f>
        <v>0</v>
      </c>
      <c r="I19" s="110">
        <v>2</v>
      </c>
      <c r="J19" s="29"/>
      <c r="K19" s="29"/>
      <c r="L19" s="29"/>
      <c r="M19" s="29"/>
      <c r="N19" s="29"/>
      <c r="O19" s="29"/>
      <c r="P19" s="29"/>
    </row>
    <row r="20" spans="1:16" ht="15" customHeight="1" thickBot="1">
      <c r="A20" s="118"/>
      <c r="B20" s="98"/>
      <c r="C20" s="100"/>
      <c r="D20" s="102"/>
      <c r="E20" s="23">
        <f>HYPERLINK(круги!P7)</f>
      </c>
      <c r="F20" s="24"/>
      <c r="H20" s="83"/>
      <c r="I20" s="112"/>
      <c r="J20" s="29"/>
      <c r="K20" s="29"/>
      <c r="L20" s="29"/>
      <c r="M20" s="29"/>
      <c r="N20" s="29"/>
      <c r="O20" s="29"/>
      <c r="P20" s="29"/>
    </row>
    <row r="22" spans="2:6" ht="12.75">
      <c r="B22" t="s">
        <v>14</v>
      </c>
      <c r="F22" t="s">
        <v>15</v>
      </c>
    </row>
    <row r="23" ht="13.5" thickBot="1"/>
    <row r="24" spans="1:7" ht="13.5" thickBot="1">
      <c r="A24" s="113">
        <v>2</v>
      </c>
      <c r="B24" s="114" t="str">
        <f>VLOOKUP(A24,'пр.взвешивания'!B6:C21,2,FALSE)</f>
        <v>КЕДА Алиса Георгиевна</v>
      </c>
      <c r="C24" s="114" t="str">
        <f>VLOOKUP(A24,'пр.взвешивания'!B6:G15,3,FALSE)</f>
        <v>03.11.94 1ю</v>
      </c>
      <c r="D24" s="116" t="str">
        <f>VLOOKUP(B24,'пр.взвешивания'!C6:H15,3,FALSE)</f>
        <v>Москва МКС</v>
      </c>
      <c r="E24" s="57"/>
      <c r="F24" s="57"/>
      <c r="G24" s="57"/>
    </row>
    <row r="25" spans="1:7" ht="12.75">
      <c r="A25" s="92"/>
      <c r="B25" s="115"/>
      <c r="C25" s="115"/>
      <c r="D25" s="117"/>
      <c r="E25" s="66">
        <v>2</v>
      </c>
      <c r="F25" s="57"/>
      <c r="G25" s="57"/>
    </row>
    <row r="26" spans="1:17" ht="13.5" thickBot="1">
      <c r="A26" s="107">
        <v>5</v>
      </c>
      <c r="B26" s="119" t="str">
        <f>VLOOKUP(A26,'пр.взвешивания'!B6:E15,2,FALSE)</f>
        <v>СОРОКА Марина Анатольевна</v>
      </c>
      <c r="C26" s="119" t="str">
        <f>VLOOKUP(A26,'пр.взвешивания'!B6:G17,3,FALSE)</f>
        <v>05.07.93 1ю</v>
      </c>
      <c r="D26" s="121" t="str">
        <f>VLOOKUP(B26,'пр.взвешивания'!C6:H17,3,FALSE)</f>
        <v>ДВФО Приморский Владивосток ПР</v>
      </c>
      <c r="E26" s="67" t="s">
        <v>60</v>
      </c>
      <c r="F26" s="60"/>
      <c r="G26" s="57"/>
      <c r="I26" s="8"/>
      <c r="J26" s="8"/>
      <c r="K26" s="8"/>
      <c r="L26" s="8"/>
      <c r="M26" s="8"/>
      <c r="N26" s="8"/>
      <c r="O26" s="8"/>
      <c r="P26" s="8"/>
      <c r="Q26" s="8"/>
    </row>
    <row r="27" spans="1:17" ht="16.5" thickBot="1">
      <c r="A27" s="118"/>
      <c r="B27" s="120"/>
      <c r="C27" s="120"/>
      <c r="D27" s="122"/>
      <c r="E27" s="57"/>
      <c r="F27" s="61"/>
      <c r="G27" s="66" t="s">
        <v>62</v>
      </c>
      <c r="I27" s="47" t="str">
        <f>HYPERLINK('[1]реквизиты'!$A$6)</f>
        <v>Гл. судья, судья МК</v>
      </c>
      <c r="J27" s="42"/>
      <c r="K27" s="42"/>
      <c r="L27" s="43"/>
      <c r="M27" s="63"/>
      <c r="N27" s="63"/>
      <c r="O27" s="50" t="str">
        <f>HYPERLINK('[1]реквизиты'!$G$6)</f>
        <v>А.Н. Мельников</v>
      </c>
      <c r="P27" s="29"/>
      <c r="Q27" s="29"/>
    </row>
    <row r="28" spans="1:17" ht="16.5" thickBot="1">
      <c r="A28" s="123">
        <v>4</v>
      </c>
      <c r="B28" s="119" t="str">
        <f>VLOOKUP(A28,'пр.взвешивания'!B6:E15,2,FALSE)</f>
        <v>МАРКАРЯН Елизавета Робертовна</v>
      </c>
      <c r="C28" s="119" t="str">
        <f>VLOOKUP(A28,'пр.взвешивания'!B6:G19,3,FALSE)</f>
        <v>30.12.94 1</v>
      </c>
      <c r="D28" s="121" t="str">
        <f>VLOOKUP(B28,'пр.взвешивания'!C6:H19,3,FALSE)</f>
        <v>ЮФО Краснодарский</v>
      </c>
      <c r="E28" s="57"/>
      <c r="F28" s="61"/>
      <c r="G28" s="67" t="s">
        <v>60</v>
      </c>
      <c r="I28" s="42"/>
      <c r="J28" s="42"/>
      <c r="K28" s="42"/>
      <c r="L28" s="43"/>
      <c r="M28" s="63"/>
      <c r="N28" s="63"/>
      <c r="O28" s="48" t="str">
        <f>HYPERLINK('[1]реквизиты'!$G$7)</f>
        <v>/г. В.Пышма/</v>
      </c>
      <c r="P28" s="29"/>
      <c r="Q28" s="29"/>
    </row>
    <row r="29" spans="1:17" ht="12.75">
      <c r="A29" s="107"/>
      <c r="B29" s="115"/>
      <c r="C29" s="115"/>
      <c r="D29" s="117"/>
      <c r="E29" s="64">
        <v>3</v>
      </c>
      <c r="F29" s="62"/>
      <c r="G29" s="57"/>
      <c r="I29" s="44"/>
      <c r="J29" s="44"/>
      <c r="K29" s="44"/>
      <c r="L29" s="45"/>
      <c r="M29" s="46"/>
      <c r="N29" s="46"/>
      <c r="O29" s="45"/>
      <c r="P29" s="45"/>
      <c r="Q29" s="45"/>
    </row>
    <row r="30" spans="1:17" ht="16.5" thickBot="1">
      <c r="A30" s="95">
        <v>3</v>
      </c>
      <c r="B30" s="115" t="str">
        <f>VLOOKUP(A30,'пр.взвешивания'!B6:C15,2,FALSE)</f>
        <v>КАРИМОВА Яна Маратовна</v>
      </c>
      <c r="C30" s="115" t="str">
        <f>VLOOKUP(A30,'пр.взвешивания'!B6:G21,3,FALSE)</f>
        <v>01.12.94, КМС</v>
      </c>
      <c r="D30" s="117" t="str">
        <f>VLOOKUP(B30,'пр.взвешивания'!C6:H21,3,FALSE)</f>
        <v>ПФО  Башкортостан, МО</v>
      </c>
      <c r="E30" s="65" t="s">
        <v>61</v>
      </c>
      <c r="F30" s="57"/>
      <c r="G30" s="57"/>
      <c r="I30" s="47" t="str">
        <f>HYPERLINK('[2]реквизиты'!$A$22)</f>
        <v>Гл. секретарь, судья МК</v>
      </c>
      <c r="J30" s="42"/>
      <c r="K30" s="42"/>
      <c r="L30" s="43"/>
      <c r="M30" s="63"/>
      <c r="N30" s="63"/>
      <c r="O30" s="50" t="str">
        <f>HYPERLINK('[1]реквизиты'!$G$8)</f>
        <v>Н.Ю. Глушкова </v>
      </c>
      <c r="P30" s="29"/>
      <c r="Q30" s="29"/>
    </row>
    <row r="31" spans="1:17" ht="13.5" thickBot="1">
      <c r="A31" s="96"/>
      <c r="B31" s="120"/>
      <c r="C31" s="120"/>
      <c r="D31" s="122"/>
      <c r="E31" s="57"/>
      <c r="F31" s="57"/>
      <c r="G31" s="57"/>
      <c r="I31" s="44"/>
      <c r="J31" s="44"/>
      <c r="K31" s="44"/>
      <c r="L31" s="45"/>
      <c r="M31" s="46"/>
      <c r="N31" s="46"/>
      <c r="O31" s="49" t="str">
        <f>HYPERLINK('[1]реквизиты'!$G$9)</f>
        <v>/г. Рязань/</v>
      </c>
      <c r="P31" s="45"/>
      <c r="Q31" s="45"/>
    </row>
    <row r="32" spans="1:17" ht="12.75">
      <c r="A32" s="58"/>
      <c r="B32" s="58"/>
      <c r="C32" s="58"/>
      <c r="D32" s="58"/>
      <c r="E32" s="58"/>
      <c r="F32" s="58"/>
      <c r="G32" s="58"/>
      <c r="I32" s="45"/>
      <c r="J32" s="45"/>
      <c r="K32" s="45"/>
      <c r="L32" s="45"/>
      <c r="M32" s="45"/>
      <c r="N32" s="45"/>
      <c r="O32" s="45"/>
      <c r="P32" s="45"/>
      <c r="Q32" s="45"/>
    </row>
    <row r="35" spans="1:9" ht="12.75">
      <c r="A35" s="35"/>
      <c r="B35" s="35"/>
      <c r="C35" s="35"/>
      <c r="D35" s="8"/>
      <c r="E35" s="8"/>
      <c r="F35" s="8"/>
      <c r="G35" s="8"/>
      <c r="H35" s="8"/>
      <c r="I35" s="33"/>
    </row>
    <row r="41" spans="1:9" ht="12.75">
      <c r="A41" s="35"/>
      <c r="B41" s="35"/>
      <c r="C41" s="35"/>
      <c r="D41" s="8"/>
      <c r="E41" s="8"/>
      <c r="F41" s="8"/>
      <c r="G41" s="8"/>
      <c r="H41" s="8"/>
      <c r="I41" s="8"/>
    </row>
    <row r="42" spans="1:9" ht="12.75">
      <c r="A42" s="33"/>
      <c r="B42" s="33"/>
      <c r="C42" s="33"/>
      <c r="D42" s="33"/>
      <c r="E42" s="33"/>
      <c r="F42" s="33"/>
      <c r="G42" s="33"/>
      <c r="H42" s="33"/>
      <c r="I42" s="33"/>
    </row>
  </sheetData>
  <mergeCells count="108">
    <mergeCell ref="J16:J17"/>
    <mergeCell ref="J8:J9"/>
    <mergeCell ref="J10:J11"/>
    <mergeCell ref="J12:J13"/>
    <mergeCell ref="J14:J15"/>
    <mergeCell ref="A1:P1"/>
    <mergeCell ref="D3:M3"/>
    <mergeCell ref="O16:O17"/>
    <mergeCell ref="P16:P17"/>
    <mergeCell ref="K2:P2"/>
    <mergeCell ref="K16:K17"/>
    <mergeCell ref="L16:L17"/>
    <mergeCell ref="M16:M17"/>
    <mergeCell ref="N16:N17"/>
    <mergeCell ref="O12:O13"/>
    <mergeCell ref="P12:P13"/>
    <mergeCell ref="O14:O15"/>
    <mergeCell ref="P14:P15"/>
    <mergeCell ref="K12:K13"/>
    <mergeCell ref="L12:L13"/>
    <mergeCell ref="M12:M13"/>
    <mergeCell ref="N12:N13"/>
    <mergeCell ref="K14:K15"/>
    <mergeCell ref="L14:L15"/>
    <mergeCell ref="M14:M15"/>
    <mergeCell ref="N14:N15"/>
    <mergeCell ref="O8:O9"/>
    <mergeCell ref="P8:P9"/>
    <mergeCell ref="K10:K11"/>
    <mergeCell ref="L10:L11"/>
    <mergeCell ref="M10:M11"/>
    <mergeCell ref="N10:N11"/>
    <mergeCell ref="O10:O11"/>
    <mergeCell ref="P10:P11"/>
    <mergeCell ref="K8:K9"/>
    <mergeCell ref="L8:L9"/>
    <mergeCell ref="M8:M9"/>
    <mergeCell ref="N8:N9"/>
    <mergeCell ref="A2:I2"/>
    <mergeCell ref="K6:K7"/>
    <mergeCell ref="L6:L7"/>
    <mergeCell ref="M6:M7"/>
    <mergeCell ref="N6:N7"/>
    <mergeCell ref="A8:A9"/>
    <mergeCell ref="B8:B9"/>
    <mergeCell ref="A4:P4"/>
    <mergeCell ref="O6:O7"/>
    <mergeCell ref="P6:P7"/>
    <mergeCell ref="I6:I7"/>
    <mergeCell ref="O5:P5"/>
    <mergeCell ref="G5:I5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H19:H20"/>
    <mergeCell ref="I19:I20"/>
    <mergeCell ref="A24:A25"/>
    <mergeCell ref="B24:B25"/>
    <mergeCell ref="C24:C25"/>
    <mergeCell ref="D24:D25"/>
    <mergeCell ref="A19:A20"/>
    <mergeCell ref="B19:B20"/>
    <mergeCell ref="C19:C20"/>
    <mergeCell ref="D19:D20"/>
    <mergeCell ref="I15:I16"/>
    <mergeCell ref="A17:A18"/>
    <mergeCell ref="B17:B18"/>
    <mergeCell ref="C17:C18"/>
    <mergeCell ref="D17:D18"/>
    <mergeCell ref="H17:H18"/>
    <mergeCell ref="I17:I18"/>
    <mergeCell ref="A15:A16"/>
    <mergeCell ref="B15:B16"/>
    <mergeCell ref="C15:C16"/>
    <mergeCell ref="I12:I13"/>
    <mergeCell ref="A10:A11"/>
    <mergeCell ref="B10:B11"/>
    <mergeCell ref="A12:A13"/>
    <mergeCell ref="B12:B13"/>
    <mergeCell ref="C12:C13"/>
    <mergeCell ref="D12:D13"/>
    <mergeCell ref="C10:C11"/>
    <mergeCell ref="I10:I11"/>
    <mergeCell ref="C8:C9"/>
    <mergeCell ref="D8:D9"/>
    <mergeCell ref="H8:H9"/>
    <mergeCell ref="A6:A7"/>
    <mergeCell ref="B6:B7"/>
    <mergeCell ref="C6:C7"/>
    <mergeCell ref="I8:I9"/>
    <mergeCell ref="D6:D7"/>
    <mergeCell ref="E15:F15"/>
    <mergeCell ref="E6:G6"/>
    <mergeCell ref="H6:H7"/>
    <mergeCell ref="H10:H11"/>
    <mergeCell ref="D10:D11"/>
    <mergeCell ref="H15:H16"/>
    <mergeCell ref="D15:D16"/>
    <mergeCell ref="H12:H13"/>
  </mergeCells>
  <printOptions horizontalCentered="1" verticalCentered="1"/>
  <pageMargins left="0" right="0" top="0.984251968503937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100"/>
  <sheetViews>
    <sheetView workbookViewId="0" topLeftCell="A6">
      <selection activeCell="L26" sqref="L26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76" t="s">
        <v>16</v>
      </c>
      <c r="B1" s="176"/>
      <c r="C1" s="176"/>
      <c r="D1" s="176"/>
      <c r="E1" s="176"/>
      <c r="F1" s="176"/>
      <c r="G1" s="176"/>
      <c r="H1" s="176"/>
      <c r="I1" s="176" t="s">
        <v>16</v>
      </c>
      <c r="J1" s="176"/>
      <c r="K1" s="176"/>
      <c r="L1" s="176"/>
      <c r="M1" s="176"/>
      <c r="N1" s="176"/>
      <c r="O1" s="176"/>
      <c r="P1" s="176"/>
    </row>
    <row r="2" spans="1:16" ht="23.25" customHeight="1">
      <c r="A2" s="6" t="s">
        <v>6</v>
      </c>
      <c r="B2" s="6" t="s">
        <v>17</v>
      </c>
      <c r="C2" s="6"/>
      <c r="D2" s="6"/>
      <c r="E2" s="30" t="s">
        <v>55</v>
      </c>
      <c r="F2" s="6"/>
      <c r="G2" s="6"/>
      <c r="H2" s="6"/>
      <c r="I2" s="6" t="s">
        <v>13</v>
      </c>
      <c r="J2" s="6" t="s">
        <v>17</v>
      </c>
      <c r="K2" s="6"/>
      <c r="L2" s="6"/>
      <c r="M2" s="30" t="s">
        <v>55</v>
      </c>
      <c r="N2" s="6"/>
      <c r="O2" s="6"/>
      <c r="P2" s="6"/>
    </row>
    <row r="3" spans="1:16" ht="12.75">
      <c r="A3" s="177" t="s">
        <v>1</v>
      </c>
      <c r="B3" s="177" t="s">
        <v>7</v>
      </c>
      <c r="C3" s="177" t="s">
        <v>8</v>
      </c>
      <c r="D3" s="177" t="s">
        <v>9</v>
      </c>
      <c r="E3" s="177" t="s">
        <v>18</v>
      </c>
      <c r="F3" s="177" t="s">
        <v>19</v>
      </c>
      <c r="G3" s="177" t="s">
        <v>20</v>
      </c>
      <c r="H3" s="177" t="s">
        <v>21</v>
      </c>
      <c r="I3" s="177" t="s">
        <v>1</v>
      </c>
      <c r="J3" s="177" t="s">
        <v>7</v>
      </c>
      <c r="K3" s="177" t="s">
        <v>8</v>
      </c>
      <c r="L3" s="177" t="s">
        <v>9</v>
      </c>
      <c r="M3" s="177" t="s">
        <v>18</v>
      </c>
      <c r="N3" s="177" t="s">
        <v>19</v>
      </c>
      <c r="O3" s="177" t="s">
        <v>20</v>
      </c>
      <c r="P3" s="177" t="s">
        <v>21</v>
      </c>
    </row>
    <row r="4" spans="1:16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2.75" customHeight="1">
      <c r="A5" s="179">
        <v>1</v>
      </c>
      <c r="B5" s="180" t="str">
        <f>HYPERLINK('пр.взвешивания'!C6)</f>
        <v>КРАВЧЕНКО Ольга Александровна</v>
      </c>
      <c r="C5" s="180" t="str">
        <f>HYPERLINK('пр.взвешивания'!D6)</f>
        <v>01.11.94 1</v>
      </c>
      <c r="D5" s="180" t="str">
        <f>HYPERLINK('пр.взвешивания'!E6)</f>
        <v>ЦФО Брянская  МО</v>
      </c>
      <c r="E5" s="182"/>
      <c r="F5" s="183"/>
      <c r="G5" s="184"/>
      <c r="H5" s="177"/>
      <c r="I5" s="210">
        <v>4</v>
      </c>
      <c r="J5" s="180" t="str">
        <f>HYPERLINK('пр.взвешивания'!C12)</f>
        <v>МАРКАРЯН Елизавета Робертовна</v>
      </c>
      <c r="K5" s="180" t="str">
        <f>HYPERLINK('пр.взвешивания'!D12)</f>
        <v>30.12.94 1</v>
      </c>
      <c r="L5" s="180" t="str">
        <f>HYPERLINK('пр.взвешивания'!E12)</f>
        <v>ЮФО Краснодарский</v>
      </c>
      <c r="M5" s="182"/>
      <c r="N5" s="183"/>
      <c r="O5" s="184"/>
      <c r="P5" s="177"/>
    </row>
    <row r="6" spans="1:16" ht="12.75">
      <c r="A6" s="179"/>
      <c r="B6" s="181"/>
      <c r="C6" s="181"/>
      <c r="D6" s="181"/>
      <c r="E6" s="182"/>
      <c r="F6" s="182"/>
      <c r="G6" s="184"/>
      <c r="H6" s="177"/>
      <c r="I6" s="210"/>
      <c r="J6" s="181"/>
      <c r="K6" s="181"/>
      <c r="L6" s="181"/>
      <c r="M6" s="182"/>
      <c r="N6" s="182"/>
      <c r="O6" s="184"/>
      <c r="P6" s="177"/>
    </row>
    <row r="7" spans="1:16" ht="12.75" customHeight="1">
      <c r="A7" s="178">
        <v>2</v>
      </c>
      <c r="B7" s="180" t="str">
        <f>HYPERLINK('пр.взвешивания'!C8)</f>
        <v>КЕДА Алиса Георгиевна</v>
      </c>
      <c r="C7" s="180" t="str">
        <f>HYPERLINK('пр.взвешивания'!D8)</f>
        <v>03.11.94 1ю</v>
      </c>
      <c r="D7" s="180" t="str">
        <f>HYPERLINK('пр.взвешивания'!E8)</f>
        <v>Москва МКС</v>
      </c>
      <c r="E7" s="187"/>
      <c r="F7" s="187"/>
      <c r="G7" s="178"/>
      <c r="H7" s="178"/>
      <c r="I7" s="178">
        <v>5</v>
      </c>
      <c r="J7" s="180" t="str">
        <f>HYPERLINK('пр.взвешивания'!C14)</f>
        <v>СОРОКА Марина Анатольевна</v>
      </c>
      <c r="K7" s="180" t="str">
        <f>HYPERLINK('пр.взвешивания'!D14)</f>
        <v>05.07.93 1ю</v>
      </c>
      <c r="L7" s="180" t="str">
        <f>HYPERLINK('пр.взвешивания'!E14)</f>
        <v>ДВФО Приморский Владивосток ПР</v>
      </c>
      <c r="M7" s="187"/>
      <c r="N7" s="187"/>
      <c r="O7" s="178"/>
      <c r="P7" s="178"/>
    </row>
    <row r="8" spans="1:16" ht="13.5" thickBot="1">
      <c r="A8" s="185"/>
      <c r="B8" s="186"/>
      <c r="C8" s="186"/>
      <c r="D8" s="186"/>
      <c r="E8" s="188"/>
      <c r="F8" s="188"/>
      <c r="G8" s="185"/>
      <c r="H8" s="185"/>
      <c r="I8" s="185"/>
      <c r="J8" s="186"/>
      <c r="K8" s="186"/>
      <c r="L8" s="186"/>
      <c r="M8" s="188"/>
      <c r="N8" s="188"/>
      <c r="O8" s="185"/>
      <c r="P8" s="185"/>
    </row>
    <row r="9" spans="1:13" ht="12.75" customHeight="1">
      <c r="A9" s="190">
        <v>3</v>
      </c>
      <c r="B9" s="191" t="str">
        <f>HYPERLINK('пр.взвешивания'!C10)</f>
        <v>КАРИМОВА Яна Маратовна</v>
      </c>
      <c r="C9" s="191" t="str">
        <f>HYPERLINK('пр.взвешивания'!D10)</f>
        <v>01.12.94, КМС</v>
      </c>
      <c r="D9" s="191" t="str">
        <f>HYPERLINK('пр.взвешивания'!E10)</f>
        <v>ПФО  Башкортостан, МО</v>
      </c>
      <c r="E9" s="177" t="s">
        <v>24</v>
      </c>
      <c r="F9" s="183"/>
      <c r="G9" s="184"/>
      <c r="H9" s="189"/>
      <c r="I9" s="29"/>
      <c r="J9" s="53"/>
      <c r="K9" s="53"/>
      <c r="L9" s="53"/>
      <c r="M9" s="29"/>
    </row>
    <row r="10" spans="1:13" ht="12.75">
      <c r="A10" s="177"/>
      <c r="B10" s="181"/>
      <c r="C10" s="181"/>
      <c r="D10" s="181"/>
      <c r="E10" s="177"/>
      <c r="F10" s="182"/>
      <c r="G10" s="184"/>
      <c r="H10" s="177"/>
      <c r="I10" s="29"/>
      <c r="J10" s="29"/>
      <c r="K10" s="29"/>
      <c r="L10" s="29"/>
      <c r="M10" s="29"/>
    </row>
    <row r="11" spans="1:13" ht="12.75">
      <c r="A11" s="193"/>
      <c r="B11" s="53"/>
      <c r="C11" s="53"/>
      <c r="D11" s="53"/>
      <c r="E11" s="192"/>
      <c r="F11" s="192"/>
      <c r="G11" s="193"/>
      <c r="H11" s="193"/>
      <c r="I11" s="29"/>
      <c r="J11" s="29"/>
      <c r="K11" s="29"/>
      <c r="L11" s="29"/>
      <c r="M11" s="29"/>
    </row>
    <row r="12" spans="1:13" ht="12.75">
      <c r="A12" s="193"/>
      <c r="B12" s="53"/>
      <c r="C12" s="53"/>
      <c r="D12" s="53"/>
      <c r="E12" s="192"/>
      <c r="F12" s="192"/>
      <c r="G12" s="193"/>
      <c r="H12" s="193"/>
      <c r="I12" s="29"/>
      <c r="J12" s="29"/>
      <c r="K12" s="29"/>
      <c r="L12" s="29"/>
      <c r="M12" s="29"/>
    </row>
    <row r="13" spans="1:13" ht="24" customHeight="1">
      <c r="A13" s="6" t="s">
        <v>6</v>
      </c>
      <c r="B13" s="6" t="s">
        <v>22</v>
      </c>
      <c r="C13" s="6"/>
      <c r="D13" s="6"/>
      <c r="E13" s="30" t="s">
        <v>55</v>
      </c>
      <c r="F13" s="6"/>
      <c r="G13" s="6"/>
      <c r="H13" s="6"/>
      <c r="I13" s="29"/>
      <c r="J13" s="29"/>
      <c r="K13" s="29"/>
      <c r="L13" s="29"/>
      <c r="M13" s="29"/>
    </row>
    <row r="14" spans="1:13" ht="12.75">
      <c r="A14" s="178" t="s">
        <v>1</v>
      </c>
      <c r="B14" s="178" t="s">
        <v>7</v>
      </c>
      <c r="C14" s="178" t="s">
        <v>8</v>
      </c>
      <c r="D14" s="178" t="s">
        <v>9</v>
      </c>
      <c r="E14" s="178" t="s">
        <v>18</v>
      </c>
      <c r="F14" s="178" t="s">
        <v>19</v>
      </c>
      <c r="G14" s="178" t="s">
        <v>20</v>
      </c>
      <c r="H14" s="178" t="s">
        <v>21</v>
      </c>
      <c r="I14" s="29"/>
      <c r="J14" s="29"/>
      <c r="K14" s="29"/>
      <c r="L14" s="29"/>
      <c r="M14" s="29"/>
    </row>
    <row r="15" spans="1:13" ht="12.75">
      <c r="A15" s="194"/>
      <c r="B15" s="195"/>
      <c r="C15" s="195"/>
      <c r="D15" s="195"/>
      <c r="E15" s="196"/>
      <c r="F15" s="196"/>
      <c r="G15" s="196"/>
      <c r="H15" s="196"/>
      <c r="I15" s="29"/>
      <c r="J15" s="29"/>
      <c r="K15" s="29"/>
      <c r="L15" s="29"/>
      <c r="M15" s="29"/>
    </row>
    <row r="16" spans="1:13" ht="12.75">
      <c r="A16" s="197">
        <v>1</v>
      </c>
      <c r="B16" s="180" t="str">
        <f>HYPERLINK('пр.взвешивания'!C6)</f>
        <v>КРАВЧЕНКО Ольга Александровна</v>
      </c>
      <c r="C16" s="180" t="str">
        <f>HYPERLINK('пр.взвешивания'!D6)</f>
        <v>01.11.94 1</v>
      </c>
      <c r="D16" s="180" t="str">
        <f>HYPERLINK('пр.взвешивания'!E6)</f>
        <v>ЦФО Брянская  МО</v>
      </c>
      <c r="E16" s="187"/>
      <c r="F16" s="200"/>
      <c r="G16" s="201"/>
      <c r="H16" s="178"/>
      <c r="I16" s="29"/>
      <c r="J16" s="29"/>
      <c r="K16" s="29"/>
      <c r="L16" s="29"/>
      <c r="M16" s="29"/>
    </row>
    <row r="17" spans="1:13" ht="12.75">
      <c r="A17" s="198"/>
      <c r="B17" s="181"/>
      <c r="C17" s="181"/>
      <c r="D17" s="181"/>
      <c r="E17" s="199"/>
      <c r="F17" s="196"/>
      <c r="G17" s="202"/>
      <c r="H17" s="190"/>
      <c r="I17" s="29"/>
      <c r="J17" s="29"/>
      <c r="K17" s="29"/>
      <c r="L17" s="29"/>
      <c r="M17" s="29"/>
    </row>
    <row r="18" spans="1:13" ht="12.75">
      <c r="A18" s="178">
        <v>3</v>
      </c>
      <c r="B18" s="180" t="str">
        <f>HYPERLINK('пр.взвешивания'!C10)</f>
        <v>КАРИМОВА Яна Маратовна</v>
      </c>
      <c r="C18" s="180" t="str">
        <f>HYPERLINK('пр.взвешивания'!D10)</f>
        <v>01.12.94, КМС</v>
      </c>
      <c r="D18" s="180" t="str">
        <f>HYPERLINK('пр.взвешивания'!E10)</f>
        <v>ПФО  Башкортостан, МО</v>
      </c>
      <c r="E18" s="187"/>
      <c r="F18" s="187"/>
      <c r="G18" s="178"/>
      <c r="H18" s="178"/>
      <c r="I18" s="29"/>
      <c r="J18" s="29"/>
      <c r="K18" s="29"/>
      <c r="L18" s="29"/>
      <c r="M18" s="29"/>
    </row>
    <row r="19" spans="1:13" ht="13.5" thickBot="1">
      <c r="A19" s="203"/>
      <c r="B19" s="186"/>
      <c r="C19" s="186"/>
      <c r="D19" s="186"/>
      <c r="E19" s="204"/>
      <c r="F19" s="204"/>
      <c r="G19" s="204"/>
      <c r="H19" s="204"/>
      <c r="I19" s="29"/>
      <c r="J19" s="29"/>
      <c r="K19" s="29"/>
      <c r="L19" s="29"/>
      <c r="M19" s="29"/>
    </row>
    <row r="20" spans="1:13" ht="12.75">
      <c r="A20" s="205">
        <v>2</v>
      </c>
      <c r="B20" s="206" t="str">
        <f>HYPERLINK('пр.взвешивания'!C8)</f>
        <v>КЕДА Алиса Георгиевна</v>
      </c>
      <c r="C20" s="206" t="str">
        <f>HYPERLINK('пр.взвешивания'!D8)</f>
        <v>03.11.94 1ю</v>
      </c>
      <c r="D20" s="206" t="str">
        <f>HYPERLINK('пр.взвешивания'!E8)</f>
        <v>Москва МКС</v>
      </c>
      <c r="E20" s="177" t="s">
        <v>24</v>
      </c>
      <c r="F20" s="207"/>
      <c r="G20" s="208"/>
      <c r="H20" s="209"/>
      <c r="I20" s="29"/>
      <c r="J20" s="29"/>
      <c r="K20" s="29"/>
      <c r="L20" s="29"/>
      <c r="M20" s="29"/>
    </row>
    <row r="21" spans="1:13" ht="12.75">
      <c r="A21" s="194"/>
      <c r="B21" s="181"/>
      <c r="C21" s="181"/>
      <c r="D21" s="181"/>
      <c r="E21" s="177"/>
      <c r="F21" s="196"/>
      <c r="G21" s="202"/>
      <c r="H21" s="196"/>
      <c r="I21" s="29"/>
      <c r="J21" s="29"/>
      <c r="K21" s="29"/>
      <c r="L21" s="29"/>
      <c r="M21" s="29"/>
    </row>
    <row r="22" spans="2:13" ht="12.75">
      <c r="B22" s="53"/>
      <c r="C22" s="53"/>
      <c r="D22" s="53"/>
      <c r="I22" s="29"/>
      <c r="J22" s="29"/>
      <c r="K22" s="29"/>
      <c r="L22" s="29"/>
      <c r="M22" s="29"/>
    </row>
    <row r="23" spans="2:13" ht="12.75">
      <c r="B23" s="53"/>
      <c r="C23" s="53"/>
      <c r="D23" s="53"/>
      <c r="I23" s="29"/>
      <c r="J23" s="29"/>
      <c r="K23" s="29"/>
      <c r="L23" s="29"/>
      <c r="M23" s="29"/>
    </row>
    <row r="24" spans="1:13" ht="26.25" customHeight="1">
      <c r="A24" s="10" t="s">
        <v>6</v>
      </c>
      <c r="B24" s="10" t="s">
        <v>23</v>
      </c>
      <c r="C24" s="10"/>
      <c r="D24" s="10"/>
      <c r="E24" s="30" t="s">
        <v>55</v>
      </c>
      <c r="F24" s="10"/>
      <c r="G24" s="10"/>
      <c r="H24" s="10"/>
      <c r="I24" s="29"/>
      <c r="J24" s="29"/>
      <c r="K24" s="29"/>
      <c r="L24" s="29"/>
      <c r="M24" s="29"/>
    </row>
    <row r="25" spans="1:13" ht="12.75">
      <c r="A25" s="178" t="s">
        <v>1</v>
      </c>
      <c r="B25" s="178" t="s">
        <v>7</v>
      </c>
      <c r="C25" s="178" t="s">
        <v>8</v>
      </c>
      <c r="D25" s="178" t="s">
        <v>9</v>
      </c>
      <c r="E25" s="178" t="s">
        <v>18</v>
      </c>
      <c r="F25" s="178" t="s">
        <v>19</v>
      </c>
      <c r="G25" s="178" t="s">
        <v>20</v>
      </c>
      <c r="H25" s="178" t="s">
        <v>21</v>
      </c>
      <c r="I25" s="29"/>
      <c r="J25" s="29"/>
      <c r="K25" s="29"/>
      <c r="L25" s="29"/>
      <c r="M25" s="29"/>
    </row>
    <row r="26" spans="1:13" ht="12.75">
      <c r="A26" s="194"/>
      <c r="B26" s="195"/>
      <c r="C26" s="195"/>
      <c r="D26" s="195"/>
      <c r="E26" s="196"/>
      <c r="F26" s="196"/>
      <c r="G26" s="196"/>
      <c r="H26" s="196"/>
      <c r="I26" s="29"/>
      <c r="J26" s="29"/>
      <c r="K26" s="29"/>
      <c r="L26" s="29"/>
      <c r="M26" s="29"/>
    </row>
    <row r="27" spans="1:13" ht="12.75" customHeight="1">
      <c r="A27" s="197">
        <v>3</v>
      </c>
      <c r="B27" s="180" t="str">
        <f>HYPERLINK('пр.взвешивания'!C10)</f>
        <v>КАРИМОВА Яна Маратовна</v>
      </c>
      <c r="C27" s="180" t="str">
        <f>HYPERLINK('пр.взвешивания'!D10)</f>
        <v>01.12.94, КМС</v>
      </c>
      <c r="D27" s="180" t="str">
        <f>HYPERLINK('пр.взвешивания'!E10)</f>
        <v>ПФО  Башкортостан, МО</v>
      </c>
      <c r="E27" s="187"/>
      <c r="F27" s="200"/>
      <c r="G27" s="201"/>
      <c r="H27" s="178"/>
      <c r="I27" s="29"/>
      <c r="J27" s="29"/>
      <c r="K27" s="29"/>
      <c r="L27" s="29"/>
      <c r="M27" s="29"/>
    </row>
    <row r="28" spans="1:13" ht="12.75">
      <c r="A28" s="198"/>
      <c r="B28" s="181"/>
      <c r="C28" s="181"/>
      <c r="D28" s="181"/>
      <c r="E28" s="199"/>
      <c r="F28" s="196"/>
      <c r="G28" s="202"/>
      <c r="H28" s="190"/>
      <c r="I28" s="29"/>
      <c r="J28" s="29"/>
      <c r="K28" s="29"/>
      <c r="L28" s="29"/>
      <c r="M28" s="29"/>
    </row>
    <row r="29" spans="1:13" ht="12.75" customHeight="1">
      <c r="A29" s="178">
        <v>2</v>
      </c>
      <c r="B29" s="180" t="str">
        <f>HYPERLINK('пр.взвешивания'!C8)</f>
        <v>КЕДА Алиса Георгиевна</v>
      </c>
      <c r="C29" s="180" t="str">
        <f>HYPERLINK('пр.взвешивания'!D8)</f>
        <v>03.11.94 1ю</v>
      </c>
      <c r="D29" s="180" t="str">
        <f>HYPERLINK('пр.взвешивания'!E8)</f>
        <v>Москва МКС</v>
      </c>
      <c r="E29" s="187"/>
      <c r="F29" s="187"/>
      <c r="G29" s="178"/>
      <c r="H29" s="178"/>
      <c r="I29" s="29"/>
      <c r="J29" s="29"/>
      <c r="K29" s="29"/>
      <c r="L29" s="29"/>
      <c r="M29" s="29"/>
    </row>
    <row r="30" spans="1:13" ht="13.5" thickBot="1">
      <c r="A30" s="203"/>
      <c r="B30" s="186"/>
      <c r="C30" s="186"/>
      <c r="D30" s="186"/>
      <c r="E30" s="204"/>
      <c r="F30" s="204"/>
      <c r="G30" s="204"/>
      <c r="H30" s="204"/>
      <c r="I30" s="29"/>
      <c r="J30" s="29"/>
      <c r="K30" s="29"/>
      <c r="L30" s="29"/>
      <c r="M30" s="29"/>
    </row>
    <row r="31" spans="1:13" ht="12.75" customHeight="1">
      <c r="A31" s="205">
        <v>1</v>
      </c>
      <c r="B31" s="191" t="str">
        <f>VLOOKUP(A31,'пр.взвешивания'!B6:G15,2,FALSE)</f>
        <v>КРАВЧЕНКО Ольга Александровна</v>
      </c>
      <c r="C31" s="191" t="str">
        <f>VLOOKUP(B31,'пр.взвешивания'!C6:H15,2,FALSE)</f>
        <v>01.11.94 1</v>
      </c>
      <c r="D31" s="191" t="str">
        <f>VLOOKUP(C31,'пр.взвешивания'!D6:I15,2,FALSE)</f>
        <v>ЦФО Брянская  МО</v>
      </c>
      <c r="E31" s="177" t="s">
        <v>24</v>
      </c>
      <c r="F31" s="207"/>
      <c r="G31" s="208"/>
      <c r="H31" s="209"/>
      <c r="I31" s="29"/>
      <c r="J31" s="29"/>
      <c r="K31" s="29"/>
      <c r="L31" s="29"/>
      <c r="M31" s="29"/>
    </row>
    <row r="32" spans="1:13" ht="12.75">
      <c r="A32" s="194"/>
      <c r="B32" s="181"/>
      <c r="C32" s="181"/>
      <c r="D32" s="181"/>
      <c r="E32" s="177"/>
      <c r="F32" s="196"/>
      <c r="G32" s="202"/>
      <c r="H32" s="196"/>
      <c r="I32" s="29"/>
      <c r="J32" s="29"/>
      <c r="K32" s="29"/>
      <c r="L32" s="29"/>
      <c r="M32" s="29"/>
    </row>
    <row r="33" spans="9:13" ht="12.75">
      <c r="I33" s="29"/>
      <c r="J33" s="29"/>
      <c r="K33" s="29"/>
      <c r="L33" s="29"/>
      <c r="M33" s="29"/>
    </row>
    <row r="34" spans="9:13" ht="12.75">
      <c r="I34" s="29"/>
      <c r="J34" s="29"/>
      <c r="K34" s="29"/>
      <c r="L34" s="29"/>
      <c r="M34" s="29"/>
    </row>
    <row r="35" spans="1:13" ht="12.75">
      <c r="A35" s="176" t="s">
        <v>16</v>
      </c>
      <c r="B35" s="176"/>
      <c r="C35" s="176"/>
      <c r="D35" s="176"/>
      <c r="E35" s="176"/>
      <c r="F35" s="176"/>
      <c r="G35" s="176"/>
      <c r="H35" s="176"/>
      <c r="I35" s="29"/>
      <c r="J35" s="29"/>
      <c r="K35" s="29"/>
      <c r="L35" s="29"/>
      <c r="M35" s="29"/>
    </row>
    <row r="36" spans="1:13" ht="12.75">
      <c r="A36" s="6" t="s">
        <v>13</v>
      </c>
      <c r="B36" s="6" t="s">
        <v>17</v>
      </c>
      <c r="C36" s="6"/>
      <c r="D36" s="6"/>
      <c r="E36" s="30" t="s">
        <v>55</v>
      </c>
      <c r="F36" s="6"/>
      <c r="G36" s="6"/>
      <c r="H36" s="6"/>
      <c r="I36" s="29"/>
      <c r="J36" s="29"/>
      <c r="K36" s="29"/>
      <c r="L36" s="29"/>
      <c r="M36" s="29"/>
    </row>
    <row r="37" spans="1:13" ht="12.75">
      <c r="A37" s="177" t="s">
        <v>1</v>
      </c>
      <c r="B37" s="177" t="s">
        <v>7</v>
      </c>
      <c r="C37" s="177" t="s">
        <v>8</v>
      </c>
      <c r="D37" s="177" t="s">
        <v>9</v>
      </c>
      <c r="E37" s="177" t="s">
        <v>18</v>
      </c>
      <c r="F37" s="177" t="s">
        <v>19</v>
      </c>
      <c r="G37" s="177" t="s">
        <v>20</v>
      </c>
      <c r="H37" s="177" t="s">
        <v>21</v>
      </c>
      <c r="I37" s="29"/>
      <c r="J37" s="29"/>
      <c r="K37" s="29"/>
      <c r="L37" s="29"/>
      <c r="M37" s="29"/>
    </row>
    <row r="38" spans="1:13" ht="12.75">
      <c r="A38" s="178"/>
      <c r="B38" s="178"/>
      <c r="C38" s="178"/>
      <c r="D38" s="178"/>
      <c r="E38" s="178"/>
      <c r="F38" s="178"/>
      <c r="G38" s="178"/>
      <c r="H38" s="178"/>
      <c r="I38" s="29"/>
      <c r="J38" s="29"/>
      <c r="K38" s="29"/>
      <c r="L38" s="29"/>
      <c r="M38" s="29"/>
    </row>
    <row r="39" spans="1:13" ht="12.75" customHeight="1">
      <c r="A39" s="210">
        <v>4</v>
      </c>
      <c r="B39" s="180" t="str">
        <f>VLOOKUP(A39,'пр.взвешивания'!B6:G15,2,FALSE)</f>
        <v>МАРКАРЯН Елизавета Робертовна</v>
      </c>
      <c r="C39" s="180" t="str">
        <f>VLOOKUP(B39,'пр.взвешивания'!C6:H15,2,FALSE)</f>
        <v>30.12.94 1</v>
      </c>
      <c r="D39" s="180" t="str">
        <f>VLOOKUP(C39,'пр.взвешивания'!D6:I15,2,FALSE)</f>
        <v>ЮФО Краснодарский</v>
      </c>
      <c r="E39" s="182"/>
      <c r="F39" s="183"/>
      <c r="G39" s="184"/>
      <c r="H39" s="177"/>
      <c r="I39" s="29"/>
      <c r="J39" s="29"/>
      <c r="K39" s="29"/>
      <c r="L39" s="29"/>
      <c r="M39" s="29"/>
    </row>
    <row r="40" spans="1:13" ht="12.75">
      <c r="A40" s="210"/>
      <c r="B40" s="181"/>
      <c r="C40" s="181"/>
      <c r="D40" s="181"/>
      <c r="E40" s="182"/>
      <c r="F40" s="182"/>
      <c r="G40" s="184"/>
      <c r="H40" s="177"/>
      <c r="I40" s="29"/>
      <c r="J40" s="29"/>
      <c r="K40" s="29"/>
      <c r="L40" s="29"/>
      <c r="M40" s="29"/>
    </row>
    <row r="41" spans="1:13" ht="12.75">
      <c r="A41" s="178">
        <v>5</v>
      </c>
      <c r="B41" s="180" t="str">
        <f>VLOOKUP(A41,'пр.взвешивания'!B8:G17,2,FALSE)</f>
        <v>СОРОКА Марина Анатольевна</v>
      </c>
      <c r="C41" s="180" t="str">
        <f>VLOOKUP(B41,'пр.взвешивания'!C8:H17,2,FALSE)</f>
        <v>05.07.93 1ю</v>
      </c>
      <c r="D41" s="180" t="str">
        <f>VLOOKUP(C41,'пр.взвешивания'!D8:I17,2,FALSE)</f>
        <v>ДВФО Приморский Владивосток ПР</v>
      </c>
      <c r="E41" s="187"/>
      <c r="F41" s="187"/>
      <c r="G41" s="178"/>
      <c r="H41" s="178"/>
      <c r="I41" s="29"/>
      <c r="J41" s="29"/>
      <c r="K41" s="29"/>
      <c r="L41" s="29"/>
      <c r="M41" s="29"/>
    </row>
    <row r="42" spans="1:13" ht="13.5" thickBot="1">
      <c r="A42" s="185"/>
      <c r="B42" s="181"/>
      <c r="C42" s="181"/>
      <c r="D42" s="181"/>
      <c r="E42" s="188"/>
      <c r="F42" s="188"/>
      <c r="G42" s="185"/>
      <c r="H42" s="185"/>
      <c r="I42" s="29"/>
      <c r="J42" s="29"/>
      <c r="K42" s="29"/>
      <c r="L42" s="29"/>
      <c r="M42" s="29"/>
    </row>
    <row r="43" spans="1:13" ht="12.75">
      <c r="A43" s="29"/>
      <c r="B43" s="53"/>
      <c r="C43" s="53"/>
      <c r="D43" s="53"/>
      <c r="E43" s="29"/>
      <c r="I43" s="29"/>
      <c r="J43" s="29"/>
      <c r="K43" s="29"/>
      <c r="L43" s="29"/>
      <c r="M43" s="29"/>
    </row>
    <row r="44" spans="1:13" ht="12.75">
      <c r="A44" s="29"/>
      <c r="B44" s="29"/>
      <c r="C44" s="29"/>
      <c r="D44" s="29"/>
      <c r="E44" s="29"/>
      <c r="I44" s="29"/>
      <c r="J44" s="29"/>
      <c r="K44" s="29"/>
      <c r="L44" s="29"/>
      <c r="M44" s="29"/>
    </row>
    <row r="45" spans="2:13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2:13" ht="12.7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2:13" ht="12.7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2:13" ht="12.7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2:13" ht="12.7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ht="12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ht="12.7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12.7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12.7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2:13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2:13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2:13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2:13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2:13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2:13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2:13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2:13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2:13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2:13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2:13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2:13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2:13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</sheetData>
  <mergeCells count="152">
    <mergeCell ref="E41:E42"/>
    <mergeCell ref="F41:F42"/>
    <mergeCell ref="G41:G42"/>
    <mergeCell ref="H41:H42"/>
    <mergeCell ref="A41:A42"/>
    <mergeCell ref="B41:B42"/>
    <mergeCell ref="C41:C42"/>
    <mergeCell ref="D41:D42"/>
    <mergeCell ref="E39:E40"/>
    <mergeCell ref="F39:F40"/>
    <mergeCell ref="G39:G40"/>
    <mergeCell ref="H39:H40"/>
    <mergeCell ref="A39:A40"/>
    <mergeCell ref="B39:B40"/>
    <mergeCell ref="C39:C40"/>
    <mergeCell ref="D39:D40"/>
    <mergeCell ref="A35:H35"/>
    <mergeCell ref="A37:A38"/>
    <mergeCell ref="B37:B38"/>
    <mergeCell ref="C37:C38"/>
    <mergeCell ref="D37:D38"/>
    <mergeCell ref="E37:E38"/>
    <mergeCell ref="F37:F38"/>
    <mergeCell ref="G37:G38"/>
    <mergeCell ref="H37:H38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E11:E12"/>
    <mergeCell ref="F11:F12"/>
    <mergeCell ref="G11:G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2">
      <selection activeCell="O23" sqref="O23"/>
    </sheetView>
  </sheetViews>
  <sheetFormatPr defaultColWidth="9.140625" defaultRowHeight="12.75"/>
  <cols>
    <col min="1" max="1" width="2.42187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ht="15.75">
      <c r="F1" s="34" t="s">
        <v>59</v>
      </c>
    </row>
    <row r="2" ht="12.75">
      <c r="C2" s="31" t="s">
        <v>25</v>
      </c>
    </row>
    <row r="3" ht="12.75">
      <c r="C3" s="32" t="s">
        <v>26</v>
      </c>
    </row>
    <row r="4" spans="1:9" ht="12.75">
      <c r="A4" s="177" t="s">
        <v>27</v>
      </c>
      <c r="B4" s="177" t="s">
        <v>1</v>
      </c>
      <c r="C4" s="190" t="s">
        <v>7</v>
      </c>
      <c r="D4" s="177" t="s">
        <v>8</v>
      </c>
      <c r="E4" s="177" t="s">
        <v>9</v>
      </c>
      <c r="F4" s="177" t="s">
        <v>18</v>
      </c>
      <c r="G4" s="177" t="s">
        <v>19</v>
      </c>
      <c r="H4" s="177" t="s">
        <v>20</v>
      </c>
      <c r="I4" s="177" t="s">
        <v>21</v>
      </c>
    </row>
    <row r="5" spans="1:9" ht="12.75">
      <c r="A5" s="178"/>
      <c r="B5" s="178"/>
      <c r="C5" s="178"/>
      <c r="D5" s="178"/>
      <c r="E5" s="178"/>
      <c r="F5" s="178"/>
      <c r="G5" s="178"/>
      <c r="H5" s="178"/>
      <c r="I5" s="178"/>
    </row>
    <row r="6" spans="1:9" ht="12.75">
      <c r="A6" s="211"/>
      <c r="B6" s="212">
        <v>2</v>
      </c>
      <c r="C6" s="213" t="str">
        <f>VLOOKUP(B6,'пр.взвешивания'!B6:C15,2,FALSE)</f>
        <v>КЕДА Алиса Георгиевна</v>
      </c>
      <c r="D6" s="214" t="str">
        <f>VLOOKUP(C6,'пр.взвешивания'!C6:D15,2,FALSE)</f>
        <v>03.11.94 1ю</v>
      </c>
      <c r="E6" s="214" t="str">
        <f>VLOOKUP(D6,'пр.взвешивания'!D6:E15,2,FALSE)</f>
        <v>Москва МКС</v>
      </c>
      <c r="F6" s="182"/>
      <c r="G6" s="183"/>
      <c r="H6" s="184"/>
      <c r="I6" s="177"/>
    </row>
    <row r="7" spans="1:9" ht="12.75">
      <c r="A7" s="211"/>
      <c r="B7" s="177"/>
      <c r="C7" s="213"/>
      <c r="D7" s="214"/>
      <c r="E7" s="214"/>
      <c r="F7" s="182"/>
      <c r="G7" s="182"/>
      <c r="H7" s="184"/>
      <c r="I7" s="177"/>
    </row>
    <row r="8" spans="1:9" ht="12.75">
      <c r="A8" s="215"/>
      <c r="B8" s="212">
        <v>5</v>
      </c>
      <c r="C8" s="213" t="str">
        <f>VLOOKUP(B8,'пр.взвешивания'!B8:C17,2,FALSE)</f>
        <v>СОРОКА Марина Анатольевна</v>
      </c>
      <c r="D8" s="214" t="str">
        <f>VLOOKUP(C8,'пр.взвешивания'!C8:D17,2,FALSE)</f>
        <v>05.07.93 1ю</v>
      </c>
      <c r="E8" s="214" t="str">
        <f>VLOOKUP(D8,'пр.взвешивания'!D8:E17,2,FALSE)</f>
        <v>ДВФО Приморский Владивосток ПР</v>
      </c>
      <c r="F8" s="182"/>
      <c r="G8" s="182"/>
      <c r="H8" s="177"/>
      <c r="I8" s="177"/>
    </row>
    <row r="9" spans="1:9" ht="12.75">
      <c r="A9" s="215"/>
      <c r="B9" s="177"/>
      <c r="C9" s="213"/>
      <c r="D9" s="214"/>
      <c r="E9" s="214"/>
      <c r="F9" s="182"/>
      <c r="G9" s="182"/>
      <c r="H9" s="177"/>
      <c r="I9" s="177"/>
    </row>
    <row r="10" spans="3:5" ht="19.5" customHeight="1">
      <c r="C10" s="53"/>
      <c r="D10" s="53"/>
      <c r="E10" s="59" t="s">
        <v>28</v>
      </c>
    </row>
    <row r="11" spans="3:9" ht="19.5" customHeight="1">
      <c r="C11" s="53"/>
      <c r="D11" s="53"/>
      <c r="E11" s="59" t="s">
        <v>6</v>
      </c>
      <c r="F11" s="36"/>
      <c r="G11" s="36"/>
      <c r="H11" s="36"/>
      <c r="I11" s="36"/>
    </row>
    <row r="12" spans="3:9" ht="19.5" customHeight="1">
      <c r="C12" s="53"/>
      <c r="D12" s="53"/>
      <c r="E12" s="59" t="s">
        <v>13</v>
      </c>
      <c r="F12" s="36"/>
      <c r="G12" s="36"/>
      <c r="H12" s="36"/>
      <c r="I12" s="36"/>
    </row>
    <row r="13" spans="3:5" ht="19.5" customHeight="1">
      <c r="C13" s="53"/>
      <c r="D13" s="53"/>
      <c r="E13" s="53"/>
    </row>
    <row r="14" spans="3:6" ht="19.5" customHeight="1">
      <c r="C14" s="53"/>
      <c r="D14" s="53"/>
      <c r="E14" s="53"/>
      <c r="F14" s="34" t="s">
        <v>59</v>
      </c>
    </row>
    <row r="15" spans="3:5" ht="12.75">
      <c r="C15" s="32" t="s">
        <v>26</v>
      </c>
      <c r="D15" s="53"/>
      <c r="E15" s="53"/>
    </row>
    <row r="16" spans="1:9" ht="12.75">
      <c r="A16" s="177" t="s">
        <v>27</v>
      </c>
      <c r="B16" s="177" t="s">
        <v>1</v>
      </c>
      <c r="C16" s="190" t="s">
        <v>7</v>
      </c>
      <c r="D16" s="177" t="s">
        <v>8</v>
      </c>
      <c r="E16" s="177" t="s">
        <v>9</v>
      </c>
      <c r="F16" s="177" t="s">
        <v>18</v>
      </c>
      <c r="G16" s="177" t="s">
        <v>19</v>
      </c>
      <c r="H16" s="177" t="s">
        <v>20</v>
      </c>
      <c r="I16" s="177" t="s">
        <v>21</v>
      </c>
    </row>
    <row r="17" spans="1:9" ht="12.75">
      <c r="A17" s="178"/>
      <c r="B17" s="178"/>
      <c r="C17" s="178"/>
      <c r="D17" s="178"/>
      <c r="E17" s="178"/>
      <c r="F17" s="178"/>
      <c r="G17" s="178"/>
      <c r="H17" s="178"/>
      <c r="I17" s="178"/>
    </row>
    <row r="18" spans="1:9" ht="12.75">
      <c r="A18" s="211"/>
      <c r="B18" s="212">
        <v>4</v>
      </c>
      <c r="C18" s="213" t="str">
        <f>VLOOKUP(B18,'пр.взвешивания'!B6:C15,2,FALSE)</f>
        <v>МАРКАРЯН Елизавета Робертовна</v>
      </c>
      <c r="D18" s="214" t="str">
        <f>VLOOKUP(C18,'пр.взвешивания'!C6:D15,2,FALSE)</f>
        <v>30.12.94 1</v>
      </c>
      <c r="E18" s="214" t="str">
        <f>VLOOKUP(D18,'пр.взвешивания'!D6:E15,2,FALSE)</f>
        <v>ЮФО Краснодарский</v>
      </c>
      <c r="F18" s="182"/>
      <c r="G18" s="183"/>
      <c r="H18" s="184"/>
      <c r="I18" s="177"/>
    </row>
    <row r="19" spans="1:9" ht="12.75">
      <c r="A19" s="211"/>
      <c r="B19" s="177"/>
      <c r="C19" s="213"/>
      <c r="D19" s="214"/>
      <c r="E19" s="214"/>
      <c r="F19" s="182"/>
      <c r="G19" s="182"/>
      <c r="H19" s="184"/>
      <c r="I19" s="177"/>
    </row>
    <row r="20" spans="1:9" ht="12.75">
      <c r="A20" s="215"/>
      <c r="B20" s="212">
        <v>3</v>
      </c>
      <c r="C20" s="213" t="str">
        <f>VLOOKUP(B20,'пр.взвешивания'!B8:C17,2,FALSE)</f>
        <v>КАРИМОВА Яна Маратовна</v>
      </c>
      <c r="D20" s="214" t="str">
        <f>VLOOKUP(C20,'пр.взвешивания'!C8:D17,2,FALSE)</f>
        <v>01.12.94, КМС</v>
      </c>
      <c r="E20" s="214" t="str">
        <f>VLOOKUP(D20,'пр.взвешивания'!D8:E17,2,FALSE)</f>
        <v>ПФО  Башкортостан, МО</v>
      </c>
      <c r="F20" s="182"/>
      <c r="G20" s="182"/>
      <c r="H20" s="177"/>
      <c r="I20" s="177"/>
    </row>
    <row r="21" spans="1:9" ht="12.75">
      <c r="A21" s="215"/>
      <c r="B21" s="177"/>
      <c r="C21" s="213"/>
      <c r="D21" s="214"/>
      <c r="E21" s="214"/>
      <c r="F21" s="182"/>
      <c r="G21" s="182"/>
      <c r="H21" s="177"/>
      <c r="I21" s="177"/>
    </row>
    <row r="22" ht="19.5" customHeight="1">
      <c r="E22" s="35" t="s">
        <v>28</v>
      </c>
    </row>
    <row r="23" spans="5:9" ht="19.5" customHeight="1">
      <c r="E23" s="35" t="s">
        <v>6</v>
      </c>
      <c r="F23" s="36"/>
      <c r="G23" s="36"/>
      <c r="H23" s="36"/>
      <c r="I23" s="36"/>
    </row>
    <row r="24" spans="5:9" ht="19.5" customHeight="1">
      <c r="E24" s="35" t="s">
        <v>13</v>
      </c>
      <c r="F24" s="36"/>
      <c r="G24" s="36"/>
      <c r="H24" s="36"/>
      <c r="I24" s="36"/>
    </row>
    <row r="25" ht="19.5" customHeight="1"/>
    <row r="26" ht="19.5" customHeight="1">
      <c r="F26" s="34" t="s">
        <v>59</v>
      </c>
    </row>
    <row r="27" ht="12.75">
      <c r="C27" s="37" t="s">
        <v>15</v>
      </c>
    </row>
    <row r="28" spans="1:9" ht="12.75">
      <c r="A28" s="177" t="s">
        <v>27</v>
      </c>
      <c r="B28" s="177" t="s">
        <v>1</v>
      </c>
      <c r="C28" s="190" t="s">
        <v>7</v>
      </c>
      <c r="D28" s="177" t="s">
        <v>8</v>
      </c>
      <c r="E28" s="177" t="s">
        <v>9</v>
      </c>
      <c r="F28" s="177" t="s">
        <v>18</v>
      </c>
      <c r="G28" s="177" t="s">
        <v>19</v>
      </c>
      <c r="H28" s="177" t="s">
        <v>20</v>
      </c>
      <c r="I28" s="177" t="s">
        <v>21</v>
      </c>
    </row>
    <row r="29" spans="1:9" ht="12.75">
      <c r="A29" s="178"/>
      <c r="B29" s="178"/>
      <c r="C29" s="178"/>
      <c r="D29" s="178"/>
      <c r="E29" s="178"/>
      <c r="F29" s="178"/>
      <c r="G29" s="178"/>
      <c r="H29" s="178"/>
      <c r="I29" s="178"/>
    </row>
    <row r="30" spans="1:9" ht="12.75">
      <c r="A30" s="211"/>
      <c r="B30" s="177">
        <v>2</v>
      </c>
      <c r="C30" s="213" t="str">
        <f>VLOOKUP(B30,'пр.взвешивания'!B3:C27,2,FALSE)</f>
        <v>КЕДА Алиса Георгиевна</v>
      </c>
      <c r="D30" s="213" t="str">
        <f>VLOOKUP(C30,'пр.взвешивания'!C3:D27,2,FALSE)</f>
        <v>03.11.94 1ю</v>
      </c>
      <c r="E30" s="213" t="str">
        <f>VLOOKUP(D30,'пр.взвешивания'!D3:E27,2,FALSE)</f>
        <v>Москва МКС</v>
      </c>
      <c r="F30" s="182"/>
      <c r="G30" s="183"/>
      <c r="H30" s="184"/>
      <c r="I30" s="177"/>
    </row>
    <row r="31" spans="1:9" ht="12.75">
      <c r="A31" s="211"/>
      <c r="B31" s="177"/>
      <c r="C31" s="213"/>
      <c r="D31" s="213"/>
      <c r="E31" s="213"/>
      <c r="F31" s="182"/>
      <c r="G31" s="182"/>
      <c r="H31" s="184"/>
      <c r="I31" s="177"/>
    </row>
    <row r="32" spans="1:9" ht="12.75">
      <c r="A32" s="215"/>
      <c r="B32" s="177">
        <v>3</v>
      </c>
      <c r="C32" s="213" t="str">
        <f>VLOOKUP(B32,'пр.взвешивания'!B3:C29,2,FALSE)</f>
        <v>КАРИМОВА Яна Маратовна</v>
      </c>
      <c r="D32" s="213" t="str">
        <f>VLOOKUP(C32,'пр.взвешивания'!C3:D29,2,FALSE)</f>
        <v>01.12.94, КМС</v>
      </c>
      <c r="E32" s="213" t="str">
        <f>VLOOKUP(D32,'пр.взвешивания'!D3:E29,2,FALSE)</f>
        <v>ПФО  Башкортостан, МО</v>
      </c>
      <c r="F32" s="182"/>
      <c r="G32" s="182"/>
      <c r="H32" s="177"/>
      <c r="I32" s="177"/>
    </row>
    <row r="33" spans="1:9" ht="12.75">
      <c r="A33" s="215"/>
      <c r="B33" s="177"/>
      <c r="C33" s="213"/>
      <c r="D33" s="213"/>
      <c r="E33" s="213"/>
      <c r="F33" s="182"/>
      <c r="G33" s="182"/>
      <c r="H33" s="177"/>
      <c r="I33" s="177"/>
    </row>
    <row r="34" ht="19.5" customHeight="1">
      <c r="E34" s="35" t="s">
        <v>28</v>
      </c>
    </row>
    <row r="35" spans="5:9" ht="19.5" customHeight="1">
      <c r="E35" s="35" t="s">
        <v>6</v>
      </c>
      <c r="F35" s="36"/>
      <c r="G35" s="36"/>
      <c r="H35" s="36"/>
      <c r="I35" s="36"/>
    </row>
    <row r="36" spans="5:9" ht="19.5" customHeight="1">
      <c r="E36" s="35" t="s">
        <v>13</v>
      </c>
      <c r="F36" s="36"/>
      <c r="G36" s="36"/>
      <c r="H36" s="36"/>
      <c r="I36" s="36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E29" sqref="E29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25" t="str">
        <f>HYPERLINK('[1]реквизиты'!$A$2)</f>
        <v>IV Летняя спартакиада учащихся России по САМБО среди  девушек 1993-94 гг.р</v>
      </c>
      <c r="B1" s="222"/>
      <c r="C1" s="222"/>
      <c r="D1" s="222"/>
      <c r="E1" s="222"/>
      <c r="F1" s="222"/>
      <c r="G1" s="222"/>
      <c r="H1" s="1"/>
      <c r="I1" s="1"/>
    </row>
    <row r="2" spans="1:9" ht="18" customHeight="1">
      <c r="A2" s="223" t="str">
        <f>HYPERLINK('[1]реквизиты'!$A$3)</f>
        <v>15 -19 июля 2009 г.                     г. Пенза</v>
      </c>
      <c r="B2" s="223"/>
      <c r="C2" s="223"/>
      <c r="D2" s="223"/>
      <c r="E2" s="223"/>
      <c r="F2" s="223"/>
      <c r="G2" s="223"/>
      <c r="H2" s="221"/>
      <c r="I2" s="221"/>
    </row>
    <row r="3" ht="18.75" customHeight="1"/>
    <row r="4" spans="1:7" ht="12.75">
      <c r="A4" s="177" t="s">
        <v>0</v>
      </c>
      <c r="B4" s="177" t="s">
        <v>1</v>
      </c>
      <c r="C4" s="177" t="s">
        <v>2</v>
      </c>
      <c r="D4" s="177" t="s">
        <v>3</v>
      </c>
      <c r="E4" s="177" t="s">
        <v>4</v>
      </c>
      <c r="F4" s="177" t="s">
        <v>31</v>
      </c>
      <c r="G4" s="177" t="s">
        <v>5</v>
      </c>
    </row>
    <row r="5" spans="1:7" ht="12.75">
      <c r="A5" s="177"/>
      <c r="B5" s="177"/>
      <c r="C5" s="177"/>
      <c r="D5" s="177"/>
      <c r="E5" s="177"/>
      <c r="F5" s="177"/>
      <c r="G5" s="177"/>
    </row>
    <row r="6" spans="1:7" ht="12.75" customHeight="1">
      <c r="A6" s="177"/>
      <c r="B6" s="220">
        <v>1</v>
      </c>
      <c r="C6" s="219" t="s">
        <v>45</v>
      </c>
      <c r="D6" s="177" t="s">
        <v>46</v>
      </c>
      <c r="E6" s="216" t="s">
        <v>47</v>
      </c>
      <c r="F6" s="184" t="s">
        <v>48</v>
      </c>
      <c r="G6" s="217" t="s">
        <v>49</v>
      </c>
    </row>
    <row r="7" spans="1:7" ht="12.75">
      <c r="A7" s="177"/>
      <c r="B7" s="218"/>
      <c r="C7" s="219"/>
      <c r="D7" s="177"/>
      <c r="E7" s="216"/>
      <c r="F7" s="184"/>
      <c r="G7" s="217"/>
    </row>
    <row r="8" spans="1:7" ht="12.75" customHeight="1">
      <c r="A8" s="177"/>
      <c r="B8" s="218">
        <v>2</v>
      </c>
      <c r="C8" s="219" t="s">
        <v>32</v>
      </c>
      <c r="D8" s="177" t="s">
        <v>33</v>
      </c>
      <c r="E8" s="216" t="s">
        <v>34</v>
      </c>
      <c r="F8" s="184" t="s">
        <v>35</v>
      </c>
      <c r="G8" s="184" t="s">
        <v>36</v>
      </c>
    </row>
    <row r="9" spans="1:7" ht="12.75">
      <c r="A9" s="177"/>
      <c r="B9" s="218"/>
      <c r="C9" s="219"/>
      <c r="D9" s="177"/>
      <c r="E9" s="216"/>
      <c r="F9" s="184"/>
      <c r="G9" s="184"/>
    </row>
    <row r="10" spans="1:7" ht="12.75" customHeight="1">
      <c r="A10" s="177"/>
      <c r="B10" s="218">
        <v>3</v>
      </c>
      <c r="C10" s="219" t="s">
        <v>37</v>
      </c>
      <c r="D10" s="177" t="s">
        <v>38</v>
      </c>
      <c r="E10" s="216" t="s">
        <v>56</v>
      </c>
      <c r="F10" s="184" t="s">
        <v>39</v>
      </c>
      <c r="G10" s="217" t="s">
        <v>40</v>
      </c>
    </row>
    <row r="11" spans="1:7" ht="12.75">
      <c r="A11" s="177"/>
      <c r="B11" s="218"/>
      <c r="C11" s="219"/>
      <c r="D11" s="177"/>
      <c r="E11" s="216"/>
      <c r="F11" s="184"/>
      <c r="G11" s="217"/>
    </row>
    <row r="12" spans="1:7" ht="12.75" customHeight="1">
      <c r="A12" s="177"/>
      <c r="B12" s="220">
        <v>4</v>
      </c>
      <c r="C12" s="219" t="s">
        <v>41</v>
      </c>
      <c r="D12" s="177" t="s">
        <v>42</v>
      </c>
      <c r="E12" s="216" t="s">
        <v>43</v>
      </c>
      <c r="F12" s="184" t="s">
        <v>39</v>
      </c>
      <c r="G12" s="217" t="s">
        <v>44</v>
      </c>
    </row>
    <row r="13" spans="1:7" ht="12.75">
      <c r="A13" s="177"/>
      <c r="B13" s="218"/>
      <c r="C13" s="219"/>
      <c r="D13" s="177"/>
      <c r="E13" s="216"/>
      <c r="F13" s="184"/>
      <c r="G13" s="217"/>
    </row>
    <row r="14" spans="1:7" ht="12.75" customHeight="1">
      <c r="A14" s="177"/>
      <c r="B14" s="218">
        <v>5</v>
      </c>
      <c r="C14" s="219" t="s">
        <v>50</v>
      </c>
      <c r="D14" s="177" t="s">
        <v>51</v>
      </c>
      <c r="E14" s="216" t="s">
        <v>52</v>
      </c>
      <c r="F14" s="184" t="s">
        <v>48</v>
      </c>
      <c r="G14" s="217" t="s">
        <v>53</v>
      </c>
    </row>
    <row r="15" spans="1:7" ht="12.75">
      <c r="A15" s="177"/>
      <c r="B15" s="218"/>
      <c r="C15" s="219"/>
      <c r="D15" s="177"/>
      <c r="E15" s="216"/>
      <c r="F15" s="184"/>
      <c r="G15" s="217"/>
    </row>
    <row r="22" spans="1:8" ht="12.75">
      <c r="A22" s="193"/>
      <c r="B22" s="193"/>
      <c r="C22" s="193"/>
      <c r="D22" s="193"/>
      <c r="E22" s="193"/>
      <c r="F22" s="193"/>
      <c r="G22" s="193"/>
      <c r="H22" s="2"/>
    </row>
    <row r="23" spans="1:8" ht="12.75">
      <c r="A23" s="193"/>
      <c r="B23" s="193"/>
      <c r="C23" s="193"/>
      <c r="D23" s="193"/>
      <c r="E23" s="193"/>
      <c r="F23" s="193"/>
      <c r="G23" s="193"/>
      <c r="H23" s="2"/>
    </row>
    <row r="24" spans="1:8" ht="12.75">
      <c r="A24" s="193"/>
      <c r="B24" s="193"/>
      <c r="C24" s="193"/>
      <c r="D24" s="193"/>
      <c r="E24" s="193"/>
      <c r="F24" s="193"/>
      <c r="G24" s="193"/>
      <c r="H24" s="2"/>
    </row>
    <row r="25" spans="1:8" ht="12.75">
      <c r="A25" s="193"/>
      <c r="B25" s="193"/>
      <c r="C25" s="193"/>
      <c r="D25" s="193"/>
      <c r="E25" s="193"/>
      <c r="F25" s="193"/>
      <c r="G25" s="193"/>
      <c r="H25" s="2"/>
    </row>
    <row r="26" spans="6:8" ht="12.75" customHeight="1">
      <c r="F26" s="193"/>
      <c r="G26" s="193"/>
      <c r="H26" s="2"/>
    </row>
    <row r="27" spans="6:8" ht="12.75">
      <c r="F27" s="193"/>
      <c r="G27" s="193"/>
      <c r="H27" s="2"/>
    </row>
    <row r="28" spans="6:8" ht="12.75">
      <c r="F28" s="193"/>
      <c r="G28" s="193"/>
      <c r="H28" s="2"/>
    </row>
    <row r="29" spans="6:8" ht="12.75">
      <c r="F29" s="193"/>
      <c r="G29" s="193"/>
      <c r="H29" s="2"/>
    </row>
    <row r="30" spans="6:8" ht="12.75" customHeight="1">
      <c r="F30" s="193"/>
      <c r="G30" s="193"/>
      <c r="H30" s="2"/>
    </row>
    <row r="31" spans="6:8" ht="12.75">
      <c r="F31" s="193"/>
      <c r="G31" s="193"/>
      <c r="H31" s="2"/>
    </row>
    <row r="32" spans="6:8" ht="27.75" customHeight="1">
      <c r="F32" s="9"/>
      <c r="G32" s="9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65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A14:A15"/>
    <mergeCell ref="B14:B15"/>
    <mergeCell ref="C14:C15"/>
    <mergeCell ref="D14:D15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F24:F25"/>
    <mergeCell ref="G24:G25"/>
    <mergeCell ref="F26:F27"/>
    <mergeCell ref="G26:G27"/>
    <mergeCell ref="G28:G29"/>
    <mergeCell ref="F30:F31"/>
    <mergeCell ref="G30:G31"/>
    <mergeCell ref="F28:F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2009-07-18T07:19:21Z</cp:lastPrinted>
  <dcterms:created xsi:type="dcterms:W3CDTF">1996-10-08T23:32:33Z</dcterms:created>
  <dcterms:modified xsi:type="dcterms:W3CDTF">2009-07-18T07:21:11Z</dcterms:modified>
  <cp:category/>
  <cp:version/>
  <cp:contentType/>
  <cp:contentStatus/>
</cp:coreProperties>
</file>