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<sst xmlns="http://schemas.openxmlformats.org/spreadsheetml/2006/main" count="300" uniqueCount="170">
  <si>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</si>
  <si>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</si>
  <si>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</si>
  <si>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</si>
  <si>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</si>
  <si>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</si>
  <si>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</si>
  <si>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</si>
  <si>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</si>
  <si>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</si>
  <si>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</si>
  <si>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</si>
  <si>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</si>
  <si>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</si>
  <si>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</si>
  <si>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</si>
  <si>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</si>
  <si>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</si>
  <si>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</si>
  <si>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</si>
  <si>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</si>
  <si>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</si>
  <si>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</si>
  <si>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</si>
  <si>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</si>
  <si>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</si>
  <si>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</si>
  <si>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</si>
  <si>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</si>
  <si>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</si>
  <si>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</si>
  <si>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</si>
  <si>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</si>
  <si>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</si>
  <si>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</si>
  <si>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</si>
  <si>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</si>
  <si>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</si>
  <si>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</si>
  <si>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</si>
  <si>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</si>
  <si>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</si>
  <si>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</si>
  <si>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</si>
  <si>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</si>
  <si>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</si>
  <si>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</si>
  <si>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</si>
  <si>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</si>
  <si>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</si>
  <si>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</si>
  <si>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</si>
  <si>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</si>
  <si>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</si>
  <si>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</si>
  <si>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</si>
  <si>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Емченко Максим Юрьевич</t>
  </si>
  <si>
    <t>25.06.1991г.КМС</t>
  </si>
  <si>
    <t>СФО,Омск.обл.,Омск,МО.</t>
  </si>
  <si>
    <t>020270055</t>
  </si>
  <si>
    <t>Войлошников С.Н.</t>
  </si>
  <si>
    <t>Латкин Станислав Владимирович</t>
  </si>
  <si>
    <t>17.07.1990г. КМС</t>
  </si>
  <si>
    <t>СФО,Алт.кр.,Бийск,Д.</t>
  </si>
  <si>
    <t>009109022</t>
  </si>
  <si>
    <t>Сурмин Павел Владимирович</t>
  </si>
  <si>
    <t>27.09.1989г.КМС</t>
  </si>
  <si>
    <t>008783042</t>
  </si>
  <si>
    <t>Кызлаков Л.А.</t>
  </si>
  <si>
    <t>Ильченко Максим Васильевич</t>
  </si>
  <si>
    <t>13.12.1989г. КМС</t>
  </si>
  <si>
    <t>020368042</t>
  </si>
  <si>
    <t>Дроздов Алексей Сергеевич</t>
  </si>
  <si>
    <t>15.07.1988г.КМС</t>
  </si>
  <si>
    <t>020165055</t>
  </si>
  <si>
    <t>Шпак Ю.В.</t>
  </si>
  <si>
    <t>Елизаров Егор Николаевич</t>
  </si>
  <si>
    <t>30.01.1990г.КМС</t>
  </si>
  <si>
    <t>008810055</t>
  </si>
  <si>
    <t>Саналов Айдар Сергеевич</t>
  </si>
  <si>
    <t>05.02.1986г.КМС</t>
  </si>
  <si>
    <t>СФО,Р.Алтай,                              Горно-Алтайск,МО</t>
  </si>
  <si>
    <t>Грушин С.Н.</t>
  </si>
  <si>
    <t>Захаров АндрейВасильевич</t>
  </si>
  <si>
    <t>10.08.1989г.КМС</t>
  </si>
  <si>
    <t>Аждов Николай Владимирович</t>
  </si>
  <si>
    <t>26.06.1992г.КМС</t>
  </si>
  <si>
    <t>СФО,Томс.обл.,                  Стрежевой,МО</t>
  </si>
  <si>
    <t>Кузин Д.А.</t>
  </si>
  <si>
    <t>Патрушев Сергей Юрьевич</t>
  </si>
  <si>
    <t>10.08.1988г.КМС</t>
  </si>
  <si>
    <t>008675066</t>
  </si>
  <si>
    <t>Размыслов В.П.      Козлов А.А.</t>
  </si>
  <si>
    <t>Тарбанаев Чезирген Байкалович</t>
  </si>
  <si>
    <t>21.03.1986г.КМС</t>
  </si>
  <si>
    <t>СФО,Томс.обл.,                 Томск,МО</t>
  </si>
  <si>
    <t>022130070</t>
  </si>
  <si>
    <t>Кутмин А.И.</t>
  </si>
  <si>
    <t>Александров Александр Олегович</t>
  </si>
  <si>
    <t>27.02.1990г.КМС</t>
  </si>
  <si>
    <t>УФО,Кург.обл.,Курган,МО</t>
  </si>
  <si>
    <t>008588045</t>
  </si>
  <si>
    <t>Коновалов Николай Игоревич</t>
  </si>
  <si>
    <t>15.03.1989г.КМС</t>
  </si>
  <si>
    <t>СФО,Нов.обл.   Новосибирск,Д.</t>
  </si>
  <si>
    <t>Томилов И.А.            Воротников А.А.</t>
  </si>
  <si>
    <t>Макаров Михаил Владиславович</t>
  </si>
  <si>
    <t>11.05.1987г.КМС</t>
  </si>
  <si>
    <t>019937054</t>
  </si>
  <si>
    <t>Томилов И.А.           Макаров В.В.</t>
  </si>
  <si>
    <t>Рагимов Сархан Полад Оглы</t>
  </si>
  <si>
    <t>13.10.1990г.КМС</t>
  </si>
  <si>
    <t>СФО,Нов.обл.   Новосибирск,ПР.</t>
  </si>
  <si>
    <t>020286054</t>
  </si>
  <si>
    <t>Мошкин С.И.</t>
  </si>
  <si>
    <t>Плеханов Роман Валерьевич</t>
  </si>
  <si>
    <t>24.09.1987г.КМС</t>
  </si>
  <si>
    <t>009197054</t>
  </si>
  <si>
    <t>Казаков А.Н.</t>
  </si>
  <si>
    <t>Коляда Владимир Сергеевич</t>
  </si>
  <si>
    <t>26.05.1987г.КМС</t>
  </si>
  <si>
    <t>СФО, Кемер.обл. Новокузнецк, МО</t>
  </si>
  <si>
    <t xml:space="preserve">Рапопорт О.А. </t>
  </si>
  <si>
    <t xml:space="preserve">Сенченко Семен Алексеевич </t>
  </si>
  <si>
    <t>18.031992г. КМС</t>
  </si>
  <si>
    <t>УФО, Сверд.обл.,Н.Тагил, ПР</t>
  </si>
  <si>
    <t>Перминов О.Р.</t>
  </si>
  <si>
    <t xml:space="preserve">Сарсымбаев Ренат Маратович </t>
  </si>
  <si>
    <t>18.09.1989г.КМС</t>
  </si>
  <si>
    <t>СФО, Новос.обл., г.Болотное, СС</t>
  </si>
  <si>
    <t xml:space="preserve">Федосеенко О.А. </t>
  </si>
  <si>
    <t xml:space="preserve">Коновалов Александр Александрович </t>
  </si>
  <si>
    <t>21.06.1990г.КМС</t>
  </si>
  <si>
    <t>УФО,Кург.обл.,Курган,УОР</t>
  </si>
  <si>
    <t xml:space="preserve">Евтодеев В.Ф. </t>
  </si>
  <si>
    <t xml:space="preserve">Бобрышев Николай Владимирович </t>
  </si>
  <si>
    <t>11.01.1990г. КМС</t>
  </si>
  <si>
    <t>СФО, Омск.обл., Омск, Д</t>
  </si>
  <si>
    <t>009044042</t>
  </si>
  <si>
    <t xml:space="preserve">Орлов В.В.      Дубинецкий В.В. </t>
  </si>
  <si>
    <t xml:space="preserve">Щукин Евгений Анатольевич </t>
  </si>
  <si>
    <t xml:space="preserve">Краевский Е.М.         Орлов В.В. </t>
  </si>
  <si>
    <t>Тикитанов Ризабек Жанбекович</t>
  </si>
  <si>
    <t>15.06.1991г.КМС</t>
  </si>
  <si>
    <t xml:space="preserve">Мурзин В.П.              Орлов В.В. </t>
  </si>
  <si>
    <t>Черепанов Алексей Николаевич</t>
  </si>
  <si>
    <t>24.03.1988г.КМС</t>
  </si>
  <si>
    <t>Томилов И.А.               Зайцев В.С.</t>
  </si>
  <si>
    <t>в.к.74   кг.</t>
  </si>
  <si>
    <t>Ваисова А.Х.             Ваисов Ж.М.</t>
  </si>
  <si>
    <t>УФО,Сверд.обл.,   Екатеренбург,МО.</t>
  </si>
  <si>
    <t>СФО,Кем.обл.,     Новок.,Пр.</t>
  </si>
  <si>
    <t>Стенников М.Г.       Бородин О.Б.</t>
  </si>
  <si>
    <t>ДимитриенкоИ.В.      Таскин А.Ю.</t>
  </si>
  <si>
    <t>СФО,Омск.обл.,Омск,  Д.</t>
  </si>
  <si>
    <t xml:space="preserve">22.11.1990г. КМС </t>
  </si>
  <si>
    <t>гл.судья:</t>
  </si>
  <si>
    <t>врач:</t>
  </si>
  <si>
    <t>гл.секретарь:</t>
  </si>
  <si>
    <t>судьи:</t>
  </si>
  <si>
    <t>2:0</t>
  </si>
  <si>
    <t>4:0</t>
  </si>
  <si>
    <t>3:1</t>
  </si>
  <si>
    <t>3:0</t>
  </si>
  <si>
    <t>5-6</t>
  </si>
  <si>
    <t>7-8</t>
  </si>
  <si>
    <t>9-12</t>
  </si>
  <si>
    <t>13-15</t>
  </si>
  <si>
    <t>16-24</t>
  </si>
  <si>
    <t>21(3:0)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</si>
</sst>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0"/>
      <color indexed="10"/>
      <name val="Arial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49" fontId="21" fillId="0" borderId="4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2" fillId="2" borderId="28" xfId="15" applyFont="1" applyFill="1" applyBorder="1" applyAlignment="1" applyProtection="1">
      <alignment horizontal="center" vertical="center" wrapText="1"/>
      <protection/>
    </xf>
    <xf numFmtId="0" fontId="12" fillId="2" borderId="29" xfId="15" applyFont="1" applyFill="1" applyBorder="1" applyAlignment="1" applyProtection="1">
      <alignment horizontal="center" vertical="center" wrapText="1"/>
      <protection/>
    </xf>
    <xf numFmtId="0" fontId="12" fillId="2" borderId="30" xfId="15" applyFont="1" applyFill="1" applyBorder="1" applyAlignment="1" applyProtection="1">
      <alignment horizontal="center" vertical="center" wrapText="1"/>
      <protection/>
    </xf>
    <xf numFmtId="49" fontId="16" fillId="0" borderId="2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12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Alignment="1">
      <alignment horizontal="center"/>
    </xf>
    <xf numFmtId="0" fontId="7" fillId="3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7" fillId="0" borderId="27" xfId="15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8" fillId="0" borderId="27" xfId="15" applyFont="1" applyFill="1" applyBorder="1" applyAlignment="1">
      <alignment horizontal="center" vertical="center" wrapText="1"/>
    </xf>
    <xf numFmtId="0" fontId="19" fillId="0" borderId="31" xfId="15" applyFont="1" applyBorder="1" applyAlignment="1">
      <alignment horizontal="left" vertical="center" wrapText="1"/>
    </xf>
    <xf numFmtId="0" fontId="19" fillId="0" borderId="13" xfId="15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9" fillId="0" borderId="34" xfId="15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4" xfId="15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7" xfId="15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18" fillId="0" borderId="37" xfId="15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18" fillId="0" borderId="34" xfId="15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20" fillId="0" borderId="34" xfId="15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0" fontId="22" fillId="0" borderId="45" xfId="0" applyNumberFormat="1" applyFont="1" applyBorder="1" applyAlignment="1">
      <alignment horizontal="center" vertical="center" wrapText="1"/>
    </xf>
    <xf numFmtId="0" fontId="22" fillId="0" borderId="46" xfId="0" applyNumberFormat="1" applyFont="1" applyBorder="1" applyAlignment="1">
      <alignment horizontal="center" vertical="center" wrapText="1"/>
    </xf>
    <xf numFmtId="0" fontId="22" fillId="0" borderId="47" xfId="0" applyNumberFormat="1" applyFont="1" applyBorder="1" applyAlignment="1">
      <alignment horizontal="center" vertical="center" wrapText="1"/>
    </xf>
    <xf numFmtId="0" fontId="22" fillId="0" borderId="48" xfId="0" applyNumberFormat="1" applyFont="1" applyBorder="1" applyAlignment="1">
      <alignment horizontal="center" vertical="center" wrapText="1"/>
    </xf>
    <xf numFmtId="0" fontId="22" fillId="0" borderId="49" xfId="0" applyNumberFormat="1" applyFont="1" applyBorder="1" applyAlignment="1">
      <alignment horizontal="center" vertical="center" wrapText="1"/>
    </xf>
    <xf numFmtId="0" fontId="22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4" fillId="0" borderId="57" xfId="15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6" fillId="2" borderId="28" xfId="15" applyFont="1" applyFill="1" applyBorder="1" applyAlignment="1">
      <alignment horizontal="center" vertical="center" wrapText="1"/>
    </xf>
    <xf numFmtId="0" fontId="6" fillId="2" borderId="29" xfId="15" applyFont="1" applyFill="1" applyBorder="1" applyAlignment="1">
      <alignment horizontal="center" vertical="center" wrapText="1"/>
    </xf>
    <xf numFmtId="0" fontId="6" fillId="2" borderId="30" xfId="15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44" xfId="0" applyNumberFormat="1" applyFont="1" applyBorder="1" applyAlignment="1">
      <alignment horizontal="center" vertical="center" wrapText="1"/>
    </xf>
    <xf numFmtId="0" fontId="0" fillId="0" borderId="60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9130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Всероссийский турнир по самбо на призы ЗМС А.М.Пушницы.</v>
          </cell>
        </row>
        <row r="3">
          <cell r="A3" t="str">
            <v>30.10.-2.11.2009г.      Омск</v>
          </cell>
        </row>
        <row r="6">
          <cell r="A6" t="str">
            <v>Гл. судья, судья МК</v>
          </cell>
          <cell r="G6" t="str">
            <v>В.А.Метелица</v>
          </cell>
        </row>
        <row r="7">
          <cell r="G7" t="str">
            <v>/Барнаул/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64"/>
  <sheetViews>
    <sheetView workbookViewId="0" topLeftCell="A1">
      <selection activeCell="A61" sqref="A1:G61"/>
    </sheetView>
  </sheetViews>
  <sheetFormatPr defaultColWidth="9.140625" defaultRowHeight="12.75"/>
  <cols>
    <col min="1" max="1" width="6.57421875" style="0" customWidth="1"/>
    <col min="2" max="2" width="6.7109375" style="0" customWidth="1"/>
    <col min="3" max="3" width="21.7109375" style="0" customWidth="1"/>
    <col min="4" max="4" width="15.140625" style="0" customWidth="1"/>
    <col min="5" max="5" width="17.00390625" style="0" customWidth="1"/>
    <col min="7" max="7" width="18.00390625" style="0" customWidth="1"/>
  </cols>
  <sheetData>
    <row r="1" spans="1:7" ht="18.75" thickBot="1">
      <c r="A1" s="173" t="s">
        <v>50</v>
      </c>
      <c r="B1" s="173"/>
      <c r="C1" s="173"/>
      <c r="D1" s="173"/>
      <c r="E1" s="173"/>
      <c r="F1" s="173"/>
      <c r="G1" s="173"/>
    </row>
    <row r="2" spans="2:7" ht="22.5" customHeight="1" thickBot="1">
      <c r="B2" s="177" t="s">
        <v>52</v>
      </c>
      <c r="C2" s="177"/>
      <c r="D2" s="178" t="str">
        <f>HYPERLINK('[1]реквизиты'!$A$2)</f>
        <v>Х Всероссийский турнир по самбо на призы ЗМС А.М.Пушницы.</v>
      </c>
      <c r="E2" s="179"/>
      <c r="F2" s="179"/>
      <c r="G2" s="180"/>
    </row>
    <row r="3" spans="2:7" ht="15" customHeight="1">
      <c r="B3" s="144"/>
      <c r="C3" s="174" t="str">
        <f>HYPERLINK('[1]реквизиты'!$A$3)</f>
        <v>30.10.-2.11.2009г.      Омск</v>
      </c>
      <c r="D3" s="174"/>
      <c r="F3" s="175" t="str">
        <f>HYPERLINK('пр.взв.'!D4)</f>
        <v>в.к.74   кг.</v>
      </c>
      <c r="G3" s="176"/>
    </row>
    <row r="4" spans="1:7" ht="12.75">
      <c r="A4" s="163" t="s">
        <v>10</v>
      </c>
      <c r="B4" s="164" t="s">
        <v>5</v>
      </c>
      <c r="C4" s="163" t="s">
        <v>6</v>
      </c>
      <c r="D4" s="163" t="s">
        <v>7</v>
      </c>
      <c r="E4" s="163" t="s">
        <v>8</v>
      </c>
      <c r="F4" s="163" t="s">
        <v>11</v>
      </c>
      <c r="G4" s="163" t="s">
        <v>9</v>
      </c>
    </row>
    <row r="5" spans="1:7" ht="9.75" customHeight="1">
      <c r="A5" s="163"/>
      <c r="B5" s="164"/>
      <c r="C5" s="163"/>
      <c r="D5" s="163"/>
      <c r="E5" s="163"/>
      <c r="F5" s="163"/>
      <c r="G5" s="163"/>
    </row>
    <row r="6" spans="1:7" ht="11.25" customHeight="1">
      <c r="A6" s="159" t="s">
        <v>25</v>
      </c>
      <c r="B6" s="160">
        <v>21</v>
      </c>
      <c r="C6" s="167" t="s">
        <v>98</v>
      </c>
      <c r="D6" s="171" t="s">
        <v>99</v>
      </c>
      <c r="E6" s="165" t="s">
        <v>100</v>
      </c>
      <c r="F6" s="169" t="s">
        <v>101</v>
      </c>
      <c r="G6" s="167" t="s">
        <v>152</v>
      </c>
    </row>
    <row r="7" spans="1:7" ht="11.25" customHeight="1">
      <c r="A7" s="159"/>
      <c r="B7" s="160"/>
      <c r="C7" s="168"/>
      <c r="D7" s="172"/>
      <c r="E7" s="166"/>
      <c r="F7" s="170"/>
      <c r="G7" s="168"/>
    </row>
    <row r="8" spans="1:7" ht="11.25" customHeight="1">
      <c r="A8" s="159" t="s">
        <v>26</v>
      </c>
      <c r="B8" s="160">
        <v>24</v>
      </c>
      <c r="C8" s="161" t="str">
        <f>VLOOKUP(B8,'пр.взв.'!B7:G54,2,FALSE)</f>
        <v>Саналов Айдар Сергеевич</v>
      </c>
      <c r="D8" s="155" t="str">
        <f>VLOOKUP(B8,'пр.взв.'!B7:G54,3,FALSE)</f>
        <v>05.02.1986г.КМС</v>
      </c>
      <c r="E8" s="155" t="str">
        <f>VLOOKUP(B8,'пр.взв.'!B7:G54,4,FALSE)</f>
        <v>СФО,Р.Алтай,                              Горно-Алтайск,МО</v>
      </c>
      <c r="F8" s="157">
        <f>VLOOKUP(B8,'пр.взв.'!B7:G54,5,FALSE)</f>
        <v>0</v>
      </c>
      <c r="G8" s="161" t="str">
        <f>VLOOKUP(B8,'пр.взв.'!B7:G54,6,FALSE)</f>
        <v>Грушин С.Н.</v>
      </c>
    </row>
    <row r="9" spans="1:7" ht="11.25" customHeight="1">
      <c r="A9" s="159"/>
      <c r="B9" s="160"/>
      <c r="C9" s="162"/>
      <c r="D9" s="156"/>
      <c r="E9" s="156"/>
      <c r="F9" s="158"/>
      <c r="G9" s="162"/>
    </row>
    <row r="10" spans="1:7" ht="11.25" customHeight="1">
      <c r="A10" s="159" t="s">
        <v>28</v>
      </c>
      <c r="B10" s="160">
        <v>14</v>
      </c>
      <c r="C10" s="161" t="str">
        <f>VLOOKUP(B10,'пр.взв.'!B7:G54,2,FALSE)</f>
        <v>Дроздов Алексей Сергеевич</v>
      </c>
      <c r="D10" s="155" t="str">
        <f>VLOOKUP(B10,'пр.взв.'!B7:G54,3,FALSE)</f>
        <v>15.07.1988г.КМС</v>
      </c>
      <c r="E10" s="155" t="str">
        <f>VLOOKUP(B10,'пр.взв.'!B7:G54,4,FALSE)</f>
        <v>СФО,Омск.обл.,Омск,  Д.</v>
      </c>
      <c r="F10" s="155" t="str">
        <f>VLOOKUP(B10,'пр.взв.'!B7:G54,5,FALSE)</f>
        <v>020165055</v>
      </c>
      <c r="G10" s="161" t="str">
        <f>VLOOKUP(B10,'пр.взв.'!B7:G54,6,FALSE)</f>
        <v>Шпак Ю.В.</v>
      </c>
    </row>
    <row r="11" spans="1:7" ht="11.25" customHeight="1">
      <c r="A11" s="159"/>
      <c r="B11" s="160"/>
      <c r="C11" s="162"/>
      <c r="D11" s="156"/>
      <c r="E11" s="156"/>
      <c r="F11" s="156"/>
      <c r="G11" s="162"/>
    </row>
    <row r="12" spans="1:7" ht="11.25" customHeight="1">
      <c r="A12" s="159" t="s">
        <v>28</v>
      </c>
      <c r="B12" s="160">
        <v>23</v>
      </c>
      <c r="C12" s="161" t="str">
        <f>VLOOKUP(B12,'пр.взв.'!B7:G54,2,FALSE)</f>
        <v>Латкин Станислав Владимирович</v>
      </c>
      <c r="D12" s="155" t="str">
        <f>VLOOKUP(B12,'пр.взв.'!B7:G54,3,FALSE)</f>
        <v>17.07.1990г. КМС</v>
      </c>
      <c r="E12" s="155" t="str">
        <f>VLOOKUP(B12,'пр.взв.'!B7:G54,4,FALSE)</f>
        <v>СФО,Алт.кр.,Бийск,Д.</v>
      </c>
      <c r="F12" s="155" t="str">
        <f>VLOOKUP(B12,'пр.взв.'!B7:G54,5,FALSE)</f>
        <v>009109022</v>
      </c>
      <c r="G12" s="161" t="str">
        <f>VLOOKUP(B12,'пр.взв.'!B7:G54,6,FALSE)</f>
        <v>ДимитриенкоИ.В.      Таскин А.Ю.</v>
      </c>
    </row>
    <row r="13" spans="1:7" ht="11.25" customHeight="1">
      <c r="A13" s="159"/>
      <c r="B13" s="160"/>
      <c r="C13" s="162"/>
      <c r="D13" s="156"/>
      <c r="E13" s="156"/>
      <c r="F13" s="156"/>
      <c r="G13" s="162"/>
    </row>
    <row r="14" spans="1:7" ht="11.25" customHeight="1">
      <c r="A14" s="159" t="s">
        <v>164</v>
      </c>
      <c r="B14" s="160">
        <v>5</v>
      </c>
      <c r="C14" s="161" t="str">
        <f>VLOOKUP(B14,'пр.взв.'!B7:G54,2,FALSE)</f>
        <v>Коновалов Николай Игоревич</v>
      </c>
      <c r="D14" s="155" t="str">
        <f>VLOOKUP(B14,'пр.взв.'!B7:G54,3,FALSE)</f>
        <v>15.03.1989г.КМС</v>
      </c>
      <c r="E14" s="155" t="str">
        <f>VLOOKUP(B14,'пр.взв.'!B7:G54,4,FALSE)</f>
        <v>СФО,Нов.обл.   Новосибирск,Д.</v>
      </c>
      <c r="F14" s="157">
        <f>VLOOKUP(B14,'пр.взв.'!B7:G54,5,FALSE)</f>
        <v>0</v>
      </c>
      <c r="G14" s="161" t="str">
        <f>VLOOKUP(B14,'пр.взв.'!B7:G54,6,FALSE)</f>
        <v>Томилов И.А.            Воротников А.А.</v>
      </c>
    </row>
    <row r="15" spans="1:7" ht="11.25" customHeight="1">
      <c r="A15" s="159"/>
      <c r="B15" s="160"/>
      <c r="C15" s="162"/>
      <c r="D15" s="156"/>
      <c r="E15" s="156"/>
      <c r="F15" s="158"/>
      <c r="G15" s="162"/>
    </row>
    <row r="16" spans="1:7" ht="11.25" customHeight="1">
      <c r="A16" s="159" t="s">
        <v>164</v>
      </c>
      <c r="B16" s="160">
        <v>6</v>
      </c>
      <c r="C16" s="161" t="str">
        <f>VLOOKUP(B16,'пр.взв.'!B7:G54,2,FALSE)</f>
        <v>Коновалов Александр Александрович </v>
      </c>
      <c r="D16" s="155" t="str">
        <f>VLOOKUP(B16,'пр.взв.'!B7:G54,3,FALSE)</f>
        <v>21.06.1990г.КМС</v>
      </c>
      <c r="E16" s="155" t="str">
        <f>VLOOKUP(B16,'пр.взв.'!B7:G54,4,FALSE)</f>
        <v>УФО,Кург.обл.,Курган,УОР</v>
      </c>
      <c r="F16" s="157">
        <f>VLOOKUP(B16,'пр.взв.'!B7:G54,5,FALSE)</f>
        <v>0</v>
      </c>
      <c r="G16" s="161" t="str">
        <f>VLOOKUP(B16,'пр.взв.'!B7:G54,6,FALSE)</f>
        <v>Евтодеев В.Ф. </v>
      </c>
    </row>
    <row r="17" spans="1:7" ht="11.25" customHeight="1">
      <c r="A17" s="159"/>
      <c r="B17" s="160"/>
      <c r="C17" s="162"/>
      <c r="D17" s="156"/>
      <c r="E17" s="156"/>
      <c r="F17" s="158"/>
      <c r="G17" s="162"/>
    </row>
    <row r="18" spans="1:7" ht="11.25" customHeight="1">
      <c r="A18" s="159" t="s">
        <v>165</v>
      </c>
      <c r="B18" s="160">
        <v>3</v>
      </c>
      <c r="C18" s="161" t="str">
        <f>VLOOKUP(B18,'пр.взв.'!B7:G54,2,FALSE)</f>
        <v>Рагимов Сархан Полад Оглы</v>
      </c>
      <c r="D18" s="155" t="str">
        <f>VLOOKUP(B18,'пр.взв.'!B7:G54,3,FALSE)</f>
        <v>13.10.1990г.КМС</v>
      </c>
      <c r="E18" s="155" t="str">
        <f>VLOOKUP(B18,'пр.взв.'!B7:G54,4,FALSE)</f>
        <v>СФО,Нов.обл.   Новосибирск,ПР.</v>
      </c>
      <c r="F18" s="155" t="str">
        <f>VLOOKUP(B18,'пр.взв.'!B7:G54,5,FALSE)</f>
        <v>020286054</v>
      </c>
      <c r="G18" s="161" t="str">
        <f>VLOOKUP(B18,'пр.взв.'!B7:G54,6,FALSE)</f>
        <v>Мошкин С.И.</v>
      </c>
    </row>
    <row r="19" spans="1:7" ht="11.25" customHeight="1">
      <c r="A19" s="159"/>
      <c r="B19" s="160"/>
      <c r="C19" s="162"/>
      <c r="D19" s="156"/>
      <c r="E19" s="156"/>
      <c r="F19" s="156"/>
      <c r="G19" s="162"/>
    </row>
    <row r="20" spans="1:7" ht="11.25" customHeight="1">
      <c r="A20" s="159" t="s">
        <v>165</v>
      </c>
      <c r="B20" s="160">
        <v>12</v>
      </c>
      <c r="C20" s="161" t="str">
        <f>VLOOKUP(B20,'пр.взв.'!B7:G54,2,FALSE)</f>
        <v>Сенченко Семен Алексеевич </v>
      </c>
      <c r="D20" s="155" t="str">
        <f>VLOOKUP(B20,'пр.взв.'!B7:G54,3,FALSE)</f>
        <v>18.031992г. КМС</v>
      </c>
      <c r="E20" s="155" t="str">
        <f>VLOOKUP(B20,'пр.взв.'!B7:G54,4,FALSE)</f>
        <v>УФО, Сверд.обл.,Н.Тагил, ПР</v>
      </c>
      <c r="F20" s="157">
        <f>VLOOKUP(B20,'пр.взв.'!B7:G54,5,FALSE)</f>
        <v>0</v>
      </c>
      <c r="G20" s="161" t="str">
        <f>VLOOKUP(B20,'пр.взв.'!B7:G54,6,FALSE)</f>
        <v>Перминов О.Р.</v>
      </c>
    </row>
    <row r="21" spans="1:7" ht="11.25" customHeight="1">
      <c r="A21" s="159"/>
      <c r="B21" s="160"/>
      <c r="C21" s="162"/>
      <c r="D21" s="156"/>
      <c r="E21" s="156"/>
      <c r="F21" s="158"/>
      <c r="G21" s="162"/>
    </row>
    <row r="22" spans="1:7" ht="11.25" customHeight="1">
      <c r="A22" s="159" t="s">
        <v>166</v>
      </c>
      <c r="B22" s="160">
        <v>17</v>
      </c>
      <c r="C22" s="161" t="str">
        <f>VLOOKUP(B22,'пр.взв.'!B7:G54,2,FALSE)</f>
        <v>Сурмин Павел Владимирович</v>
      </c>
      <c r="D22" s="155" t="str">
        <f>VLOOKUP(B22,'пр.взв.'!B7:G54,3,FALSE)</f>
        <v>27.09.1989г.КМС</v>
      </c>
      <c r="E22" s="155" t="str">
        <f>VLOOKUP(B22,'пр.взв.'!B7:G54,4,FALSE)</f>
        <v>СФО,Кем.обл.,     Новок.,Пр.</v>
      </c>
      <c r="F22" s="155" t="str">
        <f>VLOOKUP(B22,'пр.взв.'!B7:G54,5,FALSE)</f>
        <v>008783042</v>
      </c>
      <c r="G22" s="161" t="str">
        <f>VLOOKUP(B22,'пр.взв.'!B7:G54,6,FALSE)</f>
        <v>Кызлаков Л.А.</v>
      </c>
    </row>
    <row r="23" spans="1:7" ht="11.25" customHeight="1">
      <c r="A23" s="159"/>
      <c r="B23" s="160"/>
      <c r="C23" s="162"/>
      <c r="D23" s="156"/>
      <c r="E23" s="156"/>
      <c r="F23" s="156"/>
      <c r="G23" s="162"/>
    </row>
    <row r="24" spans="1:7" ht="11.25" customHeight="1">
      <c r="A24" s="159" t="s">
        <v>166</v>
      </c>
      <c r="B24" s="160">
        <v>15</v>
      </c>
      <c r="C24" s="161" t="str">
        <f>VLOOKUP(B24,'пр.взв.'!B7:G54,2,FALSE)</f>
        <v>Макаров Михаил Владиславович</v>
      </c>
      <c r="D24" s="155" t="str">
        <f>VLOOKUP(B24,'пр.взв.'!B7:G54,3,FALSE)</f>
        <v>11.05.1987г.КМС</v>
      </c>
      <c r="E24" s="155" t="str">
        <f>VLOOKUP(B24,'пр.взв.'!B7:G54,4,FALSE)</f>
        <v>СФО,Нов.обл.   Новосибирск,Д.</v>
      </c>
      <c r="F24" s="155" t="str">
        <f>VLOOKUP(B24,'пр.взв.'!B7:G54,5,FALSE)</f>
        <v>019937054</v>
      </c>
      <c r="G24" s="161" t="str">
        <f>VLOOKUP(B24,'пр.взв.'!B7:G54,6,FALSE)</f>
        <v>Томилов И.А.           Макаров В.В.</v>
      </c>
    </row>
    <row r="25" spans="1:7" ht="11.25" customHeight="1">
      <c r="A25" s="159"/>
      <c r="B25" s="160"/>
      <c r="C25" s="162"/>
      <c r="D25" s="156"/>
      <c r="E25" s="156"/>
      <c r="F25" s="156"/>
      <c r="G25" s="162"/>
    </row>
    <row r="26" spans="1:7" ht="11.25" customHeight="1">
      <c r="A26" s="159" t="s">
        <v>166</v>
      </c>
      <c r="B26" s="160">
        <v>10</v>
      </c>
      <c r="C26" s="161" t="str">
        <f>VLOOKUP(B26,'пр.взв.'!B7:G54,2,FALSE)</f>
        <v>Плеханов Роман Валерьевич</v>
      </c>
      <c r="D26" s="155" t="str">
        <f>VLOOKUP(B26,'пр.взв.'!B7:G54,3,FALSE)</f>
        <v>24.09.1987г.КМС</v>
      </c>
      <c r="E26" s="155" t="str">
        <f>VLOOKUP(B26,'пр.взв.'!B7:G54,4,FALSE)</f>
        <v>СФО,Нов.обл.   Новосибирск,ПР.</v>
      </c>
      <c r="F26" s="155" t="str">
        <f>VLOOKUP(B26,'пр.взв.'!B7:G54,5,FALSE)</f>
        <v>009197054</v>
      </c>
      <c r="G26" s="161" t="str">
        <f>VLOOKUP(B26,'пр.взв.'!B7:G54,6,FALSE)</f>
        <v>Казаков А.Н.</v>
      </c>
    </row>
    <row r="27" spans="1:7" ht="11.25" customHeight="1">
      <c r="A27" s="159"/>
      <c r="B27" s="160"/>
      <c r="C27" s="162"/>
      <c r="D27" s="156"/>
      <c r="E27" s="156"/>
      <c r="F27" s="156"/>
      <c r="G27" s="162"/>
    </row>
    <row r="28" spans="1:7" ht="11.25" customHeight="1">
      <c r="A28" s="159" t="s">
        <v>166</v>
      </c>
      <c r="B28" s="160">
        <v>8</v>
      </c>
      <c r="C28" s="161" t="str">
        <f>VLOOKUP(B28,'пр.взв.'!B7:G54,2,FALSE)</f>
        <v>Бобрышев Николай Владимирович </v>
      </c>
      <c r="D28" s="155" t="str">
        <f>VLOOKUP(B28,'пр.взв.'!B7:G54,3,FALSE)</f>
        <v>11.01.1990г. КМС</v>
      </c>
      <c r="E28" s="155" t="str">
        <f>VLOOKUP(B28,'пр.взв.'!B7:G54,4,FALSE)</f>
        <v>СФО, Омск.обл., Омск, Д</v>
      </c>
      <c r="F28" s="155" t="str">
        <f>VLOOKUP(B28,'пр.взв.'!B7:G54,5,FALSE)</f>
        <v>009044042</v>
      </c>
      <c r="G28" s="161" t="str">
        <f>VLOOKUP(B28,'пр.взв.'!B7:G54,6,FALSE)</f>
        <v>Орлов В.В.      Дубинецкий В.В. </v>
      </c>
    </row>
    <row r="29" spans="1:7" ht="11.25" customHeight="1">
      <c r="A29" s="159"/>
      <c r="B29" s="160"/>
      <c r="C29" s="162"/>
      <c r="D29" s="156"/>
      <c r="E29" s="156"/>
      <c r="F29" s="156"/>
      <c r="G29" s="162"/>
    </row>
    <row r="30" spans="1:7" ht="11.25" customHeight="1">
      <c r="A30" s="159" t="s">
        <v>167</v>
      </c>
      <c r="B30" s="160">
        <v>13</v>
      </c>
      <c r="C30" s="161" t="str">
        <f>VLOOKUP(B30,'пр.взв.'!B7:G54,2,FALSE)</f>
        <v>Патрушев Сергей Юрьевич</v>
      </c>
      <c r="D30" s="155" t="str">
        <f>VLOOKUP(B30,'пр.взв.'!B7:G54,3,FALSE)</f>
        <v>10.08.1988г.КМС</v>
      </c>
      <c r="E30" s="155" t="str">
        <f>VLOOKUP(B30,'пр.взв.'!B7:G54,4,FALSE)</f>
        <v>УФО,Сверд.обл.,   Екатеренбург,МО.</v>
      </c>
      <c r="F30" s="155" t="str">
        <f>VLOOKUP(B30,'пр.взв.'!B7:G54,5,FALSE)</f>
        <v>008675066</v>
      </c>
      <c r="G30" s="161" t="str">
        <f>VLOOKUP(B30,'пр.взв.'!B7:G54,6,FALSE)</f>
        <v>Размыслов В.П.      Козлов А.А.</v>
      </c>
    </row>
    <row r="31" spans="1:7" ht="11.25" customHeight="1">
      <c r="A31" s="159"/>
      <c r="B31" s="160"/>
      <c r="C31" s="162"/>
      <c r="D31" s="156"/>
      <c r="E31" s="156"/>
      <c r="F31" s="156"/>
      <c r="G31" s="162"/>
    </row>
    <row r="32" spans="1:7" ht="11.25" customHeight="1">
      <c r="A32" s="159" t="s">
        <v>167</v>
      </c>
      <c r="B32" s="160">
        <v>7</v>
      </c>
      <c r="C32" s="161" t="str">
        <f>VLOOKUP(B32,'пр.взв.'!B7:G54,2,FALSE)</f>
        <v>Тарбанаев Чезирген Байкалович</v>
      </c>
      <c r="D32" s="155" t="str">
        <f>VLOOKUP(B32,'пр.взв.'!B7:G54,3,FALSE)</f>
        <v>21.03.1986г.КМС</v>
      </c>
      <c r="E32" s="155" t="str">
        <f>VLOOKUP(B32,'пр.взв.'!B7:G54,4,FALSE)</f>
        <v>СФО,Томс.обл.,                 Томск,МО</v>
      </c>
      <c r="F32" s="155" t="str">
        <f>VLOOKUP(B32,'пр.взв.'!B7:G54,5,FALSE)</f>
        <v>022130070</v>
      </c>
      <c r="G32" s="161" t="str">
        <f>VLOOKUP(B32,'пр.взв.'!B7:G54,6,FALSE)</f>
        <v>Кутмин А.И.</v>
      </c>
    </row>
    <row r="33" spans="1:7" ht="11.25" customHeight="1">
      <c r="A33" s="159"/>
      <c r="B33" s="160"/>
      <c r="C33" s="162"/>
      <c r="D33" s="156"/>
      <c r="E33" s="156"/>
      <c r="F33" s="156"/>
      <c r="G33" s="162"/>
    </row>
    <row r="34" spans="1:7" ht="11.25" customHeight="1">
      <c r="A34" s="159" t="s">
        <v>167</v>
      </c>
      <c r="B34" s="160">
        <v>16</v>
      </c>
      <c r="C34" s="161" t="str">
        <f>VLOOKUP(B34,'пр.взв.'!B7:G54,2,FALSE)</f>
        <v>Черепанов Алексей Николаевич</v>
      </c>
      <c r="D34" s="155" t="str">
        <f>VLOOKUP(B34,'пр.взв.'!B7:G54,3,FALSE)</f>
        <v>24.03.1988г.КМС</v>
      </c>
      <c r="E34" s="155" t="str">
        <f>VLOOKUP(B34,'пр.взв.'!B7:G54,4,FALSE)</f>
        <v>СФО,Нов.обл.   Новосибирск,Д.</v>
      </c>
      <c r="F34" s="157">
        <f>VLOOKUP(B34,'пр.взв.'!B7:G54,5,FALSE)</f>
        <v>0</v>
      </c>
      <c r="G34" s="161" t="str">
        <f>VLOOKUP(B34,'пр.взв.'!B7:G54,6,FALSE)</f>
        <v>Томилов И.А.               Зайцев В.С.</v>
      </c>
    </row>
    <row r="35" spans="1:7" ht="11.25" customHeight="1">
      <c r="A35" s="159"/>
      <c r="B35" s="160"/>
      <c r="C35" s="162"/>
      <c r="D35" s="156"/>
      <c r="E35" s="156"/>
      <c r="F35" s="158"/>
      <c r="G35" s="162"/>
    </row>
    <row r="36" spans="1:7" ht="11.25" customHeight="1">
      <c r="A36" s="159" t="s">
        <v>168</v>
      </c>
      <c r="B36" s="160">
        <v>1</v>
      </c>
      <c r="C36" s="161" t="str">
        <f>VLOOKUP(B36,'пр.взв.'!B7:G54,2,FALSE)</f>
        <v>Елизаров Егор Николаевич</v>
      </c>
      <c r="D36" s="155" t="str">
        <f>VLOOKUP(B36,'пр.взв.'!B7:G54,3,FALSE)</f>
        <v>30.01.1990г.КМС</v>
      </c>
      <c r="E36" s="155" t="str">
        <f>VLOOKUP(B36,'пр.взв.'!B7:G54,4,FALSE)</f>
        <v>СФО,Омск.обл.,Омск,МО.</v>
      </c>
      <c r="F36" s="155" t="str">
        <f>VLOOKUP(B36,'пр.взв.'!B7:G54,5,FALSE)</f>
        <v>008810055</v>
      </c>
      <c r="G36" s="161" t="str">
        <f>VLOOKUP(B36,'пр.взв.'!B7:G54,6,FALSE)</f>
        <v>Ваисова А.Х.             Ваисов Ж.М.</v>
      </c>
    </row>
    <row r="37" spans="1:7" ht="11.25" customHeight="1">
      <c r="A37" s="159"/>
      <c r="B37" s="160"/>
      <c r="C37" s="162"/>
      <c r="D37" s="156"/>
      <c r="E37" s="156"/>
      <c r="F37" s="156"/>
      <c r="G37" s="162"/>
    </row>
    <row r="38" spans="1:7" ht="11.25" customHeight="1">
      <c r="A38" s="159" t="s">
        <v>168</v>
      </c>
      <c r="B38" s="160">
        <v>9</v>
      </c>
      <c r="C38" s="161" t="str">
        <f>VLOOKUP(B38,'пр.взв.'!B7:G54,2,FALSE)</f>
        <v>Захаров АндрейВасильевич</v>
      </c>
      <c r="D38" s="155" t="str">
        <f>VLOOKUP(B38,'пр.взв.'!B7:G54,3,FALSE)</f>
        <v>10.08.1989г.КМС</v>
      </c>
      <c r="E38" s="155" t="str">
        <f>VLOOKUP(B38,'пр.взв.'!B7:G54,4,FALSE)</f>
        <v>СФО,Р.Алтай,                              Горно-Алтайск,МО</v>
      </c>
      <c r="F38" s="157">
        <f>VLOOKUP(B38,'пр.взв.'!B7:G54,5,FALSE)</f>
        <v>0</v>
      </c>
      <c r="G38" s="161" t="str">
        <f>VLOOKUP(B38,'пр.взв.'!B7:G54,6,FALSE)</f>
        <v>Грушин С.Н.</v>
      </c>
    </row>
    <row r="39" spans="1:7" ht="11.25" customHeight="1">
      <c r="A39" s="159"/>
      <c r="B39" s="160"/>
      <c r="C39" s="162"/>
      <c r="D39" s="156"/>
      <c r="E39" s="156"/>
      <c r="F39" s="158"/>
      <c r="G39" s="162"/>
    </row>
    <row r="40" spans="1:7" ht="11.25" customHeight="1">
      <c r="A40" s="159" t="s">
        <v>168</v>
      </c>
      <c r="B40" s="160">
        <v>19</v>
      </c>
      <c r="C40" s="161" t="str">
        <f>VLOOKUP(B40,'пр.взв.'!B7:G54,2,FALSE)</f>
        <v>Ильченко Максим Васильевич</v>
      </c>
      <c r="D40" s="155" t="str">
        <f>VLOOKUP(B40,'пр.взв.'!B7:G54,3,FALSE)</f>
        <v>13.12.1989г. КМС</v>
      </c>
      <c r="E40" s="155" t="str">
        <f>VLOOKUP(B40,'пр.взв.'!B7:G54,4,FALSE)</f>
        <v>СФО,Кем.обл.,     Новок.,Пр.</v>
      </c>
      <c r="F40" s="155" t="str">
        <f>VLOOKUP(B40,'пр.взв.'!B7:G54,5,FALSE)</f>
        <v>020368042</v>
      </c>
      <c r="G40" s="161" t="str">
        <f>VLOOKUP(B40,'пр.взв.'!B7:G54,6,FALSE)</f>
        <v>Кызлаков Л.А.</v>
      </c>
    </row>
    <row r="41" spans="1:7" ht="11.25" customHeight="1">
      <c r="A41" s="159"/>
      <c r="B41" s="160"/>
      <c r="C41" s="162"/>
      <c r="D41" s="156"/>
      <c r="E41" s="156"/>
      <c r="F41" s="156"/>
      <c r="G41" s="162"/>
    </row>
    <row r="42" spans="1:7" ht="11.25" customHeight="1">
      <c r="A42" s="159" t="s">
        <v>168</v>
      </c>
      <c r="B42" s="160">
        <v>11</v>
      </c>
      <c r="C42" s="161" t="str">
        <f>VLOOKUP(B42,'пр.взв.'!B7:G54,2,FALSE)</f>
        <v>Емченко Максим Юрьевич</v>
      </c>
      <c r="D42" s="155" t="str">
        <f>VLOOKUP(B42,'пр.взв.'!B7:G54,3,FALSE)</f>
        <v>25.06.1991г.КМС</v>
      </c>
      <c r="E42" s="155" t="str">
        <f>VLOOKUP(B42,'пр.взв.'!B7:G54,4,FALSE)</f>
        <v>СФО,Омск.обл.,Омск,МО.</v>
      </c>
      <c r="F42" s="155" t="str">
        <f>VLOOKUP(B42,'пр.взв.'!B7:G54,5,FALSE)</f>
        <v>020270055</v>
      </c>
      <c r="G42" s="161" t="str">
        <f>VLOOKUP(B42,'пр.взв.'!B7:G54,6,FALSE)</f>
        <v>Войлошников С.Н.</v>
      </c>
    </row>
    <row r="43" spans="1:7" ht="11.25" customHeight="1">
      <c r="A43" s="159"/>
      <c r="B43" s="160"/>
      <c r="C43" s="162"/>
      <c r="D43" s="156"/>
      <c r="E43" s="156"/>
      <c r="F43" s="156"/>
      <c r="G43" s="162"/>
    </row>
    <row r="44" spans="1:7" ht="11.25" customHeight="1">
      <c r="A44" s="159" t="s">
        <v>168</v>
      </c>
      <c r="B44" s="160">
        <v>2</v>
      </c>
      <c r="C44" s="161" t="str">
        <f>VLOOKUP(B44,'пр.взв.'!B7:G54,2,FALSE)</f>
        <v>Сарсымбаев Ренат Маратович </v>
      </c>
      <c r="D44" s="155" t="str">
        <f>VLOOKUP(B44,'пр.взв.'!B7:G54,3,FALSE)</f>
        <v>18.09.1989г.КМС</v>
      </c>
      <c r="E44" s="155" t="str">
        <f>VLOOKUP(B44,'пр.взв.'!B7:G54,4,FALSE)</f>
        <v>СФО, Новос.обл., г.Болотное, СС</v>
      </c>
      <c r="F44" s="157">
        <f>VLOOKUP(B44,'пр.взв.'!B7:G54,5,FALSE)</f>
        <v>0</v>
      </c>
      <c r="G44" s="161" t="str">
        <f>VLOOKUP(B44,'пр.взв.'!B7:G54,6,FALSE)</f>
        <v>Федосеенко О.А. </v>
      </c>
    </row>
    <row r="45" spans="1:7" ht="11.25" customHeight="1">
      <c r="A45" s="159"/>
      <c r="B45" s="160"/>
      <c r="C45" s="162"/>
      <c r="D45" s="156"/>
      <c r="E45" s="156"/>
      <c r="F45" s="158"/>
      <c r="G45" s="162"/>
    </row>
    <row r="46" spans="1:7" ht="11.25" customHeight="1">
      <c r="A46" s="159" t="s">
        <v>168</v>
      </c>
      <c r="B46" s="160">
        <v>18</v>
      </c>
      <c r="C46" s="161" t="str">
        <f>VLOOKUP(B46,'пр.взв.'!B7:G54,2,FALSE)</f>
        <v>Аждов Николай Владимирович</v>
      </c>
      <c r="D46" s="155" t="str">
        <f>VLOOKUP(B46,'пр.взв.'!B7:G54,3,FALSE)</f>
        <v>26.06.1992г.КМС</v>
      </c>
      <c r="E46" s="155" t="str">
        <f>VLOOKUP(B46,'пр.взв.'!B7:G54,4,FALSE)</f>
        <v>СФО,Томс.обл.,                  Стрежевой,МО</v>
      </c>
      <c r="F46" s="157">
        <f>VLOOKUP(B46,'пр.взв.'!B7:G54,5,FALSE)</f>
        <v>0</v>
      </c>
      <c r="G46" s="161" t="str">
        <f>VLOOKUP(B46,'пр.взв.'!B7:G54,6,FALSE)</f>
        <v>Кузин Д.А.</v>
      </c>
    </row>
    <row r="47" spans="1:7" ht="11.25" customHeight="1">
      <c r="A47" s="159"/>
      <c r="B47" s="160"/>
      <c r="C47" s="162"/>
      <c r="D47" s="156"/>
      <c r="E47" s="156"/>
      <c r="F47" s="158"/>
      <c r="G47" s="162"/>
    </row>
    <row r="48" spans="1:7" ht="11.25" customHeight="1">
      <c r="A48" s="159" t="s">
        <v>168</v>
      </c>
      <c r="B48" s="160">
        <v>22</v>
      </c>
      <c r="C48" s="161" t="str">
        <f>VLOOKUP(B48,'пр.взв.'!B7:G54,2,FALSE)</f>
        <v>Щукин Евгений Анатольевич </v>
      </c>
      <c r="D48" s="155" t="str">
        <f>VLOOKUP(B48,'пр.взв.'!B7:G54,3,FALSE)</f>
        <v>22.11.1990г. КМС </v>
      </c>
      <c r="E48" s="155" t="str">
        <f>VLOOKUP(B48,'пр.взв.'!B7:G54,4,FALSE)</f>
        <v>СФО, Омск.обл., Омск, Д</v>
      </c>
      <c r="F48" s="157">
        <f>VLOOKUP(B48,'пр.взв.'!B7:G54,5,FALSE)</f>
        <v>0</v>
      </c>
      <c r="G48" s="161" t="str">
        <f>VLOOKUP(B48,'пр.взв.'!B7:G54,6,FALSE)</f>
        <v>Краевский Е.М.         Орлов В.В. </v>
      </c>
    </row>
    <row r="49" spans="1:7" ht="11.25" customHeight="1">
      <c r="A49" s="159"/>
      <c r="B49" s="160"/>
      <c r="C49" s="162"/>
      <c r="D49" s="156"/>
      <c r="E49" s="156"/>
      <c r="F49" s="158"/>
      <c r="G49" s="162"/>
    </row>
    <row r="50" spans="1:7" ht="11.25" customHeight="1">
      <c r="A50" s="159" t="s">
        <v>168</v>
      </c>
      <c r="B50" s="160">
        <v>4</v>
      </c>
      <c r="C50" s="161" t="str">
        <f>VLOOKUP(B50,'пр.взв.'!B7:G54,2,FALSE)</f>
        <v>Коляда Владимир Сергеевич</v>
      </c>
      <c r="D50" s="155" t="str">
        <f>VLOOKUP(B50,'пр.взв.'!B7:G54,3,FALSE)</f>
        <v>26.05.1987г.КМС</v>
      </c>
      <c r="E50" s="155" t="str">
        <f>VLOOKUP(B50,'пр.взв.'!B7:G54,4,FALSE)</f>
        <v>СФО, Кемер.обл. Новокузнецк, МО</v>
      </c>
      <c r="F50" s="157">
        <f>VLOOKUP(B50,'пр.взв.'!B7:G54,5,FALSE)</f>
        <v>0</v>
      </c>
      <c r="G50" s="161" t="str">
        <f>VLOOKUP(B50,'пр.взв.'!B7:G54,6,FALSE)</f>
        <v>Рапопорт О.А. </v>
      </c>
    </row>
    <row r="51" spans="1:7" ht="11.25" customHeight="1">
      <c r="A51" s="159"/>
      <c r="B51" s="160"/>
      <c r="C51" s="162"/>
      <c r="D51" s="156"/>
      <c r="E51" s="156"/>
      <c r="F51" s="158"/>
      <c r="G51" s="162"/>
    </row>
    <row r="52" spans="1:7" ht="11.25" customHeight="1">
      <c r="A52" s="159" t="s">
        <v>168</v>
      </c>
      <c r="B52" s="160">
        <v>20</v>
      </c>
      <c r="C52" s="161" t="str">
        <f>VLOOKUP(B52,'пр.взв.'!B7:G54,2,FALSE)</f>
        <v>Тикитанов Ризабек Жанбекович</v>
      </c>
      <c r="D52" s="155" t="str">
        <f>VLOOKUP(B52,'пр.взв.'!B7:G54,3,FALSE)</f>
        <v>15.06.1991г.КМС</v>
      </c>
      <c r="E52" s="155" t="str">
        <f>VLOOKUP(B52,'пр.взв.'!B7:G54,4,FALSE)</f>
        <v>СФО, Омск.обл., Омск, Д</v>
      </c>
      <c r="F52" s="157">
        <f>VLOOKUP(B52,'пр.взв.'!B7:G54,5,FALSE)</f>
        <v>0</v>
      </c>
      <c r="G52" s="161" t="str">
        <f>VLOOKUP(B52,'пр.взв.'!B7:G54,6,FALSE)</f>
        <v>Мурзин В.П.              Орлов В.В. </v>
      </c>
    </row>
    <row r="53" spans="1:7" ht="11.25" customHeight="1">
      <c r="A53" s="159"/>
      <c r="B53" s="160"/>
      <c r="C53" s="162"/>
      <c r="D53" s="156"/>
      <c r="E53" s="156"/>
      <c r="F53" s="158"/>
      <c r="G53" s="162"/>
    </row>
    <row r="54" spans="1:6" ht="49.5" customHeight="1">
      <c r="A54" s="134" t="str">
        <f>HYPERLINK('[1]реквизиты'!$A$6)</f>
        <v>Гл. судья, судья МК</v>
      </c>
      <c r="B54" s="32"/>
      <c r="C54" s="136"/>
      <c r="D54" s="143"/>
      <c r="E54" s="137" t="str">
        <f>HYPERLINK('[1]реквизиты'!$G$6)</f>
        <v>В.А.Метелица</v>
      </c>
      <c r="F54" s="138" t="str">
        <f>HYPERLINK('[1]реквизиты'!$G$7)</f>
        <v>/Барнаул/</v>
      </c>
    </row>
    <row r="55" spans="1:7" ht="29.25" customHeight="1">
      <c r="A55" s="134" t="str">
        <f>HYPERLINK('[1]реквизиты'!$A$8)</f>
        <v>Гл. секретарь, судья МК</v>
      </c>
      <c r="B55" s="32"/>
      <c r="C55" s="136"/>
      <c r="D55" s="143"/>
      <c r="E55" s="137" t="str">
        <f>HYPERLINK('[1]реквизиты'!$G$8)</f>
        <v>С.М.Трескин</v>
      </c>
      <c r="F55" s="138" t="str">
        <f>HYPERLINK('[1]реквизиты'!$G$9)</f>
        <v>/Бийск/</v>
      </c>
      <c r="G55" s="32"/>
    </row>
    <row r="56" spans="1:7" ht="12.75">
      <c r="A56" s="32"/>
      <c r="B56" s="32"/>
      <c r="C56" s="32"/>
      <c r="D56" s="32"/>
      <c r="E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5" ht="27.75" customHeight="1">
      <c r="A59" s="30"/>
      <c r="C59" s="37"/>
      <c r="D59" s="37"/>
      <c r="E59" s="37"/>
    </row>
    <row r="60" spans="1:5" ht="12.75">
      <c r="A60" s="30"/>
      <c r="B60" s="38"/>
      <c r="C60" s="38"/>
      <c r="D60" s="38"/>
      <c r="E60" s="38"/>
    </row>
    <row r="61" spans="1:6" ht="12.75">
      <c r="A61" s="30"/>
      <c r="B61" s="38"/>
      <c r="C61" s="38"/>
      <c r="D61" s="38"/>
      <c r="E61" s="38"/>
      <c r="F61" s="38"/>
    </row>
    <row r="62" spans="1:6" ht="12.75">
      <c r="A62" s="30"/>
      <c r="B62" s="38"/>
      <c r="C62" s="38"/>
      <c r="D62" s="38"/>
      <c r="E62" s="38"/>
      <c r="F62" s="38"/>
    </row>
    <row r="63" ht="12.75">
      <c r="A63" s="30"/>
    </row>
    <row r="64" ht="12.75">
      <c r="A64" s="30"/>
    </row>
  </sheetData>
  <mergeCells count="180">
    <mergeCell ref="C3:D3"/>
    <mergeCell ref="F3:G3"/>
    <mergeCell ref="B2:C2"/>
    <mergeCell ref="D2:G2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A30:A31"/>
    <mergeCell ref="B30:B31"/>
    <mergeCell ref="C30:C31"/>
    <mergeCell ref="D30:D31"/>
    <mergeCell ref="A28:A29"/>
    <mergeCell ref="B28:B29"/>
    <mergeCell ref="C28:C29"/>
    <mergeCell ref="D28:D29"/>
    <mergeCell ref="D22:D23"/>
    <mergeCell ref="E22:E23"/>
    <mergeCell ref="E30:E31"/>
    <mergeCell ref="F30:F31"/>
    <mergeCell ref="F24:F25"/>
    <mergeCell ref="F26:F27"/>
    <mergeCell ref="F28:F29"/>
    <mergeCell ref="A24:A25"/>
    <mergeCell ref="B24:B25"/>
    <mergeCell ref="C24:C25"/>
    <mergeCell ref="D24:D25"/>
    <mergeCell ref="E18:E19"/>
    <mergeCell ref="G18:G19"/>
    <mergeCell ref="E20:E21"/>
    <mergeCell ref="G20:G21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A52:A53"/>
    <mergeCell ref="B52:B53"/>
    <mergeCell ref="C52:C53"/>
    <mergeCell ref="D52:D53"/>
    <mergeCell ref="E52:E53"/>
    <mergeCell ref="E48:E49"/>
    <mergeCell ref="F52:F53"/>
    <mergeCell ref="D50:D5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57"/>
  <sheetViews>
    <sheetView tabSelected="1" workbookViewId="0" topLeftCell="A25">
      <selection activeCell="C51" sqref="C51:G5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77" t="s">
        <v>49</v>
      </c>
      <c r="B1" s="177"/>
      <c r="C1" s="177"/>
      <c r="D1" s="177"/>
      <c r="E1" s="177"/>
      <c r="F1" s="177"/>
      <c r="G1" s="177"/>
    </row>
    <row r="2" spans="3:9" ht="27.75" customHeight="1" thickBot="1">
      <c r="C2" s="178" t="str">
        <f>HYPERLINK('[1]реквизиты'!$A$2)</f>
        <v>Х Всероссийский турнир по самбо на призы ЗМС А.М.Пушницы.</v>
      </c>
      <c r="D2" s="179"/>
      <c r="E2" s="179"/>
      <c r="F2" s="180"/>
      <c r="G2" s="125"/>
      <c r="H2" s="125"/>
      <c r="I2" s="125"/>
    </row>
    <row r="3" spans="1:7" ht="12.75" customHeight="1">
      <c r="A3" s="192" t="str">
        <f>HYPERLINK('[1]реквизиты'!$A$3)</f>
        <v>30.10.-2.11.2009г.      Омск</v>
      </c>
      <c r="B3" s="192"/>
      <c r="C3" s="192"/>
      <c r="D3" s="192"/>
      <c r="E3" s="192"/>
      <c r="F3" s="192"/>
      <c r="G3" s="192"/>
    </row>
    <row r="4" spans="4:5" ht="12.75">
      <c r="D4" s="193" t="s">
        <v>148</v>
      </c>
      <c r="E4" s="193"/>
    </row>
    <row r="5" spans="1:7" ht="12.75" customHeight="1">
      <c r="A5" s="182" t="s">
        <v>4</v>
      </c>
      <c r="B5" s="182" t="s">
        <v>5</v>
      </c>
      <c r="C5" s="182" t="s">
        <v>6</v>
      </c>
      <c r="D5" s="182" t="s">
        <v>7</v>
      </c>
      <c r="E5" s="182" t="s">
        <v>8</v>
      </c>
      <c r="F5" s="182" t="s">
        <v>11</v>
      </c>
      <c r="G5" s="182" t="s">
        <v>9</v>
      </c>
    </row>
    <row r="6" spans="1:7" ht="12.75" customHeight="1">
      <c r="A6" s="172"/>
      <c r="B6" s="172"/>
      <c r="C6" s="172"/>
      <c r="D6" s="172"/>
      <c r="E6" s="172"/>
      <c r="F6" s="172"/>
      <c r="G6" s="172"/>
    </row>
    <row r="7" spans="1:7" ht="12.75" customHeight="1">
      <c r="A7" s="181" t="s">
        <v>25</v>
      </c>
      <c r="B7" s="185">
        <v>1</v>
      </c>
      <c r="C7" s="167" t="s">
        <v>76</v>
      </c>
      <c r="D7" s="171" t="s">
        <v>77</v>
      </c>
      <c r="E7" s="165" t="s">
        <v>58</v>
      </c>
      <c r="F7" s="169" t="s">
        <v>78</v>
      </c>
      <c r="G7" s="167" t="s">
        <v>149</v>
      </c>
    </row>
    <row r="8" spans="1:7" ht="15" customHeight="1">
      <c r="A8" s="181"/>
      <c r="B8" s="185"/>
      <c r="C8" s="168"/>
      <c r="D8" s="172"/>
      <c r="E8" s="166"/>
      <c r="F8" s="170"/>
      <c r="G8" s="168"/>
    </row>
    <row r="9" spans="1:7" ht="12.75" customHeight="1">
      <c r="A9" s="181" t="s">
        <v>26</v>
      </c>
      <c r="B9" s="185">
        <v>2</v>
      </c>
      <c r="C9" s="167" t="s">
        <v>127</v>
      </c>
      <c r="D9" s="171" t="s">
        <v>128</v>
      </c>
      <c r="E9" s="183" t="s">
        <v>129</v>
      </c>
      <c r="F9" s="169"/>
      <c r="G9" s="167" t="s">
        <v>130</v>
      </c>
    </row>
    <row r="10" spans="1:7" ht="15" customHeight="1">
      <c r="A10" s="181"/>
      <c r="B10" s="185"/>
      <c r="C10" s="168"/>
      <c r="D10" s="172"/>
      <c r="E10" s="184"/>
      <c r="F10" s="170"/>
      <c r="G10" s="168"/>
    </row>
    <row r="11" spans="1:7" ht="15" customHeight="1">
      <c r="A11" s="181" t="s">
        <v>28</v>
      </c>
      <c r="B11" s="185">
        <v>3</v>
      </c>
      <c r="C11" s="167" t="s">
        <v>110</v>
      </c>
      <c r="D11" s="171" t="s">
        <v>111</v>
      </c>
      <c r="E11" s="183" t="s">
        <v>112</v>
      </c>
      <c r="F11" s="169" t="s">
        <v>113</v>
      </c>
      <c r="G11" s="167" t="s">
        <v>114</v>
      </c>
    </row>
    <row r="12" spans="1:7" ht="15.75" customHeight="1">
      <c r="A12" s="181"/>
      <c r="B12" s="185"/>
      <c r="C12" s="168"/>
      <c r="D12" s="172"/>
      <c r="E12" s="184"/>
      <c r="F12" s="170"/>
      <c r="G12" s="168"/>
    </row>
    <row r="13" spans="1:7" ht="12.75" customHeight="1">
      <c r="A13" s="181" t="s">
        <v>30</v>
      </c>
      <c r="B13" s="185">
        <v>4</v>
      </c>
      <c r="C13" s="167" t="s">
        <v>119</v>
      </c>
      <c r="D13" s="171" t="s">
        <v>120</v>
      </c>
      <c r="E13" s="183" t="s">
        <v>121</v>
      </c>
      <c r="F13" s="169"/>
      <c r="G13" s="167" t="s">
        <v>122</v>
      </c>
    </row>
    <row r="14" spans="1:7" ht="15" customHeight="1">
      <c r="A14" s="181"/>
      <c r="B14" s="189"/>
      <c r="C14" s="168"/>
      <c r="D14" s="172"/>
      <c r="E14" s="184"/>
      <c r="F14" s="170"/>
      <c r="G14" s="168"/>
    </row>
    <row r="15" spans="1:7" ht="12.75" customHeight="1">
      <c r="A15" s="181" t="s">
        <v>31</v>
      </c>
      <c r="B15" s="185">
        <v>5</v>
      </c>
      <c r="C15" s="167" t="s">
        <v>102</v>
      </c>
      <c r="D15" s="171" t="s">
        <v>103</v>
      </c>
      <c r="E15" s="183" t="s">
        <v>104</v>
      </c>
      <c r="F15" s="169"/>
      <c r="G15" s="167" t="s">
        <v>105</v>
      </c>
    </row>
    <row r="16" spans="1:7" ht="15" customHeight="1">
      <c r="A16" s="181"/>
      <c r="B16" s="190"/>
      <c r="C16" s="168"/>
      <c r="D16" s="172"/>
      <c r="E16" s="184"/>
      <c r="F16" s="170"/>
      <c r="G16" s="168"/>
    </row>
    <row r="17" spans="1:7" ht="12.75" customHeight="1">
      <c r="A17" s="181" t="s">
        <v>32</v>
      </c>
      <c r="B17" s="185">
        <v>6</v>
      </c>
      <c r="C17" s="167" t="s">
        <v>131</v>
      </c>
      <c r="D17" s="171" t="s">
        <v>132</v>
      </c>
      <c r="E17" s="165" t="s">
        <v>133</v>
      </c>
      <c r="F17" s="169"/>
      <c r="G17" s="167" t="s">
        <v>134</v>
      </c>
    </row>
    <row r="18" spans="1:7" ht="15" customHeight="1">
      <c r="A18" s="181"/>
      <c r="B18" s="190"/>
      <c r="C18" s="168"/>
      <c r="D18" s="172"/>
      <c r="E18" s="166"/>
      <c r="F18" s="170"/>
      <c r="G18" s="168"/>
    </row>
    <row r="19" spans="1:7" ht="12.75" customHeight="1">
      <c r="A19" s="181" t="s">
        <v>33</v>
      </c>
      <c r="B19" s="185">
        <v>7</v>
      </c>
      <c r="C19" s="167" t="s">
        <v>93</v>
      </c>
      <c r="D19" s="171" t="s">
        <v>94</v>
      </c>
      <c r="E19" s="183" t="s">
        <v>95</v>
      </c>
      <c r="F19" s="169" t="s">
        <v>96</v>
      </c>
      <c r="G19" s="167" t="s">
        <v>97</v>
      </c>
    </row>
    <row r="20" spans="1:7" ht="15" customHeight="1">
      <c r="A20" s="181"/>
      <c r="B20" s="190"/>
      <c r="C20" s="168"/>
      <c r="D20" s="172"/>
      <c r="E20" s="184"/>
      <c r="F20" s="170"/>
      <c r="G20" s="168"/>
    </row>
    <row r="21" spans="1:7" ht="12.75" customHeight="1">
      <c r="A21" s="181" t="s">
        <v>34</v>
      </c>
      <c r="B21" s="185">
        <v>8</v>
      </c>
      <c r="C21" s="167" t="s">
        <v>135</v>
      </c>
      <c r="D21" s="171" t="s">
        <v>136</v>
      </c>
      <c r="E21" s="183" t="s">
        <v>137</v>
      </c>
      <c r="F21" s="169" t="s">
        <v>138</v>
      </c>
      <c r="G21" s="167" t="s">
        <v>139</v>
      </c>
    </row>
    <row r="22" spans="1:7" ht="15" customHeight="1">
      <c r="A22" s="181"/>
      <c r="B22" s="190"/>
      <c r="C22" s="168"/>
      <c r="D22" s="172"/>
      <c r="E22" s="184"/>
      <c r="F22" s="170"/>
      <c r="G22" s="168"/>
    </row>
    <row r="23" spans="1:7" ht="12.75" customHeight="1">
      <c r="A23" s="181" t="s">
        <v>35</v>
      </c>
      <c r="B23" s="185">
        <v>9</v>
      </c>
      <c r="C23" s="167" t="s">
        <v>83</v>
      </c>
      <c r="D23" s="171" t="s">
        <v>84</v>
      </c>
      <c r="E23" s="183" t="s">
        <v>81</v>
      </c>
      <c r="F23" s="169"/>
      <c r="G23" s="167" t="s">
        <v>82</v>
      </c>
    </row>
    <row r="24" spans="1:7" ht="15" customHeight="1">
      <c r="A24" s="181"/>
      <c r="B24" s="190"/>
      <c r="C24" s="168"/>
      <c r="D24" s="172"/>
      <c r="E24" s="184"/>
      <c r="F24" s="170"/>
      <c r="G24" s="168"/>
    </row>
    <row r="25" spans="1:7" ht="12.75" customHeight="1">
      <c r="A25" s="181" t="s">
        <v>36</v>
      </c>
      <c r="B25" s="185">
        <v>10</v>
      </c>
      <c r="C25" s="167" t="s">
        <v>115</v>
      </c>
      <c r="D25" s="171" t="s">
        <v>116</v>
      </c>
      <c r="E25" s="183" t="s">
        <v>112</v>
      </c>
      <c r="F25" s="169" t="s">
        <v>117</v>
      </c>
      <c r="G25" s="167" t="s">
        <v>118</v>
      </c>
    </row>
    <row r="26" spans="1:7" ht="15" customHeight="1">
      <c r="A26" s="181"/>
      <c r="B26" s="190"/>
      <c r="C26" s="168"/>
      <c r="D26" s="172"/>
      <c r="E26" s="184"/>
      <c r="F26" s="170"/>
      <c r="G26" s="168"/>
    </row>
    <row r="27" spans="1:7" ht="12.75" customHeight="1">
      <c r="A27" s="181" t="s">
        <v>37</v>
      </c>
      <c r="B27" s="185">
        <v>11</v>
      </c>
      <c r="C27" s="167" t="s">
        <v>56</v>
      </c>
      <c r="D27" s="182" t="s">
        <v>57</v>
      </c>
      <c r="E27" s="165" t="s">
        <v>58</v>
      </c>
      <c r="F27" s="169" t="s">
        <v>59</v>
      </c>
      <c r="G27" s="167" t="s">
        <v>60</v>
      </c>
    </row>
    <row r="28" spans="1:7" ht="15" customHeight="1">
      <c r="A28" s="181"/>
      <c r="B28" s="190"/>
      <c r="C28" s="168"/>
      <c r="D28" s="172"/>
      <c r="E28" s="166"/>
      <c r="F28" s="170"/>
      <c r="G28" s="168"/>
    </row>
    <row r="29" spans="1:7" ht="15.75" customHeight="1">
      <c r="A29" s="181" t="s">
        <v>38</v>
      </c>
      <c r="B29" s="185">
        <v>12</v>
      </c>
      <c r="C29" s="167" t="s">
        <v>123</v>
      </c>
      <c r="D29" s="171" t="s">
        <v>124</v>
      </c>
      <c r="E29" s="187" t="s">
        <v>125</v>
      </c>
      <c r="F29" s="169"/>
      <c r="G29" s="167" t="s">
        <v>126</v>
      </c>
    </row>
    <row r="30" spans="1:7" ht="15" customHeight="1">
      <c r="A30" s="181"/>
      <c r="B30" s="191"/>
      <c r="C30" s="168"/>
      <c r="D30" s="172"/>
      <c r="E30" s="188"/>
      <c r="F30" s="170"/>
      <c r="G30" s="168"/>
    </row>
    <row r="31" spans="1:7" ht="12.75" customHeight="1">
      <c r="A31" s="181" t="s">
        <v>39</v>
      </c>
      <c r="B31" s="185">
        <v>13</v>
      </c>
      <c r="C31" s="167" t="s">
        <v>89</v>
      </c>
      <c r="D31" s="171" t="s">
        <v>90</v>
      </c>
      <c r="E31" s="187" t="s">
        <v>150</v>
      </c>
      <c r="F31" s="169" t="s">
        <v>91</v>
      </c>
      <c r="G31" s="167" t="s">
        <v>92</v>
      </c>
    </row>
    <row r="32" spans="1:7" ht="15" customHeight="1">
      <c r="A32" s="181"/>
      <c r="B32" s="185"/>
      <c r="C32" s="168"/>
      <c r="D32" s="172"/>
      <c r="E32" s="188"/>
      <c r="F32" s="170"/>
      <c r="G32" s="168"/>
    </row>
    <row r="33" spans="1:7" ht="12.75" customHeight="1">
      <c r="A33" s="181" t="s">
        <v>40</v>
      </c>
      <c r="B33" s="185">
        <v>14</v>
      </c>
      <c r="C33" s="167" t="s">
        <v>72</v>
      </c>
      <c r="D33" s="171" t="s">
        <v>73</v>
      </c>
      <c r="E33" s="165" t="s">
        <v>154</v>
      </c>
      <c r="F33" s="169" t="s">
        <v>74</v>
      </c>
      <c r="G33" s="167" t="s">
        <v>75</v>
      </c>
    </row>
    <row r="34" spans="1:7" ht="15" customHeight="1">
      <c r="A34" s="181"/>
      <c r="B34" s="185"/>
      <c r="C34" s="168"/>
      <c r="D34" s="172"/>
      <c r="E34" s="166"/>
      <c r="F34" s="170"/>
      <c r="G34" s="168"/>
    </row>
    <row r="35" spans="1:7" ht="12.75" customHeight="1">
      <c r="A35" s="181" t="s">
        <v>41</v>
      </c>
      <c r="B35" s="185">
        <v>15</v>
      </c>
      <c r="C35" s="167" t="s">
        <v>106</v>
      </c>
      <c r="D35" s="171" t="s">
        <v>107</v>
      </c>
      <c r="E35" s="183" t="s">
        <v>104</v>
      </c>
      <c r="F35" s="169" t="s">
        <v>108</v>
      </c>
      <c r="G35" s="167" t="s">
        <v>109</v>
      </c>
    </row>
    <row r="36" spans="1:7" ht="15" customHeight="1">
      <c r="A36" s="181"/>
      <c r="B36" s="185"/>
      <c r="C36" s="168"/>
      <c r="D36" s="172"/>
      <c r="E36" s="184"/>
      <c r="F36" s="170"/>
      <c r="G36" s="168"/>
    </row>
    <row r="37" spans="1:7" ht="15.75" customHeight="1">
      <c r="A37" s="181" t="s">
        <v>42</v>
      </c>
      <c r="B37" s="186">
        <v>16</v>
      </c>
      <c r="C37" s="167" t="s">
        <v>145</v>
      </c>
      <c r="D37" s="171" t="s">
        <v>146</v>
      </c>
      <c r="E37" s="183" t="s">
        <v>104</v>
      </c>
      <c r="F37" s="169"/>
      <c r="G37" s="167" t="s">
        <v>147</v>
      </c>
    </row>
    <row r="38" spans="1:7" ht="12.75" customHeight="1">
      <c r="A38" s="181"/>
      <c r="B38" s="185"/>
      <c r="C38" s="168"/>
      <c r="D38" s="172"/>
      <c r="E38" s="184"/>
      <c r="F38" s="170"/>
      <c r="G38" s="168"/>
    </row>
    <row r="39" spans="1:7" ht="12.75" customHeight="1">
      <c r="A39" s="181" t="s">
        <v>43</v>
      </c>
      <c r="B39" s="185">
        <v>17</v>
      </c>
      <c r="C39" s="167" t="s">
        <v>65</v>
      </c>
      <c r="D39" s="171" t="s">
        <v>66</v>
      </c>
      <c r="E39" s="187" t="s">
        <v>151</v>
      </c>
      <c r="F39" s="169" t="s">
        <v>67</v>
      </c>
      <c r="G39" s="167" t="s">
        <v>68</v>
      </c>
    </row>
    <row r="40" spans="1:7" ht="12.75" customHeight="1">
      <c r="A40" s="181"/>
      <c r="B40" s="185"/>
      <c r="C40" s="168"/>
      <c r="D40" s="172"/>
      <c r="E40" s="188"/>
      <c r="F40" s="170"/>
      <c r="G40" s="168"/>
    </row>
    <row r="41" spans="1:7" ht="12.75" customHeight="1">
      <c r="A41" s="181" t="s">
        <v>44</v>
      </c>
      <c r="B41" s="185">
        <v>18</v>
      </c>
      <c r="C41" s="167" t="s">
        <v>85</v>
      </c>
      <c r="D41" s="171" t="s">
        <v>86</v>
      </c>
      <c r="E41" s="183" t="s">
        <v>87</v>
      </c>
      <c r="F41" s="169"/>
      <c r="G41" s="167" t="s">
        <v>88</v>
      </c>
    </row>
    <row r="42" spans="1:7" ht="12.75" customHeight="1">
      <c r="A42" s="181"/>
      <c r="B42" s="185"/>
      <c r="C42" s="168"/>
      <c r="D42" s="172"/>
      <c r="E42" s="184"/>
      <c r="F42" s="170"/>
      <c r="G42" s="168"/>
    </row>
    <row r="43" spans="1:7" ht="12.75" customHeight="1">
      <c r="A43" s="181" t="s">
        <v>45</v>
      </c>
      <c r="B43" s="185">
        <v>19</v>
      </c>
      <c r="C43" s="167" t="s">
        <v>69</v>
      </c>
      <c r="D43" s="182" t="s">
        <v>70</v>
      </c>
      <c r="E43" s="183" t="s">
        <v>151</v>
      </c>
      <c r="F43" s="169" t="s">
        <v>71</v>
      </c>
      <c r="G43" s="167" t="s">
        <v>68</v>
      </c>
    </row>
    <row r="44" spans="1:7" ht="12.75" customHeight="1">
      <c r="A44" s="181"/>
      <c r="B44" s="185"/>
      <c r="C44" s="168"/>
      <c r="D44" s="172"/>
      <c r="E44" s="184"/>
      <c r="F44" s="170"/>
      <c r="G44" s="168"/>
    </row>
    <row r="45" spans="1:7" ht="12.75" customHeight="1">
      <c r="A45" s="181" t="s">
        <v>27</v>
      </c>
      <c r="B45" s="185">
        <v>20</v>
      </c>
      <c r="C45" s="167" t="s">
        <v>142</v>
      </c>
      <c r="D45" s="171" t="s">
        <v>143</v>
      </c>
      <c r="E45" s="183" t="s">
        <v>137</v>
      </c>
      <c r="F45" s="169"/>
      <c r="G45" s="167" t="s">
        <v>144</v>
      </c>
    </row>
    <row r="46" spans="1:7" ht="12.75" customHeight="1">
      <c r="A46" s="181"/>
      <c r="B46" s="185"/>
      <c r="C46" s="168"/>
      <c r="D46" s="172"/>
      <c r="E46" s="184"/>
      <c r="F46" s="170"/>
      <c r="G46" s="168"/>
    </row>
    <row r="47" spans="1:7" ht="12.75" customHeight="1">
      <c r="A47" s="181" t="s">
        <v>46</v>
      </c>
      <c r="B47" s="185">
        <v>21</v>
      </c>
      <c r="C47" s="167" t="s">
        <v>98</v>
      </c>
      <c r="D47" s="171" t="s">
        <v>99</v>
      </c>
      <c r="E47" s="165" t="s">
        <v>100</v>
      </c>
      <c r="F47" s="169" t="s">
        <v>101</v>
      </c>
      <c r="G47" s="167" t="s">
        <v>152</v>
      </c>
    </row>
    <row r="48" spans="1:7" ht="12.75" customHeight="1">
      <c r="A48" s="181"/>
      <c r="B48" s="185"/>
      <c r="C48" s="168"/>
      <c r="D48" s="172"/>
      <c r="E48" s="166"/>
      <c r="F48" s="170"/>
      <c r="G48" s="168"/>
    </row>
    <row r="49" spans="1:7" ht="12.75" customHeight="1">
      <c r="A49" s="181" t="s">
        <v>47</v>
      </c>
      <c r="B49" s="185">
        <v>22</v>
      </c>
      <c r="C49" s="167" t="s">
        <v>140</v>
      </c>
      <c r="D49" s="171" t="s">
        <v>155</v>
      </c>
      <c r="E49" s="183" t="s">
        <v>137</v>
      </c>
      <c r="F49" s="169"/>
      <c r="G49" s="167" t="s">
        <v>141</v>
      </c>
    </row>
    <row r="50" spans="1:7" ht="12.75" customHeight="1">
      <c r="A50" s="181"/>
      <c r="B50" s="185"/>
      <c r="C50" s="168"/>
      <c r="D50" s="172"/>
      <c r="E50" s="184"/>
      <c r="F50" s="170"/>
      <c r="G50" s="168"/>
    </row>
    <row r="51" spans="1:7" ht="12.75" customHeight="1">
      <c r="A51" s="181" t="s">
        <v>48</v>
      </c>
      <c r="B51" s="185">
        <v>23</v>
      </c>
      <c r="C51" s="167" t="s">
        <v>61</v>
      </c>
      <c r="D51" s="171" t="s">
        <v>62</v>
      </c>
      <c r="E51" s="183" t="s">
        <v>63</v>
      </c>
      <c r="F51" s="169" t="s">
        <v>64</v>
      </c>
      <c r="G51" s="167" t="s">
        <v>153</v>
      </c>
    </row>
    <row r="52" spans="1:7" ht="12.75" customHeight="1">
      <c r="A52" s="181"/>
      <c r="B52" s="185"/>
      <c r="C52" s="168"/>
      <c r="D52" s="172"/>
      <c r="E52" s="184"/>
      <c r="F52" s="170"/>
      <c r="G52" s="168"/>
    </row>
    <row r="53" spans="1:7" ht="12.75" customHeight="1">
      <c r="A53" s="181" t="s">
        <v>29</v>
      </c>
      <c r="B53" s="185">
        <v>24</v>
      </c>
      <c r="C53" s="167" t="s">
        <v>79</v>
      </c>
      <c r="D53" s="171" t="s">
        <v>80</v>
      </c>
      <c r="E53" s="183" t="s">
        <v>81</v>
      </c>
      <c r="F53" s="169"/>
      <c r="G53" s="167" t="s">
        <v>82</v>
      </c>
    </row>
    <row r="54" spans="1:7" ht="12.75" customHeight="1">
      <c r="A54" s="181"/>
      <c r="B54" s="185"/>
      <c r="C54" s="168"/>
      <c r="D54" s="172"/>
      <c r="E54" s="184"/>
      <c r="F54" s="170"/>
      <c r="G54" s="168"/>
    </row>
    <row r="55" spans="1:5" ht="12.75">
      <c r="A55" t="s">
        <v>156</v>
      </c>
      <c r="E55" t="s">
        <v>157</v>
      </c>
    </row>
    <row r="57" spans="1:5" ht="12.75">
      <c r="A57" t="s">
        <v>158</v>
      </c>
      <c r="E57" t="s">
        <v>159</v>
      </c>
    </row>
  </sheetData>
  <mergeCells count="179"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E19:E20"/>
    <mergeCell ref="G19:G20"/>
    <mergeCell ref="C19:C20"/>
    <mergeCell ref="D19:D20"/>
    <mergeCell ref="A19:A20"/>
    <mergeCell ref="B19:B20"/>
    <mergeCell ref="A21:A22"/>
    <mergeCell ref="B21:B22"/>
    <mergeCell ref="C17:C18"/>
    <mergeCell ref="D17:D18"/>
    <mergeCell ref="A15:A16"/>
    <mergeCell ref="B15:B16"/>
    <mergeCell ref="C15:C16"/>
    <mergeCell ref="D15:D16"/>
    <mergeCell ref="A17:A18"/>
    <mergeCell ref="B17:B18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A13:A14"/>
    <mergeCell ref="B13:B14"/>
    <mergeCell ref="C13:C14"/>
    <mergeCell ref="D13:D14"/>
    <mergeCell ref="G7:G8"/>
    <mergeCell ref="E11:E12"/>
    <mergeCell ref="G11:G12"/>
    <mergeCell ref="E9:E10"/>
    <mergeCell ref="G9:G10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F33:F34"/>
    <mergeCell ref="F15:F16"/>
    <mergeCell ref="F17:F18"/>
    <mergeCell ref="F19:F20"/>
    <mergeCell ref="F21:F22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9">
      <selection activeCell="L38" sqref="L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9.421875" style="0" customWidth="1"/>
    <col min="5" max="5" width="14.57421875" style="0" customWidth="1"/>
    <col min="6" max="6" width="21.28125" style="0" customWidth="1"/>
  </cols>
  <sheetData>
    <row r="1" spans="1:8" ht="29.25" customHeight="1">
      <c r="A1" s="194" t="str">
        <f>HYPERLINK('[1]реквизиты'!$A$2)</f>
        <v>Х Всероссийский турнир по самбо на призы ЗМС А.М.Пушницы.</v>
      </c>
      <c r="B1" s="194"/>
      <c r="C1" s="194"/>
      <c r="D1" s="194"/>
      <c r="E1" s="194"/>
      <c r="F1" s="194"/>
      <c r="G1" s="194"/>
      <c r="H1" s="194"/>
    </row>
    <row r="2" spans="4:6" ht="15.75">
      <c r="D2" s="89"/>
      <c r="E2" s="195" t="str">
        <f>HYPERLINK('пр.взв.'!D4)</f>
        <v>в.к.74   кг.</v>
      </c>
      <c r="F2" s="195"/>
    </row>
    <row r="3" ht="12.75">
      <c r="C3" s="90" t="s">
        <v>55</v>
      </c>
    </row>
    <row r="4" ht="12.75">
      <c r="C4" s="91" t="s">
        <v>14</v>
      </c>
    </row>
    <row r="5" spans="1:8" ht="12.75">
      <c r="A5" s="163" t="s">
        <v>15</v>
      </c>
      <c r="B5" s="163" t="s">
        <v>5</v>
      </c>
      <c r="C5" s="172" t="s">
        <v>6</v>
      </c>
      <c r="D5" s="163" t="s">
        <v>16</v>
      </c>
      <c r="E5" s="163" t="s">
        <v>17</v>
      </c>
      <c r="F5" s="163" t="s">
        <v>18</v>
      </c>
      <c r="G5" s="163" t="s">
        <v>19</v>
      </c>
      <c r="H5" s="163" t="s">
        <v>20</v>
      </c>
    </row>
    <row r="6" spans="1:8" ht="12.75">
      <c r="A6" s="182"/>
      <c r="B6" s="182"/>
      <c r="C6" s="182"/>
      <c r="D6" s="182"/>
      <c r="E6" s="182"/>
      <c r="F6" s="182"/>
      <c r="G6" s="182"/>
      <c r="H6" s="182"/>
    </row>
    <row r="7" spans="1:8" ht="12.75">
      <c r="A7" s="196"/>
      <c r="B7" s="197"/>
      <c r="C7" s="198" t="e">
        <f>VLOOKUP(B7,'пр.взв.'!B7:C54,2,FALSE)</f>
        <v>#N/A</v>
      </c>
      <c r="D7" s="199" t="e">
        <f>VLOOKUP(B7,'пр.взв.'!B7:D54,3,FALSE)</f>
        <v>#N/A</v>
      </c>
      <c r="E7" s="199" t="e">
        <f>VLOOKUP(B7,'пр.взв.'!B7:E54,4,FALSE)</f>
        <v>#N/A</v>
      </c>
      <c r="F7" s="200"/>
      <c r="G7" s="201"/>
      <c r="H7" s="163"/>
    </row>
    <row r="8" spans="1:8" ht="12.75">
      <c r="A8" s="196"/>
      <c r="B8" s="163"/>
      <c r="C8" s="198"/>
      <c r="D8" s="199"/>
      <c r="E8" s="199"/>
      <c r="F8" s="200"/>
      <c r="G8" s="201"/>
      <c r="H8" s="163"/>
    </row>
    <row r="9" spans="1:8" ht="12.75">
      <c r="A9" s="202"/>
      <c r="B9" s="197"/>
      <c r="C9" s="198" t="e">
        <f>VLOOKUP(B9,'пр.взв.'!B7:C56,2,FALSE)</f>
        <v>#N/A</v>
      </c>
      <c r="D9" s="199" t="e">
        <f>VLOOKUP(B9,'пр.взв.'!B7:D56,3,FALSE)</f>
        <v>#N/A</v>
      </c>
      <c r="E9" s="199" t="e">
        <f>VLOOKUP(B9,'пр.взв.'!B7:E56,4,FALSE)</f>
        <v>#N/A</v>
      </c>
      <c r="F9" s="200"/>
      <c r="G9" s="163"/>
      <c r="H9" s="163"/>
    </row>
    <row r="10" spans="1:8" ht="12.75">
      <c r="A10" s="202"/>
      <c r="B10" s="163"/>
      <c r="C10" s="198"/>
      <c r="D10" s="199"/>
      <c r="E10" s="199"/>
      <c r="F10" s="200"/>
      <c r="G10" s="163"/>
      <c r="H10" s="163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2"/>
      <c r="D12" s="92"/>
      <c r="E12" s="92"/>
      <c r="F12" s="92"/>
      <c r="G12" s="92"/>
      <c r="H12" s="92"/>
    </row>
    <row r="13" spans="2:8" ht="19.5" customHeight="1">
      <c r="B13" s="38" t="s">
        <v>1</v>
      </c>
      <c r="C13" s="92"/>
      <c r="D13" s="92"/>
      <c r="E13" s="92"/>
      <c r="F13" s="92"/>
      <c r="G13" s="92"/>
      <c r="H13" s="92"/>
    </row>
    <row r="14" ht="19.5" customHeight="1"/>
    <row r="15" ht="12.75">
      <c r="C15" s="90" t="s">
        <v>55</v>
      </c>
    </row>
    <row r="16" spans="3:6" ht="15.75">
      <c r="C16" s="91" t="s">
        <v>22</v>
      </c>
      <c r="E16" s="195" t="str">
        <f>HYPERLINK('пр.взв.'!D4)</f>
        <v>в.к.74   кг.</v>
      </c>
      <c r="F16" s="195"/>
    </row>
    <row r="17" spans="1:8" ht="12.75">
      <c r="A17" s="163" t="s">
        <v>15</v>
      </c>
      <c r="B17" s="163" t="s">
        <v>5</v>
      </c>
      <c r="C17" s="172" t="s">
        <v>6</v>
      </c>
      <c r="D17" s="163" t="s">
        <v>16</v>
      </c>
      <c r="E17" s="163" t="s">
        <v>17</v>
      </c>
      <c r="F17" s="163" t="s">
        <v>18</v>
      </c>
      <c r="G17" s="163" t="s">
        <v>19</v>
      </c>
      <c r="H17" s="163" t="s">
        <v>20</v>
      </c>
    </row>
    <row r="18" spans="1:8" ht="12.75">
      <c r="A18" s="182"/>
      <c r="B18" s="182"/>
      <c r="C18" s="182"/>
      <c r="D18" s="182"/>
      <c r="E18" s="182"/>
      <c r="F18" s="182"/>
      <c r="G18" s="182"/>
      <c r="H18" s="182"/>
    </row>
    <row r="19" spans="1:8" ht="12.75">
      <c r="A19" s="196"/>
      <c r="B19" s="197">
        <v>21</v>
      </c>
      <c r="C19" s="198" t="str">
        <f>VLOOKUP(B19,'пр.взв.'!B7:C54,2,FALSE)</f>
        <v>Александров Александр Олегович</v>
      </c>
      <c r="D19" s="199" t="str">
        <f>VLOOKUP(B19,'пр.взв.'!B7:D66,3,FALSE)</f>
        <v>27.02.1990г.КМС</v>
      </c>
      <c r="E19" s="203" t="str">
        <f>VLOOKUP(B19,'пр.взв.'!B7:E66,4,FALSE)</f>
        <v>УФО,Кург.обл.,Курган,МО</v>
      </c>
      <c r="F19" s="200"/>
      <c r="G19" s="201"/>
      <c r="H19" s="163"/>
    </row>
    <row r="20" spans="1:8" ht="12.75">
      <c r="A20" s="196"/>
      <c r="B20" s="163"/>
      <c r="C20" s="198"/>
      <c r="D20" s="199"/>
      <c r="E20" s="203"/>
      <c r="F20" s="200"/>
      <c r="G20" s="201"/>
      <c r="H20" s="163"/>
    </row>
    <row r="21" spans="1:8" ht="12.75">
      <c r="A21" s="202"/>
      <c r="B21" s="197">
        <v>24</v>
      </c>
      <c r="C21" s="198" t="str">
        <f>VLOOKUP(B21,'пр.взв.'!B9:C56,2,FALSE)</f>
        <v>Саналов Айдар Сергеевич</v>
      </c>
      <c r="D21" s="199" t="str">
        <f>VLOOKUP(B21,'пр.взв.'!B7:D68,3,FALSE)</f>
        <v>05.02.1986г.КМС</v>
      </c>
      <c r="E21" s="199" t="str">
        <f>VLOOKUP(B21,'пр.взв.'!B7:E68,4,FALSE)</f>
        <v>СФО,Р.Алтай,                              Горно-Алтайск,МО</v>
      </c>
      <c r="F21" s="200"/>
      <c r="G21" s="163"/>
      <c r="H21" s="163"/>
    </row>
    <row r="22" spans="1:8" ht="12.75">
      <c r="A22" s="202"/>
      <c r="B22" s="163"/>
      <c r="C22" s="198"/>
      <c r="D22" s="199"/>
      <c r="E22" s="199"/>
      <c r="F22" s="200"/>
      <c r="G22" s="163"/>
      <c r="H22" s="163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2"/>
      <c r="D24" s="92"/>
      <c r="E24" s="92"/>
      <c r="F24" s="92"/>
      <c r="G24" s="92"/>
      <c r="H24" s="92"/>
    </row>
    <row r="25" spans="2:8" ht="19.5" customHeight="1">
      <c r="B25" s="38" t="s">
        <v>1</v>
      </c>
      <c r="C25" s="92"/>
      <c r="D25" s="92"/>
      <c r="E25" s="92"/>
      <c r="F25" s="92"/>
      <c r="G25" s="92"/>
      <c r="H25" s="92"/>
    </row>
    <row r="29" spans="3:6" ht="15.75">
      <c r="C29" s="88" t="s">
        <v>23</v>
      </c>
      <c r="E29" s="195" t="str">
        <f>HYPERLINK('пр.взв.'!D4)</f>
        <v>в.к.74   кг.</v>
      </c>
      <c r="F29" s="195"/>
    </row>
    <row r="30" spans="1:8" ht="12.75">
      <c r="A30" s="163" t="s">
        <v>15</v>
      </c>
      <c r="B30" s="163" t="s">
        <v>5</v>
      </c>
      <c r="C30" s="172" t="s">
        <v>6</v>
      </c>
      <c r="D30" s="163" t="s">
        <v>16</v>
      </c>
      <c r="E30" s="163" t="s">
        <v>17</v>
      </c>
      <c r="F30" s="163" t="s">
        <v>18</v>
      </c>
      <c r="G30" s="163" t="s">
        <v>19</v>
      </c>
      <c r="H30" s="163" t="s">
        <v>20</v>
      </c>
    </row>
    <row r="31" spans="1:8" ht="12.75">
      <c r="A31" s="182"/>
      <c r="B31" s="182"/>
      <c r="C31" s="182"/>
      <c r="D31" s="182"/>
      <c r="E31" s="182"/>
      <c r="F31" s="182"/>
      <c r="G31" s="182"/>
      <c r="H31" s="182"/>
    </row>
    <row r="32" spans="1:8" ht="12.75">
      <c r="A32" s="196"/>
      <c r="B32" s="197">
        <v>21</v>
      </c>
      <c r="C32" s="198" t="str">
        <f>VLOOKUP(B32,'пр.взв.'!B7:C54,2,FALSE)</f>
        <v>Александров Александр Олегович</v>
      </c>
      <c r="D32" s="199" t="str">
        <f>VLOOKUP(B32,'пр.взв.'!B7:D79,3,FALSE)</f>
        <v>27.02.1990г.КМС</v>
      </c>
      <c r="E32" s="203" t="str">
        <f>VLOOKUP(B32,'пр.взв.'!B7:E79,4,FALSE)</f>
        <v>УФО,Кург.обл.,Курган,МО</v>
      </c>
      <c r="F32" s="200"/>
      <c r="G32" s="201"/>
      <c r="H32" s="163"/>
    </row>
    <row r="33" spans="1:8" ht="12.75">
      <c r="A33" s="196"/>
      <c r="B33" s="163"/>
      <c r="C33" s="198"/>
      <c r="D33" s="199"/>
      <c r="E33" s="203"/>
      <c r="F33" s="200"/>
      <c r="G33" s="201"/>
      <c r="H33" s="163"/>
    </row>
    <row r="34" spans="1:8" ht="12.75">
      <c r="A34" s="202"/>
      <c r="B34" s="197">
        <v>24</v>
      </c>
      <c r="C34" s="198" t="str">
        <f>VLOOKUP(B34,'пр.взв.'!B9:C56,2,FALSE)</f>
        <v>Саналов Айдар Сергеевич</v>
      </c>
      <c r="D34" s="199" t="str">
        <f>VLOOKUP(B34,'пр.взв.'!B7:D81,3,FALSE)</f>
        <v>05.02.1986г.КМС</v>
      </c>
      <c r="E34" s="199" t="str">
        <f>VLOOKUP(B34,'пр.взв.'!B7:E81,4,FALSE)</f>
        <v>СФО,Р.Алтай,                              Горно-Алтайск,МО</v>
      </c>
      <c r="F34" s="200"/>
      <c r="G34" s="163"/>
      <c r="H34" s="163"/>
    </row>
    <row r="35" spans="1:8" ht="12.75">
      <c r="A35" s="202"/>
      <c r="B35" s="163"/>
      <c r="C35" s="198"/>
      <c r="D35" s="199"/>
      <c r="E35" s="199"/>
      <c r="F35" s="200"/>
      <c r="G35" s="163"/>
      <c r="H35" s="163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2"/>
      <c r="D37" s="92"/>
      <c r="E37" s="92"/>
      <c r="F37" s="92"/>
      <c r="G37" s="92"/>
      <c r="H37" s="92"/>
    </row>
    <row r="38" spans="2:8" ht="19.5" customHeight="1">
      <c r="B38" s="38" t="s">
        <v>1</v>
      </c>
      <c r="C38" s="92"/>
      <c r="D38" s="92"/>
      <c r="E38" s="92"/>
      <c r="F38" s="92"/>
      <c r="G38" s="92"/>
      <c r="H38" s="92"/>
    </row>
    <row r="42" spans="1:7" ht="12.75">
      <c r="A42" s="33">
        <f>HYPERLINK('[1]реквизиты'!$A$20)</f>
      </c>
      <c r="B42" s="37"/>
      <c r="C42" s="37"/>
      <c r="D42" s="37"/>
      <c r="E42" s="15"/>
      <c r="F42" s="93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149"/>
      <c r="F44" s="93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D13">
      <selection activeCell="D5" sqref="D5:D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8.7109375" style="0" customWidth="1"/>
    <col min="4" max="4" width="16.2812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9.8515625" style="0" customWidth="1"/>
    <col min="11" max="11" width="16.57421875" style="0" customWidth="1"/>
    <col min="12" max="17" width="17.57421875" style="0" customWidth="1"/>
  </cols>
  <sheetData>
    <row r="1" spans="1:33" ht="36" customHeight="1">
      <c r="A1" s="175" t="str">
        <f>HYPERLINK('[1]реквизиты'!$A$2)</f>
        <v>Х Всероссийский турнир по самбо на призы ЗМС А.М.Пушницы.</v>
      </c>
      <c r="B1" s="175"/>
      <c r="C1" s="175"/>
      <c r="D1" s="175"/>
      <c r="E1" s="175"/>
      <c r="F1" s="175"/>
      <c r="G1" s="175"/>
      <c r="H1" s="175" t="str">
        <f>HYPERLINK('[1]реквизиты'!$A$2)</f>
        <v>Х Всероссийский турнир по самбо на призы ЗМС А.М.Пушницы.</v>
      </c>
      <c r="I1" s="175"/>
      <c r="J1" s="175"/>
      <c r="K1" s="175"/>
      <c r="L1" s="175"/>
      <c r="M1" s="175"/>
      <c r="N1" s="175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8">
        <f>HYPERLINK('[1]реквизиты'!$A$15)</f>
      </c>
      <c r="B2" s="229"/>
      <c r="C2" s="229"/>
      <c r="D2" s="229"/>
      <c r="E2" s="229"/>
      <c r="F2" s="229"/>
      <c r="G2" s="229"/>
      <c r="H2" s="228">
        <f>HYPERLINK('[1]реквизиты'!$A$15)</f>
      </c>
      <c r="I2" s="229"/>
      <c r="J2" s="229"/>
      <c r="K2" s="229"/>
      <c r="L2" s="229"/>
      <c r="M2" s="229"/>
      <c r="N2" s="229"/>
      <c r="O2" s="40"/>
      <c r="P2" s="40"/>
      <c r="Q2" s="40"/>
      <c r="R2" s="31"/>
      <c r="S2" s="31"/>
    </row>
    <row r="3" spans="2:14" ht="15.75">
      <c r="B3" s="38" t="s">
        <v>12</v>
      </c>
      <c r="C3" s="195" t="str">
        <f>HYPERLINK('пр.взв.'!D4)</f>
        <v>в.к.74   кг.</v>
      </c>
      <c r="D3" s="195"/>
      <c r="E3" s="77"/>
      <c r="F3" s="77"/>
      <c r="G3" s="77"/>
      <c r="I3" s="38" t="s">
        <v>13</v>
      </c>
      <c r="J3" s="195" t="str">
        <f>HYPERLINK('пр.взв.'!D4)</f>
        <v>в.к.74   кг.</v>
      </c>
      <c r="K3" s="195"/>
      <c r="L3" s="77"/>
      <c r="M3" s="77"/>
      <c r="N3" s="77"/>
    </row>
    <row r="4" spans="1:2" ht="16.5" thickBot="1">
      <c r="A4" s="227"/>
      <c r="B4" s="227"/>
    </row>
    <row r="5" spans="1:11" ht="12.75" customHeight="1">
      <c r="A5" s="214">
        <v>1</v>
      </c>
      <c r="B5" s="215" t="str">
        <f>VLOOKUP(A5,'пр.взв.'!B5:C54,2,FALSE)</f>
        <v>Елизаров Егор Николаевич</v>
      </c>
      <c r="C5" s="217" t="str">
        <f>VLOOKUP(A5,'пр.взв.'!B5:G54,3,FALSE)</f>
        <v>30.01.1990г.КМС</v>
      </c>
      <c r="D5" s="215" t="str">
        <f>VLOOKUP(A5,'пр.взв.'!B5:G54,4,FALSE)</f>
        <v>СФО,Омск.обл.,Омск,МО.</v>
      </c>
      <c r="G5" s="19"/>
      <c r="H5" s="219">
        <v>2</v>
      </c>
      <c r="I5" s="212" t="str">
        <f>VLOOKUP(H5,'пр.взв.'!B7:C54,2,FALSE)</f>
        <v>Сарсымбаев Ренат Маратович </v>
      </c>
      <c r="J5" s="212" t="str">
        <f>VLOOKUP(H5,'пр.взв.'!B7:E54,3,FALSE)</f>
        <v>18.09.1989г.КМС</v>
      </c>
      <c r="K5" s="212" t="str">
        <f>VLOOKUP(H5,'пр.взв.'!B7:E54,4,FALSE)</f>
        <v>СФО, Новос.обл., г.Болотное, СС</v>
      </c>
    </row>
    <row r="6" spans="1:11" ht="15.75">
      <c r="A6" s="206"/>
      <c r="B6" s="216"/>
      <c r="C6" s="218"/>
      <c r="D6" s="216"/>
      <c r="E6" s="2"/>
      <c r="F6" s="2"/>
      <c r="G6" s="12"/>
      <c r="H6" s="220"/>
      <c r="I6" s="213"/>
      <c r="J6" s="213"/>
      <c r="K6" s="213"/>
    </row>
    <row r="7" spans="1:13" ht="15.75">
      <c r="A7" s="206">
        <v>17</v>
      </c>
      <c r="B7" s="213" t="str">
        <f>VLOOKUP(A7,'пр.взв.'!B7:C54,2,FALSE)</f>
        <v>Сурмин Павел Владимирович</v>
      </c>
      <c r="C7" s="223" t="str">
        <f>VLOOKUP(A7,'пр.взв.'!B5:G54,3,FALSE)</f>
        <v>27.09.1989г.КМС</v>
      </c>
      <c r="D7" s="213" t="str">
        <f>VLOOKUP(A7,'пр.взв.'!B5:G54,4,FALSE)</f>
        <v>СФО,Кем.обл.,     Новок.,Пр.</v>
      </c>
      <c r="E7" s="4"/>
      <c r="F7" s="2"/>
      <c r="G7" s="2"/>
      <c r="H7" s="210">
        <v>18</v>
      </c>
      <c r="I7" s="221" t="str">
        <f>VLOOKUP(H7,'пр.взв.'!B9:C56,2,FALSE)</f>
        <v>Аждов Николай Владимирович</v>
      </c>
      <c r="J7" s="221" t="str">
        <f>VLOOKUP(H7,'пр.взв.'!B9:E56,3,FALSE)</f>
        <v>26.06.1992г.КМС</v>
      </c>
      <c r="K7" s="221" t="str">
        <f>VLOOKUP(H7,'пр.взв.'!B9:E56,4,FALSE)</f>
        <v>СФО,Томс.обл.,                  Стрежевой,МО</v>
      </c>
      <c r="L7" s="79"/>
      <c r="M7" s="81"/>
    </row>
    <row r="8" spans="1:13" ht="16.5" thickBot="1">
      <c r="A8" s="207"/>
      <c r="B8" s="216"/>
      <c r="C8" s="218"/>
      <c r="D8" s="216"/>
      <c r="E8" s="5"/>
      <c r="F8" s="9"/>
      <c r="G8" s="2"/>
      <c r="H8" s="220"/>
      <c r="I8" s="222"/>
      <c r="J8" s="222"/>
      <c r="K8" s="222"/>
      <c r="L8" s="80"/>
      <c r="M8" s="81"/>
    </row>
    <row r="9" spans="1:13" ht="15.75">
      <c r="A9" s="214">
        <v>9</v>
      </c>
      <c r="B9" s="215" t="str">
        <f>VLOOKUP(A9,'пр.взв.'!B9:C56,2,FALSE)</f>
        <v>Захаров АндрейВасильевич</v>
      </c>
      <c r="C9" s="217" t="str">
        <f>VLOOKUP(A9,'пр.взв.'!B5:G54,3,FALSE)</f>
        <v>10.08.1989г.КМС</v>
      </c>
      <c r="D9" s="215" t="str">
        <f>VLOOKUP(A9,'пр.взв.'!B5:G54,4,FALSE)</f>
        <v>СФО,Р.Алтай,                              Горно-Алтайск,МО</v>
      </c>
      <c r="E9" s="5"/>
      <c r="F9" s="6"/>
      <c r="G9" s="2"/>
      <c r="H9" s="219">
        <v>10</v>
      </c>
      <c r="I9" s="212" t="str">
        <f>VLOOKUP(H9,'пр.взв.'!B11:C58,2,FALSE)</f>
        <v>Плеханов Роман Валерьевич</v>
      </c>
      <c r="J9" s="212" t="str">
        <f>VLOOKUP(H9,'пр.взв.'!B11:E58,3,FALSE)</f>
        <v>24.09.1987г.КМС</v>
      </c>
      <c r="K9" s="212" t="str">
        <f>VLOOKUP(H9,'пр.взв.'!B11:E58,4,FALSE)</f>
        <v>СФО,Нов.обл.   Новосибирск,ПР.</v>
      </c>
      <c r="L9" s="80"/>
      <c r="M9" s="82"/>
    </row>
    <row r="10" spans="1:13" ht="15.75">
      <c r="A10" s="206"/>
      <c r="B10" s="216"/>
      <c r="C10" s="218"/>
      <c r="D10" s="216"/>
      <c r="E10" s="10"/>
      <c r="F10" s="7"/>
      <c r="G10" s="2"/>
      <c r="H10" s="220"/>
      <c r="I10" s="213"/>
      <c r="J10" s="213"/>
      <c r="K10" s="213"/>
      <c r="L10" s="78"/>
      <c r="M10" s="83"/>
    </row>
    <row r="11" spans="1:13" ht="15.75">
      <c r="A11" s="206">
        <v>25</v>
      </c>
      <c r="B11" s="208" t="e">
        <f>VLOOKUP(A11,'пр.взв.'!B11:C58,2,FALSE)</f>
        <v>#N/A</v>
      </c>
      <c r="C11" s="225" t="e">
        <f>VLOOKUP(A11,'пр.взв.'!B5:G54,3,FALSE)</f>
        <v>#N/A</v>
      </c>
      <c r="D11" s="208" t="e">
        <f>VLOOKUP(A11,'пр.взв.'!B5:G54,4,FALSE)</f>
        <v>#N/A</v>
      </c>
      <c r="E11" s="3"/>
      <c r="F11" s="7"/>
      <c r="G11" s="2"/>
      <c r="H11" s="210">
        <v>26</v>
      </c>
      <c r="I11" s="204" t="e">
        <f>VLOOKUP(H11,'пр.взв.'!B13:C60,2,FALSE)</f>
        <v>#N/A</v>
      </c>
      <c r="J11" s="204" t="e">
        <f>VLOOKUP(H11,'пр.взв.'!B13:E60,3,FALSE)</f>
        <v>#N/A</v>
      </c>
      <c r="K11" s="204" t="e">
        <f>VLOOKUP(H11,'пр.взв.'!B13:E60,4,FALSE)</f>
        <v>#N/A</v>
      </c>
      <c r="M11" s="84"/>
    </row>
    <row r="12" spans="1:13" ht="16.5" thickBot="1">
      <c r="A12" s="207"/>
      <c r="B12" s="224"/>
      <c r="C12" s="226"/>
      <c r="D12" s="224"/>
      <c r="E12" s="2"/>
      <c r="F12" s="7"/>
      <c r="G12" s="9"/>
      <c r="H12" s="220"/>
      <c r="I12" s="205"/>
      <c r="J12" s="205"/>
      <c r="K12" s="205"/>
      <c r="M12" s="84"/>
    </row>
    <row r="13" spans="1:14" ht="15.75">
      <c r="A13" s="214">
        <v>5</v>
      </c>
      <c r="B13" s="215" t="str">
        <f>VLOOKUP(A13,'пр.взв.'!B13:C60,2,FALSE)</f>
        <v>Коновалов Николай Игоревич</v>
      </c>
      <c r="C13" s="217" t="str">
        <f>VLOOKUP(A13,'пр.взв.'!B5:G54,3,FALSE)</f>
        <v>15.03.1989г.КМС</v>
      </c>
      <c r="D13" s="215" t="str">
        <f>VLOOKUP(A13,'пр.взв.'!B5:G54,4,FALSE)</f>
        <v>СФО,Нов.обл.   Новосибирск,Д.</v>
      </c>
      <c r="E13" s="2"/>
      <c r="F13" s="7"/>
      <c r="G13" s="13"/>
      <c r="H13" s="219">
        <v>6</v>
      </c>
      <c r="I13" s="212" t="str">
        <f>VLOOKUP(H13,'пр.взв.'!B15:C62,2,FALSE)</f>
        <v>Коновалов Александр Александрович </v>
      </c>
      <c r="J13" s="212" t="str">
        <f>VLOOKUP(H13,'пр.взв.'!B15:E62,3,FALSE)</f>
        <v>21.06.1990г.КМС</v>
      </c>
      <c r="K13" s="212" t="str">
        <f>VLOOKUP(H13,'пр.взв.'!B15:E62,4,FALSE)</f>
        <v>УФО,Кург.обл.,Курган,УОР</v>
      </c>
      <c r="M13" s="84"/>
      <c r="N13" s="86"/>
    </row>
    <row r="14" spans="1:14" ht="15.75">
      <c r="A14" s="206"/>
      <c r="B14" s="216"/>
      <c r="C14" s="218"/>
      <c r="D14" s="216"/>
      <c r="E14" s="8"/>
      <c r="F14" s="7"/>
      <c r="G14" s="2"/>
      <c r="H14" s="220"/>
      <c r="I14" s="213"/>
      <c r="J14" s="213"/>
      <c r="K14" s="213"/>
      <c r="L14" s="79"/>
      <c r="M14" s="83"/>
      <c r="N14" s="84"/>
    </row>
    <row r="15" spans="1:14" ht="15.75">
      <c r="A15" s="206">
        <v>21</v>
      </c>
      <c r="B15" s="213" t="str">
        <f>VLOOKUP(A15,'пр.взв.'!B15:C62,2,FALSE)</f>
        <v>Александров Александр Олегович</v>
      </c>
      <c r="C15" s="223" t="str">
        <f>VLOOKUP(A15,'пр.взв.'!B5:G54,3,FALSE)</f>
        <v>27.02.1990г.КМС</v>
      </c>
      <c r="D15" s="213" t="str">
        <f>VLOOKUP(A15,'пр.взв.'!B5:G54,4,FALSE)</f>
        <v>УФО,Кург.обл.,Курган,МО</v>
      </c>
      <c r="E15" s="4"/>
      <c r="F15" s="7"/>
      <c r="G15" s="2"/>
      <c r="H15" s="210">
        <v>22</v>
      </c>
      <c r="I15" s="221" t="str">
        <f>VLOOKUP(H15,'пр.взв.'!B17:C64,2,FALSE)</f>
        <v>Щукин Евгений Анатольевич </v>
      </c>
      <c r="J15" s="221" t="str">
        <f>VLOOKUP(H15,'пр.взв.'!B17:E64,3,FALSE)</f>
        <v>22.11.1990г. КМС </v>
      </c>
      <c r="K15" s="221" t="str">
        <f>VLOOKUP(H15,'пр.взв.'!B17:E64,4,FALSE)</f>
        <v>СФО, Омск.обл., Омск, Д</v>
      </c>
      <c r="L15" s="80"/>
      <c r="M15" s="83"/>
      <c r="N15" s="84"/>
    </row>
    <row r="16" spans="1:14" ht="16.5" thickBot="1">
      <c r="A16" s="207"/>
      <c r="B16" s="216"/>
      <c r="C16" s="218"/>
      <c r="D16" s="216"/>
      <c r="E16" s="5"/>
      <c r="F16" s="11"/>
      <c r="G16" s="2"/>
      <c r="H16" s="220"/>
      <c r="I16" s="222"/>
      <c r="J16" s="222"/>
      <c r="K16" s="222"/>
      <c r="L16" s="80"/>
      <c r="M16" s="85"/>
      <c r="N16" s="84"/>
    </row>
    <row r="17" spans="1:14" ht="15.75">
      <c r="A17" s="214">
        <v>13</v>
      </c>
      <c r="B17" s="215" t="str">
        <f>VLOOKUP(A17,'пр.взв.'!B17:C64,2,FALSE)</f>
        <v>Патрушев Сергей Юрьевич</v>
      </c>
      <c r="C17" s="217" t="str">
        <f>VLOOKUP(A17,'пр.взв.'!B5:G54,3,FALSE)</f>
        <v>10.08.1988г.КМС</v>
      </c>
      <c r="D17" s="215" t="str">
        <f>VLOOKUP(A17,'пр.взв.'!B5:G54,4,FALSE)</f>
        <v>УФО,Сверд.обл.,   Екатеренбург,МО.</v>
      </c>
      <c r="E17" s="5"/>
      <c r="F17" s="2"/>
      <c r="G17" s="2"/>
      <c r="H17" s="219">
        <v>14</v>
      </c>
      <c r="I17" s="212" t="str">
        <f>VLOOKUP(H17,'пр.взв.'!B19:C66,2,FALSE)</f>
        <v>Дроздов Алексей Сергеевич</v>
      </c>
      <c r="J17" s="212" t="str">
        <f>VLOOKUP(H17,'пр.взв.'!B19:E66,3,FALSE)</f>
        <v>15.07.1988г.КМС</v>
      </c>
      <c r="K17" s="212" t="str">
        <f>VLOOKUP(H17,'пр.взв.'!B19:E66,4,FALSE)</f>
        <v>СФО,Омск.обл.,Омск,  Д.</v>
      </c>
      <c r="L17" s="80"/>
      <c r="M17" s="81"/>
      <c r="N17" s="84"/>
    </row>
    <row r="18" spans="1:14" ht="15.75">
      <c r="A18" s="206"/>
      <c r="B18" s="216"/>
      <c r="C18" s="218"/>
      <c r="D18" s="216"/>
      <c r="E18" s="10"/>
      <c r="F18" s="2"/>
      <c r="G18" s="2"/>
      <c r="H18" s="220"/>
      <c r="I18" s="213"/>
      <c r="J18" s="213"/>
      <c r="K18" s="213"/>
      <c r="L18" s="78"/>
      <c r="M18" s="81"/>
      <c r="N18" s="84"/>
    </row>
    <row r="19" spans="1:14" ht="15.75">
      <c r="A19" s="206">
        <v>29</v>
      </c>
      <c r="B19" s="208" t="e">
        <f>VLOOKUP(A19,'пр.взв.'!B19:C66,2,FALSE)</f>
        <v>#N/A</v>
      </c>
      <c r="C19" s="225" t="e">
        <f>VLOOKUP(A19,'пр.взв.'!B5:G54,3,FALSE)</f>
        <v>#N/A</v>
      </c>
      <c r="D19" s="208" t="e">
        <f>VLOOKUP(A19,'пр.взв.'!B5:G54,4,FALSE)</f>
        <v>#N/A</v>
      </c>
      <c r="E19" s="3"/>
      <c r="F19" s="2"/>
      <c r="G19" s="2"/>
      <c r="H19" s="210">
        <v>30</v>
      </c>
      <c r="I19" s="204" t="e">
        <f>VLOOKUP(H19,'пр.взв.'!B21:C68,2,FALSE)</f>
        <v>#N/A</v>
      </c>
      <c r="J19" s="204" t="e">
        <f>VLOOKUP(H19,'пр.взв.'!B21:E68,3,FALSE)</f>
        <v>#N/A</v>
      </c>
      <c r="K19" s="204" t="e">
        <f>VLOOKUP(H19,'пр.взв.'!B21:E68,4,FALSE)</f>
        <v>#N/A</v>
      </c>
      <c r="N19" s="84"/>
    </row>
    <row r="20" spans="1:14" ht="16.5" thickBot="1">
      <c r="A20" s="207"/>
      <c r="B20" s="224"/>
      <c r="C20" s="226"/>
      <c r="D20" s="224"/>
      <c r="E20" s="2"/>
      <c r="F20" s="2"/>
      <c r="G20" s="45"/>
      <c r="H20" s="220"/>
      <c r="I20" s="205"/>
      <c r="J20" s="205"/>
      <c r="K20" s="205"/>
      <c r="N20" s="87"/>
    </row>
    <row r="21" spans="1:14" ht="15.75">
      <c r="A21" s="214">
        <v>3</v>
      </c>
      <c r="B21" s="215" t="str">
        <f>VLOOKUP(A21,'пр.взв.'!B5:C54,2,FALSE)</f>
        <v>Рагимов Сархан Полад Оглы</v>
      </c>
      <c r="C21" s="217" t="str">
        <f>VLOOKUP(A21,'пр.взв.'!B5:G54,3,FALSE)</f>
        <v>13.10.1990г.КМС</v>
      </c>
      <c r="D21" s="215" t="str">
        <f>VLOOKUP(A21,'пр.взв.'!B5:G54,4,FALSE)</f>
        <v>СФО,Нов.обл.   Новосибирск,ПР.</v>
      </c>
      <c r="E21" s="2"/>
      <c r="F21" s="2"/>
      <c r="G21" s="2"/>
      <c r="H21" s="219">
        <v>4</v>
      </c>
      <c r="I21" s="212" t="str">
        <f>VLOOKUP(H21,'пр.взв.'!B7:C54,2,FALSE)</f>
        <v>Коляда Владимир Сергеевич</v>
      </c>
      <c r="J21" s="212" t="str">
        <f>VLOOKUP(H21,'пр.взв.'!B7:E54,3,FALSE)</f>
        <v>26.05.1987г.КМС</v>
      </c>
      <c r="K21" s="212" t="str">
        <f>VLOOKUP(H21,'пр.взв.'!B7:E54,4,FALSE)</f>
        <v>СФО, Кемер.обл. Новокузнецк, МО</v>
      </c>
      <c r="N21" s="84"/>
    </row>
    <row r="22" spans="1:14" ht="15.75">
      <c r="A22" s="206"/>
      <c r="B22" s="216"/>
      <c r="C22" s="218"/>
      <c r="D22" s="216"/>
      <c r="E22" s="8"/>
      <c r="F22" s="2"/>
      <c r="G22" s="2"/>
      <c r="H22" s="220"/>
      <c r="I22" s="213"/>
      <c r="J22" s="213"/>
      <c r="K22" s="213"/>
      <c r="N22" s="84"/>
    </row>
    <row r="23" spans="1:14" ht="15.75">
      <c r="A23" s="206">
        <v>19</v>
      </c>
      <c r="B23" s="213" t="str">
        <f>VLOOKUP(A23,'пр.взв.'!B23:C70,2,FALSE)</f>
        <v>Ильченко Максим Васильевич</v>
      </c>
      <c r="C23" s="223" t="str">
        <f>VLOOKUP(A23,'пр.взв.'!B5:G54,3,FALSE)</f>
        <v>13.12.1989г. КМС</v>
      </c>
      <c r="D23" s="213" t="str">
        <f>VLOOKUP(A23,'пр.взв.'!B5:G54,4,FALSE)</f>
        <v>СФО,Кем.обл.,     Новок.,Пр.</v>
      </c>
      <c r="E23" s="4"/>
      <c r="F23" s="2"/>
      <c r="G23" s="2"/>
      <c r="H23" s="210">
        <v>20</v>
      </c>
      <c r="I23" s="221" t="str">
        <f>VLOOKUP(H23,'пр.взв.'!B25:C72,2,FALSE)</f>
        <v>Тикитанов Ризабек Жанбекович</v>
      </c>
      <c r="J23" s="221" t="str">
        <f>VLOOKUP(H23,'пр.взв.'!B25:E72,3,FALSE)</f>
        <v>15.06.1991г.КМС</v>
      </c>
      <c r="K23" s="221" t="str">
        <f>VLOOKUP(H23,'пр.взв.'!B25:E72,4,FALSE)</f>
        <v>СФО, Омск.обл., Омск, Д</v>
      </c>
      <c r="L23" s="79"/>
      <c r="M23" s="81"/>
      <c r="N23" s="84"/>
    </row>
    <row r="24" spans="1:14" ht="16.5" thickBot="1">
      <c r="A24" s="207"/>
      <c r="B24" s="216"/>
      <c r="C24" s="218"/>
      <c r="D24" s="216"/>
      <c r="E24" s="5"/>
      <c r="F24" s="9"/>
      <c r="G24" s="2"/>
      <c r="H24" s="220"/>
      <c r="I24" s="222"/>
      <c r="J24" s="222"/>
      <c r="K24" s="222"/>
      <c r="L24" s="80"/>
      <c r="M24" s="81"/>
      <c r="N24" s="84"/>
    </row>
    <row r="25" spans="1:14" ht="15.75">
      <c r="A25" s="214">
        <v>11</v>
      </c>
      <c r="B25" s="215" t="str">
        <f>VLOOKUP(A25,'пр.взв.'!B25:C72,2,FALSE)</f>
        <v>Емченко Максим Юрьевич</v>
      </c>
      <c r="C25" s="217" t="str">
        <f>VLOOKUP(A25,'пр.взв.'!B5:G54,3,FALSE)</f>
        <v>25.06.1991г.КМС</v>
      </c>
      <c r="D25" s="215" t="str">
        <f>VLOOKUP(A25,'пр.взв.'!B5:G54,4,FALSE)</f>
        <v>СФО,Омск.обл.,Омск,МО.</v>
      </c>
      <c r="E25" s="5"/>
      <c r="F25" s="6"/>
      <c r="G25" s="2"/>
      <c r="H25" s="219">
        <v>12</v>
      </c>
      <c r="I25" s="212" t="str">
        <f>VLOOKUP(H25,'пр.взв.'!B27:C74,2,FALSE)</f>
        <v>Сенченко Семен Алексеевич </v>
      </c>
      <c r="J25" s="212" t="str">
        <f>VLOOKUP(H25,'пр.взв.'!B27:E74,3,FALSE)</f>
        <v>18.031992г. КМС</v>
      </c>
      <c r="K25" s="212" t="str">
        <f>VLOOKUP(H25,'пр.взв.'!B27:E74,4,FALSE)</f>
        <v>УФО, Сверд.обл.,Н.Тагил, ПР</v>
      </c>
      <c r="L25" s="80"/>
      <c r="M25" s="82"/>
      <c r="N25" s="84"/>
    </row>
    <row r="26" spans="1:14" ht="15.75">
      <c r="A26" s="206"/>
      <c r="B26" s="216"/>
      <c r="C26" s="218"/>
      <c r="D26" s="216"/>
      <c r="E26" s="10"/>
      <c r="F26" s="7"/>
      <c r="G26" s="2"/>
      <c r="H26" s="220"/>
      <c r="I26" s="213"/>
      <c r="J26" s="213"/>
      <c r="K26" s="213"/>
      <c r="L26" s="78"/>
      <c r="M26" s="83"/>
      <c r="N26" s="84"/>
    </row>
    <row r="27" spans="1:14" ht="15.75">
      <c r="A27" s="206">
        <v>27</v>
      </c>
      <c r="B27" s="208" t="e">
        <f>VLOOKUP(A27,'пр.взв.'!B27:C74,2,FALSE)</f>
        <v>#N/A</v>
      </c>
      <c r="C27" s="225" t="e">
        <f>VLOOKUP(A27,'пр.взв.'!B5:G54,3,FALSE)</f>
        <v>#N/A</v>
      </c>
      <c r="D27" s="208" t="e">
        <f>VLOOKUP(A27,'пр.взв.'!B5:G54,4,FALSE)</f>
        <v>#N/A</v>
      </c>
      <c r="E27" s="3"/>
      <c r="F27" s="7"/>
      <c r="G27" s="2"/>
      <c r="H27" s="210">
        <v>28</v>
      </c>
      <c r="I27" s="204" t="e">
        <f>VLOOKUP(H27,'пр.взв.'!B29:C76,2,FALSE)</f>
        <v>#N/A</v>
      </c>
      <c r="J27" s="204" t="e">
        <f>VLOOKUP(H27,'пр.взв.'!B29:E76,3,FALSE)</f>
        <v>#N/A</v>
      </c>
      <c r="K27" s="204" t="e">
        <f>VLOOKUP(H27,'пр.взв.'!B29:E76,4,FALSE)</f>
        <v>#N/A</v>
      </c>
      <c r="M27" s="84"/>
      <c r="N27" s="84"/>
    </row>
    <row r="28" spans="1:14" ht="16.5" thickBot="1">
      <c r="A28" s="207"/>
      <c r="B28" s="224"/>
      <c r="C28" s="226"/>
      <c r="D28" s="224"/>
      <c r="E28" s="2"/>
      <c r="F28" s="7"/>
      <c r="G28" s="2"/>
      <c r="H28" s="220"/>
      <c r="I28" s="205"/>
      <c r="J28" s="205"/>
      <c r="K28" s="205"/>
      <c r="M28" s="84"/>
      <c r="N28" s="84"/>
    </row>
    <row r="29" spans="1:14" ht="15.75">
      <c r="A29" s="214">
        <v>7</v>
      </c>
      <c r="B29" s="215" t="str">
        <f>VLOOKUP(A29,'пр.взв.'!B5:C54,2,FALSE)</f>
        <v>Тарбанаев Чезирген Байкалович</v>
      </c>
      <c r="C29" s="217" t="str">
        <f>VLOOKUP(A29,'пр.взв.'!B5:G54,3,FALSE)</f>
        <v>21.03.1986г.КМС</v>
      </c>
      <c r="D29" s="215" t="str">
        <f>VLOOKUP(A29,'пр.взв.'!B5:G54,4,FALSE)</f>
        <v>СФО,Томс.обл.,                 Томск,МО</v>
      </c>
      <c r="E29" s="2"/>
      <c r="F29" s="7"/>
      <c r="G29" s="88"/>
      <c r="H29" s="219">
        <v>8</v>
      </c>
      <c r="I29" s="212" t="str">
        <f>VLOOKUP(H29,'пр.взв.'!B7:C54,2,FALSE)</f>
        <v>Бобрышев Николай Владимирович </v>
      </c>
      <c r="J29" s="212" t="str">
        <f>VLOOKUP(H29,'пр.взв.'!B7:E54,3,FALSE)</f>
        <v>11.01.1990г. КМС</v>
      </c>
      <c r="K29" s="212" t="str">
        <f>VLOOKUP(H29,'пр.взв.'!B7:E54,4,FALSE)</f>
        <v>СФО, Омск.обл., Омск, Д</v>
      </c>
      <c r="M29" s="84"/>
      <c r="N29" s="87"/>
    </row>
    <row r="30" spans="1:13" ht="15.75">
      <c r="A30" s="206"/>
      <c r="B30" s="216"/>
      <c r="C30" s="218"/>
      <c r="D30" s="216"/>
      <c r="E30" s="8"/>
      <c r="F30" s="7"/>
      <c r="G30" s="2"/>
      <c r="H30" s="220"/>
      <c r="I30" s="213"/>
      <c r="J30" s="213"/>
      <c r="K30" s="213"/>
      <c r="M30" s="84"/>
    </row>
    <row r="31" spans="1:13" ht="15.75">
      <c r="A31" s="206">
        <v>23</v>
      </c>
      <c r="B31" s="213" t="str">
        <f>VLOOKUP(A31,'пр.взв.'!B31:C78,2,FALSE)</f>
        <v>Латкин Станислав Владимирович</v>
      </c>
      <c r="C31" s="223" t="str">
        <f>VLOOKUP(A31,'пр.взв.'!B5:G54,3,FALSE)</f>
        <v>17.07.1990г. КМС</v>
      </c>
      <c r="D31" s="213" t="str">
        <f>VLOOKUP(A31,'пр.взв.'!B5:G54,4,FALSE)</f>
        <v>СФО,Алт.кр.,Бийск,Д.</v>
      </c>
      <c r="E31" s="4"/>
      <c r="F31" s="7"/>
      <c r="G31" s="2"/>
      <c r="H31" s="210">
        <v>24</v>
      </c>
      <c r="I31" s="221" t="str">
        <f>VLOOKUP(H31,'пр.взв.'!B33:C80,2,FALSE)</f>
        <v>Саналов Айдар Сергеевич</v>
      </c>
      <c r="J31" s="221" t="str">
        <f>VLOOKUP(H31,'пр.взв.'!B33:E80,3,FALSE)</f>
        <v>05.02.1986г.КМС</v>
      </c>
      <c r="K31" s="221" t="str">
        <f>VLOOKUP(H31,'пр.взв.'!B33:E80,4,FALSE)</f>
        <v>СФО,Р.Алтай,                              Горно-Алтайск,МО</v>
      </c>
      <c r="L31" s="79"/>
      <c r="M31" s="83"/>
    </row>
    <row r="32" spans="1:13" ht="16.5" thickBot="1">
      <c r="A32" s="207"/>
      <c r="B32" s="216"/>
      <c r="C32" s="218"/>
      <c r="D32" s="216"/>
      <c r="E32" s="5"/>
      <c r="F32" s="11"/>
      <c r="G32" s="2"/>
      <c r="H32" s="220"/>
      <c r="I32" s="222"/>
      <c r="J32" s="222"/>
      <c r="K32" s="222"/>
      <c r="L32" s="80"/>
      <c r="M32" s="85"/>
    </row>
    <row r="33" spans="1:13" ht="15.75">
      <c r="A33" s="214">
        <v>15</v>
      </c>
      <c r="B33" s="215" t="str">
        <f>VLOOKUP(A33,'пр.взв.'!B33:C80,2,FALSE)</f>
        <v>Макаров Михаил Владиславович</v>
      </c>
      <c r="C33" s="217" t="str">
        <f>VLOOKUP(A33,'пр.взв.'!B5:G54,3,FALSE)</f>
        <v>11.05.1987г.КМС</v>
      </c>
      <c r="D33" s="215" t="str">
        <f>VLOOKUP(A33,'пр.взв.'!B5:G54,4,FALSE)</f>
        <v>СФО,Нов.обл.   Новосибирск,Д.</v>
      </c>
      <c r="E33" s="5"/>
      <c r="F33" s="2"/>
      <c r="G33" s="2"/>
      <c r="H33" s="219">
        <v>16</v>
      </c>
      <c r="I33" s="212" t="str">
        <f>VLOOKUP(H33,'пр.взв.'!B35:C82,2,FALSE)</f>
        <v>Черепанов Алексей Николаевич</v>
      </c>
      <c r="J33" s="212" t="str">
        <f>VLOOKUP(H33,'пр.взв.'!B35:E82,3,FALSE)</f>
        <v>24.03.1988г.КМС</v>
      </c>
      <c r="K33" s="212" t="str">
        <f>VLOOKUP(H33,'пр.взв.'!B35:E82,4,FALSE)</f>
        <v>СФО,Нов.обл.   Новосибирск,Д.</v>
      </c>
      <c r="L33" s="80"/>
      <c r="M33" s="81"/>
    </row>
    <row r="34" spans="1:13" ht="15.75">
      <c r="A34" s="206"/>
      <c r="B34" s="216"/>
      <c r="C34" s="218"/>
      <c r="D34" s="216"/>
      <c r="E34" s="10"/>
      <c r="F34" s="2"/>
      <c r="G34" s="2"/>
      <c r="H34" s="220"/>
      <c r="I34" s="213"/>
      <c r="J34" s="213"/>
      <c r="K34" s="213"/>
      <c r="L34" s="78"/>
      <c r="M34" s="81"/>
    </row>
    <row r="35" spans="1:11" ht="15.75">
      <c r="A35" s="206">
        <v>31</v>
      </c>
      <c r="B35" s="208" t="e">
        <f>VLOOKUP(A35,'пр.взв.'!B35:C82,2,FALSE)</f>
        <v>#N/A</v>
      </c>
      <c r="C35" s="208" t="e">
        <f>VLOOKUP(A35,'пр.взв.'!B5:G54,3,FALSE)</f>
        <v>#N/A</v>
      </c>
      <c r="D35" s="208" t="e">
        <f>VLOOKUP(A35,'пр.взв.'!B5:G54,4,FALSE)</f>
        <v>#N/A</v>
      </c>
      <c r="E35" s="3"/>
      <c r="F35" s="2"/>
      <c r="G35" s="2"/>
      <c r="H35" s="210">
        <v>32</v>
      </c>
      <c r="I35" s="204" t="e">
        <f>VLOOKUP(H35,'пр.взв.'!B37:C84,2,FALSE)</f>
        <v>#N/A</v>
      </c>
      <c r="J35" s="204" t="e">
        <f>VLOOKUP(H35,'пр.взв.'!B37:E84,3,FALSE)</f>
        <v>#N/A</v>
      </c>
      <c r="K35" s="204" t="e">
        <f>VLOOKUP(H35,'пр.взв.'!B37:E84,4,FALSE)</f>
        <v>#N/A</v>
      </c>
    </row>
    <row r="36" spans="1:11" ht="13.5" customHeight="1" thickBot="1">
      <c r="A36" s="207"/>
      <c r="B36" s="209"/>
      <c r="C36" s="209"/>
      <c r="D36" s="209"/>
      <c r="H36" s="211"/>
      <c r="I36" s="205"/>
      <c r="J36" s="205"/>
      <c r="K36" s="205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7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4"/>
      <c r="I43" s="14"/>
      <c r="J43" s="18"/>
      <c r="K43" s="28"/>
      <c r="L43" s="94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4"/>
      <c r="I46" s="15"/>
      <c r="L46" s="84"/>
      <c r="N46" s="15"/>
      <c r="O46" s="15"/>
      <c r="P46" s="15"/>
    </row>
    <row r="47" spans="2:16" ht="12.75">
      <c r="B47" s="15"/>
      <c r="C47" s="16"/>
      <c r="D47" s="21"/>
      <c r="E47" s="25"/>
      <c r="F47" s="96"/>
      <c r="I47" s="15"/>
      <c r="J47" s="16"/>
      <c r="K47" s="21"/>
      <c r="L47" s="25"/>
      <c r="M47" s="96"/>
      <c r="N47" s="15"/>
      <c r="O47" s="15"/>
      <c r="P47" s="15"/>
    </row>
    <row r="48" spans="2:16" ht="12.75">
      <c r="B48" s="20"/>
      <c r="C48" s="22"/>
      <c r="D48" s="21"/>
      <c r="E48" s="25"/>
      <c r="F48" s="86"/>
      <c r="I48" s="20"/>
      <c r="J48" s="22"/>
      <c r="K48" s="21"/>
      <c r="L48" s="25"/>
      <c r="M48" s="86"/>
      <c r="N48" s="15"/>
      <c r="O48" s="15"/>
      <c r="P48" s="15"/>
    </row>
    <row r="49" spans="2:16" ht="12.75">
      <c r="B49" s="15"/>
      <c r="C49" s="25"/>
      <c r="D49" s="16"/>
      <c r="E49" s="25"/>
      <c r="F49" s="84"/>
      <c r="I49" s="15"/>
      <c r="J49" s="25"/>
      <c r="K49" s="16"/>
      <c r="L49" s="25"/>
      <c r="M49" s="84"/>
      <c r="N49" s="15"/>
      <c r="O49" s="15"/>
      <c r="P49" s="15"/>
    </row>
    <row r="50" spans="2:16" ht="12.75">
      <c r="B50" s="15"/>
      <c r="C50" s="26"/>
      <c r="D50" s="27"/>
      <c r="E50" s="25"/>
      <c r="F50" s="84"/>
      <c r="I50" s="15"/>
      <c r="J50" s="26"/>
      <c r="K50" s="27"/>
      <c r="L50" s="25"/>
      <c r="M50" s="84"/>
      <c r="N50" s="15"/>
      <c r="O50" s="15"/>
      <c r="P50" s="15"/>
    </row>
    <row r="51" spans="2:16" ht="12.75">
      <c r="B51" s="14"/>
      <c r="C51" s="17"/>
      <c r="D51" s="28"/>
      <c r="E51" s="95"/>
      <c r="F51" s="84"/>
      <c r="I51" s="14"/>
      <c r="J51" s="17"/>
      <c r="K51" s="28"/>
      <c r="L51" s="95"/>
      <c r="M51" s="84"/>
      <c r="N51" s="15"/>
      <c r="O51" s="15"/>
      <c r="P51" s="15"/>
    </row>
    <row r="52" spans="3:16" ht="12.75">
      <c r="C52" s="24"/>
      <c r="D52" s="25"/>
      <c r="E52" s="29"/>
      <c r="F52" s="84"/>
      <c r="J52" s="24"/>
      <c r="K52" s="25"/>
      <c r="L52" s="29"/>
      <c r="M52" s="84"/>
      <c r="N52" s="15"/>
      <c r="O52" s="15"/>
      <c r="P52" s="15"/>
    </row>
    <row r="53" spans="3:16" ht="12.75">
      <c r="C53" s="21"/>
      <c r="D53" s="18"/>
      <c r="E53" s="26"/>
      <c r="F53" s="87"/>
      <c r="J53" s="21"/>
      <c r="K53" s="18"/>
      <c r="L53" s="26"/>
      <c r="M53" s="87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7">
      <selection activeCell="A43" sqref="A1:X43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8.140625" style="0" customWidth="1"/>
    <col min="4" max="4" width="14.7109375" style="0" customWidth="1"/>
    <col min="5" max="5" width="4.421875" style="0" customWidth="1"/>
    <col min="6" max="6" width="3.28125" style="0" customWidth="1"/>
    <col min="7" max="7" width="4.28125" style="0" customWidth="1"/>
    <col min="8" max="8" width="3.421875" style="0" customWidth="1"/>
    <col min="9" max="9" width="4.28125" style="0" customWidth="1"/>
    <col min="10" max="10" width="2.421875" style="0" customWidth="1"/>
    <col min="11" max="11" width="3.7109375" style="0" customWidth="1"/>
    <col min="12" max="13" width="4.00390625" style="0" customWidth="1"/>
    <col min="14" max="14" width="3.8515625" style="0" customWidth="1"/>
    <col min="15" max="15" width="3.00390625" style="0" customWidth="1"/>
    <col min="16" max="16" width="4.7109375" style="0" customWidth="1"/>
    <col min="17" max="17" width="3.140625" style="0" customWidth="1"/>
    <col min="18" max="18" width="4.7109375" style="0" customWidth="1"/>
    <col min="19" max="19" width="3.00390625" style="0" customWidth="1"/>
    <col min="20" max="20" width="4.7109375" style="0" customWidth="1"/>
    <col min="21" max="21" width="14.8515625" style="0" customWidth="1"/>
    <col min="22" max="22" width="8.57421875" style="0" customWidth="1"/>
    <col min="23" max="23" width="14.57421875" style="0" customWidth="1"/>
    <col min="24" max="24" width="4.28125" style="0" customWidth="1"/>
  </cols>
  <sheetData>
    <row r="1" spans="1:24" ht="18">
      <c r="A1" s="173" t="s">
        <v>50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 ht="13.5" customHeight="1" thickBot="1">
      <c r="A2" s="177" t="s">
        <v>51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4:19" ht="27.75" customHeight="1" thickBot="1">
      <c r="D3" s="145"/>
      <c r="E3" s="145"/>
      <c r="F3" s="254" t="str">
        <f>HYPERLINK('[1]реквизиты'!$A$2)</f>
        <v>Х Всероссийский турнир по самбо на призы ЗМС А.М.Пушницы.</v>
      </c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6"/>
    </row>
    <row r="4" spans="1:23" ht="15" customHeight="1" thickBot="1">
      <c r="A4" s="126"/>
      <c r="B4" s="126"/>
      <c r="F4" s="264" t="str">
        <f>HYPERLINK('[1]реквизиты'!$A$3)</f>
        <v>30.10.-2.11.2009г.      Омск</v>
      </c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147"/>
      <c r="U4" s="147"/>
      <c r="V4" s="250" t="str">
        <f>HYPERLINK('пр.взв.'!D4)</f>
        <v>в.к.74   кг.</v>
      </c>
      <c r="W4" s="251"/>
    </row>
    <row r="5" spans="1:24" ht="14.25" customHeight="1" thickBot="1">
      <c r="A5" s="176" t="s">
        <v>0</v>
      </c>
      <c r="H5" s="77"/>
      <c r="I5" s="176" t="s">
        <v>2</v>
      </c>
      <c r="K5" s="21">
        <v>5</v>
      </c>
      <c r="P5" s="258" t="str">
        <f>VLOOKUP(O6,'пр.взв.'!B7:E54,2,FALSE)</f>
        <v>Дроздов Алексей Сергеевич</v>
      </c>
      <c r="Q5" s="259"/>
      <c r="R5" s="259"/>
      <c r="S5" s="260"/>
      <c r="V5" s="252"/>
      <c r="W5" s="253"/>
      <c r="X5" s="176" t="s">
        <v>1</v>
      </c>
    </row>
    <row r="6" spans="1:26" ht="14.25" customHeight="1" thickBot="1">
      <c r="A6" s="257"/>
      <c r="B6" s="104"/>
      <c r="E6" s="30"/>
      <c r="F6" s="30"/>
      <c r="G6" s="30"/>
      <c r="H6" s="30"/>
      <c r="I6" s="176"/>
      <c r="J6" s="15"/>
      <c r="K6" s="154"/>
      <c r="L6" s="97">
        <v>5</v>
      </c>
      <c r="M6" s="15"/>
      <c r="N6" s="110"/>
      <c r="O6" s="112">
        <v>14</v>
      </c>
      <c r="P6" s="261"/>
      <c r="Q6" s="262"/>
      <c r="R6" s="262"/>
      <c r="S6" s="263"/>
      <c r="X6" s="257"/>
      <c r="Z6" s="39"/>
    </row>
    <row r="7" spans="1:24" ht="12.75" customHeight="1" thickBot="1">
      <c r="A7" s="214">
        <v>1</v>
      </c>
      <c r="B7" s="215" t="str">
        <f>VLOOKUP(A7,'пр.взв.'!B7:C54,2,FALSE)</f>
        <v>Елизаров Егор Николаевич</v>
      </c>
      <c r="C7" s="217" t="str">
        <f>VLOOKUP(A7,'пр.взв.'!B7:G54,3,FALSE)</f>
        <v>30.01.1990г.КМС</v>
      </c>
      <c r="D7" s="217" t="str">
        <f>VLOOKUP(A7,'пр.взв.'!B7:G54,4,FALSE)</f>
        <v>СФО,Омск.обл.,Омск,МО.</v>
      </c>
      <c r="E7" s="30"/>
      <c r="F7" s="30"/>
      <c r="G7" s="48"/>
      <c r="I7" s="99"/>
      <c r="J7" s="15"/>
      <c r="K7" s="18">
        <v>13</v>
      </c>
      <c r="L7" s="119" t="s">
        <v>162</v>
      </c>
      <c r="M7" s="97">
        <v>5</v>
      </c>
      <c r="N7" s="117"/>
      <c r="O7" s="118"/>
      <c r="P7" s="53"/>
      <c r="Q7" s="56" t="s">
        <v>24</v>
      </c>
      <c r="R7" s="30"/>
      <c r="S7" s="30"/>
      <c r="T7" s="30"/>
      <c r="U7" s="215" t="str">
        <f>VLOOKUP(X7,'пр.взв.'!B7:G54,2,FALSE)</f>
        <v>Сарсымбаев Ренат Маратович </v>
      </c>
      <c r="V7" s="217" t="str">
        <f>VLOOKUP(X7,'пр.взв.'!B7:G54,3,FALSE)</f>
        <v>18.09.1989г.КМС</v>
      </c>
      <c r="W7" s="217" t="str">
        <f>VLOOKUP(X7,'пр.взв.'!B7:G54,4,FALSE)</f>
        <v>СФО, Новос.обл., г.Болотное, СС</v>
      </c>
      <c r="X7" s="219">
        <v>2</v>
      </c>
    </row>
    <row r="8" spans="1:24" ht="12.75" customHeight="1">
      <c r="A8" s="206"/>
      <c r="B8" s="216"/>
      <c r="C8" s="218"/>
      <c r="D8" s="218"/>
      <c r="E8" s="46" t="s">
        <v>43</v>
      </c>
      <c r="F8" s="41"/>
      <c r="G8" s="51"/>
      <c r="H8" s="52"/>
      <c r="I8" s="53"/>
      <c r="J8" s="15"/>
      <c r="K8" s="29"/>
      <c r="L8" s="23">
        <v>17</v>
      </c>
      <c r="M8" s="119" t="s">
        <v>162</v>
      </c>
      <c r="N8" s="26"/>
      <c r="O8" s="56"/>
      <c r="P8" s="56"/>
      <c r="R8" s="30"/>
      <c r="S8" s="30"/>
      <c r="T8" s="46" t="s">
        <v>26</v>
      </c>
      <c r="U8" s="216"/>
      <c r="V8" s="218"/>
      <c r="W8" s="218"/>
      <c r="X8" s="220"/>
    </row>
    <row r="9" spans="1:24" ht="12.75" customHeight="1" thickBot="1">
      <c r="A9" s="206">
        <v>17</v>
      </c>
      <c r="B9" s="213" t="str">
        <f>VLOOKUP(A9,'пр.взв.'!B9:C56,2,FALSE)</f>
        <v>Сурмин Павел Владимирович</v>
      </c>
      <c r="C9" s="223" t="str">
        <f>VLOOKUP(A9,'пр.взв.'!B7:G54,3,FALSE)</f>
        <v>27.09.1989г.КМС</v>
      </c>
      <c r="D9" s="223" t="str">
        <f>VLOOKUP(A9,'пр.взв.'!B7:G54,4,FALSE)</f>
        <v>СФО,Кем.обл.,     Новок.,Пр.</v>
      </c>
      <c r="E9" s="47" t="s">
        <v>160</v>
      </c>
      <c r="F9" s="57"/>
      <c r="G9" s="41"/>
      <c r="H9" s="58"/>
      <c r="I9" s="55"/>
      <c r="J9" s="15"/>
      <c r="K9" s="97">
        <v>7</v>
      </c>
      <c r="L9" s="116"/>
      <c r="M9" s="25"/>
      <c r="N9" s="97">
        <v>5</v>
      </c>
      <c r="O9" s="56"/>
      <c r="P9" s="56"/>
      <c r="Q9" s="56"/>
      <c r="R9" s="73"/>
      <c r="S9" s="71"/>
      <c r="T9" s="47" t="s">
        <v>162</v>
      </c>
      <c r="U9" s="213" t="str">
        <f>VLOOKUP(X9,'пр.взв.'!B7:G54,2,FALSE)</f>
        <v>Аждов Николай Владимирович</v>
      </c>
      <c r="V9" s="223" t="str">
        <f>VLOOKUP(X9,'пр.взв.'!B7:G54,3,FALSE)</f>
        <v>26.06.1992г.КМС</v>
      </c>
      <c r="W9" s="223" t="str">
        <f>VLOOKUP(X9,'пр.взв.'!B7:G54,4,FALSE)</f>
        <v>СФО,Томс.обл.,                  Стрежевой,МО</v>
      </c>
      <c r="X9" s="220">
        <v>18</v>
      </c>
    </row>
    <row r="10" spans="1:24" ht="12.75" customHeight="1" thickBot="1">
      <c r="A10" s="207"/>
      <c r="B10" s="216"/>
      <c r="C10" s="218"/>
      <c r="D10" s="218"/>
      <c r="E10" s="41"/>
      <c r="F10" s="42"/>
      <c r="G10" s="46" t="s">
        <v>43</v>
      </c>
      <c r="H10" s="54"/>
      <c r="I10" s="53"/>
      <c r="J10" s="15"/>
      <c r="K10" s="154"/>
      <c r="L10" s="97">
        <v>15</v>
      </c>
      <c r="M10" s="84"/>
      <c r="N10" s="119" t="s">
        <v>162</v>
      </c>
      <c r="O10" s="15"/>
      <c r="P10" s="15"/>
      <c r="Q10" s="15"/>
      <c r="R10" s="46" t="s">
        <v>36</v>
      </c>
      <c r="S10" s="43"/>
      <c r="T10" s="41"/>
      <c r="U10" s="216"/>
      <c r="V10" s="218"/>
      <c r="W10" s="218"/>
      <c r="X10" s="211"/>
    </row>
    <row r="11" spans="1:24" ht="12.75" customHeight="1" thickBot="1">
      <c r="A11" s="214">
        <v>9</v>
      </c>
      <c r="B11" s="215" t="str">
        <f>VLOOKUP(A11,'пр.взв.'!B11:C58,2,FALSE)</f>
        <v>Захаров АндрейВасильевич</v>
      </c>
      <c r="C11" s="217" t="str">
        <f>VLOOKUP(A11,'пр.взв.'!B7:G54,3,FALSE)</f>
        <v>10.08.1989г.КМС</v>
      </c>
      <c r="D11" s="217" t="str">
        <f>VLOOKUP(A11,'пр.взв.'!B7:G54,4,FALSE)</f>
        <v>СФО,Р.Алтай,                              Горно-Алтайск,МО</v>
      </c>
      <c r="E11" s="30"/>
      <c r="F11" s="41"/>
      <c r="G11" s="47" t="s">
        <v>161</v>
      </c>
      <c r="H11" s="105"/>
      <c r="I11" s="106"/>
      <c r="J11" s="15"/>
      <c r="K11" s="18">
        <v>15</v>
      </c>
      <c r="L11" s="119" t="s">
        <v>162</v>
      </c>
      <c r="M11" s="18">
        <v>3</v>
      </c>
      <c r="N11" s="84"/>
      <c r="O11" s="122">
        <v>14</v>
      </c>
      <c r="P11" s="15"/>
      <c r="Q11" s="102"/>
      <c r="R11" s="47" t="s">
        <v>162</v>
      </c>
      <c r="S11" s="43"/>
      <c r="T11" s="30"/>
      <c r="U11" s="215" t="str">
        <f>VLOOKUP(X11,'пр.взв.'!B7:G54,2,FALSE)</f>
        <v>Плеханов Роман Валерьевич</v>
      </c>
      <c r="V11" s="217" t="str">
        <f>VLOOKUP(X11,'пр.взв.'!B7:G54,3,FALSE)</f>
        <v>24.09.1987г.КМС</v>
      </c>
      <c r="W11" s="217" t="str">
        <f>VLOOKUP(X11,'пр.взв.'!B7:G54,4,FALSE)</f>
        <v>СФО,Нов.обл.   Новосибирск,ПР.</v>
      </c>
      <c r="X11" s="219">
        <v>10</v>
      </c>
    </row>
    <row r="12" spans="1:24" ht="12.75" customHeight="1">
      <c r="A12" s="206"/>
      <c r="B12" s="216"/>
      <c r="C12" s="218"/>
      <c r="D12" s="218"/>
      <c r="E12" s="46" t="s">
        <v>35</v>
      </c>
      <c r="F12" s="59"/>
      <c r="G12" s="41"/>
      <c r="H12" s="52"/>
      <c r="I12" s="107"/>
      <c r="J12" s="26"/>
      <c r="K12" s="116"/>
      <c r="L12" s="18">
        <v>3</v>
      </c>
      <c r="M12" s="58" t="s">
        <v>162</v>
      </c>
      <c r="N12" s="98"/>
      <c r="O12" s="58" t="s">
        <v>162</v>
      </c>
      <c r="P12" s="56"/>
      <c r="Q12" s="75"/>
      <c r="R12" s="74"/>
      <c r="S12" s="44"/>
      <c r="T12" s="46" t="s">
        <v>36</v>
      </c>
      <c r="U12" s="216"/>
      <c r="V12" s="218"/>
      <c r="W12" s="218"/>
      <c r="X12" s="220"/>
    </row>
    <row r="13" spans="1:24" ht="12.75" customHeight="1" thickBot="1">
      <c r="A13" s="206">
        <v>25</v>
      </c>
      <c r="B13" s="208" t="e">
        <f>VLOOKUP(A13,'пр.взв.'!B13:C60,2,FALSE)</f>
        <v>#N/A</v>
      </c>
      <c r="C13" s="225" t="e">
        <f>VLOOKUP(A13,'пр.взв.'!B7:G54,3,FALSE)</f>
        <v>#N/A</v>
      </c>
      <c r="D13" s="225" t="e">
        <f>VLOOKUP(A13,'пр.взв.'!B7:G54,4,FALSE)</f>
        <v>#N/A</v>
      </c>
      <c r="E13" s="115"/>
      <c r="F13" s="41"/>
      <c r="G13" s="41"/>
      <c r="H13" s="58"/>
      <c r="I13" s="107"/>
      <c r="J13" s="26"/>
      <c r="K13" s="97"/>
      <c r="L13" s="116"/>
      <c r="M13" s="97"/>
      <c r="N13" s="23">
        <v>14</v>
      </c>
      <c r="O13" s="15"/>
      <c r="P13" s="56"/>
      <c r="Q13" s="100"/>
      <c r="R13" s="30"/>
      <c r="S13" s="30"/>
      <c r="T13" s="123"/>
      <c r="U13" s="208" t="e">
        <f>VLOOKUP(X13,'пр.взв.'!B7:G54,2,FALSE)</f>
        <v>#N/A</v>
      </c>
      <c r="V13" s="225" t="e">
        <f>VLOOKUP(X13,'пр.взв.'!B7:G54,3,FALSE)</f>
        <v>#N/A</v>
      </c>
      <c r="W13" s="225" t="e">
        <f>VLOOKUP(X13,'пр.взв.'!B7:G54,4,FALSE)</f>
        <v>#N/A</v>
      </c>
      <c r="X13" s="220">
        <v>26</v>
      </c>
    </row>
    <row r="14" spans="1:24" ht="12.75" customHeight="1" thickBot="1">
      <c r="A14" s="207"/>
      <c r="B14" s="224"/>
      <c r="C14" s="226"/>
      <c r="D14" s="226"/>
      <c r="E14" s="41"/>
      <c r="F14" s="41"/>
      <c r="G14" s="42"/>
      <c r="H14" s="55"/>
      <c r="I14" s="108"/>
      <c r="J14" s="15"/>
      <c r="K14" s="97"/>
      <c r="L14" s="26"/>
      <c r="M14" s="26"/>
      <c r="N14" s="97"/>
      <c r="P14" s="109"/>
      <c r="Q14" s="42"/>
      <c r="R14" s="30"/>
      <c r="S14" s="30"/>
      <c r="T14" s="41"/>
      <c r="U14" s="224"/>
      <c r="V14" s="226"/>
      <c r="W14" s="226"/>
      <c r="X14" s="211"/>
    </row>
    <row r="15" spans="1:24" ht="12.75" customHeight="1" thickBot="1">
      <c r="A15" s="214">
        <v>5</v>
      </c>
      <c r="B15" s="215" t="str">
        <f>VLOOKUP(A15,'пр.взв.'!B15:C62,2,FALSE)</f>
        <v>Коновалов Николай Игоревич</v>
      </c>
      <c r="C15" s="217" t="str">
        <f>VLOOKUP(A15,'пр.взв.'!B7:G54,3,FALSE)</f>
        <v>15.03.1989г.КМС</v>
      </c>
      <c r="D15" s="217" t="str">
        <f>VLOOKUP(A15,'пр.взв.'!B7:G54,4,FALSE)</f>
        <v>СФО,Нов.обл.   Новосибирск,Д.</v>
      </c>
      <c r="E15" s="30"/>
      <c r="F15" s="30"/>
      <c r="G15" s="41"/>
      <c r="H15" s="53"/>
      <c r="I15" s="46" t="s">
        <v>27</v>
      </c>
      <c r="J15" s="78"/>
      <c r="K15" s="97"/>
      <c r="L15" s="15"/>
      <c r="M15" s="15"/>
      <c r="N15" s="15"/>
      <c r="O15" s="14"/>
      <c r="P15" s="46" t="s">
        <v>40</v>
      </c>
      <c r="Q15" s="101"/>
      <c r="R15" s="30"/>
      <c r="S15" s="30"/>
      <c r="T15" s="30"/>
      <c r="U15" s="215" t="str">
        <f>VLOOKUP(X15,'пр.взв.'!B7:G54,2,FALSE)</f>
        <v>Коновалов Александр Александрович </v>
      </c>
      <c r="V15" s="217" t="str">
        <f>VLOOKUP(X15,'пр.взв.'!B7:G54,3,FALSE)</f>
        <v>21.06.1990г.КМС</v>
      </c>
      <c r="W15" s="217" t="str">
        <f>VLOOKUP(X15,'пр.взв.'!B7:G54,4,FALSE)</f>
        <v>УФО,Кург.обл.,Курган,УОР</v>
      </c>
      <c r="X15" s="219">
        <v>6</v>
      </c>
    </row>
    <row r="16" spans="1:24" ht="12.75" customHeight="1" thickBot="1">
      <c r="A16" s="206"/>
      <c r="B16" s="216"/>
      <c r="C16" s="218"/>
      <c r="D16" s="218"/>
      <c r="E16" s="46" t="s">
        <v>27</v>
      </c>
      <c r="F16" s="41"/>
      <c r="G16" s="41"/>
      <c r="H16" s="66"/>
      <c r="I16" s="115" t="s">
        <v>163</v>
      </c>
      <c r="J16" s="15"/>
      <c r="K16" s="81"/>
      <c r="L16" s="237" t="s">
        <v>53</v>
      </c>
      <c r="M16" s="237"/>
      <c r="N16" s="15"/>
      <c r="O16" s="101"/>
      <c r="P16" s="47" t="s">
        <v>163</v>
      </c>
      <c r="Q16" s="81"/>
      <c r="R16" s="30"/>
      <c r="S16" s="30"/>
      <c r="T16" s="46" t="s">
        <v>32</v>
      </c>
      <c r="U16" s="216"/>
      <c r="V16" s="218"/>
      <c r="W16" s="218"/>
      <c r="X16" s="220"/>
    </row>
    <row r="17" spans="1:24" ht="12.75" customHeight="1" thickBot="1">
      <c r="A17" s="206">
        <v>21</v>
      </c>
      <c r="B17" s="213" t="str">
        <f>VLOOKUP(A17,'пр.взв.'!B17:C64,2,FALSE)</f>
        <v>Александров Александр Олегович</v>
      </c>
      <c r="C17" s="223" t="str">
        <f>VLOOKUP(A17,'пр.взв.'!B7:G54,3,FALSE)</f>
        <v>27.02.1990г.КМС</v>
      </c>
      <c r="D17" s="223" t="str">
        <f>VLOOKUP(A17,'пр.взв.'!B7:G54,4,FALSE)</f>
        <v>УФО,Кург.обл.,Курган,МО</v>
      </c>
      <c r="E17" s="115" t="s">
        <v>161</v>
      </c>
      <c r="F17" s="57"/>
      <c r="G17" s="41"/>
      <c r="H17" s="65"/>
      <c r="I17" s="43"/>
      <c r="J17" s="43"/>
      <c r="K17" s="146">
        <v>21</v>
      </c>
      <c r="L17" s="110"/>
      <c r="M17" s="110"/>
      <c r="N17" s="111"/>
      <c r="O17" s="43"/>
      <c r="P17" s="43"/>
      <c r="Q17" s="81"/>
      <c r="R17" s="73"/>
      <c r="S17" s="71"/>
      <c r="T17" s="47" t="s">
        <v>161</v>
      </c>
      <c r="U17" s="213" t="str">
        <f>VLOOKUP(X17,'пр.взв.'!B7:G54,2,FALSE)</f>
        <v>Щукин Евгений Анатольевич </v>
      </c>
      <c r="V17" s="223" t="str">
        <f>VLOOKUP(X17,'пр.взв.'!B7:G54,3,FALSE)</f>
        <v>22.11.1990г. КМС </v>
      </c>
      <c r="W17" s="223" t="str">
        <f>VLOOKUP(X17,'пр.взв.'!B7:G54,4,FALSE)</f>
        <v>СФО, Омск.обл., Омск, Д</v>
      </c>
      <c r="X17" s="220">
        <v>22</v>
      </c>
    </row>
    <row r="18" spans="1:24" ht="12.75" customHeight="1" thickBot="1">
      <c r="A18" s="207"/>
      <c r="B18" s="216"/>
      <c r="C18" s="218"/>
      <c r="D18" s="218"/>
      <c r="E18" s="41"/>
      <c r="F18" s="42"/>
      <c r="G18" s="46" t="s">
        <v>27</v>
      </c>
      <c r="H18" s="67"/>
      <c r="I18" s="43"/>
      <c r="J18" s="43"/>
      <c r="K18" s="238" t="str">
        <f>VLOOKUP(K17,'пр.взв.'!B7:D54,2,FALSE)</f>
        <v>Александров Александр Олегович</v>
      </c>
      <c r="L18" s="239"/>
      <c r="M18" s="239"/>
      <c r="N18" s="240"/>
      <c r="O18" s="56"/>
      <c r="P18" s="43"/>
      <c r="Q18" s="103"/>
      <c r="R18" s="46" t="s">
        <v>40</v>
      </c>
      <c r="S18" s="43"/>
      <c r="T18" s="41"/>
      <c r="U18" s="216"/>
      <c r="V18" s="218"/>
      <c r="W18" s="218"/>
      <c r="X18" s="211"/>
    </row>
    <row r="19" spans="1:24" ht="12.75" customHeight="1" thickBot="1">
      <c r="A19" s="214">
        <v>13</v>
      </c>
      <c r="B19" s="215" t="str">
        <f>VLOOKUP(A19,'пр.взв.'!B19:C66,2,FALSE)</f>
        <v>Патрушев Сергей Юрьевич</v>
      </c>
      <c r="C19" s="217" t="str">
        <f>VLOOKUP(A19,'пр.взв.'!B7:G54,3,FALSE)</f>
        <v>10.08.1988г.КМС</v>
      </c>
      <c r="D19" s="217" t="str">
        <f>VLOOKUP(A19,'пр.взв.'!B7:G54,4,FALSE)</f>
        <v>УФО,Сверд.обл.,   Екатеренбург,МО.</v>
      </c>
      <c r="E19" s="30"/>
      <c r="F19" s="41"/>
      <c r="G19" s="47" t="s">
        <v>163</v>
      </c>
      <c r="H19" s="58"/>
      <c r="I19" s="43"/>
      <c r="J19" s="43"/>
      <c r="K19" s="241"/>
      <c r="L19" s="242"/>
      <c r="M19" s="242"/>
      <c r="N19" s="243"/>
      <c r="O19" s="56"/>
      <c r="P19" s="43"/>
      <c r="Q19" s="43"/>
      <c r="R19" s="47" t="s">
        <v>161</v>
      </c>
      <c r="S19" s="43"/>
      <c r="T19" s="30"/>
      <c r="U19" s="215" t="str">
        <f>VLOOKUP(X19,'пр.взв.'!B7:G54,2,FALSE)</f>
        <v>Дроздов Алексей Сергеевич</v>
      </c>
      <c r="V19" s="217" t="str">
        <f>VLOOKUP(X19,'пр.взв.'!B7:G54,3,FALSE)</f>
        <v>15.07.1988г.КМС</v>
      </c>
      <c r="W19" s="217" t="str">
        <f>VLOOKUP(X19,'пр.взв.'!B7:G54,4,FALSE)</f>
        <v>СФО,Омск.обл.,Омск,  Д.</v>
      </c>
      <c r="X19" s="219">
        <v>14</v>
      </c>
    </row>
    <row r="20" spans="1:24" ht="12.75" customHeight="1">
      <c r="A20" s="206"/>
      <c r="B20" s="216"/>
      <c r="C20" s="218"/>
      <c r="D20" s="218"/>
      <c r="E20" s="46" t="s">
        <v>39</v>
      </c>
      <c r="F20" s="59"/>
      <c r="G20" s="41"/>
      <c r="H20" s="52"/>
      <c r="I20" s="43"/>
      <c r="J20" s="43"/>
      <c r="K20" s="70"/>
      <c r="L20" s="237" t="s">
        <v>169</v>
      </c>
      <c r="M20" s="237"/>
      <c r="N20" s="56"/>
      <c r="O20" s="75"/>
      <c r="P20" s="43"/>
      <c r="Q20" s="30"/>
      <c r="R20" s="74"/>
      <c r="S20" s="44"/>
      <c r="T20" s="46" t="s">
        <v>40</v>
      </c>
      <c r="U20" s="216"/>
      <c r="V20" s="218"/>
      <c r="W20" s="218"/>
      <c r="X20" s="220"/>
    </row>
    <row r="21" spans="1:24" ht="12.75" customHeight="1" thickBot="1">
      <c r="A21" s="206">
        <v>29</v>
      </c>
      <c r="B21" s="208" t="e">
        <f>VLOOKUP(A21,'пр.взв.'!B21:C68,2,FALSE)</f>
        <v>#N/A</v>
      </c>
      <c r="C21" s="225" t="e">
        <f>VLOOKUP(A21,'пр.взв.'!B7:G54,3,FALSE)</f>
        <v>#N/A</v>
      </c>
      <c r="D21" s="225" t="e">
        <f>VLOOKUP(A21,'пр.взв.'!B7:G54,4,FALSE)</f>
        <v>#N/A</v>
      </c>
      <c r="E21" s="115"/>
      <c r="F21" s="41"/>
      <c r="G21" s="41"/>
      <c r="H21" s="58"/>
      <c r="I21" s="43"/>
      <c r="J21" s="43"/>
      <c r="K21" s="70"/>
      <c r="L21" s="60"/>
      <c r="M21" s="56"/>
      <c r="N21" s="56"/>
      <c r="O21" s="75"/>
      <c r="P21" s="43"/>
      <c r="Q21" s="30"/>
      <c r="R21" s="30"/>
      <c r="S21" s="30"/>
      <c r="T21" s="47"/>
      <c r="U21" s="208" t="e">
        <f>VLOOKUP(X21,'пр.взв.'!B7:G54,2,FALSE)</f>
        <v>#N/A</v>
      </c>
      <c r="V21" s="225" t="e">
        <f>VLOOKUP(X21,'пр.взв.'!B7:G54,3,FALSE)</f>
        <v>#N/A</v>
      </c>
      <c r="W21" s="225" t="e">
        <f>VLOOKUP(X21,'пр.взв.'!B7:G54,4,FALSE)</f>
        <v>#N/A</v>
      </c>
      <c r="X21" s="220">
        <v>30</v>
      </c>
    </row>
    <row r="22" spans="1:24" ht="12.75" customHeight="1" thickBot="1">
      <c r="A22" s="207"/>
      <c r="B22" s="224"/>
      <c r="C22" s="226"/>
      <c r="D22" s="226"/>
      <c r="E22" s="41"/>
      <c r="F22" s="41"/>
      <c r="G22" s="41"/>
      <c r="H22" s="52"/>
      <c r="I22" s="43"/>
      <c r="J22" s="43"/>
      <c r="K22" s="46" t="s">
        <v>27</v>
      </c>
      <c r="L22" s="60"/>
      <c r="M22" s="56"/>
      <c r="N22" s="46" t="s">
        <v>48</v>
      </c>
      <c r="O22" s="75"/>
      <c r="P22" s="43"/>
      <c r="Q22" s="30"/>
      <c r="R22" s="30"/>
      <c r="S22" s="30"/>
      <c r="T22" s="41"/>
      <c r="U22" s="224"/>
      <c r="V22" s="226"/>
      <c r="W22" s="226"/>
      <c r="X22" s="211"/>
    </row>
    <row r="23" spans="1:24" ht="12.75" customHeight="1" thickBot="1">
      <c r="A23" s="214">
        <v>3</v>
      </c>
      <c r="B23" s="215" t="str">
        <f>VLOOKUP(A23,'пр.взв.'!B7:C54,2,FALSE)</f>
        <v>Рагимов Сархан Полад Оглы</v>
      </c>
      <c r="C23" s="217" t="str">
        <f>VLOOKUP(A23,'пр.взв.'!B7:G54,3,FALSE)</f>
        <v>13.10.1990г.КМС</v>
      </c>
      <c r="D23" s="217" t="str">
        <f>VLOOKUP(A23,'пр.взв.'!B7:G54,4,FALSE)</f>
        <v>СФО,Нов.обл.   Новосибирск,ПР.</v>
      </c>
      <c r="E23" s="30"/>
      <c r="F23" s="30"/>
      <c r="G23" s="48"/>
      <c r="H23" s="48"/>
      <c r="I23" s="49"/>
      <c r="J23" s="50"/>
      <c r="K23" s="47" t="s">
        <v>161</v>
      </c>
      <c r="L23" s="60"/>
      <c r="M23" s="56"/>
      <c r="N23" s="47" t="s">
        <v>162</v>
      </c>
      <c r="O23" s="75"/>
      <c r="P23" s="43"/>
      <c r="Q23" s="30"/>
      <c r="R23" s="30"/>
      <c r="S23" s="30"/>
      <c r="T23" s="30"/>
      <c r="U23" s="215" t="str">
        <f>VLOOKUP(X23,'пр.взв.'!B7:G54,2,FALSE)</f>
        <v>Коляда Владимир Сергеевич</v>
      </c>
      <c r="V23" s="217" t="str">
        <f>VLOOKUP(X23,'пр.взв.'!B7:G54,3,FALSE)</f>
        <v>26.05.1987г.КМС</v>
      </c>
      <c r="W23" s="217" t="str">
        <f>VLOOKUP(X23,'пр.взв.'!B7:G54,4,FALSE)</f>
        <v>СФО, Кемер.обл. Новокузнецк, МО</v>
      </c>
      <c r="X23" s="219">
        <v>4</v>
      </c>
    </row>
    <row r="24" spans="1:24" ht="12.75" customHeight="1">
      <c r="A24" s="206"/>
      <c r="B24" s="216"/>
      <c r="C24" s="218"/>
      <c r="D24" s="218"/>
      <c r="E24" s="46" t="s">
        <v>28</v>
      </c>
      <c r="F24" s="41"/>
      <c r="G24" s="51"/>
      <c r="H24" s="52"/>
      <c r="I24" s="53"/>
      <c r="J24" s="54"/>
      <c r="K24" s="151"/>
      <c r="L24" s="237" t="s">
        <v>54</v>
      </c>
      <c r="M24" s="237"/>
      <c r="N24" s="56"/>
      <c r="O24" s="75"/>
      <c r="P24" s="43"/>
      <c r="Q24" s="30"/>
      <c r="R24" s="30"/>
      <c r="S24" s="30"/>
      <c r="T24" s="46" t="s">
        <v>30</v>
      </c>
      <c r="U24" s="216"/>
      <c r="V24" s="218"/>
      <c r="W24" s="218"/>
      <c r="X24" s="220"/>
    </row>
    <row r="25" spans="1:24" ht="12.75" customHeight="1" thickBot="1">
      <c r="A25" s="206">
        <v>19</v>
      </c>
      <c r="B25" s="213" t="str">
        <f>VLOOKUP(A25,'пр.взв.'!B25:C72,2,FALSE)</f>
        <v>Ильченко Максим Васильевич</v>
      </c>
      <c r="C25" s="223" t="str">
        <f>VLOOKUP(A25,'пр.взв.'!B7:G54,3,FALSE)</f>
        <v>13.12.1989г. КМС</v>
      </c>
      <c r="D25" s="223" t="str">
        <f>VLOOKUP(A25,'пр.взв.'!B7:G54,4,FALSE)</f>
        <v>СФО,Кем.обл.,     Новок.,Пр.</v>
      </c>
      <c r="E25" s="115" t="s">
        <v>161</v>
      </c>
      <c r="F25" s="57"/>
      <c r="G25" s="41"/>
      <c r="H25" s="58"/>
      <c r="I25" s="55"/>
      <c r="J25" s="53"/>
      <c r="K25" s="146">
        <v>24</v>
      </c>
      <c r="L25" s="152"/>
      <c r="M25" s="152"/>
      <c r="N25" s="153"/>
      <c r="O25" s="75"/>
      <c r="P25" s="43"/>
      <c r="Q25" s="30"/>
      <c r="R25" s="73"/>
      <c r="S25" s="71"/>
      <c r="T25" s="47" t="s">
        <v>161</v>
      </c>
      <c r="U25" s="213" t="str">
        <f>VLOOKUP(X25,'пр.взв.'!B7:G54,2,FALSE)</f>
        <v>Тикитанов Ризабек Жанбекович</v>
      </c>
      <c r="V25" s="223" t="str">
        <f>VLOOKUP(X25,'пр.взв.'!B7:G54,3,FALSE)</f>
        <v>15.06.1991г.КМС</v>
      </c>
      <c r="W25" s="223" t="str">
        <f>VLOOKUP(X25,'пр.взв.'!B7:G54,4,FALSE)</f>
        <v>СФО, Омск.обл., Омск, Д</v>
      </c>
      <c r="X25" s="220">
        <v>20</v>
      </c>
    </row>
    <row r="26" spans="1:24" ht="12.75" customHeight="1" thickBot="1">
      <c r="A26" s="207"/>
      <c r="B26" s="216"/>
      <c r="C26" s="218"/>
      <c r="D26" s="218"/>
      <c r="E26" s="41"/>
      <c r="F26" s="42"/>
      <c r="G26" s="46" t="s">
        <v>28</v>
      </c>
      <c r="H26" s="54"/>
      <c r="I26" s="53"/>
      <c r="J26" s="150"/>
      <c r="K26" s="244" t="str">
        <f>VLOOKUP(K25,'пр.взв.'!B7:D62,2,FALSE)</f>
        <v>Саналов Айдар Сергеевич</v>
      </c>
      <c r="L26" s="245"/>
      <c r="M26" s="245"/>
      <c r="N26" s="246"/>
      <c r="O26" s="56"/>
      <c r="P26" s="43"/>
      <c r="Q26" s="30"/>
      <c r="R26" s="46" t="s">
        <v>38</v>
      </c>
      <c r="S26" s="43"/>
      <c r="T26" s="41"/>
      <c r="U26" s="216"/>
      <c r="V26" s="218"/>
      <c r="W26" s="218"/>
      <c r="X26" s="211"/>
    </row>
    <row r="27" spans="1:24" ht="12.75" customHeight="1" thickBot="1">
      <c r="A27" s="214">
        <v>11</v>
      </c>
      <c r="B27" s="215" t="str">
        <f>VLOOKUP(A27,'пр.взв.'!B27:C74,2,FALSE)</f>
        <v>Емченко Максим Юрьевич</v>
      </c>
      <c r="C27" s="217" t="str">
        <f>VLOOKUP(A27,'пр.взв.'!B7:G54,3,FALSE)</f>
        <v>25.06.1991г.КМС</v>
      </c>
      <c r="D27" s="217" t="str">
        <f>VLOOKUP(A27,'пр.взв.'!B7:G54,4,FALSE)</f>
        <v>СФО,Омск.обл.,Омск,МО.</v>
      </c>
      <c r="E27" s="30"/>
      <c r="F27" s="41"/>
      <c r="G27" s="47" t="s">
        <v>161</v>
      </c>
      <c r="H27" s="63"/>
      <c r="I27" s="54"/>
      <c r="J27" s="150"/>
      <c r="K27" s="247"/>
      <c r="L27" s="248"/>
      <c r="M27" s="248"/>
      <c r="N27" s="249"/>
      <c r="O27" s="56"/>
      <c r="P27" s="72"/>
      <c r="Q27" s="71"/>
      <c r="R27" s="47" t="s">
        <v>162</v>
      </c>
      <c r="S27" s="43"/>
      <c r="T27" s="30"/>
      <c r="U27" s="215" t="str">
        <f>VLOOKUP(X27,'пр.взв.'!B7:G54,2,FALSE)</f>
        <v>Сенченко Семен Алексеевич </v>
      </c>
      <c r="V27" s="217" t="str">
        <f>VLOOKUP(X27,'пр.взв.'!B7:G54,3,FALSE)</f>
        <v>18.031992г. КМС</v>
      </c>
      <c r="W27" s="217" t="str">
        <f>VLOOKUP(X27,'пр.взв.'!B7:G54,4,FALSE)</f>
        <v>УФО, Сверд.обл.,Н.Тагил, ПР</v>
      </c>
      <c r="X27" s="219">
        <v>12</v>
      </c>
    </row>
    <row r="28" spans="1:24" ht="12.75" customHeight="1">
      <c r="A28" s="206"/>
      <c r="B28" s="216"/>
      <c r="C28" s="218"/>
      <c r="D28" s="218"/>
      <c r="E28" s="46" t="s">
        <v>37</v>
      </c>
      <c r="F28" s="59"/>
      <c r="G28" s="41"/>
      <c r="H28" s="64"/>
      <c r="I28" s="55"/>
      <c r="J28" s="54"/>
      <c r="K28" s="70"/>
      <c r="L28" s="60"/>
      <c r="M28" s="56"/>
      <c r="N28" s="56"/>
      <c r="O28" s="75"/>
      <c r="P28" s="72"/>
      <c r="Q28" s="43"/>
      <c r="R28" s="74"/>
      <c r="S28" s="44"/>
      <c r="T28" s="46" t="s">
        <v>38</v>
      </c>
      <c r="U28" s="216"/>
      <c r="V28" s="218"/>
      <c r="W28" s="218"/>
      <c r="X28" s="220"/>
    </row>
    <row r="29" spans="1:24" ht="12.75" customHeight="1" thickBot="1">
      <c r="A29" s="206">
        <v>27</v>
      </c>
      <c r="B29" s="208" t="e">
        <f>VLOOKUP(A29,'пр.взв.'!B29:C76,2,FALSE)</f>
        <v>#N/A</v>
      </c>
      <c r="C29" s="225" t="e">
        <f>VLOOKUP(A29,'пр.взв.'!B7:G54,3,FALSE)</f>
        <v>#N/A</v>
      </c>
      <c r="D29" s="225" t="e">
        <f>VLOOKUP(A29,'пр.взв.'!B7:G54,4,FALSE)</f>
        <v>#N/A</v>
      </c>
      <c r="E29" s="115"/>
      <c r="F29" s="41"/>
      <c r="G29" s="41"/>
      <c r="H29" s="65"/>
      <c r="I29" s="55"/>
      <c r="J29" s="53"/>
      <c r="K29" s="70"/>
      <c r="L29" s="60"/>
      <c r="M29" s="56"/>
      <c r="N29" s="56"/>
      <c r="O29" s="75"/>
      <c r="P29" s="72"/>
      <c r="Q29" s="43"/>
      <c r="R29" s="30"/>
      <c r="S29" s="30"/>
      <c r="T29" s="47"/>
      <c r="U29" s="208" t="e">
        <f>VLOOKUP(X29,'пр.взв.'!B7:G54,2,FALSE)</f>
        <v>#N/A</v>
      </c>
      <c r="V29" s="225" t="e">
        <f>VLOOKUP(X29,'пр.взв.'!B7:G54,3,FALSE)</f>
        <v>#N/A</v>
      </c>
      <c r="W29" s="225" t="e">
        <f>VLOOKUP(X29,'пр.взв.'!B7:G54,4,FALSE)</f>
        <v>#N/A</v>
      </c>
      <c r="X29" s="220">
        <v>28</v>
      </c>
    </row>
    <row r="30" spans="1:24" ht="12.75" customHeight="1" thickBot="1">
      <c r="A30" s="207"/>
      <c r="B30" s="224"/>
      <c r="C30" s="226"/>
      <c r="D30" s="226"/>
      <c r="E30" s="41"/>
      <c r="F30" s="41"/>
      <c r="G30" s="42"/>
      <c r="H30" s="55"/>
      <c r="I30" s="46" t="s">
        <v>47</v>
      </c>
      <c r="J30" s="68"/>
      <c r="K30" s="69"/>
      <c r="L30" s="43"/>
      <c r="M30" s="56"/>
      <c r="N30" s="56"/>
      <c r="O30" s="76"/>
      <c r="P30" s="46" t="s">
        <v>48</v>
      </c>
      <c r="Q30" s="43"/>
      <c r="R30" s="30"/>
      <c r="S30" s="30"/>
      <c r="T30" s="41"/>
      <c r="U30" s="224"/>
      <c r="V30" s="226"/>
      <c r="W30" s="226"/>
      <c r="X30" s="211"/>
    </row>
    <row r="31" spans="1:24" ht="12.75" customHeight="1" thickBot="1">
      <c r="A31" s="214">
        <v>7</v>
      </c>
      <c r="B31" s="215" t="str">
        <f>VLOOKUP(A31,'пр.взв.'!B7:C54,2,FALSE)</f>
        <v>Тарбанаев Чезирген Байкалович</v>
      </c>
      <c r="C31" s="217" t="str">
        <f>VLOOKUP(A31,'пр.взв.'!B7:G54,3,FALSE)</f>
        <v>21.03.1986г.КМС</v>
      </c>
      <c r="D31" s="217" t="str">
        <f>VLOOKUP(A31,'пр.взв.'!B7:G54,4,FALSE)</f>
        <v>СФО,Томс.обл.,                 Томск,МО</v>
      </c>
      <c r="E31" s="30"/>
      <c r="F31" s="30"/>
      <c r="G31" s="41"/>
      <c r="H31" s="53"/>
      <c r="I31" s="47" t="s">
        <v>162</v>
      </c>
      <c r="J31" s="55"/>
      <c r="K31" s="43"/>
      <c r="L31" s="43"/>
      <c r="M31" s="56"/>
      <c r="N31" s="56"/>
      <c r="O31" s="56"/>
      <c r="P31" s="47" t="s">
        <v>163</v>
      </c>
      <c r="Q31" s="43"/>
      <c r="R31" s="30"/>
      <c r="S31" s="30"/>
      <c r="T31" s="30"/>
      <c r="U31" s="215" t="str">
        <f>VLOOKUP(X31,'пр.взв.'!B7:G54,2,FALSE)</f>
        <v>Бобрышев Николай Владимирович </v>
      </c>
      <c r="V31" s="217" t="str">
        <f>VLOOKUP(X31,'пр.взв.'!B7:G54,3,FALSE)</f>
        <v>11.01.1990г. КМС</v>
      </c>
      <c r="W31" s="217" t="str">
        <f>VLOOKUP(X31,'пр.взв.'!B7:G54,4,FALSE)</f>
        <v>СФО, Омск.обл., Омск, Д</v>
      </c>
      <c r="X31" s="219">
        <v>8</v>
      </c>
    </row>
    <row r="32" spans="1:24" ht="12.75" customHeight="1">
      <c r="A32" s="206"/>
      <c r="B32" s="216"/>
      <c r="C32" s="218"/>
      <c r="D32" s="218"/>
      <c r="E32" s="46" t="s">
        <v>47</v>
      </c>
      <c r="F32" s="41"/>
      <c r="G32" s="41"/>
      <c r="H32" s="66"/>
      <c r="I32" s="43"/>
      <c r="J32" s="176" t="s">
        <v>3</v>
      </c>
      <c r="P32" s="43"/>
      <c r="Q32" s="69"/>
      <c r="R32" s="30"/>
      <c r="S32" s="30"/>
      <c r="T32" s="46" t="s">
        <v>48</v>
      </c>
      <c r="U32" s="216"/>
      <c r="V32" s="218"/>
      <c r="W32" s="218"/>
      <c r="X32" s="220"/>
    </row>
    <row r="33" spans="1:24" ht="12.75" customHeight="1" thickBot="1">
      <c r="A33" s="206">
        <v>23</v>
      </c>
      <c r="B33" s="213" t="str">
        <f>VLOOKUP(A33,'пр.взв.'!B33:C80,2,FALSE)</f>
        <v>Латкин Станислав Владимирович</v>
      </c>
      <c r="C33" s="223" t="str">
        <f>VLOOKUP(A33,'пр.взв.'!B7:G54,3,FALSE)</f>
        <v>17.07.1990г. КМС</v>
      </c>
      <c r="D33" s="223" t="str">
        <f>VLOOKUP(A33,'пр.взв.'!B7:G54,4,FALSE)</f>
        <v>СФО,Алт.кр.,Бийск,Д.</v>
      </c>
      <c r="E33" s="115" t="s">
        <v>162</v>
      </c>
      <c r="F33" s="57"/>
      <c r="G33" s="41"/>
      <c r="H33" s="65"/>
      <c r="I33" s="43"/>
      <c r="J33" s="176"/>
      <c r="K33" s="114"/>
      <c r="L33" s="121"/>
      <c r="M33" s="121"/>
      <c r="N33" s="121"/>
      <c r="O33" s="121"/>
      <c r="Q33" s="69"/>
      <c r="R33" s="73"/>
      <c r="S33" s="71"/>
      <c r="T33" s="47" t="s">
        <v>162</v>
      </c>
      <c r="U33" s="213" t="str">
        <f>VLOOKUP(X33,'пр.взв.'!B7:G54,2,FALSE)</f>
        <v>Саналов Айдар Сергеевич</v>
      </c>
      <c r="V33" s="223" t="str">
        <f>VLOOKUP(X33,'пр.взв.'!B7:G54,3,FALSE)</f>
        <v>05.02.1986г.КМС</v>
      </c>
      <c r="W33" s="223" t="str">
        <f>VLOOKUP(X33,'пр.взв.'!B7:G54,4,FALSE)</f>
        <v>СФО,Р.Алтай,                              Горно-Алтайск,МО</v>
      </c>
      <c r="X33" s="220">
        <v>24</v>
      </c>
    </row>
    <row r="34" spans="1:24" ht="12.75" customHeight="1" thickBot="1">
      <c r="A34" s="207"/>
      <c r="B34" s="216"/>
      <c r="C34" s="218"/>
      <c r="D34" s="218"/>
      <c r="E34" s="41"/>
      <c r="F34" s="42"/>
      <c r="G34" s="46" t="s">
        <v>47</v>
      </c>
      <c r="H34" s="67"/>
      <c r="I34" s="43"/>
      <c r="J34" s="43"/>
      <c r="K34" s="120"/>
      <c r="L34" s="97">
        <v>6</v>
      </c>
      <c r="M34" s="15"/>
      <c r="N34" s="110"/>
      <c r="O34" s="112"/>
      <c r="Q34" s="76"/>
      <c r="R34" s="46" t="s">
        <v>48</v>
      </c>
      <c r="S34" s="43"/>
      <c r="T34" s="41"/>
      <c r="U34" s="216"/>
      <c r="V34" s="218"/>
      <c r="W34" s="218"/>
      <c r="X34" s="211"/>
    </row>
    <row r="35" spans="1:24" ht="12.75" customHeight="1" thickBot="1">
      <c r="A35" s="214">
        <v>15</v>
      </c>
      <c r="B35" s="215" t="str">
        <f>VLOOKUP(A35,'пр.взв.'!B35:C82,2,FALSE)</f>
        <v>Макаров Михаил Владиславович</v>
      </c>
      <c r="C35" s="217" t="str">
        <f>VLOOKUP(A35,'пр.взв.'!B7:G54,3,FALSE)</f>
        <v>11.05.1987г.КМС</v>
      </c>
      <c r="D35" s="217" t="str">
        <f>VLOOKUP(A35,'пр.взв.'!B7:G54,4,FALSE)</f>
        <v>СФО,Нов.обл.   Новосибирск,Д.</v>
      </c>
      <c r="E35" s="30"/>
      <c r="F35" s="41"/>
      <c r="G35" s="47" t="s">
        <v>162</v>
      </c>
      <c r="H35" s="58"/>
      <c r="I35" s="43"/>
      <c r="J35" s="43"/>
      <c r="K35" s="18"/>
      <c r="L35" s="119"/>
      <c r="M35" s="97">
        <v>6</v>
      </c>
      <c r="N35" s="117"/>
      <c r="O35" s="118"/>
      <c r="Q35" s="56"/>
      <c r="R35" s="47" t="s">
        <v>162</v>
      </c>
      <c r="S35" s="43"/>
      <c r="T35" s="30"/>
      <c r="U35" s="215" t="str">
        <f>VLOOKUP(X35,'пр.взв.'!B7:G54,2,FALSE)</f>
        <v>Черепанов Алексей Николаевич</v>
      </c>
      <c r="V35" s="217" t="str">
        <f>VLOOKUP(X35,'пр.взв.'!B7:G54,3,FALSE)</f>
        <v>24.03.1988г.КМС</v>
      </c>
      <c r="W35" s="217" t="str">
        <f>VLOOKUP(X35,'пр.взв.'!B7:G54,4,FALSE)</f>
        <v>СФО,Нов.обл.   Новосибирск,Д.</v>
      </c>
      <c r="X35" s="219">
        <v>16</v>
      </c>
    </row>
    <row r="36" spans="1:24" ht="12.75" customHeight="1">
      <c r="A36" s="206"/>
      <c r="B36" s="216"/>
      <c r="C36" s="218"/>
      <c r="D36" s="218"/>
      <c r="E36" s="46" t="s">
        <v>41</v>
      </c>
      <c r="F36" s="59"/>
      <c r="G36" s="41"/>
      <c r="H36" s="52"/>
      <c r="I36" s="43"/>
      <c r="J36" s="43"/>
      <c r="K36" s="116"/>
      <c r="L36" s="23">
        <v>10</v>
      </c>
      <c r="M36" s="119" t="s">
        <v>162</v>
      </c>
      <c r="N36" s="26"/>
      <c r="O36" s="56"/>
      <c r="Q36" s="56"/>
      <c r="R36" s="74"/>
      <c r="S36" s="44"/>
      <c r="T36" s="46" t="s">
        <v>42</v>
      </c>
      <c r="U36" s="216"/>
      <c r="V36" s="218"/>
      <c r="W36" s="218"/>
      <c r="X36" s="220"/>
    </row>
    <row r="37" spans="1:24" ht="12.75" customHeight="1" thickBot="1">
      <c r="A37" s="206">
        <v>31</v>
      </c>
      <c r="B37" s="208" t="e">
        <f>VLOOKUP(A37,'пр.взв.'!B37:C84,2,FALSE)</f>
        <v>#N/A</v>
      </c>
      <c r="C37" s="225" t="e">
        <f>VLOOKUP(A37,'пр.взв.'!B7:G54,3,FALSE)</f>
        <v>#N/A</v>
      </c>
      <c r="D37" s="208" t="e">
        <f>VLOOKUP(A37,'пр.взв.'!B7:G54,4,FALSE)</f>
        <v>#N/A</v>
      </c>
      <c r="E37" s="115"/>
      <c r="F37" s="41"/>
      <c r="G37" s="41"/>
      <c r="H37" s="58"/>
      <c r="I37" s="43"/>
      <c r="J37" s="43"/>
      <c r="K37" s="97">
        <v>8</v>
      </c>
      <c r="L37" s="116"/>
      <c r="M37" s="25"/>
      <c r="N37" s="97">
        <v>6</v>
      </c>
      <c r="O37" s="56"/>
      <c r="R37" s="30"/>
      <c r="S37" s="30"/>
      <c r="T37" s="47"/>
      <c r="U37" s="208" t="e">
        <f>VLOOKUP(X37,'пр.взв.'!B7:G54,2,FALSE)</f>
        <v>#N/A</v>
      </c>
      <c r="V37" s="208" t="e">
        <f>VLOOKUP(X37,'пр.взв.'!B7:G54,3,FALSE)</f>
        <v>#N/A</v>
      </c>
      <c r="W37" s="225" t="e">
        <f>VLOOKUP(X37,'пр.взв.'!B7:G54,4,FALSE)</f>
        <v>#N/A</v>
      </c>
      <c r="X37" s="220">
        <v>32</v>
      </c>
    </row>
    <row r="38" spans="1:24" ht="12.75" customHeight="1" thickBot="1">
      <c r="A38" s="207"/>
      <c r="B38" s="209"/>
      <c r="C38" s="236"/>
      <c r="D38" s="209"/>
      <c r="E38" s="41"/>
      <c r="F38" s="41"/>
      <c r="G38" s="41"/>
      <c r="H38" s="52"/>
      <c r="I38" s="43"/>
      <c r="J38" s="43"/>
      <c r="K38" s="119"/>
      <c r="L38" s="97">
        <v>8</v>
      </c>
      <c r="M38" s="84"/>
      <c r="N38" s="119" t="s">
        <v>162</v>
      </c>
      <c r="O38" s="15"/>
      <c r="Q38" s="42"/>
      <c r="R38" s="30"/>
      <c r="S38" s="30"/>
      <c r="T38" s="41"/>
      <c r="U38" s="209"/>
      <c r="V38" s="209"/>
      <c r="W38" s="236"/>
      <c r="X38" s="211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>
        <v>16</v>
      </c>
      <c r="L39" s="119" t="s">
        <v>162</v>
      </c>
      <c r="M39" s="18">
        <v>12</v>
      </c>
      <c r="N39" s="84"/>
      <c r="O39" s="122">
        <v>23</v>
      </c>
      <c r="P39" s="124">
        <v>23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В.А.Метелица</v>
      </c>
      <c r="G40" s="32"/>
      <c r="I40" s="32"/>
      <c r="J40" s="53"/>
      <c r="K40" s="116"/>
      <c r="L40" s="18">
        <v>12</v>
      </c>
      <c r="M40" s="58" t="s">
        <v>162</v>
      </c>
      <c r="N40" s="98"/>
      <c r="O40" s="58" t="s">
        <v>162</v>
      </c>
      <c r="P40" s="15"/>
      <c r="Q40" s="230" t="str">
        <f>VLOOKUP(P39,'пр.взв.'!B7:E54,2,FALSE)</f>
        <v>Латкин Станислав Владимирович</v>
      </c>
      <c r="R40" s="231"/>
      <c r="S40" s="231"/>
      <c r="T40" s="232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/Барнаул/</v>
      </c>
      <c r="H41" s="32"/>
      <c r="I41" s="32"/>
      <c r="J41" s="139"/>
      <c r="K41" s="97"/>
      <c r="L41" s="116"/>
      <c r="M41" s="97"/>
      <c r="N41" s="23">
        <v>23</v>
      </c>
      <c r="O41" s="15"/>
      <c r="P41" s="15"/>
      <c r="Q41" s="233"/>
      <c r="R41" s="234"/>
      <c r="S41" s="234"/>
      <c r="T41" s="235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7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/Бийск/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113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mergeCells count="144"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2009-10-31T12:31:35Z</cp:lastPrinted>
  <dcterms:created xsi:type="dcterms:W3CDTF">1996-10-08T23:32:33Z</dcterms:created>
  <dcterms:modified xsi:type="dcterms:W3CDTF">2009-11-01T04:41:47Z</dcterms:modified>
  <cp:category/>
  <cp:version/>
  <cp:contentType/>
  <cp:contentStatus/>
</cp:coreProperties>
</file>