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руги" sheetId="1" r:id="rId1"/>
    <sheet name="Итоговый" sheetId="2" r:id="rId2"/>
    <sheet name="пр.взв." sheetId="3" r:id="rId3"/>
    <sheet name="полуфинал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<sst xmlns="http://schemas.openxmlformats.org/spreadsheetml/2006/main" count="264" uniqueCount="147">
  <si>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</si>
  <si>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</si>
  <si>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</si>
  <si>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</si>
  <si>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</si>
  <si>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</si>
  <si>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</si>
  <si>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</si>
  <si>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</si>
  <si>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</si>
  <si>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</si>
  <si>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</si>
  <si>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</si>
  <si>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</si>
  <si>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</si>
  <si>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</si>
  <si>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</si>
  <si>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</si>
  <si>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</si>
  <si>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</si>
  <si>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</si>
  <si>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</si>
  <si>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</si>
  <si>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</si>
  <si>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</si>
  <si>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</si>
  <si>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</si>
  <si>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</si>
  <si>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</si>
  <si>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4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</si>
  <si>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</si>
  <si>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</si>
  <si>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</si>
  <si>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</si>
  <si>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</si>
  <si>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</si>
  <si>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</si>
  <si>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</si>
  <si>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</si>
  <si>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</si>
  <si>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</si>
  <si>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</si>
  <si>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</si>
  <si>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</si>
  <si>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</si>
  <si>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</si>
  <si>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</si>
  <si>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</si>
  <si>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</si>
  <si>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</si>
  <si>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</si>
  <si>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</si>
  <si>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</si>
  <si>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</si>
  <si>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</si>
  <si>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</si>
  <si>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</si>
  <si>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</si>
  <si>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</si>
  <si>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СОСТАВ ПАР ПО КРУГАМ</t>
  </si>
  <si>
    <t xml:space="preserve"> КРУГ</t>
  </si>
  <si>
    <t>Кол-во баллов</t>
  </si>
  <si>
    <t>Потаев Денис Валерьевич</t>
  </si>
  <si>
    <t>09.08.1989, КМС</t>
  </si>
  <si>
    <t>СФО, Кемеровская, А-Судженск, ПР</t>
  </si>
  <si>
    <t>Попов А.Н.</t>
  </si>
  <si>
    <t>Аксенов Александр Андреевич</t>
  </si>
  <si>
    <t>01.04.1991, КМС</t>
  </si>
  <si>
    <t>СФО, Кемеровская, Прокопьевск, МО</t>
  </si>
  <si>
    <t>Баглаев В.Г.</t>
  </si>
  <si>
    <t>Болотов Денис Федорович</t>
  </si>
  <si>
    <t>12.08.1989, КМС</t>
  </si>
  <si>
    <t>СФО, Алтайский, Бийск, МО</t>
  </si>
  <si>
    <t>Первов, В.И.                    Трескин С.М.</t>
  </si>
  <si>
    <t>Теренин Павел Викторович</t>
  </si>
  <si>
    <t>29.07.1983, МС</t>
  </si>
  <si>
    <t>Димитриенко И.В.</t>
  </si>
  <si>
    <t>Куюков  Иван Сергеевич</t>
  </si>
  <si>
    <t>02.11.1987, МС</t>
  </si>
  <si>
    <t>СФО, р. Алтай, Д</t>
  </si>
  <si>
    <t>Челчушев В.Б.</t>
  </si>
  <si>
    <t>Кубеков Артем Алексеевич</t>
  </si>
  <si>
    <t>29.07.1988, МС</t>
  </si>
  <si>
    <t>Аткунов С.Ю. Чичинов Р.Р.</t>
  </si>
  <si>
    <t>Яйтаков Дьену Учураевич</t>
  </si>
  <si>
    <t>23.01.1987, МС</t>
  </si>
  <si>
    <t>Яйтаков М.Я.</t>
  </si>
  <si>
    <t>Донцов Григорий Александрович</t>
  </si>
  <si>
    <t>27.07.1986, МС</t>
  </si>
  <si>
    <t>СФО, Кемеровская, Новокузнецк, Д</t>
  </si>
  <si>
    <t>Баглаев В.Г.  Белашев А.К.</t>
  </si>
  <si>
    <t>Черенцов Денис Дмитриевич</t>
  </si>
  <si>
    <t>13.09.1980, ЗМС</t>
  </si>
  <si>
    <t>СФО, Кемеровская, Юрга, МО</t>
  </si>
  <si>
    <t>Гончаров В.И.</t>
  </si>
  <si>
    <t>Сельбиков Максим Юрьевич</t>
  </si>
  <si>
    <t>04.05.1988, КМС</t>
  </si>
  <si>
    <t>СФО, Омская, Омск</t>
  </si>
  <si>
    <t>014358</t>
  </si>
  <si>
    <t>Горбунов А.В.  Бобровский В.А.</t>
  </si>
  <si>
    <t>Хертек Саян Калдар-оолович</t>
  </si>
  <si>
    <t>05.09.1987, МС</t>
  </si>
  <si>
    <t>СФО, р.Тыва,Кызыл, МО</t>
  </si>
  <si>
    <t>Монгуш В.К.</t>
  </si>
  <si>
    <t>Балчакпан Ай-Херел Арсланович</t>
  </si>
  <si>
    <t>27.10.1987, КМС</t>
  </si>
  <si>
    <t>Межеков Евгений Владимирович</t>
  </si>
  <si>
    <t>08.02.1986, КМС</t>
  </si>
  <si>
    <t>СФО, р. Бурятия, МО</t>
  </si>
  <si>
    <t>Санжиев Т.Ж. Цыдыпов Б.В.</t>
  </si>
  <si>
    <t>Томас Артем Владимирович</t>
  </si>
  <si>
    <t>03.07.1987, МС</t>
  </si>
  <si>
    <t>СФО, Алтайский, Барнаул, МО</t>
  </si>
  <si>
    <t>Хоружев А.И.   Харахордин С.Е.</t>
  </si>
  <si>
    <t>Козулин Роман Евгеньевич</t>
  </si>
  <si>
    <t>СФО, р. Алтай</t>
  </si>
  <si>
    <t>Чистяков А.Б.</t>
  </si>
  <si>
    <t>Самунов Амыр Станиславович</t>
  </si>
  <si>
    <t>18.07.1991, КМС</t>
  </si>
  <si>
    <t>Чигинов Р.Р.</t>
  </si>
  <si>
    <t>Кедеков Эхер Владимирович</t>
  </si>
  <si>
    <t>СФО, Новосибирская, Новосибирск</t>
  </si>
  <si>
    <t>020183</t>
  </si>
  <si>
    <t>Немцов Г.Н.</t>
  </si>
  <si>
    <t>Созыгашев Денис Витальевич</t>
  </si>
  <si>
    <t>СФО, Кемеровская, Новокузнецк,МО</t>
  </si>
  <si>
    <t>Абрамов В.М.</t>
  </si>
  <si>
    <t>Болат-оол Нагын Болатович</t>
  </si>
  <si>
    <t>Плотников С.В.</t>
  </si>
  <si>
    <t>19</t>
  </si>
  <si>
    <t>в.к. 57  кг.</t>
  </si>
  <si>
    <t>1:3</t>
  </si>
  <si>
    <t>4:0</t>
  </si>
  <si>
    <t>3:1</t>
  </si>
  <si>
    <t>2:0</t>
  </si>
  <si>
    <t>3,5:0,5</t>
  </si>
  <si>
    <t>3,5:0</t>
  </si>
  <si>
    <t>3:0</t>
  </si>
  <si>
    <t>утешительные</t>
  </si>
  <si>
    <t>7-8</t>
  </si>
  <si>
    <t>9-12</t>
  </si>
  <si>
    <t>14-19</t>
  </si>
  <si>
    <t>за 3 место</t>
  </si>
  <si>
    <t>14.04.1989, КМС</t>
  </si>
  <si>
    <t>04.04.1986, КМС</t>
  </si>
  <si>
    <t>09.01.1989, КМС</t>
  </si>
  <si>
    <t>17.10.1989,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</si>
</sst>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7" fillId="0" borderId="0" xfId="53" applyNumberFormat="1" applyFont="1" applyAlignment="1">
      <alignment horizontal="center" vertical="center"/>
      <protection/>
    </xf>
    <xf numFmtId="0" fontId="37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49" fontId="39" fillId="0" borderId="22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8" fillId="0" borderId="36" xfId="53" applyNumberFormat="1" applyFont="1" applyBorder="1" applyAlignment="1">
      <alignment horizontal="center" vertical="center" wrapText="1"/>
      <protection/>
    </xf>
    <xf numFmtId="0" fontId="7" fillId="0" borderId="37" xfId="53" applyNumberFormat="1" applyFont="1" applyBorder="1" applyAlignment="1">
      <alignment horizontal="center" vertical="center" wrapText="1"/>
      <protection/>
    </xf>
    <xf numFmtId="0" fontId="7" fillId="0" borderId="38" xfId="53" applyNumberFormat="1" applyFont="1" applyBorder="1" applyAlignment="1">
      <alignment horizontal="center" vertical="center" wrapText="1"/>
      <protection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0" fontId="7" fillId="0" borderId="29" xfId="42" applyFont="1" applyFill="1" applyBorder="1" applyAlignment="1" applyProtection="1">
      <alignment horizontal="left" vertical="center" wrapText="1"/>
      <protection/>
    </xf>
    <xf numFmtId="0" fontId="8" fillId="0" borderId="40" xfId="53" applyNumberFormat="1" applyFont="1" applyBorder="1" applyAlignment="1">
      <alignment horizontal="center" vertical="center" wrapText="1"/>
      <protection/>
    </xf>
    <xf numFmtId="0" fontId="7" fillId="0" borderId="40" xfId="53" applyNumberFormat="1" applyFont="1" applyBorder="1" applyAlignment="1">
      <alignment horizontal="center" vertical="center" wrapText="1"/>
      <protection/>
    </xf>
    <xf numFmtId="0" fontId="7" fillId="0" borderId="36" xfId="53" applyNumberFormat="1" applyFont="1" applyBorder="1" applyAlignment="1">
      <alignment horizontal="center" vertical="center" wrapText="1"/>
      <protection/>
    </xf>
    <xf numFmtId="0" fontId="36" fillId="0" borderId="0" xfId="53" applyNumberFormat="1" applyFont="1" applyAlignment="1">
      <alignment horizontal="center" vertical="center" wrapText="1"/>
      <protection/>
    </xf>
    <xf numFmtId="0" fontId="0" fillId="0" borderId="41" xfId="53" applyNumberFormat="1" applyBorder="1" applyAlignment="1">
      <alignment horizontal="center"/>
      <protection/>
    </xf>
    <xf numFmtId="0" fontId="7" fillId="0" borderId="42" xfId="53" applyNumberFormat="1" applyFont="1" applyBorder="1" applyAlignment="1">
      <alignment horizontal="center" vertical="center" wrapText="1"/>
      <protection/>
    </xf>
    <xf numFmtId="0" fontId="7" fillId="0" borderId="43" xfId="53" applyNumberFormat="1" applyFont="1" applyBorder="1" applyAlignment="1">
      <alignment horizontal="center" vertical="center" wrapText="1"/>
      <protection/>
    </xf>
    <xf numFmtId="0" fontId="7" fillId="0" borderId="44" xfId="53" applyNumberFormat="1" applyFont="1" applyBorder="1" applyAlignment="1">
      <alignment horizontal="center" vertical="center" wrapText="1"/>
      <protection/>
    </xf>
    <xf numFmtId="0" fontId="7" fillId="0" borderId="45" xfId="53" applyNumberFormat="1" applyFont="1" applyBorder="1" applyAlignment="1">
      <alignment horizontal="center" vertical="center" wrapText="1"/>
      <protection/>
    </xf>
    <xf numFmtId="0" fontId="7" fillId="0" borderId="46" xfId="53" applyNumberFormat="1" applyFont="1" applyBorder="1" applyAlignment="1">
      <alignment horizontal="center" vertical="center" wrapText="1"/>
      <protection/>
    </xf>
    <xf numFmtId="0" fontId="7" fillId="0" borderId="47" xfId="53" applyNumberFormat="1" applyFont="1" applyBorder="1" applyAlignment="1">
      <alignment horizontal="center" vertical="center" wrapText="1"/>
      <protection/>
    </xf>
    <xf numFmtId="0" fontId="7" fillId="0" borderId="48" xfId="53" applyNumberFormat="1" applyFont="1" applyBorder="1" applyAlignment="1">
      <alignment horizontal="center" vertical="center" wrapText="1"/>
      <protection/>
    </xf>
    <xf numFmtId="0" fontId="7" fillId="0" borderId="49" xfId="53" applyNumberFormat="1" applyFont="1" applyBorder="1" applyAlignment="1">
      <alignment horizontal="center" vertical="center" wrapText="1"/>
      <protection/>
    </xf>
    <xf numFmtId="0" fontId="7" fillId="0" borderId="50" xfId="53" applyNumberFormat="1" applyFont="1" applyBorder="1" applyAlignment="1">
      <alignment horizontal="center" vertical="center" wrapText="1"/>
      <protection/>
    </xf>
    <xf numFmtId="0" fontId="7" fillId="0" borderId="51" xfId="53" applyNumberFormat="1" applyFont="1" applyBorder="1" applyAlignment="1">
      <alignment horizontal="center" vertical="center" wrapText="1"/>
      <protection/>
    </xf>
    <xf numFmtId="0" fontId="7" fillId="0" borderId="52" xfId="53" applyNumberFormat="1" applyFont="1" applyBorder="1" applyAlignment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53" xfId="42" applyFont="1" applyFill="1" applyBorder="1" applyAlignment="1" applyProtection="1">
      <alignment horizontal="left" vertical="center" wrapText="1"/>
      <protection/>
    </xf>
    <xf numFmtId="0" fontId="8" fillId="0" borderId="54" xfId="53" applyNumberFormat="1" applyFont="1" applyBorder="1" applyAlignment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29" xfId="53" applyNumberFormat="1" applyFont="1" applyBorder="1" applyAlignment="1">
      <alignment horizontal="center" vertic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7" fillId="0" borderId="19" xfId="53" applyNumberFormat="1" applyFont="1" applyBorder="1" applyAlignment="1">
      <alignment horizontal="center" vertical="center" wrapText="1"/>
      <protection/>
    </xf>
    <xf numFmtId="0" fontId="7" fillId="0" borderId="55" xfId="53" applyNumberFormat="1" applyFont="1" applyBorder="1" applyAlignment="1">
      <alignment horizontal="center" vertical="center" wrapText="1"/>
      <protection/>
    </xf>
    <xf numFmtId="0" fontId="7" fillId="0" borderId="54" xfId="53" applyNumberFormat="1" applyFont="1" applyBorder="1" applyAlignment="1">
      <alignment horizontal="center" vertical="center" wrapText="1"/>
      <protection/>
    </xf>
    <xf numFmtId="0" fontId="7" fillId="0" borderId="56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7" fillId="0" borderId="57" xfId="53" applyNumberFormat="1" applyFont="1" applyBorder="1" applyAlignment="1">
      <alignment horizontal="center" vertical="center" wrapText="1"/>
      <protection/>
    </xf>
    <xf numFmtId="0" fontId="7" fillId="0" borderId="11" xfId="53" applyNumberFormat="1" applyFont="1" applyBorder="1" applyAlignment="1">
      <alignment horizontal="center" vertical="center" wrapText="1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8" fillId="0" borderId="58" xfId="53" applyNumberFormat="1" applyFont="1" applyBorder="1" applyAlignment="1">
      <alignment horizontal="center" vertical="center" wrapText="1"/>
      <protection/>
    </xf>
    <xf numFmtId="0" fontId="8" fillId="0" borderId="59" xfId="53" applyNumberFormat="1" applyFont="1" applyBorder="1" applyAlignment="1">
      <alignment horizontal="center" vertical="center" wrapText="1"/>
      <protection/>
    </xf>
    <xf numFmtId="0" fontId="8" fillId="0" borderId="60" xfId="53" applyNumberFormat="1" applyFont="1" applyBorder="1" applyAlignment="1">
      <alignment horizontal="center" vertical="center" wrapText="1"/>
      <protection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38" fillId="0" borderId="19" xfId="0" applyNumberFormat="1" applyFont="1" applyBorder="1" applyAlignment="1">
      <alignment horizontal="center" vertical="center" wrapText="1"/>
    </xf>
    <xf numFmtId="0" fontId="38" fillId="0" borderId="29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3" fillId="24" borderId="61" xfId="42" applyFont="1" applyFill="1" applyBorder="1" applyAlignment="1" applyProtection="1">
      <alignment horizontal="center" vertical="center" wrapText="1"/>
      <protection/>
    </xf>
    <xf numFmtId="0" fontId="13" fillId="24" borderId="62" xfId="42" applyFont="1" applyFill="1" applyBorder="1" applyAlignment="1" applyProtection="1">
      <alignment horizontal="center" vertical="center" wrapText="1"/>
      <protection/>
    </xf>
    <xf numFmtId="0" fontId="13" fillId="24" borderId="63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17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36" xfId="42" applyFont="1" applyFill="1" applyBorder="1" applyAlignment="1" applyProtection="1">
      <alignment horizontal="left" vertical="center" wrapText="1"/>
      <protection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25" borderId="36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64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66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8" fillId="0" borderId="66" xfId="42" applyFont="1" applyBorder="1" applyAlignment="1" applyProtection="1">
      <alignment horizontal="left" vertical="center" wrapText="1"/>
      <protection/>
    </xf>
    <xf numFmtId="0" fontId="38" fillId="0" borderId="67" xfId="0" applyFont="1" applyBorder="1" applyAlignment="1">
      <alignment horizontal="left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12" fillId="0" borderId="69" xfId="0" applyNumberFormat="1" applyFont="1" applyBorder="1" applyAlignment="1">
      <alignment horizontal="center" vertical="center" wrapText="1"/>
    </xf>
    <xf numFmtId="0" fontId="12" fillId="0" borderId="70" xfId="0" applyNumberFormat="1" applyFont="1" applyBorder="1" applyAlignment="1">
      <alignment horizontal="center" vertical="center" wrapText="1"/>
    </xf>
    <xf numFmtId="0" fontId="12" fillId="0" borderId="71" xfId="0" applyNumberFormat="1" applyFont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38" fillId="0" borderId="45" xfId="0" applyFont="1" applyBorder="1" applyAlignment="1">
      <alignment horizontal="left" vertical="center" wrapText="1"/>
    </xf>
    <xf numFmtId="0" fontId="17" fillId="0" borderId="74" xfId="0" applyNumberFormat="1" applyFont="1" applyBorder="1" applyAlignment="1">
      <alignment horizontal="center" vertical="center" wrapText="1"/>
    </xf>
    <xf numFmtId="0" fontId="17" fillId="0" borderId="75" xfId="0" applyNumberFormat="1" applyFont="1" applyBorder="1" applyAlignment="1">
      <alignment horizontal="center" vertical="center" wrapText="1"/>
    </xf>
    <xf numFmtId="0" fontId="17" fillId="0" borderId="76" xfId="0" applyNumberFormat="1" applyFont="1" applyBorder="1" applyAlignment="1">
      <alignment horizontal="center" vertical="center" wrapText="1"/>
    </xf>
    <xf numFmtId="0" fontId="17" fillId="0" borderId="77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17" fillId="0" borderId="79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10" fillId="0" borderId="85" xfId="0" applyNumberFormat="1" applyFont="1" applyBorder="1" applyAlignment="1">
      <alignment horizontal="center" vertical="center" wrapText="1"/>
    </xf>
    <xf numFmtId="0" fontId="4" fillId="0" borderId="86" xfId="42" applyFont="1" applyBorder="1" applyAlignment="1" applyProtection="1">
      <alignment horizontal="center" vertical="center"/>
      <protection/>
    </xf>
    <xf numFmtId="0" fontId="4" fillId="0" borderId="8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6" fillId="24" borderId="61" xfId="42" applyFont="1" applyFill="1" applyBorder="1" applyAlignment="1" applyProtection="1">
      <alignment horizontal="center" vertical="center" wrapText="1"/>
      <protection/>
    </xf>
    <xf numFmtId="0" fontId="6" fillId="24" borderId="62" xfId="42" applyFont="1" applyFill="1" applyBorder="1" applyAlignment="1" applyProtection="1">
      <alignment horizontal="center" vertical="center" wrapText="1"/>
      <protection/>
    </xf>
    <xf numFmtId="0" fontId="6" fillId="24" borderId="63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0" fillId="0" borderId="89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среди мужчин</v>
          </cell>
        </row>
        <row r="3">
          <cell r="A3" t="str">
            <v>11-12.12.2009г.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B11" sqref="B1:I12"/>
    </sheetView>
  </sheetViews>
  <sheetFormatPr defaultColWidth="9.140625" defaultRowHeight="12.75"/>
  <cols>
    <col min="1" max="1" width="1.7109375" style="151" customWidth="1"/>
    <col min="2" max="2" width="4.7109375" style="151" customWidth="1"/>
    <col min="3" max="3" width="19.7109375" style="151" customWidth="1"/>
    <col min="4" max="4" width="7.7109375" style="151" customWidth="1"/>
    <col min="5" max="5" width="12.7109375" style="151" customWidth="1"/>
    <col min="6" max="6" width="30.7109375" style="151" customWidth="1"/>
    <col min="7" max="9" width="7.7109375" style="151" customWidth="1"/>
    <col min="10" max="10" width="3.140625" style="151" customWidth="1"/>
    <col min="11" max="16384" width="9.140625" style="151" customWidth="1"/>
  </cols>
  <sheetData>
    <row r="1" spans="1:9" ht="23.25" customHeight="1">
      <c r="A1" s="150"/>
      <c r="B1" s="165" t="s">
        <v>59</v>
      </c>
      <c r="C1" s="165"/>
      <c r="D1" s="165"/>
      <c r="E1" s="165"/>
      <c r="F1" s="165"/>
      <c r="G1" s="165"/>
      <c r="H1" s="165"/>
      <c r="I1" s="165"/>
    </row>
    <row r="2" spans="1:9" ht="21" customHeight="1" thickBot="1">
      <c r="A2" s="150"/>
      <c r="B2" s="152"/>
      <c r="C2" s="152" t="s">
        <v>138</v>
      </c>
      <c r="D2" s="152"/>
      <c r="E2" s="152"/>
      <c r="F2" s="153" t="str">
        <f>HYPERLINK('пр.взв.'!D4)</f>
        <v>в.к. 57  кг.</v>
      </c>
      <c r="G2" s="152"/>
      <c r="H2" s="152"/>
      <c r="I2" s="152"/>
    </row>
    <row r="3" spans="1:9" ht="12.75" customHeight="1">
      <c r="A3" s="166"/>
      <c r="B3" s="167" t="s">
        <v>5</v>
      </c>
      <c r="C3" s="169" t="s">
        <v>6</v>
      </c>
      <c r="D3" s="171" t="s">
        <v>16</v>
      </c>
      <c r="E3" s="169" t="s">
        <v>17</v>
      </c>
      <c r="F3" s="169" t="s">
        <v>18</v>
      </c>
      <c r="G3" s="171" t="s">
        <v>61</v>
      </c>
      <c r="H3" s="169" t="s">
        <v>19</v>
      </c>
      <c r="I3" s="173" t="s">
        <v>20</v>
      </c>
    </row>
    <row r="4" spans="1:9" ht="13.5" thickBot="1">
      <c r="A4" s="166"/>
      <c r="B4" s="168"/>
      <c r="C4" s="170"/>
      <c r="D4" s="172"/>
      <c r="E4" s="170"/>
      <c r="F4" s="170"/>
      <c r="G4" s="172"/>
      <c r="H4" s="170"/>
      <c r="I4" s="174"/>
    </row>
    <row r="5" spans="1:9" ht="12.75" customHeight="1">
      <c r="A5" s="166"/>
      <c r="B5" s="175">
        <v>13</v>
      </c>
      <c r="C5" s="160" t="str">
        <f>VLOOKUP(B5,'пр.взв.'!B7:D68,2,FALSE)</f>
        <v>Донцов Григорий Александрович</v>
      </c>
      <c r="D5" s="160" t="str">
        <f>VLOOKUP(C5,'пр.взв.'!C7:E68,2,FALSE)</f>
        <v>27.07.1986, МС</v>
      </c>
      <c r="E5" s="160" t="str">
        <f>VLOOKUP(D5,'пр.взв.'!D7:F68,2,FALSE)</f>
        <v>СФО, Кемеровская, Новокузнецк, Д</v>
      </c>
      <c r="F5" s="162"/>
      <c r="G5" s="162"/>
      <c r="H5" s="163"/>
      <c r="I5" s="158"/>
    </row>
    <row r="6" spans="1:9" ht="12.75">
      <c r="A6" s="166"/>
      <c r="B6" s="176"/>
      <c r="C6" s="161"/>
      <c r="D6" s="161"/>
      <c r="E6" s="161"/>
      <c r="F6" s="157"/>
      <c r="G6" s="157"/>
      <c r="H6" s="164"/>
      <c r="I6" s="159"/>
    </row>
    <row r="7" spans="1:9" ht="12.75">
      <c r="A7" s="166"/>
      <c r="B7" s="176">
        <v>3</v>
      </c>
      <c r="C7" s="178" t="str">
        <f>VLOOKUP(B7,'пр.взв.'!B7:D68,2,FALSE)</f>
        <v>Болотов Денис Федорович</v>
      </c>
      <c r="D7" s="178" t="str">
        <f>VLOOKUP(C7,'пр.взв.'!C7:E68,2,FALSE)</f>
        <v>12.08.1989, КМС</v>
      </c>
      <c r="E7" s="178" t="str">
        <f>VLOOKUP(D7,'пр.взв.'!D7:F68,2,FALSE)</f>
        <v>СФО, Алтайский, Бийск, МО</v>
      </c>
      <c r="F7" s="157"/>
      <c r="G7" s="157"/>
      <c r="H7" s="164"/>
      <c r="I7" s="159"/>
    </row>
    <row r="8" spans="1:9" ht="13.5" thickBot="1">
      <c r="A8" s="166"/>
      <c r="B8" s="177"/>
      <c r="C8" s="179"/>
      <c r="D8" s="179"/>
      <c r="E8" s="179"/>
      <c r="F8" s="180"/>
      <c r="G8" s="180"/>
      <c r="H8" s="186"/>
      <c r="I8" s="187"/>
    </row>
    <row r="9" spans="1:9" ht="12.75">
      <c r="A9" s="166"/>
      <c r="B9" s="183">
        <v>2</v>
      </c>
      <c r="C9" s="181" t="str">
        <f>VLOOKUP(B9,'пр.взв.'!B7:D68,2,FALSE)</f>
        <v>Балчакпан Ай-Херел Арсланович</v>
      </c>
      <c r="D9" s="181" t="str">
        <f>VLOOKUP(C9,'пр.взв.'!C7:E68,2,FALSE)</f>
        <v>27.10.1987, КМС</v>
      </c>
      <c r="E9" s="181" t="str">
        <f>VLOOKUP(D9,'пр.взв.'!D7:F68,2,FALSE)</f>
        <v>СФО, р.Тыва,Кызыл, МО</v>
      </c>
      <c r="F9" s="182"/>
      <c r="G9" s="182"/>
      <c r="H9" s="188"/>
      <c r="I9" s="189"/>
    </row>
    <row r="10" spans="1:9" ht="12.75">
      <c r="A10" s="166"/>
      <c r="B10" s="176"/>
      <c r="C10" s="161"/>
      <c r="D10" s="161"/>
      <c r="E10" s="161"/>
      <c r="F10" s="157"/>
      <c r="G10" s="157"/>
      <c r="H10" s="164"/>
      <c r="I10" s="159"/>
    </row>
    <row r="11" spans="1:9" ht="12.75">
      <c r="A11" s="166"/>
      <c r="B11" s="176">
        <v>12</v>
      </c>
      <c r="C11" s="178" t="str">
        <f>VLOOKUP(B11,'пр.взв.'!B7:D68,2,FALSE)</f>
        <v>Теренин Павел Викторович</v>
      </c>
      <c r="D11" s="178" t="str">
        <f>VLOOKUP(C11,'пр.взв.'!C7:E68,2,FALSE)</f>
        <v>29.07.1983, МС</v>
      </c>
      <c r="E11" s="178" t="str">
        <f>VLOOKUP(D11,'пр.взв.'!D7:F68,2,FALSE)</f>
        <v>СФО, Алтайский, Бийск, МО</v>
      </c>
      <c r="F11" s="157"/>
      <c r="G11" s="157"/>
      <c r="H11" s="164"/>
      <c r="I11" s="159"/>
    </row>
    <row r="12" spans="1:9" ht="13.5" thickBot="1">
      <c r="A12" s="166"/>
      <c r="B12" s="190"/>
      <c r="C12" s="181"/>
      <c r="D12" s="181"/>
      <c r="E12" s="181"/>
      <c r="F12" s="191"/>
      <c r="G12" s="191"/>
      <c r="H12" s="184"/>
      <c r="I12" s="185"/>
    </row>
    <row r="13" spans="1:9" ht="12.75">
      <c r="A13" s="166"/>
      <c r="B13" s="175">
        <v>14</v>
      </c>
      <c r="C13" s="160" t="str">
        <f>VLOOKUP(B13,'пр.взв.'!B7:D68,2,FALSE)</f>
        <v>Болат-оол Нагын Болатович</v>
      </c>
      <c r="D13" s="160" t="str">
        <f>VLOOKUP(C13,'пр.взв.'!C7:E68,2,FALSE)</f>
        <v>17.10.1989, КМС</v>
      </c>
      <c r="E13" s="160" t="str">
        <f>VLOOKUP(D13,'пр.взв.'!D7:F68,2,FALSE)</f>
        <v>СФО, Новосибирская, Новосибирск</v>
      </c>
      <c r="F13" s="162"/>
      <c r="G13" s="162"/>
      <c r="H13" s="163"/>
      <c r="I13" s="158"/>
    </row>
    <row r="14" spans="1:9" ht="12.75">
      <c r="A14" s="166"/>
      <c r="B14" s="176"/>
      <c r="C14" s="161"/>
      <c r="D14" s="161"/>
      <c r="E14" s="161"/>
      <c r="F14" s="157"/>
      <c r="G14" s="157"/>
      <c r="H14" s="164"/>
      <c r="I14" s="159"/>
    </row>
    <row r="15" spans="1:9" ht="12.75">
      <c r="A15" s="166"/>
      <c r="B15" s="176">
        <v>2</v>
      </c>
      <c r="C15" s="178" t="str">
        <f>VLOOKUP(B15,'пр.взв.'!B7:D68,2,FALSE)</f>
        <v>Балчакпан Ай-Херел Арсланович</v>
      </c>
      <c r="D15" s="178" t="str">
        <f>VLOOKUP(C15,'пр.взв.'!C7:E68,2,FALSE)</f>
        <v>27.10.1987, КМС</v>
      </c>
      <c r="E15" s="178" t="str">
        <f>VLOOKUP(D15,'пр.взв.'!D7:F68,2,FALSE)</f>
        <v>СФО, р.Тыва,Кызыл, МО</v>
      </c>
      <c r="F15" s="157"/>
      <c r="G15" s="157"/>
      <c r="H15" s="164"/>
      <c r="I15" s="159"/>
    </row>
    <row r="16" spans="1:9" ht="13.5" thickBot="1">
      <c r="A16" s="166"/>
      <c r="B16" s="177"/>
      <c r="C16" s="179"/>
      <c r="D16" s="179"/>
      <c r="E16" s="179"/>
      <c r="F16" s="180"/>
      <c r="G16" s="180"/>
      <c r="H16" s="186"/>
      <c r="I16" s="187"/>
    </row>
    <row r="17" spans="1:9" ht="12.75">
      <c r="A17" s="166"/>
      <c r="B17" s="183">
        <v>12</v>
      </c>
      <c r="C17" s="181" t="str">
        <f>VLOOKUP(B17,'пр.взв.'!B7:D68,2,FALSE)</f>
        <v>Теренин Павел Викторович</v>
      </c>
      <c r="D17" s="181" t="str">
        <f>VLOOKUP(C17,'пр.взв.'!C7:E68,2,FALSE)</f>
        <v>29.07.1983, МС</v>
      </c>
      <c r="E17" s="181" t="str">
        <f>VLOOKUP(D17,'пр.взв.'!D7:F68,2,FALSE)</f>
        <v>СФО, Алтайский, Бийск, МО</v>
      </c>
      <c r="F17" s="182"/>
      <c r="G17" s="182"/>
      <c r="H17" s="188"/>
      <c r="I17" s="189"/>
    </row>
    <row r="18" spans="1:9" ht="12.75">
      <c r="A18" s="166"/>
      <c r="B18" s="176"/>
      <c r="C18" s="161"/>
      <c r="D18" s="161"/>
      <c r="E18" s="161"/>
      <c r="F18" s="157"/>
      <c r="G18" s="157"/>
      <c r="H18" s="164"/>
      <c r="I18" s="159"/>
    </row>
    <row r="19" spans="1:9" ht="12.75">
      <c r="A19" s="166"/>
      <c r="B19" s="176">
        <v>16</v>
      </c>
      <c r="C19" s="178" t="str">
        <f>VLOOKUP(B19,'пр.взв.'!B7:D68,2,FALSE)</f>
        <v>Потаев Денис Валерьевич</v>
      </c>
      <c r="D19" s="178" t="str">
        <f>VLOOKUP(C19,'пр.взв.'!C7:E68,2,FALSE)</f>
        <v>09.08.1989, КМС</v>
      </c>
      <c r="E19" s="178" t="str">
        <f>VLOOKUP(D19,'пр.взв.'!D7:F68,2,FALSE)</f>
        <v>СФО, Кемеровская, А-Судженск, ПР</v>
      </c>
      <c r="F19" s="157"/>
      <c r="G19" s="157"/>
      <c r="H19" s="164"/>
      <c r="I19" s="159"/>
    </row>
    <row r="20" spans="1:9" ht="13.5" thickBot="1">
      <c r="A20" s="166"/>
      <c r="B20" s="190"/>
      <c r="C20" s="181"/>
      <c r="D20" s="181"/>
      <c r="E20" s="181"/>
      <c r="F20" s="191"/>
      <c r="G20" s="191"/>
      <c r="H20" s="184"/>
      <c r="I20" s="185"/>
    </row>
    <row r="21" spans="1:9" ht="12.75">
      <c r="A21" s="166"/>
      <c r="B21" s="175">
        <v>2</v>
      </c>
      <c r="C21" s="160" t="str">
        <f>VLOOKUP(B21,'пр.взв.'!B7:D68,2,FALSE)</f>
        <v>Балчакпан Ай-Херел Арсланович</v>
      </c>
      <c r="D21" s="160" t="str">
        <f>VLOOKUP(C21,'пр.взв.'!C7:E68,2,FALSE)</f>
        <v>27.10.1987, КМС</v>
      </c>
      <c r="E21" s="160" t="str">
        <f>VLOOKUP(D21,'пр.взв.'!D7:F68,2,FALSE)</f>
        <v>СФО, р.Тыва,Кызыл, МО</v>
      </c>
      <c r="F21" s="162"/>
      <c r="G21" s="162"/>
      <c r="H21" s="163"/>
      <c r="I21" s="158"/>
    </row>
    <row r="22" spans="1:9" ht="12.75">
      <c r="A22" s="166"/>
      <c r="B22" s="176"/>
      <c r="C22" s="161"/>
      <c r="D22" s="161"/>
      <c r="E22" s="161"/>
      <c r="F22" s="157"/>
      <c r="G22" s="157"/>
      <c r="H22" s="164"/>
      <c r="I22" s="159"/>
    </row>
    <row r="23" spans="1:9" ht="12.75">
      <c r="A23" s="166"/>
      <c r="B23" s="176">
        <v>10</v>
      </c>
      <c r="C23" s="178" t="str">
        <f>VLOOKUP(B23,'пр.взв.'!B7:D68,2,FALSE)</f>
        <v>Межеков Евгений Владимирович</v>
      </c>
      <c r="D23" s="178" t="str">
        <f>VLOOKUP(C23,'пр.взв.'!C7:E68,2,FALSE)</f>
        <v>08.02.1986, КМС</v>
      </c>
      <c r="E23" s="178" t="str">
        <f>VLOOKUP(D23,'пр.взв.'!D7:F68,2,FALSE)</f>
        <v>СФО, р. Бурятия, МО</v>
      </c>
      <c r="F23" s="157"/>
      <c r="G23" s="157"/>
      <c r="H23" s="164"/>
      <c r="I23" s="159"/>
    </row>
    <row r="24" spans="1:9" ht="13.5" thickBot="1">
      <c r="A24" s="166"/>
      <c r="B24" s="177"/>
      <c r="C24" s="179"/>
      <c r="D24" s="179"/>
      <c r="E24" s="179"/>
      <c r="F24" s="180"/>
      <c r="G24" s="180"/>
      <c r="H24" s="186"/>
      <c r="I24" s="187"/>
    </row>
    <row r="25" spans="1:9" ht="12.75">
      <c r="A25" s="166"/>
      <c r="B25" s="175">
        <v>6</v>
      </c>
      <c r="C25" s="160" t="str">
        <f>VLOOKUP(B25,'пр.взв.'!B7:D68,2,FALSE)</f>
        <v>Черенцов Денис Дмитриевич</v>
      </c>
      <c r="D25" s="160" t="str">
        <f>VLOOKUP(C25,'пр.взв.'!C7:E68,2,FALSE)</f>
        <v>13.09.1980, ЗМС</v>
      </c>
      <c r="E25" s="160" t="str">
        <f>VLOOKUP(D25,'пр.взв.'!D7:F68,2,FALSE)</f>
        <v>СФО, Кемеровская, Юрга, МО</v>
      </c>
      <c r="F25" s="162"/>
      <c r="G25" s="162"/>
      <c r="H25" s="163"/>
      <c r="I25" s="158"/>
    </row>
    <row r="26" spans="1:9" ht="12.75">
      <c r="A26" s="166"/>
      <c r="B26" s="176"/>
      <c r="C26" s="161"/>
      <c r="D26" s="161"/>
      <c r="E26" s="161"/>
      <c r="F26" s="157"/>
      <c r="G26" s="157"/>
      <c r="H26" s="164"/>
      <c r="I26" s="159"/>
    </row>
    <row r="27" spans="1:9" ht="12.75">
      <c r="A27" s="166"/>
      <c r="B27" s="176">
        <v>14</v>
      </c>
      <c r="C27" s="178" t="str">
        <f>VLOOKUP(B27,'пр.взв.'!B7:D68,2,FALSE)</f>
        <v>Болат-оол Нагын Болатович</v>
      </c>
      <c r="D27" s="178" t="str">
        <f>VLOOKUP(C27,'пр.взв.'!C7:E68,2,FALSE)</f>
        <v>17.10.1989, КМС</v>
      </c>
      <c r="E27" s="178" t="str">
        <f>VLOOKUP(D27,'пр.взв.'!D7:F68,2,FALSE)</f>
        <v>СФО, Новосибирская, Новосибирск</v>
      </c>
      <c r="F27" s="157"/>
      <c r="G27" s="157"/>
      <c r="H27" s="164"/>
      <c r="I27" s="159"/>
    </row>
    <row r="28" spans="1:9" ht="13.5" thickBot="1">
      <c r="A28" s="166"/>
      <c r="B28" s="177"/>
      <c r="C28" s="179"/>
      <c r="D28" s="179"/>
      <c r="E28" s="179"/>
      <c r="F28" s="180"/>
      <c r="G28" s="180"/>
      <c r="H28" s="186"/>
      <c r="I28" s="187"/>
    </row>
    <row r="29" spans="1:9" ht="12.75">
      <c r="A29" s="166"/>
      <c r="B29" s="183">
        <v>4</v>
      </c>
      <c r="C29" s="181" t="str">
        <f>VLOOKUP(B29,'пр.взв.'!B7:D68,2,FALSE)</f>
        <v>Куюков  Иван Сергеевич</v>
      </c>
      <c r="D29" s="181" t="str">
        <f>VLOOKUP(C29,'пр.взв.'!C7:E68,2,FALSE)</f>
        <v>02.11.1987, МС</v>
      </c>
      <c r="E29" s="181" t="str">
        <f>VLOOKUP(D29,'пр.взв.'!D7:F68,2,FALSE)</f>
        <v>СФО, р. Алтай, Д</v>
      </c>
      <c r="F29" s="182"/>
      <c r="G29" s="182"/>
      <c r="H29" s="188"/>
      <c r="I29" s="189"/>
    </row>
    <row r="30" spans="1:9" ht="12.75">
      <c r="A30" s="166"/>
      <c r="B30" s="176"/>
      <c r="C30" s="161"/>
      <c r="D30" s="161"/>
      <c r="E30" s="161"/>
      <c r="F30" s="157"/>
      <c r="G30" s="157"/>
      <c r="H30" s="164"/>
      <c r="I30" s="159"/>
    </row>
    <row r="31" spans="1:9" ht="12.75">
      <c r="A31" s="166"/>
      <c r="B31" s="176">
        <v>12</v>
      </c>
      <c r="C31" s="178" t="str">
        <f>VLOOKUP(B31,'пр.взв.'!B7:D68,2,FALSE)</f>
        <v>Теренин Павел Викторович</v>
      </c>
      <c r="D31" s="178" t="str">
        <f>VLOOKUP(C31,'пр.взв.'!C7:E68,2,FALSE)</f>
        <v>29.07.1983, МС</v>
      </c>
      <c r="E31" s="178" t="str">
        <f>VLOOKUP(D31,'пр.взв.'!D7:F68,2,FALSE)</f>
        <v>СФО, Алтайский, Бийск, МО</v>
      </c>
      <c r="F31" s="157"/>
      <c r="G31" s="157"/>
      <c r="H31" s="164"/>
      <c r="I31" s="159"/>
    </row>
    <row r="32" spans="1:9" ht="13.5" thickBot="1">
      <c r="A32" s="166"/>
      <c r="B32" s="190"/>
      <c r="C32" s="181"/>
      <c r="D32" s="181"/>
      <c r="E32" s="181"/>
      <c r="F32" s="191"/>
      <c r="G32" s="191"/>
      <c r="H32" s="184"/>
      <c r="I32" s="185"/>
    </row>
    <row r="33" spans="1:9" ht="12.75">
      <c r="A33" s="166"/>
      <c r="B33" s="175">
        <v>8</v>
      </c>
      <c r="C33" s="160" t="str">
        <f>VLOOKUP(B33,'пр.взв.'!B7:D68,2,FALSE)</f>
        <v>Сельбиков Максим Юрьевич</v>
      </c>
      <c r="D33" s="160" t="str">
        <f>VLOOKUP(C33,'пр.взв.'!C7:E68,2,FALSE)</f>
        <v>04.05.1988, КМС</v>
      </c>
      <c r="E33" s="160" t="str">
        <f>VLOOKUP(D33,'пр.взв.'!D7:F68,2,FALSE)</f>
        <v>СФО, Омская, Омск</v>
      </c>
      <c r="F33" s="162"/>
      <c r="G33" s="162"/>
      <c r="H33" s="163"/>
      <c r="I33" s="158"/>
    </row>
    <row r="34" spans="1:9" ht="12.75">
      <c r="A34" s="166"/>
      <c r="B34" s="176"/>
      <c r="C34" s="161"/>
      <c r="D34" s="161"/>
      <c r="E34" s="161"/>
      <c r="F34" s="157"/>
      <c r="G34" s="157"/>
      <c r="H34" s="164"/>
      <c r="I34" s="159"/>
    </row>
    <row r="35" spans="1:9" ht="12.75">
      <c r="A35" s="166"/>
      <c r="B35" s="176">
        <v>16</v>
      </c>
      <c r="C35" s="178" t="str">
        <f>VLOOKUP(B35,'пр.взв.'!B7:D68,2,FALSE)</f>
        <v>Потаев Денис Валерьевич</v>
      </c>
      <c r="D35" s="178" t="str">
        <f>VLOOKUP(C35,'пр.взв.'!C7:E68,2,FALSE)</f>
        <v>09.08.1989, КМС</v>
      </c>
      <c r="E35" s="178" t="str">
        <f>VLOOKUP(D35,'пр.взв.'!D7:F68,2,FALSE)</f>
        <v>СФО, Кемеровская, А-Судженск, ПР</v>
      </c>
      <c r="F35" s="157"/>
      <c r="G35" s="157"/>
      <c r="H35" s="164"/>
      <c r="I35" s="159"/>
    </row>
    <row r="36" spans="1:9" ht="13.5" thickBot="1">
      <c r="A36" s="166"/>
      <c r="B36" s="177"/>
      <c r="C36" s="179"/>
      <c r="D36" s="179"/>
      <c r="E36" s="179"/>
      <c r="F36" s="180"/>
      <c r="G36" s="180"/>
      <c r="H36" s="186"/>
      <c r="I36" s="187"/>
    </row>
    <row r="37" spans="1:9" ht="12.75">
      <c r="A37" s="166"/>
      <c r="B37" s="183"/>
      <c r="C37" s="181" t="e">
        <f>VLOOKUP(B37,'пр.взв.'!B7:D68,2,FALSE)</f>
        <v>#N/A</v>
      </c>
      <c r="D37" s="181" t="e">
        <f>VLOOKUP(C37,'пр.взв.'!C7:E68,2,FALSE)</f>
        <v>#N/A</v>
      </c>
      <c r="E37" s="181" t="e">
        <f>VLOOKUP(D37,'пр.взв.'!D7:F68,2,FALSE)</f>
        <v>#N/A</v>
      </c>
      <c r="F37" s="182"/>
      <c r="G37" s="182"/>
      <c r="H37" s="188"/>
      <c r="I37" s="189"/>
    </row>
    <row r="38" spans="1:9" ht="12.75">
      <c r="A38" s="166"/>
      <c r="B38" s="176"/>
      <c r="C38" s="161"/>
      <c r="D38" s="161"/>
      <c r="E38" s="161"/>
      <c r="F38" s="157"/>
      <c r="G38" s="157"/>
      <c r="H38" s="164"/>
      <c r="I38" s="159"/>
    </row>
    <row r="39" spans="1:9" ht="12.75">
      <c r="A39" s="166"/>
      <c r="B39" s="176"/>
      <c r="C39" s="178" t="e">
        <f>VLOOKUP(B39,'пр.взв.'!B7:D68,2,FALSE)</f>
        <v>#N/A</v>
      </c>
      <c r="D39" s="178" t="e">
        <f>VLOOKUP(C39,'пр.взв.'!C7:E68,2,FALSE)</f>
        <v>#N/A</v>
      </c>
      <c r="E39" s="178" t="e">
        <f>VLOOKUP(D39,'пр.взв.'!D7:F68,2,FALSE)</f>
        <v>#N/A</v>
      </c>
      <c r="F39" s="157"/>
      <c r="G39" s="157"/>
      <c r="H39" s="164"/>
      <c r="I39" s="159"/>
    </row>
    <row r="40" spans="1:9" ht="13.5" thickBot="1">
      <c r="A40" s="166"/>
      <c r="B40" s="190"/>
      <c r="C40" s="181"/>
      <c r="D40" s="181"/>
      <c r="E40" s="181"/>
      <c r="F40" s="191"/>
      <c r="G40" s="191"/>
      <c r="H40" s="184"/>
      <c r="I40" s="185"/>
    </row>
    <row r="41" spans="1:9" ht="12.75">
      <c r="A41" s="166"/>
      <c r="B41" s="175"/>
      <c r="C41" s="160" t="e">
        <f>VLOOKUP(B41,'пр.взв.'!B7:D68,2,FALSE)</f>
        <v>#N/A</v>
      </c>
      <c r="D41" s="160" t="e">
        <f>VLOOKUP(C41,'пр.взв.'!C7:E68,2,FALSE)</f>
        <v>#N/A</v>
      </c>
      <c r="E41" s="160" t="e">
        <f>VLOOKUP(D41,'пр.взв.'!D7:F68,2,FALSE)</f>
        <v>#N/A</v>
      </c>
      <c r="F41" s="162"/>
      <c r="G41" s="162"/>
      <c r="H41" s="163"/>
      <c r="I41" s="158"/>
    </row>
    <row r="42" spans="1:9" ht="12.75">
      <c r="A42" s="166"/>
      <c r="B42" s="176"/>
      <c r="C42" s="161"/>
      <c r="D42" s="161"/>
      <c r="E42" s="161"/>
      <c r="F42" s="157"/>
      <c r="G42" s="157"/>
      <c r="H42" s="164"/>
      <c r="I42" s="159"/>
    </row>
    <row r="43" spans="1:9" ht="12.75">
      <c r="A43" s="166"/>
      <c r="B43" s="176"/>
      <c r="C43" s="178" t="e">
        <f>VLOOKUP(B43,'пр.взв.'!B7:D68,2,FALSE)</f>
        <v>#N/A</v>
      </c>
      <c r="D43" s="178" t="e">
        <f>VLOOKUP(C43,'пр.взв.'!C7:E68,2,FALSE)</f>
        <v>#N/A</v>
      </c>
      <c r="E43" s="178" t="e">
        <f>VLOOKUP(D43,'пр.взв.'!D7:F68,2,FALSE)</f>
        <v>#N/A</v>
      </c>
      <c r="F43" s="157"/>
      <c r="G43" s="157"/>
      <c r="H43" s="164"/>
      <c r="I43" s="159"/>
    </row>
    <row r="44" spans="1:9" ht="13.5" thickBot="1">
      <c r="A44" s="166"/>
      <c r="B44" s="177"/>
      <c r="C44" s="179"/>
      <c r="D44" s="179"/>
      <c r="E44" s="179"/>
      <c r="F44" s="180"/>
      <c r="G44" s="180"/>
      <c r="H44" s="186"/>
      <c r="I44" s="187"/>
    </row>
    <row r="45" spans="1:9" ht="12.75">
      <c r="A45" s="166"/>
      <c r="B45" s="183"/>
      <c r="C45" s="181" t="e">
        <f>VLOOKUP(B45,'пр.взв.'!B7:D68,2,FALSE)</f>
        <v>#N/A</v>
      </c>
      <c r="D45" s="181" t="e">
        <f>VLOOKUP(C45,'пр.взв.'!C7:E68,2,FALSE)</f>
        <v>#N/A</v>
      </c>
      <c r="E45" s="181" t="e">
        <f>VLOOKUP(D45,'пр.взв.'!D7:F68,2,FALSE)</f>
        <v>#N/A</v>
      </c>
      <c r="F45" s="182"/>
      <c r="G45" s="182"/>
      <c r="H45" s="188"/>
      <c r="I45" s="189"/>
    </row>
    <row r="46" spans="1:9" ht="12.75">
      <c r="A46" s="166"/>
      <c r="B46" s="176"/>
      <c r="C46" s="161"/>
      <c r="D46" s="161"/>
      <c r="E46" s="161"/>
      <c r="F46" s="157"/>
      <c r="G46" s="157"/>
      <c r="H46" s="164"/>
      <c r="I46" s="159"/>
    </row>
    <row r="47" spans="1:9" ht="12.75">
      <c r="A47" s="166"/>
      <c r="B47" s="176"/>
      <c r="C47" s="178" t="e">
        <f>VLOOKUP(B47,'пр.взв.'!B7:D70,2,FALSE)</f>
        <v>#N/A</v>
      </c>
      <c r="D47" s="178" t="e">
        <f>VLOOKUP(C47,'пр.взв.'!C7:E70,2,FALSE)</f>
        <v>#N/A</v>
      </c>
      <c r="E47" s="178" t="e">
        <f>VLOOKUP(D47,'пр.взв.'!D7:F70,2,FALSE)</f>
        <v>#N/A</v>
      </c>
      <c r="F47" s="157"/>
      <c r="G47" s="157"/>
      <c r="H47" s="164"/>
      <c r="I47" s="159"/>
    </row>
    <row r="48" spans="1:9" ht="13.5" thickBot="1">
      <c r="A48" s="166"/>
      <c r="B48" s="190"/>
      <c r="C48" s="181"/>
      <c r="D48" s="181"/>
      <c r="E48" s="181"/>
      <c r="F48" s="191"/>
      <c r="G48" s="191"/>
      <c r="H48" s="184"/>
      <c r="I48" s="185"/>
    </row>
    <row r="49" spans="1:9" ht="12.75">
      <c r="A49" s="166"/>
      <c r="B49" s="175"/>
      <c r="C49" s="160" t="e">
        <f>VLOOKUP(B49,'пр.взв.'!B7:D72,2,FALSE)</f>
        <v>#N/A</v>
      </c>
      <c r="D49" s="160" t="e">
        <f>VLOOKUP(C49,'пр.взв.'!C7:E72,2,FALSE)</f>
        <v>#N/A</v>
      </c>
      <c r="E49" s="160" t="e">
        <f>VLOOKUP(D49,'пр.взв.'!D7:F72,2,FALSE)</f>
        <v>#N/A</v>
      </c>
      <c r="F49" s="162"/>
      <c r="G49" s="162"/>
      <c r="H49" s="163"/>
      <c r="I49" s="158"/>
    </row>
    <row r="50" spans="1:9" ht="12.75">
      <c r="A50" s="166"/>
      <c r="B50" s="176"/>
      <c r="C50" s="161"/>
      <c r="D50" s="161"/>
      <c r="E50" s="161"/>
      <c r="F50" s="157"/>
      <c r="G50" s="157"/>
      <c r="H50" s="164"/>
      <c r="I50" s="159"/>
    </row>
    <row r="51" spans="1:9" ht="12.75">
      <c r="A51" s="166"/>
      <c r="B51" s="176"/>
      <c r="C51" s="178" t="e">
        <f>VLOOKUP(B51,'пр.взв.'!B7:D74,2,FALSE)</f>
        <v>#N/A</v>
      </c>
      <c r="D51" s="178" t="e">
        <f>VLOOKUP(C51,'пр.взв.'!C7:E74,2,FALSE)</f>
        <v>#N/A</v>
      </c>
      <c r="E51" s="178" t="e">
        <f>VLOOKUP(D51,'пр.взв.'!D7:F74,2,FALSE)</f>
        <v>#N/A</v>
      </c>
      <c r="F51" s="157"/>
      <c r="G51" s="157"/>
      <c r="H51" s="164"/>
      <c r="I51" s="159"/>
    </row>
    <row r="52" spans="1:9" ht="13.5" thickBot="1">
      <c r="A52" s="166"/>
      <c r="B52" s="177"/>
      <c r="C52" s="179"/>
      <c r="D52" s="179"/>
      <c r="E52" s="179"/>
      <c r="F52" s="180"/>
      <c r="G52" s="180"/>
      <c r="H52" s="186"/>
      <c r="I52" s="187"/>
    </row>
    <row r="53" spans="1:9" ht="12.75">
      <c r="A53" s="166"/>
      <c r="B53" s="183"/>
      <c r="C53" s="181" t="e">
        <f>VLOOKUP(B53,'пр.взв.'!B7:D76,2,FALSE)</f>
        <v>#N/A</v>
      </c>
      <c r="D53" s="181" t="e">
        <f>VLOOKUP(C53,'пр.взв.'!C7:E76,2,FALSE)</f>
        <v>#N/A</v>
      </c>
      <c r="E53" s="181" t="e">
        <f>VLOOKUP(D53,'пр.взв.'!D7:F76,2,FALSE)</f>
        <v>#N/A</v>
      </c>
      <c r="F53" s="182"/>
      <c r="G53" s="182"/>
      <c r="H53" s="188"/>
      <c r="I53" s="189"/>
    </row>
    <row r="54" spans="1:9" ht="12.75">
      <c r="A54" s="166"/>
      <c r="B54" s="176"/>
      <c r="C54" s="161"/>
      <c r="D54" s="161"/>
      <c r="E54" s="161"/>
      <c r="F54" s="157"/>
      <c r="G54" s="157"/>
      <c r="H54" s="164"/>
      <c r="I54" s="159"/>
    </row>
    <row r="55" spans="1:9" ht="12.75">
      <c r="A55" s="166"/>
      <c r="B55" s="176"/>
      <c r="C55" s="178" t="e">
        <f>VLOOKUP(B55,'пр.взв.'!B7:D68,2,FALSE)</f>
        <v>#N/A</v>
      </c>
      <c r="D55" s="178" t="e">
        <f>VLOOKUP(C55,'пр.взв.'!C7:E68,2,FALSE)</f>
        <v>#N/A</v>
      </c>
      <c r="E55" s="178" t="e">
        <f>VLOOKUP(D55,'пр.взв.'!D7:F68,2,FALSE)</f>
        <v>#N/A</v>
      </c>
      <c r="F55" s="157"/>
      <c r="G55" s="157"/>
      <c r="H55" s="164"/>
      <c r="I55" s="159"/>
    </row>
    <row r="56" spans="1:9" ht="13.5" thickBot="1">
      <c r="A56" s="166"/>
      <c r="B56" s="190"/>
      <c r="C56" s="181"/>
      <c r="D56" s="181"/>
      <c r="E56" s="181"/>
      <c r="F56" s="191"/>
      <c r="G56" s="191"/>
      <c r="H56" s="184"/>
      <c r="I56" s="185"/>
    </row>
    <row r="57" spans="1:9" ht="12.75">
      <c r="A57" s="166"/>
      <c r="B57" s="175"/>
      <c r="C57" s="160" t="e">
        <f>VLOOKUP(B57,'пр.взв.'!B7:D70,2,FALSE)</f>
        <v>#N/A</v>
      </c>
      <c r="D57" s="160" t="e">
        <f>VLOOKUP(C57,'пр.взв.'!C7:E70,2,FALSE)</f>
        <v>#N/A</v>
      </c>
      <c r="E57" s="160" t="e">
        <f>VLOOKUP(D57,'пр.взв.'!D7:F70,2,FALSE)</f>
        <v>#N/A</v>
      </c>
      <c r="F57" s="192"/>
      <c r="G57" s="162"/>
      <c r="H57" s="163"/>
      <c r="I57" s="158"/>
    </row>
    <row r="58" spans="1:9" ht="12.75">
      <c r="A58" s="166"/>
      <c r="B58" s="176"/>
      <c r="C58" s="161"/>
      <c r="D58" s="161"/>
      <c r="E58" s="161"/>
      <c r="F58" s="193"/>
      <c r="G58" s="157"/>
      <c r="H58" s="164"/>
      <c r="I58" s="159"/>
    </row>
    <row r="59" spans="1:9" ht="12.75">
      <c r="A59" s="166"/>
      <c r="B59" s="176"/>
      <c r="C59" s="178" t="e">
        <f>VLOOKUP(B59,'пр.взв.'!B7:D72,2,FALSE)</f>
        <v>#N/A</v>
      </c>
      <c r="D59" s="178" t="e">
        <f>VLOOKUP(C59,'пр.взв.'!C7:E72,2,FALSE)</f>
        <v>#N/A</v>
      </c>
      <c r="E59" s="178" t="e">
        <f>VLOOKUP(D59,'пр.взв.'!D7:F72,2,FALSE)</f>
        <v>#N/A</v>
      </c>
      <c r="F59" s="193"/>
      <c r="G59" s="157"/>
      <c r="H59" s="164"/>
      <c r="I59" s="159"/>
    </row>
    <row r="60" spans="1:9" ht="13.5" thickBot="1">
      <c r="A60" s="166"/>
      <c r="B60" s="177"/>
      <c r="C60" s="179"/>
      <c r="D60" s="179"/>
      <c r="E60" s="179"/>
      <c r="F60" s="194"/>
      <c r="G60" s="180"/>
      <c r="H60" s="186"/>
      <c r="I60" s="187"/>
    </row>
    <row r="61" spans="1:9" ht="28.5" customHeight="1">
      <c r="A61" s="150"/>
      <c r="B61" s="154"/>
      <c r="C61" s="154"/>
      <c r="D61" s="154"/>
      <c r="E61" s="154"/>
      <c r="F61" s="154"/>
      <c r="G61" s="154"/>
      <c r="H61" s="154"/>
      <c r="I61" s="154"/>
    </row>
    <row r="62" spans="1:9" ht="12.75">
      <c r="A62" s="150"/>
      <c r="B62" s="154"/>
      <c r="C62" s="154"/>
      <c r="D62" s="154"/>
      <c r="E62" s="154"/>
      <c r="F62" s="154"/>
      <c r="G62" s="154"/>
      <c r="H62" s="154"/>
      <c r="I62" s="154"/>
    </row>
    <row r="63" spans="1:9" ht="17.25" customHeight="1">
      <c r="A63" s="150"/>
      <c r="B63" s="165" t="s">
        <v>59</v>
      </c>
      <c r="C63" s="165"/>
      <c r="D63" s="165"/>
      <c r="E63" s="165"/>
      <c r="F63" s="165"/>
      <c r="G63" s="165"/>
      <c r="H63" s="165"/>
      <c r="I63" s="165"/>
    </row>
    <row r="64" spans="1:9" ht="24.75" customHeight="1" thickBot="1">
      <c r="A64" s="150"/>
      <c r="B64" s="152"/>
      <c r="C64" s="152" t="s">
        <v>60</v>
      </c>
      <c r="D64" s="152"/>
      <c r="E64" s="152"/>
      <c r="F64" s="153" t="str">
        <f>HYPERLINK('пр.взв.'!D4)</f>
        <v>в.к. 57  кг.</v>
      </c>
      <c r="G64" s="152"/>
      <c r="H64" s="152"/>
      <c r="I64" s="152"/>
    </row>
    <row r="65" spans="1:9" ht="12.75" customHeight="1">
      <c r="A65" s="150"/>
      <c r="B65" s="167" t="s">
        <v>5</v>
      </c>
      <c r="C65" s="169" t="s">
        <v>6</v>
      </c>
      <c r="D65" s="171" t="s">
        <v>16</v>
      </c>
      <c r="E65" s="169" t="s">
        <v>17</v>
      </c>
      <c r="F65" s="169" t="s">
        <v>18</v>
      </c>
      <c r="G65" s="171" t="s">
        <v>61</v>
      </c>
      <c r="H65" s="169" t="s">
        <v>19</v>
      </c>
      <c r="I65" s="173" t="s">
        <v>20</v>
      </c>
    </row>
    <row r="66" spans="1:9" ht="13.5" thickBot="1">
      <c r="A66" s="150"/>
      <c r="B66" s="168"/>
      <c r="C66" s="170"/>
      <c r="D66" s="172"/>
      <c r="E66" s="170"/>
      <c r="F66" s="170"/>
      <c r="G66" s="172"/>
      <c r="H66" s="170"/>
      <c r="I66" s="174"/>
    </row>
    <row r="67" spans="1:9" ht="12.75" customHeight="1">
      <c r="A67" s="150"/>
      <c r="B67" s="175"/>
      <c r="C67" s="160" t="e">
        <f>VLOOKUP(B67,'пр.взв.'!B7:D130,2,FALSE)</f>
        <v>#N/A</v>
      </c>
      <c r="D67" s="160" t="e">
        <f>VLOOKUP(C67,'пр.взв.'!C7:E130,2,FALSE)</f>
        <v>#N/A</v>
      </c>
      <c r="E67" s="160" t="e">
        <f>VLOOKUP(D67,'пр.взв.'!D7:F130,2,FALSE)</f>
        <v>#N/A</v>
      </c>
      <c r="F67" s="162"/>
      <c r="G67" s="162"/>
      <c r="H67" s="163"/>
      <c r="I67" s="158"/>
    </row>
    <row r="68" spans="1:9" ht="12.75" customHeight="1">
      <c r="A68" s="150"/>
      <c r="B68" s="176"/>
      <c r="C68" s="161"/>
      <c r="D68" s="161"/>
      <c r="E68" s="161"/>
      <c r="F68" s="157"/>
      <c r="G68" s="157"/>
      <c r="H68" s="164"/>
      <c r="I68" s="159"/>
    </row>
    <row r="69" spans="1:9" ht="12.75" customHeight="1">
      <c r="A69" s="150"/>
      <c r="B69" s="176"/>
      <c r="C69" s="178" t="e">
        <f>VLOOKUP(B69,'пр.взв.'!B7:D130,2,FALSE)</f>
        <v>#N/A</v>
      </c>
      <c r="D69" s="178" t="e">
        <f>VLOOKUP(C69,'пр.взв.'!C7:E130,2,FALSE)</f>
        <v>#N/A</v>
      </c>
      <c r="E69" s="178" t="e">
        <f>VLOOKUP(D69,'пр.взв.'!D7:F130,2,FALSE)</f>
        <v>#N/A</v>
      </c>
      <c r="F69" s="157"/>
      <c r="G69" s="157"/>
      <c r="H69" s="164"/>
      <c r="I69" s="159"/>
    </row>
    <row r="70" spans="1:9" ht="13.5" customHeight="1" thickBot="1">
      <c r="A70" s="150"/>
      <c r="B70" s="190"/>
      <c r="C70" s="179"/>
      <c r="D70" s="179"/>
      <c r="E70" s="179"/>
      <c r="F70" s="191"/>
      <c r="G70" s="191"/>
      <c r="H70" s="184"/>
      <c r="I70" s="185"/>
    </row>
    <row r="71" spans="1:9" ht="12.75" customHeight="1">
      <c r="A71" s="150"/>
      <c r="B71" s="175"/>
      <c r="C71" s="181" t="e">
        <f>VLOOKUP(B71,'пр.взв.'!B7:D130,2,FALSE)</f>
        <v>#N/A</v>
      </c>
      <c r="D71" s="181" t="e">
        <f>VLOOKUP(C71,'пр.взв.'!C7:E130,2,FALSE)</f>
        <v>#N/A</v>
      </c>
      <c r="E71" s="181" t="e">
        <f>VLOOKUP(D71,'пр.взв.'!D7:F130,2,FALSE)</f>
        <v>#N/A</v>
      </c>
      <c r="F71" s="162"/>
      <c r="G71" s="162"/>
      <c r="H71" s="163"/>
      <c r="I71" s="158"/>
    </row>
    <row r="72" spans="1:9" ht="12.75" customHeight="1">
      <c r="A72" s="150"/>
      <c r="B72" s="176"/>
      <c r="C72" s="161"/>
      <c r="D72" s="161"/>
      <c r="E72" s="161"/>
      <c r="F72" s="157"/>
      <c r="G72" s="157"/>
      <c r="H72" s="164"/>
      <c r="I72" s="159"/>
    </row>
    <row r="73" spans="1:9" ht="12.75" customHeight="1">
      <c r="A73" s="150"/>
      <c r="B73" s="176"/>
      <c r="C73" s="178" t="e">
        <f>VLOOKUP(B73,'пр.взв.'!B7:D130,2,FALSE)</f>
        <v>#N/A</v>
      </c>
      <c r="D73" s="178" t="e">
        <f>VLOOKUP(C73,'пр.взв.'!C7:E130,2,FALSE)</f>
        <v>#N/A</v>
      </c>
      <c r="E73" s="178" t="e">
        <f>VLOOKUP(D73,'пр.взв.'!D7:F130,2,FALSE)</f>
        <v>#N/A</v>
      </c>
      <c r="F73" s="157"/>
      <c r="G73" s="157"/>
      <c r="H73" s="164"/>
      <c r="I73" s="159"/>
    </row>
    <row r="74" spans="1:9" ht="13.5" customHeight="1" thickBot="1">
      <c r="A74" s="150"/>
      <c r="B74" s="177"/>
      <c r="C74" s="181"/>
      <c r="D74" s="181"/>
      <c r="E74" s="181"/>
      <c r="F74" s="180"/>
      <c r="G74" s="180"/>
      <c r="H74" s="186"/>
      <c r="I74" s="187"/>
    </row>
    <row r="75" spans="1:9" ht="12.75" customHeight="1">
      <c r="A75" s="150"/>
      <c r="B75" s="183"/>
      <c r="C75" s="160" t="e">
        <f>VLOOKUP(B75,'пр.взв.'!B7:D130,2,FALSE)</f>
        <v>#N/A</v>
      </c>
      <c r="D75" s="160" t="e">
        <f>VLOOKUP(C75,'пр.взв.'!C7:E130,2,FALSE)</f>
        <v>#N/A</v>
      </c>
      <c r="E75" s="160" t="e">
        <f>VLOOKUP(D75,'пр.взв.'!D7:F130,2,FALSE)</f>
        <v>#N/A</v>
      </c>
      <c r="F75" s="182"/>
      <c r="G75" s="182"/>
      <c r="H75" s="188"/>
      <c r="I75" s="189"/>
    </row>
    <row r="76" spans="1:9" ht="12.75" customHeight="1">
      <c r="A76" s="150"/>
      <c r="B76" s="176"/>
      <c r="C76" s="161"/>
      <c r="D76" s="161"/>
      <c r="E76" s="161"/>
      <c r="F76" s="157"/>
      <c r="G76" s="157"/>
      <c r="H76" s="164"/>
      <c r="I76" s="159"/>
    </row>
    <row r="77" spans="1:9" ht="12.75" customHeight="1">
      <c r="A77" s="150"/>
      <c r="B77" s="176"/>
      <c r="C77" s="178" t="e">
        <f>VLOOKUP(B77,'пр.взв.'!B7:D130,2,FALSE)</f>
        <v>#N/A</v>
      </c>
      <c r="D77" s="178" t="e">
        <f>VLOOKUP(C77,'пр.взв.'!C7:E130,2,FALSE)</f>
        <v>#N/A</v>
      </c>
      <c r="E77" s="178" t="e">
        <f>VLOOKUP(D77,'пр.взв.'!D7:F130,2,FALSE)</f>
        <v>#N/A</v>
      </c>
      <c r="F77" s="157"/>
      <c r="G77" s="157"/>
      <c r="H77" s="164"/>
      <c r="I77" s="159"/>
    </row>
    <row r="78" spans="1:9" ht="13.5" customHeight="1" thickBot="1">
      <c r="A78" s="150"/>
      <c r="B78" s="190"/>
      <c r="C78" s="179"/>
      <c r="D78" s="179"/>
      <c r="E78" s="179"/>
      <c r="F78" s="191"/>
      <c r="G78" s="191"/>
      <c r="H78" s="184"/>
      <c r="I78" s="185"/>
    </row>
    <row r="79" spans="1:9" ht="12.75" customHeight="1">
      <c r="A79" s="150"/>
      <c r="B79" s="175"/>
      <c r="C79" s="181" t="e">
        <f>VLOOKUP(B79,'пр.взв.'!B7:D130,2,FALSE)</f>
        <v>#N/A</v>
      </c>
      <c r="D79" s="181" t="e">
        <f>VLOOKUP(C79,'пр.взв.'!C7:E130,2,FALSE)</f>
        <v>#N/A</v>
      </c>
      <c r="E79" s="181" t="e">
        <f>VLOOKUP(D79,'пр.взв.'!D7:F130,2,FALSE)</f>
        <v>#N/A</v>
      </c>
      <c r="F79" s="162"/>
      <c r="G79" s="162"/>
      <c r="H79" s="163"/>
      <c r="I79" s="158"/>
    </row>
    <row r="80" spans="1:9" ht="12.75" customHeight="1">
      <c r="A80" s="150"/>
      <c r="B80" s="176"/>
      <c r="C80" s="161"/>
      <c r="D80" s="161"/>
      <c r="E80" s="161"/>
      <c r="F80" s="157"/>
      <c r="G80" s="157"/>
      <c r="H80" s="164"/>
      <c r="I80" s="159"/>
    </row>
    <row r="81" spans="1:9" ht="12.75" customHeight="1">
      <c r="A81" s="150"/>
      <c r="B81" s="176"/>
      <c r="C81" s="178" t="e">
        <f>VLOOKUP(B81,'пр.взв.'!B7:D130,2,FALSE)</f>
        <v>#N/A</v>
      </c>
      <c r="D81" s="178" t="e">
        <f>VLOOKUP(C81,'пр.взв.'!C7:E130,2,FALSE)</f>
        <v>#N/A</v>
      </c>
      <c r="E81" s="178" t="e">
        <f>VLOOKUP(D81,'пр.взв.'!D7:F130,2,FALSE)</f>
        <v>#N/A</v>
      </c>
      <c r="F81" s="157"/>
      <c r="G81" s="157"/>
      <c r="H81" s="164"/>
      <c r="I81" s="159"/>
    </row>
    <row r="82" spans="1:9" ht="13.5" customHeight="1" thickBot="1">
      <c r="A82" s="150"/>
      <c r="B82" s="177"/>
      <c r="C82" s="181"/>
      <c r="D82" s="181"/>
      <c r="E82" s="181"/>
      <c r="F82" s="180"/>
      <c r="G82" s="180"/>
      <c r="H82" s="186"/>
      <c r="I82" s="187"/>
    </row>
    <row r="83" spans="1:9" ht="12.75" customHeight="1">
      <c r="A83" s="150"/>
      <c r="B83" s="183"/>
      <c r="C83" s="160" t="e">
        <f>VLOOKUP(B83,'пр.взв.'!B7:D130,2,FALSE)</f>
        <v>#N/A</v>
      </c>
      <c r="D83" s="160" t="e">
        <f>VLOOKUP(C83,'пр.взв.'!C7:E130,2,FALSE)</f>
        <v>#N/A</v>
      </c>
      <c r="E83" s="160" t="e">
        <f>VLOOKUP(D83,'пр.взв.'!D7:F130,2,FALSE)</f>
        <v>#N/A</v>
      </c>
      <c r="F83" s="182"/>
      <c r="G83" s="182"/>
      <c r="H83" s="188"/>
      <c r="I83" s="189"/>
    </row>
    <row r="84" spans="1:9" ht="12.75" customHeight="1">
      <c r="A84" s="150"/>
      <c r="B84" s="176"/>
      <c r="C84" s="161"/>
      <c r="D84" s="161"/>
      <c r="E84" s="161"/>
      <c r="F84" s="157"/>
      <c r="G84" s="157"/>
      <c r="H84" s="164"/>
      <c r="I84" s="159"/>
    </row>
    <row r="85" spans="1:9" ht="12.75" customHeight="1">
      <c r="A85" s="150"/>
      <c r="B85" s="176"/>
      <c r="C85" s="178" t="e">
        <f>VLOOKUP(B85,'пр.взв.'!B7:D130,2,FALSE)</f>
        <v>#N/A</v>
      </c>
      <c r="D85" s="178" t="e">
        <f>VLOOKUP(C85,'пр.взв.'!C7:E130,2,FALSE)</f>
        <v>#N/A</v>
      </c>
      <c r="E85" s="178" t="e">
        <f>VLOOKUP(D85,'пр.взв.'!D7:F130,2,FALSE)</f>
        <v>#N/A</v>
      </c>
      <c r="F85" s="157"/>
      <c r="G85" s="157"/>
      <c r="H85" s="164"/>
      <c r="I85" s="159"/>
    </row>
    <row r="86" spans="1:9" ht="13.5" customHeight="1" thickBot="1">
      <c r="A86" s="150"/>
      <c r="B86" s="190"/>
      <c r="C86" s="179"/>
      <c r="D86" s="179"/>
      <c r="E86" s="179"/>
      <c r="F86" s="191"/>
      <c r="G86" s="191"/>
      <c r="H86" s="184"/>
      <c r="I86" s="185"/>
    </row>
    <row r="87" spans="1:9" ht="12.75" customHeight="1">
      <c r="A87" s="150"/>
      <c r="B87" s="175"/>
      <c r="C87" s="160" t="e">
        <f>VLOOKUP(B87,'пр.взв.'!B7:D130,2,FALSE)</f>
        <v>#N/A</v>
      </c>
      <c r="D87" s="160" t="e">
        <f>VLOOKUP(C87,'пр.взв.'!C7:E130,2,FALSE)</f>
        <v>#N/A</v>
      </c>
      <c r="E87" s="160" t="e">
        <f>VLOOKUP(D87,'пр.взв.'!D7:F130,2,FALSE)</f>
        <v>#N/A</v>
      </c>
      <c r="F87" s="162"/>
      <c r="G87" s="162"/>
      <c r="H87" s="163"/>
      <c r="I87" s="158"/>
    </row>
    <row r="88" spans="1:9" ht="12.75" customHeight="1">
      <c r="A88" s="150"/>
      <c r="B88" s="176"/>
      <c r="C88" s="161"/>
      <c r="D88" s="161"/>
      <c r="E88" s="161"/>
      <c r="F88" s="157"/>
      <c r="G88" s="157"/>
      <c r="H88" s="164"/>
      <c r="I88" s="159"/>
    </row>
    <row r="89" spans="1:9" ht="12.75" customHeight="1">
      <c r="A89" s="150"/>
      <c r="B89" s="176"/>
      <c r="C89" s="178" t="e">
        <f>VLOOKUP(B89,'пр.взв.'!B7:D130,2,FALSE)</f>
        <v>#N/A</v>
      </c>
      <c r="D89" s="178" t="e">
        <f>VLOOKUP(C89,'пр.взв.'!C7:E130,2,FALSE)</f>
        <v>#N/A</v>
      </c>
      <c r="E89" s="178" t="e">
        <f>VLOOKUP(D89,'пр.взв.'!D7:F130,2,FALSE)</f>
        <v>#N/A</v>
      </c>
      <c r="F89" s="157"/>
      <c r="G89" s="157"/>
      <c r="H89" s="164"/>
      <c r="I89" s="159"/>
    </row>
    <row r="90" spans="1:9" ht="13.5" customHeight="1" thickBot="1">
      <c r="A90" s="150"/>
      <c r="B90" s="177"/>
      <c r="C90" s="179"/>
      <c r="D90" s="179"/>
      <c r="E90" s="179"/>
      <c r="F90" s="180"/>
      <c r="G90" s="180"/>
      <c r="H90" s="186"/>
      <c r="I90" s="187"/>
    </row>
    <row r="91" spans="1:9" ht="12.75" customHeight="1">
      <c r="A91" s="150"/>
      <c r="B91" s="183"/>
      <c r="C91" s="181" t="e">
        <f>VLOOKUP(B91,'пр.взв.'!B7:D130,2,FALSE)</f>
        <v>#N/A</v>
      </c>
      <c r="D91" s="181" t="e">
        <f>VLOOKUP(C91,'пр.взв.'!C7:E130,2,FALSE)</f>
        <v>#N/A</v>
      </c>
      <c r="E91" s="181" t="e">
        <f>VLOOKUP(D91,'пр.взв.'!D7:F130,2,FALSE)</f>
        <v>#N/A</v>
      </c>
      <c r="F91" s="182"/>
      <c r="G91" s="182"/>
      <c r="H91" s="188"/>
      <c r="I91" s="189"/>
    </row>
    <row r="92" spans="1:9" ht="12.75" customHeight="1">
      <c r="A92" s="150"/>
      <c r="B92" s="176"/>
      <c r="C92" s="161"/>
      <c r="D92" s="161"/>
      <c r="E92" s="161"/>
      <c r="F92" s="157"/>
      <c r="G92" s="157"/>
      <c r="H92" s="164"/>
      <c r="I92" s="159"/>
    </row>
    <row r="93" spans="1:9" ht="12.75" customHeight="1">
      <c r="A93" s="150"/>
      <c r="B93" s="176"/>
      <c r="C93" s="178" t="e">
        <f>VLOOKUP(B93,'пр.взв.'!B7:D130,2,FALSE)</f>
        <v>#N/A</v>
      </c>
      <c r="D93" s="178" t="e">
        <f>VLOOKUP(C93,'пр.взв.'!C7:E130,2,FALSE)</f>
        <v>#N/A</v>
      </c>
      <c r="E93" s="178" t="e">
        <f>VLOOKUP(D93,'пр.взв.'!D7:F130,2,FALSE)</f>
        <v>#N/A</v>
      </c>
      <c r="F93" s="157"/>
      <c r="G93" s="157"/>
      <c r="H93" s="164"/>
      <c r="I93" s="159"/>
    </row>
    <row r="94" spans="1:9" ht="13.5" customHeight="1" thickBot="1">
      <c r="A94" s="150"/>
      <c r="B94" s="190"/>
      <c r="C94" s="181"/>
      <c r="D94" s="181"/>
      <c r="E94" s="181"/>
      <c r="F94" s="191"/>
      <c r="G94" s="191"/>
      <c r="H94" s="184"/>
      <c r="I94" s="185"/>
    </row>
    <row r="95" spans="1:9" ht="12.75" customHeight="1">
      <c r="A95" s="150"/>
      <c r="B95" s="175"/>
      <c r="C95" s="160" t="e">
        <f>VLOOKUP(B95,'пр.взв.'!B7:D130,2,FALSE)</f>
        <v>#N/A</v>
      </c>
      <c r="D95" s="160" t="e">
        <f>VLOOKUP(C95,'пр.взв.'!C7:E130,2,FALSE)</f>
        <v>#N/A</v>
      </c>
      <c r="E95" s="160" t="e">
        <f>VLOOKUP(D95,'пр.взв.'!D7:F130,2,FALSE)</f>
        <v>#N/A</v>
      </c>
      <c r="F95" s="162"/>
      <c r="G95" s="162"/>
      <c r="H95" s="163"/>
      <c r="I95" s="158"/>
    </row>
    <row r="96" spans="1:9" ht="12.75" customHeight="1">
      <c r="A96" s="150"/>
      <c r="B96" s="176"/>
      <c r="C96" s="161"/>
      <c r="D96" s="161"/>
      <c r="E96" s="161"/>
      <c r="F96" s="157"/>
      <c r="G96" s="157"/>
      <c r="H96" s="164"/>
      <c r="I96" s="159"/>
    </row>
    <row r="97" spans="1:9" ht="12.75" customHeight="1">
      <c r="A97" s="150"/>
      <c r="B97" s="176"/>
      <c r="C97" s="178" t="e">
        <f>VLOOKUP(B97,'пр.взв.'!B7:D130,2,FALSE)</f>
        <v>#N/A</v>
      </c>
      <c r="D97" s="178" t="e">
        <f>VLOOKUP(C97,'пр.взв.'!C7:E130,2,FALSE)</f>
        <v>#N/A</v>
      </c>
      <c r="E97" s="178" t="e">
        <f>VLOOKUP(D97,'пр.взв.'!D7:F130,2,FALSE)</f>
        <v>#N/A</v>
      </c>
      <c r="F97" s="157"/>
      <c r="G97" s="157"/>
      <c r="H97" s="164"/>
      <c r="I97" s="159"/>
    </row>
    <row r="98" spans="1:9" ht="13.5" customHeight="1" thickBot="1">
      <c r="A98" s="150"/>
      <c r="B98" s="177"/>
      <c r="C98" s="179"/>
      <c r="D98" s="179"/>
      <c r="E98" s="179"/>
      <c r="F98" s="180"/>
      <c r="G98" s="180"/>
      <c r="H98" s="186"/>
      <c r="I98" s="187"/>
    </row>
    <row r="99" spans="1:9" ht="12.75" customHeight="1">
      <c r="A99" s="150"/>
      <c r="B99" s="183"/>
      <c r="C99" s="181" t="e">
        <f>VLOOKUP(B99,'пр.взв.'!B7:D130,2,FALSE)</f>
        <v>#N/A</v>
      </c>
      <c r="D99" s="181" t="e">
        <f>VLOOKUP(C99,'пр.взв.'!C7:E130,2,FALSE)</f>
        <v>#N/A</v>
      </c>
      <c r="E99" s="181" t="e">
        <f>VLOOKUP(D99,'пр.взв.'!D7:F130,2,FALSE)</f>
        <v>#N/A</v>
      </c>
      <c r="F99" s="182"/>
      <c r="G99" s="182"/>
      <c r="H99" s="188"/>
      <c r="I99" s="189"/>
    </row>
    <row r="100" spans="1:9" ht="12.75" customHeight="1">
      <c r="A100" s="150"/>
      <c r="B100" s="176"/>
      <c r="C100" s="161"/>
      <c r="D100" s="161"/>
      <c r="E100" s="161"/>
      <c r="F100" s="157"/>
      <c r="G100" s="157"/>
      <c r="H100" s="164"/>
      <c r="I100" s="159"/>
    </row>
    <row r="101" spans="1:9" ht="12.75" customHeight="1">
      <c r="A101" s="150"/>
      <c r="B101" s="176"/>
      <c r="C101" s="178" t="e">
        <f>VLOOKUP(B101,'пр.взв.'!B7:D130,2,FALSE)</f>
        <v>#N/A</v>
      </c>
      <c r="D101" s="178" t="e">
        <f>VLOOKUP(C101,'пр.взв.'!C7:E130,2,FALSE)</f>
        <v>#N/A</v>
      </c>
      <c r="E101" s="178" t="e">
        <f>VLOOKUP(D101,'пр.взв.'!D7:F130,2,FALSE)</f>
        <v>#N/A</v>
      </c>
      <c r="F101" s="157"/>
      <c r="G101" s="157"/>
      <c r="H101" s="164"/>
      <c r="I101" s="159"/>
    </row>
    <row r="102" spans="1:9" ht="13.5" customHeight="1" thickBot="1">
      <c r="A102" s="150"/>
      <c r="B102" s="190"/>
      <c r="C102" s="181"/>
      <c r="D102" s="181"/>
      <c r="E102" s="181"/>
      <c r="F102" s="191"/>
      <c r="G102" s="191"/>
      <c r="H102" s="184"/>
      <c r="I102" s="185"/>
    </row>
    <row r="103" spans="1:9" ht="12.75" customHeight="1">
      <c r="A103" s="150"/>
      <c r="B103" s="175"/>
      <c r="C103" s="160" t="e">
        <f>VLOOKUP(B103,'пр.взв.'!B7:D130,2,FALSE)</f>
        <v>#N/A</v>
      </c>
      <c r="D103" s="160" t="e">
        <f>VLOOKUP(C103,'пр.взв.'!C7:E130,2,FALSE)</f>
        <v>#N/A</v>
      </c>
      <c r="E103" s="160" t="e">
        <f>VLOOKUP(D103,'пр.взв.'!D7:F130,2,FALSE)</f>
        <v>#N/A</v>
      </c>
      <c r="F103" s="162"/>
      <c r="G103" s="162"/>
      <c r="H103" s="163"/>
      <c r="I103" s="158"/>
    </row>
    <row r="104" spans="1:9" ht="12.75" customHeight="1">
      <c r="A104" s="150"/>
      <c r="B104" s="176"/>
      <c r="C104" s="161"/>
      <c r="D104" s="161"/>
      <c r="E104" s="161"/>
      <c r="F104" s="157"/>
      <c r="G104" s="157"/>
      <c r="H104" s="164"/>
      <c r="I104" s="159"/>
    </row>
    <row r="105" spans="1:9" ht="12.75" customHeight="1">
      <c r="A105" s="150"/>
      <c r="B105" s="176"/>
      <c r="C105" s="178" t="e">
        <f>VLOOKUP(B105,'пр.взв.'!B7:D130,2,FALSE)</f>
        <v>#N/A</v>
      </c>
      <c r="D105" s="178" t="e">
        <f>VLOOKUP(C105,'пр.взв.'!C7:E130,2,FALSE)</f>
        <v>#N/A</v>
      </c>
      <c r="E105" s="178" t="e">
        <f>VLOOKUP(D105,'пр.взв.'!D7:F130,2,FALSE)</f>
        <v>#N/A</v>
      </c>
      <c r="F105" s="157"/>
      <c r="G105" s="157"/>
      <c r="H105" s="164"/>
      <c r="I105" s="159"/>
    </row>
    <row r="106" spans="1:9" ht="13.5" customHeight="1" thickBot="1">
      <c r="A106" s="150"/>
      <c r="B106" s="177"/>
      <c r="C106" s="179"/>
      <c r="D106" s="179"/>
      <c r="E106" s="179"/>
      <c r="F106" s="180"/>
      <c r="G106" s="180"/>
      <c r="H106" s="186"/>
      <c r="I106" s="187"/>
    </row>
    <row r="107" spans="1:9" ht="12.75" customHeight="1">
      <c r="A107" s="150"/>
      <c r="B107" s="183"/>
      <c r="C107" s="181" t="e">
        <f>VLOOKUP(B107,'пр.взв.'!B7:D130,2,FALSE)</f>
        <v>#N/A</v>
      </c>
      <c r="D107" s="181" t="e">
        <f>VLOOKUP(C107,'пр.взв.'!C7:E130,2,FALSE)</f>
        <v>#N/A</v>
      </c>
      <c r="E107" s="181" t="e">
        <f>VLOOKUP(D107,'пр.взв.'!D7:F130,2,FALSE)</f>
        <v>#N/A</v>
      </c>
      <c r="F107" s="182"/>
      <c r="G107" s="182"/>
      <c r="H107" s="188"/>
      <c r="I107" s="189"/>
    </row>
    <row r="108" spans="1:9" ht="12.75" customHeight="1">
      <c r="A108" s="150"/>
      <c r="B108" s="176"/>
      <c r="C108" s="161"/>
      <c r="D108" s="161"/>
      <c r="E108" s="161"/>
      <c r="F108" s="157"/>
      <c r="G108" s="157"/>
      <c r="H108" s="164"/>
      <c r="I108" s="159"/>
    </row>
    <row r="109" spans="1:9" ht="12.75" customHeight="1">
      <c r="A109" s="150"/>
      <c r="B109" s="176"/>
      <c r="C109" s="178" t="e">
        <f>VLOOKUP(B109,'пр.взв.'!B7:D132,2,FALSE)</f>
        <v>#N/A</v>
      </c>
      <c r="D109" s="178" t="e">
        <f>VLOOKUP(C109,'пр.взв.'!C7:E132,2,FALSE)</f>
        <v>#N/A</v>
      </c>
      <c r="E109" s="178" t="e">
        <f>VLOOKUP(D109,'пр.взв.'!D7:F132,2,FALSE)</f>
        <v>#N/A</v>
      </c>
      <c r="F109" s="157"/>
      <c r="G109" s="157"/>
      <c r="H109" s="164"/>
      <c r="I109" s="159"/>
    </row>
    <row r="110" spans="1:9" ht="13.5" customHeight="1" thickBot="1">
      <c r="A110" s="150"/>
      <c r="B110" s="190"/>
      <c r="C110" s="181"/>
      <c r="D110" s="181"/>
      <c r="E110" s="181"/>
      <c r="F110" s="191"/>
      <c r="G110" s="191"/>
      <c r="H110" s="184"/>
      <c r="I110" s="185"/>
    </row>
    <row r="111" spans="1:9" ht="12.75" customHeight="1">
      <c r="A111" s="150"/>
      <c r="B111" s="175"/>
      <c r="C111" s="160" t="e">
        <f>VLOOKUP(B111,'пр.взв.'!B7:D134,2,FALSE)</f>
        <v>#N/A</v>
      </c>
      <c r="D111" s="160" t="e">
        <f>VLOOKUP(C111,'пр.взв.'!C7:E134,2,FALSE)</f>
        <v>#N/A</v>
      </c>
      <c r="E111" s="160" t="e">
        <f>VLOOKUP(D111,'пр.взв.'!D7:F134,2,FALSE)</f>
        <v>#N/A</v>
      </c>
      <c r="F111" s="162"/>
      <c r="G111" s="162"/>
      <c r="H111" s="163"/>
      <c r="I111" s="158"/>
    </row>
    <row r="112" spans="1:9" ht="12.75" customHeight="1">
      <c r="A112" s="150"/>
      <c r="B112" s="176"/>
      <c r="C112" s="161"/>
      <c r="D112" s="161"/>
      <c r="E112" s="161"/>
      <c r="F112" s="157"/>
      <c r="G112" s="157"/>
      <c r="H112" s="164"/>
      <c r="I112" s="159"/>
    </row>
    <row r="113" spans="1:9" ht="12.75" customHeight="1">
      <c r="A113" s="150"/>
      <c r="B113" s="176"/>
      <c r="C113" s="178" t="e">
        <f>VLOOKUP(B113,'пр.взв.'!B7:D136,2,FALSE)</f>
        <v>#N/A</v>
      </c>
      <c r="D113" s="178" t="e">
        <f>VLOOKUP(C113,'пр.взв.'!C7:E136,2,FALSE)</f>
        <v>#N/A</v>
      </c>
      <c r="E113" s="178" t="e">
        <f>VLOOKUP(D113,'пр.взв.'!D7:F136,2,FALSE)</f>
        <v>#N/A</v>
      </c>
      <c r="F113" s="157"/>
      <c r="G113" s="157"/>
      <c r="H113" s="164"/>
      <c r="I113" s="159"/>
    </row>
    <row r="114" spans="1:9" ht="13.5" customHeight="1" thickBot="1">
      <c r="A114" s="150"/>
      <c r="B114" s="177"/>
      <c r="C114" s="179"/>
      <c r="D114" s="179"/>
      <c r="E114" s="179"/>
      <c r="F114" s="180"/>
      <c r="G114" s="180"/>
      <c r="H114" s="186"/>
      <c r="I114" s="187"/>
    </row>
    <row r="115" spans="1:9" ht="12.75" customHeight="1">
      <c r="A115" s="150"/>
      <c r="B115" s="183"/>
      <c r="C115" s="181" t="e">
        <f>VLOOKUP(B115,'пр.взв.'!B7:D138,2,FALSE)</f>
        <v>#N/A</v>
      </c>
      <c r="D115" s="181" t="e">
        <f>VLOOKUP(C115,'пр.взв.'!C7:E138,2,FALSE)</f>
        <v>#N/A</v>
      </c>
      <c r="E115" s="181" t="e">
        <f>VLOOKUP(D115,'пр.взв.'!D7:F138,2,FALSE)</f>
        <v>#N/A</v>
      </c>
      <c r="F115" s="182"/>
      <c r="G115" s="182"/>
      <c r="H115" s="188"/>
      <c r="I115" s="189"/>
    </row>
    <row r="116" spans="1:9" ht="12.75" customHeight="1">
      <c r="A116" s="150"/>
      <c r="B116" s="176"/>
      <c r="C116" s="161"/>
      <c r="D116" s="161"/>
      <c r="E116" s="161"/>
      <c r="F116" s="157"/>
      <c r="G116" s="157"/>
      <c r="H116" s="164"/>
      <c r="I116" s="159"/>
    </row>
    <row r="117" spans="1:9" ht="12.75" customHeight="1">
      <c r="A117" s="150"/>
      <c r="B117" s="176"/>
      <c r="C117" s="178" t="e">
        <f>VLOOKUP(B117,'пр.взв.'!B7:D130,2,FALSE)</f>
        <v>#N/A</v>
      </c>
      <c r="D117" s="178" t="e">
        <f>VLOOKUP(C117,'пр.взв.'!C7:E130,2,FALSE)</f>
        <v>#N/A</v>
      </c>
      <c r="E117" s="178" t="e">
        <f>VLOOKUP(D117,'пр.взв.'!D7:F130,2,FALSE)</f>
        <v>#N/A</v>
      </c>
      <c r="F117" s="157"/>
      <c r="G117" s="157"/>
      <c r="H117" s="164"/>
      <c r="I117" s="159"/>
    </row>
    <row r="118" spans="1:9" ht="13.5" customHeight="1" thickBot="1">
      <c r="A118" s="150"/>
      <c r="B118" s="190"/>
      <c r="C118" s="181"/>
      <c r="D118" s="181"/>
      <c r="E118" s="181"/>
      <c r="F118" s="191"/>
      <c r="G118" s="191"/>
      <c r="H118" s="184"/>
      <c r="I118" s="185"/>
    </row>
    <row r="119" spans="1:9" ht="12.75" customHeight="1">
      <c r="A119" s="150"/>
      <c r="B119" s="175"/>
      <c r="C119" s="160" t="e">
        <f>VLOOKUP(B119,'пр.взв.'!B7:D132,2,FALSE)</f>
        <v>#N/A</v>
      </c>
      <c r="D119" s="160" t="e">
        <f>VLOOKUP(C119,'пр.взв.'!C7:E132,2,FALSE)</f>
        <v>#N/A</v>
      </c>
      <c r="E119" s="160" t="e">
        <f>VLOOKUP(D119,'пр.взв.'!D7:F132,2,FALSE)</f>
        <v>#N/A</v>
      </c>
      <c r="F119" s="192"/>
      <c r="G119" s="162"/>
      <c r="H119" s="163"/>
      <c r="I119" s="158"/>
    </row>
    <row r="120" spans="1:9" ht="12.75" customHeight="1">
      <c r="A120" s="150"/>
      <c r="B120" s="176"/>
      <c r="C120" s="161"/>
      <c r="D120" s="161"/>
      <c r="E120" s="161"/>
      <c r="F120" s="193"/>
      <c r="G120" s="157"/>
      <c r="H120" s="164"/>
      <c r="I120" s="159"/>
    </row>
    <row r="121" spans="1:9" ht="12.75" customHeight="1">
      <c r="A121" s="150"/>
      <c r="B121" s="176"/>
      <c r="C121" s="178" t="e">
        <f>VLOOKUP(B121,'пр.взв.'!B7:D134,2,FALSE)</f>
        <v>#N/A</v>
      </c>
      <c r="D121" s="178" t="e">
        <f>VLOOKUP(C121,'пр.взв.'!C7:E134,2,FALSE)</f>
        <v>#N/A</v>
      </c>
      <c r="E121" s="178" t="e">
        <f>VLOOKUP(D121,'пр.взв.'!D7:F134,2,FALSE)</f>
        <v>#N/A</v>
      </c>
      <c r="F121" s="193"/>
      <c r="G121" s="157"/>
      <c r="H121" s="164"/>
      <c r="I121" s="159"/>
    </row>
    <row r="122" spans="1:9" ht="13.5" customHeight="1" thickBot="1">
      <c r="A122" s="150"/>
      <c r="B122" s="177"/>
      <c r="C122" s="179"/>
      <c r="D122" s="179"/>
      <c r="E122" s="179"/>
      <c r="F122" s="194"/>
      <c r="G122" s="180"/>
      <c r="H122" s="186"/>
      <c r="I122" s="187"/>
    </row>
    <row r="123" spans="1:9" ht="12.75">
      <c r="A123" s="150"/>
      <c r="B123" s="150"/>
      <c r="C123" s="150"/>
      <c r="D123" s="150"/>
      <c r="E123" s="150"/>
      <c r="F123" s="150"/>
      <c r="G123" s="150"/>
      <c r="H123" s="150"/>
      <c r="I123" s="150"/>
    </row>
    <row r="124" spans="1:9" ht="12.75">
      <c r="A124" s="150"/>
      <c r="B124" s="150"/>
      <c r="C124" s="150"/>
      <c r="D124" s="150"/>
      <c r="E124" s="150"/>
      <c r="F124" s="150"/>
      <c r="G124" s="150"/>
      <c r="H124" s="150"/>
      <c r="I124" s="150"/>
    </row>
    <row r="125" spans="1:9" ht="12.75">
      <c r="A125" s="150"/>
      <c r="B125" s="150"/>
      <c r="C125" s="150"/>
      <c r="D125" s="150"/>
      <c r="E125" s="150"/>
      <c r="F125" s="150"/>
      <c r="G125" s="150"/>
      <c r="H125" s="150"/>
      <c r="I125" s="150"/>
    </row>
    <row r="126" spans="1:9" ht="12.75">
      <c r="A126" s="150"/>
      <c r="B126" s="150"/>
      <c r="C126" s="150"/>
      <c r="D126" s="150"/>
      <c r="E126" s="150"/>
      <c r="F126" s="150"/>
      <c r="G126" s="150"/>
      <c r="H126" s="150"/>
      <c r="I126" s="150"/>
    </row>
    <row r="127" spans="1:9" ht="12.75">
      <c r="A127" s="150"/>
      <c r="B127" s="150"/>
      <c r="C127" s="150"/>
      <c r="D127" s="150"/>
      <c r="E127" s="150"/>
      <c r="F127" s="150"/>
      <c r="G127" s="150"/>
      <c r="H127" s="150"/>
      <c r="I127" s="150"/>
    </row>
    <row r="128" spans="1:9" ht="12.75">
      <c r="A128" s="150"/>
      <c r="B128" s="150"/>
      <c r="C128" s="150"/>
      <c r="D128" s="150"/>
      <c r="E128" s="150"/>
      <c r="F128" s="150"/>
      <c r="G128" s="150"/>
      <c r="H128" s="150"/>
      <c r="I128" s="150"/>
    </row>
    <row r="129" spans="1:9" ht="12.75">
      <c r="A129" s="150"/>
      <c r="B129" s="150"/>
      <c r="C129" s="150"/>
      <c r="D129" s="150"/>
      <c r="E129" s="150"/>
      <c r="F129" s="150"/>
      <c r="G129" s="150"/>
      <c r="H129" s="150"/>
      <c r="I129" s="150"/>
    </row>
    <row r="130" spans="1:9" ht="12.75">
      <c r="A130" s="150"/>
      <c r="B130" s="150"/>
      <c r="C130" s="150"/>
      <c r="D130" s="150"/>
      <c r="E130" s="150"/>
      <c r="F130" s="150"/>
      <c r="G130" s="150"/>
      <c r="H130" s="150"/>
      <c r="I130" s="150"/>
    </row>
    <row r="131" spans="1:9" ht="12.75">
      <c r="A131" s="150"/>
      <c r="B131" s="150"/>
      <c r="C131" s="150"/>
      <c r="D131" s="150"/>
      <c r="E131" s="150"/>
      <c r="F131" s="150"/>
      <c r="G131" s="150"/>
      <c r="H131" s="150"/>
      <c r="I131" s="150"/>
    </row>
  </sheetData>
  <sheetProtection/>
  <mergeCells count="495"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3:B94"/>
    <mergeCell ref="C93:C94"/>
    <mergeCell ref="D93:D94"/>
    <mergeCell ref="E93:E94"/>
    <mergeCell ref="B91:B92"/>
    <mergeCell ref="C91:C92"/>
    <mergeCell ref="D91:D92"/>
    <mergeCell ref="E91:E92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5:B86"/>
    <mergeCell ref="C85:C86"/>
    <mergeCell ref="D85:D86"/>
    <mergeCell ref="E85:E86"/>
    <mergeCell ref="B83:B84"/>
    <mergeCell ref="C83:C84"/>
    <mergeCell ref="D83:D84"/>
    <mergeCell ref="E83:E84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7:B78"/>
    <mergeCell ref="C77:C78"/>
    <mergeCell ref="D77:D78"/>
    <mergeCell ref="E77:E78"/>
    <mergeCell ref="B75:B76"/>
    <mergeCell ref="C75:C76"/>
    <mergeCell ref="D75:D76"/>
    <mergeCell ref="E75:E76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H7:H8"/>
    <mergeCell ref="I7:I8"/>
    <mergeCell ref="H9:H10"/>
    <mergeCell ref="A9:A10"/>
    <mergeCell ref="B9:B10"/>
    <mergeCell ref="C9:C10"/>
    <mergeCell ref="D9:D10"/>
    <mergeCell ref="E7:E8"/>
    <mergeCell ref="F7:F8"/>
    <mergeCell ref="G7:G8"/>
    <mergeCell ref="E9:E10"/>
    <mergeCell ref="F9:F10"/>
    <mergeCell ref="G9:G10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6"/>
    <mergeCell ref="E5:E6"/>
    <mergeCell ref="F5:F6"/>
    <mergeCell ref="G5:G6"/>
    <mergeCell ref="H5:H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tabSelected="1" zoomScalePageLayoutView="0" workbookViewId="0" topLeftCell="A1">
      <selection activeCell="A72" sqref="A1:G7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205" t="s">
        <v>54</v>
      </c>
      <c r="B1" s="205"/>
      <c r="C1" s="205"/>
      <c r="D1" s="205"/>
      <c r="E1" s="205"/>
      <c r="F1" s="205"/>
      <c r="G1" s="205"/>
    </row>
    <row r="2" spans="2:7" ht="27.75" customHeight="1" thickBot="1">
      <c r="B2" s="208" t="s">
        <v>56</v>
      </c>
      <c r="C2" s="208"/>
      <c r="D2" s="209" t="str">
        <f>HYPERLINK('[1]реквизиты'!$A$2)</f>
        <v>Чемпионат Сибирского Федерального округа по самбо среди мужчин</v>
      </c>
      <c r="E2" s="210"/>
      <c r="F2" s="210"/>
      <c r="G2" s="211"/>
    </row>
    <row r="3" spans="2:7" ht="22.5" customHeight="1">
      <c r="B3" s="144"/>
      <c r="C3" s="212" t="str">
        <f>HYPERLINK('[1]реквизиты'!$A$3)</f>
        <v>11-12.12.2009г.                            г.Новокузнецк</v>
      </c>
      <c r="D3" s="212"/>
      <c r="F3" s="206" t="str">
        <f>HYPERLINK('пр.взв.'!D4)</f>
        <v>в.к. 57  кг.</v>
      </c>
      <c r="G3" s="207"/>
    </row>
    <row r="4" spans="1:7" ht="12.75">
      <c r="A4" s="203" t="s">
        <v>10</v>
      </c>
      <c r="B4" s="204" t="s">
        <v>5</v>
      </c>
      <c r="C4" s="203" t="s">
        <v>6</v>
      </c>
      <c r="D4" s="203" t="s">
        <v>7</v>
      </c>
      <c r="E4" s="203" t="s">
        <v>8</v>
      </c>
      <c r="F4" s="203" t="s">
        <v>11</v>
      </c>
      <c r="G4" s="203" t="s">
        <v>9</v>
      </c>
    </row>
    <row r="5" spans="1:7" ht="9.75" customHeight="1">
      <c r="A5" s="203"/>
      <c r="B5" s="204"/>
      <c r="C5" s="203"/>
      <c r="D5" s="203"/>
      <c r="E5" s="203"/>
      <c r="F5" s="203"/>
      <c r="G5" s="203"/>
    </row>
    <row r="6" spans="1:7" ht="11.25" customHeight="1">
      <c r="A6" s="199" t="s">
        <v>25</v>
      </c>
      <c r="B6" s="200">
        <v>6</v>
      </c>
      <c r="C6" s="195" t="str">
        <f>VLOOKUP(B6,'пр.взв.'!B5:G34,2,FALSE)</f>
        <v>Черенцов Денис Дмитриевич</v>
      </c>
      <c r="D6" s="197" t="str">
        <f>VLOOKUP(B6,'пр.взв.'!B5:G34,3,FALSE)</f>
        <v>13.09.1980, ЗМС</v>
      </c>
      <c r="E6" s="197" t="str">
        <f>VLOOKUP(B6,'пр.взв.'!B5:G34,4,FALSE)</f>
        <v>СФО, Кемеровская, Юрга, МО</v>
      </c>
      <c r="F6" s="201">
        <f>VLOOKUP(B6,'пр.взв.'!B5:G34,5,FALSE)</f>
        <v>0</v>
      </c>
      <c r="G6" s="195" t="str">
        <f>VLOOKUP(B6,'пр.взв.'!B5:G34,6,FALSE)</f>
        <v>Гончаров В.И.</v>
      </c>
    </row>
    <row r="7" spans="1:7" ht="11.25" customHeight="1">
      <c r="A7" s="199"/>
      <c r="B7" s="200"/>
      <c r="C7" s="196"/>
      <c r="D7" s="198"/>
      <c r="E7" s="198"/>
      <c r="F7" s="202"/>
      <c r="G7" s="196"/>
    </row>
    <row r="8" spans="1:7" ht="11.25" customHeight="1">
      <c r="A8" s="199" t="s">
        <v>26</v>
      </c>
      <c r="B8" s="200">
        <v>19</v>
      </c>
      <c r="C8" s="195" t="str">
        <f>VLOOKUP(B8,'пр.взв.'!B7:G68,2,FALSE)</f>
        <v>Яйтаков Дьену Учураевич</v>
      </c>
      <c r="D8" s="197" t="str">
        <f>VLOOKUP(B8,'пр.взв.'!B7:G68,3,FALSE)</f>
        <v>23.01.1987, МС</v>
      </c>
      <c r="E8" s="197" t="str">
        <f>VLOOKUP(B8,'пр.взв.'!B7:G68,4,FALSE)</f>
        <v>СФО, р. Алтай, Д</v>
      </c>
      <c r="F8" s="201">
        <f>VLOOKUP(B8,'пр.взв.'!B7:G68,5,FALSE)</f>
        <v>0</v>
      </c>
      <c r="G8" s="195" t="str">
        <f>VLOOKUP(B8,'пр.взв.'!B7:G68,6,FALSE)</f>
        <v>Яйтаков М.Я.</v>
      </c>
    </row>
    <row r="9" spans="1:7" ht="11.25" customHeight="1">
      <c r="A9" s="199"/>
      <c r="B9" s="200"/>
      <c r="C9" s="196"/>
      <c r="D9" s="198"/>
      <c r="E9" s="198"/>
      <c r="F9" s="202"/>
      <c r="G9" s="196"/>
    </row>
    <row r="10" spans="1:7" ht="11.25" customHeight="1">
      <c r="A10" s="199" t="s">
        <v>28</v>
      </c>
      <c r="B10" s="200">
        <v>3</v>
      </c>
      <c r="C10" s="195" t="str">
        <f>VLOOKUP(B10,'пр.взв.'!B7:G68,2,FALSE)</f>
        <v>Болотов Денис Федорович</v>
      </c>
      <c r="D10" s="197" t="str">
        <f>VLOOKUP(B10,'пр.взв.'!B7:G68,3,FALSE)</f>
        <v>12.08.1989, КМС</v>
      </c>
      <c r="E10" s="197" t="str">
        <f>VLOOKUP(B10,'пр.взв.'!B7:G68,4,FALSE)</f>
        <v>СФО, Алтайский, Бийск, МО</v>
      </c>
      <c r="F10" s="201">
        <f>VLOOKUP(B10,'пр.взв.'!B7:G68,5,FALSE)</f>
        <v>0</v>
      </c>
      <c r="G10" s="195" t="str">
        <f>VLOOKUP(B10,'пр.взв.'!B7:G68,6,FALSE)</f>
        <v>Первов, В.И.                    Трескин С.М.</v>
      </c>
    </row>
    <row r="11" spans="1:7" ht="11.25" customHeight="1">
      <c r="A11" s="199"/>
      <c r="B11" s="200"/>
      <c r="C11" s="196"/>
      <c r="D11" s="198"/>
      <c r="E11" s="198"/>
      <c r="F11" s="202"/>
      <c r="G11" s="196"/>
    </row>
    <row r="12" spans="1:7" ht="11.25" customHeight="1">
      <c r="A12" s="199" t="s">
        <v>28</v>
      </c>
      <c r="B12" s="200">
        <v>2</v>
      </c>
      <c r="C12" s="195" t="str">
        <f>VLOOKUP(B12,'пр.взв.'!B7:G68,2,FALSE)</f>
        <v>Балчакпан Ай-Херел Арсланович</v>
      </c>
      <c r="D12" s="197" t="str">
        <f>VLOOKUP(B12,'пр.взв.'!B7:G68,3,FALSE)</f>
        <v>27.10.1987, КМС</v>
      </c>
      <c r="E12" s="197" t="str">
        <f>VLOOKUP(B12,'пр.взв.'!B7:G68,4,FALSE)</f>
        <v>СФО, р.Тыва,Кызыл, МО</v>
      </c>
      <c r="F12" s="201">
        <f>VLOOKUP(B12,'пр.взв.'!B7:G68,5,FALSE)</f>
        <v>0</v>
      </c>
      <c r="G12" s="195" t="str">
        <f>VLOOKUP(B12,'пр.взв.'!B7:G68,6,FALSE)</f>
        <v>Монгуш В.К.</v>
      </c>
    </row>
    <row r="13" spans="1:7" ht="11.25" customHeight="1">
      <c r="A13" s="199"/>
      <c r="B13" s="200"/>
      <c r="C13" s="196"/>
      <c r="D13" s="198"/>
      <c r="E13" s="198"/>
      <c r="F13" s="202"/>
      <c r="G13" s="196"/>
    </row>
    <row r="14" spans="1:7" ht="11.25" customHeight="1">
      <c r="A14" s="199" t="s">
        <v>30</v>
      </c>
      <c r="B14" s="200">
        <v>4</v>
      </c>
      <c r="C14" s="195" t="str">
        <f>VLOOKUP(B14,'пр.взв.'!B7:G68,2,FALSE)</f>
        <v>Куюков  Иван Сергеевич</v>
      </c>
      <c r="D14" s="197" t="str">
        <f>VLOOKUP(B14,'пр.взв.'!B7:G68,3,FALSE)</f>
        <v>02.11.1987, МС</v>
      </c>
      <c r="E14" s="197" t="str">
        <f>VLOOKUP(B14,'пр.взв.'!B7:G68,4,FALSE)</f>
        <v>СФО, р. Алтай, Д</v>
      </c>
      <c r="F14" s="201">
        <f>VLOOKUP(B14,'пр.взв.'!B7:G68,5,FALSE)</f>
        <v>0</v>
      </c>
      <c r="G14" s="195" t="str">
        <f>VLOOKUP(B14,'пр.взв.'!B7:G68,6,FALSE)</f>
        <v>Челчушев В.Б.</v>
      </c>
    </row>
    <row r="15" spans="1:7" ht="11.25" customHeight="1">
      <c r="A15" s="199"/>
      <c r="B15" s="200"/>
      <c r="C15" s="196"/>
      <c r="D15" s="198"/>
      <c r="E15" s="198"/>
      <c r="F15" s="202"/>
      <c r="G15" s="196"/>
    </row>
    <row r="16" spans="1:7" ht="11.25" customHeight="1">
      <c r="A16" s="199" t="s">
        <v>30</v>
      </c>
      <c r="B16" s="200">
        <v>9</v>
      </c>
      <c r="C16" s="195" t="str">
        <f>VLOOKUP(B16,'пр.взв.'!B7:G68,2,FALSE)</f>
        <v>Томас Артем Владимирович</v>
      </c>
      <c r="D16" s="197" t="str">
        <f>VLOOKUP(B16,'пр.взв.'!B7:G68,3,FALSE)</f>
        <v>03.07.1987, МС</v>
      </c>
      <c r="E16" s="197" t="str">
        <f>VLOOKUP(B16,'пр.взв.'!B7:G68,4,FALSE)</f>
        <v>СФО, Алтайский, Барнаул, МО</v>
      </c>
      <c r="F16" s="201">
        <f>VLOOKUP(B16,'пр.взв.'!B7:G68,5,FALSE)</f>
        <v>0</v>
      </c>
      <c r="G16" s="195" t="str">
        <f>VLOOKUP(B16,'пр.взв.'!B7:G68,6,FALSE)</f>
        <v>Хоружев А.И.   Харахордин С.Е.</v>
      </c>
    </row>
    <row r="17" spans="1:7" ht="11.25" customHeight="1">
      <c r="A17" s="199"/>
      <c r="B17" s="200"/>
      <c r="C17" s="196"/>
      <c r="D17" s="198"/>
      <c r="E17" s="198"/>
      <c r="F17" s="202"/>
      <c r="G17" s="196"/>
    </row>
    <row r="18" spans="1:7" ht="11.25" customHeight="1">
      <c r="A18" s="199" t="s">
        <v>139</v>
      </c>
      <c r="B18" s="200">
        <v>12</v>
      </c>
      <c r="C18" s="195" t="str">
        <f>VLOOKUP(B18,'пр.взв.'!B7:G68,2,FALSE)</f>
        <v>Теренин Павел Викторович</v>
      </c>
      <c r="D18" s="197" t="str">
        <f>VLOOKUP(B18,'пр.взв.'!B7:G68,3,FALSE)</f>
        <v>29.07.1983, МС</v>
      </c>
      <c r="E18" s="197" t="str">
        <f>VLOOKUP(B18,'пр.взв.'!B7:G68,4,FALSE)</f>
        <v>СФО, Алтайский, Бийск, МО</v>
      </c>
      <c r="F18" s="201">
        <f>VLOOKUP(B18,'пр.взв.'!B7:G68,5,FALSE)</f>
        <v>0</v>
      </c>
      <c r="G18" s="195" t="str">
        <f>VLOOKUP(B18,'пр.взв.'!B7:G68,6,FALSE)</f>
        <v>Димитриенко И.В.</v>
      </c>
    </row>
    <row r="19" spans="1:7" ht="11.25" customHeight="1">
      <c r="A19" s="199"/>
      <c r="B19" s="200"/>
      <c r="C19" s="196"/>
      <c r="D19" s="198"/>
      <c r="E19" s="198"/>
      <c r="F19" s="202"/>
      <c r="G19" s="196"/>
    </row>
    <row r="20" spans="1:7" ht="11.25" customHeight="1">
      <c r="A20" s="199" t="s">
        <v>139</v>
      </c>
      <c r="B20" s="200">
        <v>13</v>
      </c>
      <c r="C20" s="195" t="str">
        <f>VLOOKUP(B20,'пр.взв.'!B7:G68,2,FALSE)</f>
        <v>Донцов Григорий Александрович</v>
      </c>
      <c r="D20" s="197" t="str">
        <f>VLOOKUP(B20,'пр.взв.'!B7:G68,3,FALSE)</f>
        <v>27.07.1986, МС</v>
      </c>
      <c r="E20" s="197" t="str">
        <f>VLOOKUP(B20,'пр.взв.'!B7:G68,4,FALSE)</f>
        <v>СФО, Кемеровская, Новокузнецк, Д</v>
      </c>
      <c r="F20" s="201">
        <f>VLOOKUP(B20,'пр.взв.'!B7:G68,5,FALSE)</f>
        <v>0</v>
      </c>
      <c r="G20" s="195" t="str">
        <f>VLOOKUP(B20,'пр.взв.'!B7:G68,6,FALSE)</f>
        <v>Баглаев В.Г.  Белашев А.К.</v>
      </c>
    </row>
    <row r="21" spans="1:7" ht="11.25" customHeight="1">
      <c r="A21" s="199"/>
      <c r="B21" s="200"/>
      <c r="C21" s="196"/>
      <c r="D21" s="198"/>
      <c r="E21" s="198"/>
      <c r="F21" s="202"/>
      <c r="G21" s="196"/>
    </row>
    <row r="22" spans="1:7" ht="11.25" customHeight="1">
      <c r="A22" s="199" t="s">
        <v>140</v>
      </c>
      <c r="B22" s="200">
        <v>1</v>
      </c>
      <c r="C22" s="195" t="str">
        <f>VLOOKUP(B22,'пр.взв.'!B7:G68,2,FALSE)</f>
        <v>Кедеков Эхер Владимирович</v>
      </c>
      <c r="D22" s="197" t="str">
        <f>VLOOKUP(B22,'пр.взв.'!B7:G68,3,FALSE)</f>
        <v>14.04.1989, КМС</v>
      </c>
      <c r="E22" s="197" t="str">
        <f>VLOOKUP(B22,'пр.взв.'!B7:G68,4,FALSE)</f>
        <v>СФО, Новосибирская, Новосибирск</v>
      </c>
      <c r="F22" s="197" t="str">
        <f>VLOOKUP(B22,'пр.взв.'!B7:G68,5,FALSE)</f>
        <v>020183</v>
      </c>
      <c r="G22" s="195" t="str">
        <f>VLOOKUP(B22,'пр.взв.'!B7:G68,6,FALSE)</f>
        <v>Немцов Г.Н.</v>
      </c>
    </row>
    <row r="23" spans="1:7" ht="11.25" customHeight="1">
      <c r="A23" s="199"/>
      <c r="B23" s="200"/>
      <c r="C23" s="196"/>
      <c r="D23" s="198"/>
      <c r="E23" s="198"/>
      <c r="F23" s="198"/>
      <c r="G23" s="196"/>
    </row>
    <row r="24" spans="1:7" ht="11.25" customHeight="1">
      <c r="A24" s="199" t="s">
        <v>140</v>
      </c>
      <c r="B24" s="200">
        <v>15</v>
      </c>
      <c r="C24" s="195" t="str">
        <f>VLOOKUP(B24,'пр.взв.'!B7:G68,2,FALSE)</f>
        <v>Аксенов Александр Андреевич</v>
      </c>
      <c r="D24" s="197" t="str">
        <f>VLOOKUP(B24,'пр.взв.'!B7:G68,3,FALSE)</f>
        <v>01.04.1991, КМС</v>
      </c>
      <c r="E24" s="197" t="str">
        <f>VLOOKUP(B24,'пр.взв.'!B7:G68,4,FALSE)</f>
        <v>СФО, Кемеровская, Прокопьевск, МО</v>
      </c>
      <c r="F24" s="201">
        <f>VLOOKUP(B24,'пр.взв.'!B7:G68,5,FALSE)</f>
        <v>0</v>
      </c>
      <c r="G24" s="195" t="str">
        <f>VLOOKUP(B24,'пр.взв.'!B7:G68,6,FALSE)</f>
        <v>Баглаев В.Г.</v>
      </c>
    </row>
    <row r="25" spans="1:7" ht="11.25" customHeight="1">
      <c r="A25" s="199"/>
      <c r="B25" s="200"/>
      <c r="C25" s="196"/>
      <c r="D25" s="198"/>
      <c r="E25" s="198"/>
      <c r="F25" s="202"/>
      <c r="G25" s="196"/>
    </row>
    <row r="26" spans="1:7" ht="11.25" customHeight="1">
      <c r="A26" s="199" t="s">
        <v>140</v>
      </c>
      <c r="B26" s="200">
        <v>14</v>
      </c>
      <c r="C26" s="195" t="str">
        <f>VLOOKUP(B26,'пр.взв.'!B7:G68,2,FALSE)</f>
        <v>Болат-оол Нагын Болатович</v>
      </c>
      <c r="D26" s="197" t="str">
        <f>VLOOKUP(B26,'пр.взв.'!B7:G68,3,FALSE)</f>
        <v>17.10.1989, КМС</v>
      </c>
      <c r="E26" s="197" t="str">
        <f>VLOOKUP(B26,'пр.взв.'!B7:G68,4,FALSE)</f>
        <v>СФО, Новосибирская, Новосибирск</v>
      </c>
      <c r="F26" s="201">
        <f>VLOOKUP(B26,'пр.взв.'!B7:G68,5,FALSE)</f>
        <v>0</v>
      </c>
      <c r="G26" s="195" t="str">
        <f>VLOOKUP(B26,'пр.взв.'!B7:G68,6,FALSE)</f>
        <v>Плотников С.В.</v>
      </c>
    </row>
    <row r="27" spans="1:7" ht="11.25" customHeight="1">
      <c r="A27" s="199"/>
      <c r="B27" s="200"/>
      <c r="C27" s="196"/>
      <c r="D27" s="198"/>
      <c r="E27" s="198"/>
      <c r="F27" s="202"/>
      <c r="G27" s="196"/>
    </row>
    <row r="28" spans="1:7" ht="11.25" customHeight="1">
      <c r="A28" s="199" t="s">
        <v>140</v>
      </c>
      <c r="B28" s="200">
        <v>16</v>
      </c>
      <c r="C28" s="195" t="str">
        <f>VLOOKUP(B28,'пр.взв.'!B7:G68,2,FALSE)</f>
        <v>Потаев Денис Валерьевич</v>
      </c>
      <c r="D28" s="197" t="str">
        <f>VLOOKUP(B28,'пр.взв.'!B7:G68,3,FALSE)</f>
        <v>09.08.1989, КМС</v>
      </c>
      <c r="E28" s="197" t="str">
        <f>VLOOKUP(B28,'пр.взв.'!B7:G68,4,FALSE)</f>
        <v>СФО, Кемеровская, А-Судженск, ПР</v>
      </c>
      <c r="F28" s="201">
        <f>VLOOKUP(B28,'пр.взв.'!B7:G68,5,FALSE)</f>
        <v>0</v>
      </c>
      <c r="G28" s="195" t="str">
        <f>VLOOKUP(B28,'пр.взв.'!B7:G68,6,FALSE)</f>
        <v>Попов А.Н.</v>
      </c>
    </row>
    <row r="29" spans="1:7" ht="11.25" customHeight="1">
      <c r="A29" s="199"/>
      <c r="B29" s="200"/>
      <c r="C29" s="196"/>
      <c r="D29" s="198"/>
      <c r="E29" s="198"/>
      <c r="F29" s="202"/>
      <c r="G29" s="196"/>
    </row>
    <row r="30" spans="1:7" ht="11.25" customHeight="1">
      <c r="A30" s="199" t="s">
        <v>39</v>
      </c>
      <c r="B30" s="200">
        <v>11</v>
      </c>
      <c r="C30" s="195" t="str">
        <f>VLOOKUP(B30,'пр.взв.'!B7:G68,2,FALSE)</f>
        <v>Созыгашев Денис Витальевич</v>
      </c>
      <c r="D30" s="197" t="str">
        <f>VLOOKUP(B30,'пр.взв.'!B7:G68,3,FALSE)</f>
        <v>09.01.1989, КМС</v>
      </c>
      <c r="E30" s="197" t="str">
        <f>VLOOKUP(B30,'пр.взв.'!B7:G68,4,FALSE)</f>
        <v>СФО, Кемеровская, Новокузнецк,МО</v>
      </c>
      <c r="F30" s="201">
        <f>VLOOKUP(B30,'пр.взв.'!B7:G68,5,FALSE)</f>
        <v>0</v>
      </c>
      <c r="G30" s="195" t="str">
        <f>VLOOKUP(B30,'пр.взв.'!B7:G68,6,FALSE)</f>
        <v>Абрамов В.М.</v>
      </c>
    </row>
    <row r="31" spans="1:7" ht="11.25" customHeight="1">
      <c r="A31" s="199"/>
      <c r="B31" s="200"/>
      <c r="C31" s="196"/>
      <c r="D31" s="198"/>
      <c r="E31" s="198"/>
      <c r="F31" s="202"/>
      <c r="G31" s="196"/>
    </row>
    <row r="32" spans="1:7" ht="11.25" customHeight="1">
      <c r="A32" s="199" t="s">
        <v>141</v>
      </c>
      <c r="B32" s="200">
        <v>17</v>
      </c>
      <c r="C32" s="195" t="str">
        <f>VLOOKUP(B32,'пр.взв.'!B7:G68,2,FALSE)</f>
        <v>Самунов Амыр Станиславович</v>
      </c>
      <c r="D32" s="197" t="str">
        <f>VLOOKUP(B32,'пр.взв.'!B7:G68,3,FALSE)</f>
        <v>18.07.1991, КМС</v>
      </c>
      <c r="E32" s="197" t="str">
        <f>VLOOKUP(B32,'пр.взв.'!B7:G68,4,FALSE)</f>
        <v>СФО, р. Алтай</v>
      </c>
      <c r="F32" s="201">
        <f>VLOOKUP(B32,'пр.взв.'!B7:G68,5,FALSE)</f>
        <v>0</v>
      </c>
      <c r="G32" s="195" t="str">
        <f>VLOOKUP(B32,'пр.взв.'!B7:G68,6,FALSE)</f>
        <v>Чигинов Р.Р.</v>
      </c>
    </row>
    <row r="33" spans="1:7" ht="11.25" customHeight="1">
      <c r="A33" s="199"/>
      <c r="B33" s="200"/>
      <c r="C33" s="196"/>
      <c r="D33" s="198"/>
      <c r="E33" s="198"/>
      <c r="F33" s="202"/>
      <c r="G33" s="196"/>
    </row>
    <row r="34" spans="1:7" ht="11.25" customHeight="1">
      <c r="A34" s="199" t="s">
        <v>141</v>
      </c>
      <c r="B34" s="200">
        <v>5</v>
      </c>
      <c r="C34" s="195" t="str">
        <f>VLOOKUP(B34,'пр.взв.'!B7:G68,2,FALSE)</f>
        <v>Хертек Саян Калдар-оолович</v>
      </c>
      <c r="D34" s="197" t="str">
        <f>VLOOKUP(B34,'пр.взв.'!B7:G68,3,FALSE)</f>
        <v>05.09.1987, МС</v>
      </c>
      <c r="E34" s="197" t="str">
        <f>VLOOKUP(B34,'пр.взв.'!B7:G68,4,FALSE)</f>
        <v>СФО, р.Тыва,Кызыл, МО</v>
      </c>
      <c r="F34" s="201">
        <f>VLOOKUP(B34,'пр.взв.'!B7:G68,5,FALSE)</f>
        <v>0</v>
      </c>
      <c r="G34" s="195" t="str">
        <f>VLOOKUP(B34,'пр.взв.'!B7:G68,6,FALSE)</f>
        <v>Монгуш В.К.</v>
      </c>
    </row>
    <row r="35" spans="1:7" ht="11.25" customHeight="1">
      <c r="A35" s="199"/>
      <c r="B35" s="200"/>
      <c r="C35" s="196"/>
      <c r="D35" s="198"/>
      <c r="E35" s="198"/>
      <c r="F35" s="202"/>
      <c r="G35" s="196"/>
    </row>
    <row r="36" spans="1:7" ht="11.25" customHeight="1">
      <c r="A36" s="199" t="s">
        <v>141</v>
      </c>
      <c r="B36" s="200">
        <v>7</v>
      </c>
      <c r="C36" s="195" t="str">
        <f>VLOOKUP(B36,'пр.взв.'!B7:G68,2,FALSE)</f>
        <v>Козулин Роман Евгеньевич</v>
      </c>
      <c r="D36" s="197" t="str">
        <f>VLOOKUP(B36,'пр.взв.'!B7:G68,3,FALSE)</f>
        <v>04.04.1986, КМС</v>
      </c>
      <c r="E36" s="197" t="str">
        <f>VLOOKUP(B36,'пр.взв.'!B7:G68,4,FALSE)</f>
        <v>СФО, р. Алтай</v>
      </c>
      <c r="F36" s="201">
        <f>VLOOKUP(B36,'пр.взв.'!B7:G68,5,FALSE)</f>
        <v>0</v>
      </c>
      <c r="G36" s="195" t="str">
        <f>VLOOKUP(B36,'пр.взв.'!B7:G68,6,FALSE)</f>
        <v>Чистяков А.Б.</v>
      </c>
    </row>
    <row r="37" spans="1:7" ht="11.25" customHeight="1">
      <c r="A37" s="199"/>
      <c r="B37" s="200"/>
      <c r="C37" s="196"/>
      <c r="D37" s="198"/>
      <c r="E37" s="198"/>
      <c r="F37" s="202"/>
      <c r="G37" s="196"/>
    </row>
    <row r="38" spans="1:7" ht="11.25" customHeight="1">
      <c r="A38" s="199" t="s">
        <v>141</v>
      </c>
      <c r="B38" s="200">
        <v>18</v>
      </c>
      <c r="C38" s="195" t="str">
        <f>VLOOKUP(B38,'пр.взв.'!B7:G68,2,FALSE)</f>
        <v>Кубеков Артем Алексеевич</v>
      </c>
      <c r="D38" s="197" t="str">
        <f>VLOOKUP(B38,'пр.взв.'!B7:G68,3,FALSE)</f>
        <v>29.07.1988, МС</v>
      </c>
      <c r="E38" s="197" t="str">
        <f>VLOOKUP(B38,'пр.взв.'!B7:G68,4,FALSE)</f>
        <v>СФО, р. Алтай, Д</v>
      </c>
      <c r="F38" s="201">
        <f>VLOOKUP(B38,'пр.взв.'!B7:G68,5,FALSE)</f>
        <v>0</v>
      </c>
      <c r="G38" s="195" t="str">
        <f>VLOOKUP(B38,'пр.взв.'!B7:G68,6,FALSE)</f>
        <v>Аткунов С.Ю. Чичинов Р.Р.</v>
      </c>
    </row>
    <row r="39" spans="1:7" ht="11.25" customHeight="1">
      <c r="A39" s="199"/>
      <c r="B39" s="200"/>
      <c r="C39" s="196"/>
      <c r="D39" s="198"/>
      <c r="E39" s="198"/>
      <c r="F39" s="202"/>
      <c r="G39" s="196"/>
    </row>
    <row r="40" spans="1:7" ht="11.25" customHeight="1">
      <c r="A40" s="199" t="s">
        <v>141</v>
      </c>
      <c r="B40" s="200">
        <v>10</v>
      </c>
      <c r="C40" s="195" t="str">
        <f>VLOOKUP(B40,'пр.взв.'!B7:G68,2,FALSE)</f>
        <v>Межеков Евгений Владимирович</v>
      </c>
      <c r="D40" s="197" t="str">
        <f>VLOOKUP(B40,'пр.взв.'!B7:G68,3,FALSE)</f>
        <v>08.02.1986, КМС</v>
      </c>
      <c r="E40" s="197" t="str">
        <f>VLOOKUP(B40,'пр.взв.'!B7:G68,4,FALSE)</f>
        <v>СФО, р. Бурятия, МО</v>
      </c>
      <c r="F40" s="201">
        <f>VLOOKUP(B40,'пр.взв.'!B7:G68,5,FALSE)</f>
        <v>0</v>
      </c>
      <c r="G40" s="195" t="str">
        <f>VLOOKUP(B40,'пр.взв.'!B7:G68,6,FALSE)</f>
        <v>Санжиев Т.Ж. Цыдыпов Б.В.</v>
      </c>
    </row>
    <row r="41" spans="1:7" ht="11.25" customHeight="1">
      <c r="A41" s="199"/>
      <c r="B41" s="200"/>
      <c r="C41" s="196"/>
      <c r="D41" s="198"/>
      <c r="E41" s="198"/>
      <c r="F41" s="202"/>
      <c r="G41" s="196"/>
    </row>
    <row r="42" spans="1:7" ht="11.25" customHeight="1">
      <c r="A42" s="199" t="s">
        <v>141</v>
      </c>
      <c r="B42" s="200">
        <v>8</v>
      </c>
      <c r="C42" s="195" t="str">
        <f>VLOOKUP(B42,'пр.взв.'!B7:G68,2,FALSE)</f>
        <v>Сельбиков Максим Юрьевич</v>
      </c>
      <c r="D42" s="197" t="str">
        <f>VLOOKUP(B42,'пр.взв.'!B7:G68,3,FALSE)</f>
        <v>04.05.1988, КМС</v>
      </c>
      <c r="E42" s="197" t="str">
        <f>VLOOKUP(B42,'пр.взв.'!B7:G68,4,FALSE)</f>
        <v>СФО, Омская, Омск</v>
      </c>
      <c r="F42" s="197" t="str">
        <f>VLOOKUP(B42,'пр.взв.'!B7:G68,5,FALSE)</f>
        <v>014358</v>
      </c>
      <c r="G42" s="195" t="str">
        <f>VLOOKUP(B42,'пр.взв.'!B7:G68,6,FALSE)</f>
        <v>Горбунов А.В.  Бобровский В.А.</v>
      </c>
    </row>
    <row r="43" spans="1:7" ht="11.25" customHeight="1">
      <c r="A43" s="199"/>
      <c r="B43" s="200"/>
      <c r="C43" s="196"/>
      <c r="D43" s="198"/>
      <c r="E43" s="198"/>
      <c r="F43" s="198"/>
      <c r="G43" s="196"/>
    </row>
    <row r="44" spans="1:7" ht="11.25" customHeight="1" hidden="1">
      <c r="A44" s="199"/>
      <c r="B44" s="200"/>
      <c r="C44" s="195" t="e">
        <f>VLOOKUP(B44,'пр.взв.'!B7:G68,2,FALSE)</f>
        <v>#N/A</v>
      </c>
      <c r="D44" s="197" t="e">
        <f>VLOOKUP(B44,'пр.взв.'!B7:G68,3,FALSE)</f>
        <v>#N/A</v>
      </c>
      <c r="E44" s="197" t="e">
        <f>VLOOKUP(B44,'пр.взв.'!B7:G68,4,FALSE)</f>
        <v>#N/A</v>
      </c>
      <c r="F44" s="197" t="e">
        <f>VLOOKUP(B44,'пр.взв.'!B7:G68,5,FALSE)</f>
        <v>#N/A</v>
      </c>
      <c r="G44" s="195" t="e">
        <f>VLOOKUP(B44,'пр.взв.'!B7:G68,6,FALSE)</f>
        <v>#N/A</v>
      </c>
    </row>
    <row r="45" spans="1:7" ht="11.25" customHeight="1" hidden="1">
      <c r="A45" s="199"/>
      <c r="B45" s="200"/>
      <c r="C45" s="196"/>
      <c r="D45" s="198"/>
      <c r="E45" s="198"/>
      <c r="F45" s="198"/>
      <c r="G45" s="196"/>
    </row>
    <row r="46" spans="1:7" ht="11.25" customHeight="1" hidden="1">
      <c r="A46" s="199"/>
      <c r="B46" s="200"/>
      <c r="C46" s="195" t="e">
        <f>VLOOKUP(B46,'пр.взв.'!B7:G68,2,FALSE)</f>
        <v>#N/A</v>
      </c>
      <c r="D46" s="197" t="e">
        <f>VLOOKUP(B46,'пр.взв.'!B7:G68,3,FALSE)</f>
        <v>#N/A</v>
      </c>
      <c r="E46" s="197" t="e">
        <f>VLOOKUP(B46,'пр.взв.'!B7:G68,4,FALSE)</f>
        <v>#N/A</v>
      </c>
      <c r="F46" s="197" t="e">
        <f>VLOOKUP(B46,'пр.взв.'!B7:G68,5,FALSE)</f>
        <v>#N/A</v>
      </c>
      <c r="G46" s="195" t="e">
        <f>VLOOKUP(B46,'пр.взв.'!B7:G68,6,FALSE)</f>
        <v>#N/A</v>
      </c>
    </row>
    <row r="47" spans="1:7" ht="11.25" customHeight="1" hidden="1">
      <c r="A47" s="199"/>
      <c r="B47" s="200"/>
      <c r="C47" s="196"/>
      <c r="D47" s="198"/>
      <c r="E47" s="198"/>
      <c r="F47" s="198"/>
      <c r="G47" s="196"/>
    </row>
    <row r="48" spans="1:7" ht="11.25" customHeight="1" hidden="1">
      <c r="A48" s="199"/>
      <c r="B48" s="200"/>
      <c r="C48" s="195" t="e">
        <f>VLOOKUP(B48,'пр.взв.'!B7:G68,2,FALSE)</f>
        <v>#N/A</v>
      </c>
      <c r="D48" s="197" t="e">
        <f>VLOOKUP(B48,'пр.взв.'!B7:G68,3,FALSE)</f>
        <v>#N/A</v>
      </c>
      <c r="E48" s="197" t="e">
        <f>VLOOKUP(B48,'пр.взв.'!B7:G68,4,FALSE)</f>
        <v>#N/A</v>
      </c>
      <c r="F48" s="197" t="e">
        <f>VLOOKUP(B48,'пр.взв.'!B7:G68,5,FALSE)</f>
        <v>#N/A</v>
      </c>
      <c r="G48" s="195" t="e">
        <f>VLOOKUP(B48,'пр.взв.'!B7:G68,6,FALSE)</f>
        <v>#N/A</v>
      </c>
    </row>
    <row r="49" spans="1:7" ht="11.25" customHeight="1" hidden="1">
      <c r="A49" s="199"/>
      <c r="B49" s="200"/>
      <c r="C49" s="196"/>
      <c r="D49" s="198"/>
      <c r="E49" s="198"/>
      <c r="F49" s="198"/>
      <c r="G49" s="196"/>
    </row>
    <row r="50" spans="1:7" ht="11.25" customHeight="1" hidden="1">
      <c r="A50" s="199"/>
      <c r="B50" s="200"/>
      <c r="C50" s="195" t="e">
        <f>VLOOKUP(B50,'пр.взв.'!B7:G68,2,FALSE)</f>
        <v>#N/A</v>
      </c>
      <c r="D50" s="197" t="e">
        <f>VLOOKUP(B50,'пр.взв.'!B7:G68,3,FALSE)</f>
        <v>#N/A</v>
      </c>
      <c r="E50" s="197" t="e">
        <f>VLOOKUP(B50,'пр.взв.'!B7:G68,4,FALSE)</f>
        <v>#N/A</v>
      </c>
      <c r="F50" s="197" t="e">
        <f>VLOOKUP(B50,'пр.взв.'!B7:G68,5,FALSE)</f>
        <v>#N/A</v>
      </c>
      <c r="G50" s="195" t="e">
        <f>VLOOKUP(B50,'пр.взв.'!B7:G68,6,FALSE)</f>
        <v>#N/A</v>
      </c>
    </row>
    <row r="51" spans="1:7" ht="11.25" customHeight="1" hidden="1">
      <c r="A51" s="199"/>
      <c r="B51" s="200"/>
      <c r="C51" s="196"/>
      <c r="D51" s="198"/>
      <c r="E51" s="198"/>
      <c r="F51" s="198"/>
      <c r="G51" s="196"/>
    </row>
    <row r="52" spans="1:7" ht="11.25" customHeight="1" hidden="1">
      <c r="A52" s="199"/>
      <c r="B52" s="200"/>
      <c r="C52" s="195" t="e">
        <f>VLOOKUP(B52,'пр.взв.'!B7:G68,2,FALSE)</f>
        <v>#N/A</v>
      </c>
      <c r="D52" s="197" t="e">
        <f>VLOOKUP(B52,'пр.взв.'!B7:G68,3,FALSE)</f>
        <v>#N/A</v>
      </c>
      <c r="E52" s="197" t="e">
        <f>VLOOKUP(B52,'пр.взв.'!B7:G68,4,FALSE)</f>
        <v>#N/A</v>
      </c>
      <c r="F52" s="197" t="e">
        <f>VLOOKUP(B52,'пр.взв.'!B7:G68,5,FALSE)</f>
        <v>#N/A</v>
      </c>
      <c r="G52" s="195" t="e">
        <f>VLOOKUP(B52,'пр.взв.'!B7:G68,6,FALSE)</f>
        <v>#N/A</v>
      </c>
    </row>
    <row r="53" spans="1:7" ht="11.25" customHeight="1" hidden="1">
      <c r="A53" s="199"/>
      <c r="B53" s="200"/>
      <c r="C53" s="196"/>
      <c r="D53" s="198"/>
      <c r="E53" s="198"/>
      <c r="F53" s="198"/>
      <c r="G53" s="196"/>
    </row>
    <row r="54" spans="1:7" ht="11.25" customHeight="1" hidden="1">
      <c r="A54" s="199"/>
      <c r="B54" s="200"/>
      <c r="C54" s="195" t="e">
        <f>VLOOKUP(B54,'пр.взв.'!B7:G68,2,FALSE)</f>
        <v>#N/A</v>
      </c>
      <c r="D54" s="197" t="e">
        <f>VLOOKUP(B54,'пр.взв.'!B7:G68,3,FALSE)</f>
        <v>#N/A</v>
      </c>
      <c r="E54" s="197" t="e">
        <f>VLOOKUP(B54,'пр.взв.'!B7:G68,4,FALSE)</f>
        <v>#N/A</v>
      </c>
      <c r="F54" s="197" t="e">
        <f>VLOOKUP(B54,'пр.взв.'!B7:G68,5,FALSE)</f>
        <v>#N/A</v>
      </c>
      <c r="G54" s="195" t="e">
        <f>VLOOKUP(B54,'пр.взв.'!B7:G68,6,FALSE)</f>
        <v>#N/A</v>
      </c>
    </row>
    <row r="55" spans="1:7" ht="11.25" customHeight="1" hidden="1">
      <c r="A55" s="199"/>
      <c r="B55" s="200"/>
      <c r="C55" s="196"/>
      <c r="D55" s="198"/>
      <c r="E55" s="198"/>
      <c r="F55" s="198"/>
      <c r="G55" s="196"/>
    </row>
    <row r="56" spans="1:7" ht="11.25" customHeight="1" hidden="1">
      <c r="A56" s="199"/>
      <c r="B56" s="200"/>
      <c r="C56" s="195" t="e">
        <f>VLOOKUP(B56,'пр.взв.'!B7:G68,2,FALSE)</f>
        <v>#N/A</v>
      </c>
      <c r="D56" s="197" t="e">
        <f>VLOOKUP(B56,'пр.взв.'!B7:G68,3,FALSE)</f>
        <v>#N/A</v>
      </c>
      <c r="E56" s="197" t="e">
        <f>VLOOKUP(B56,'пр.взв.'!B7:G68,4,FALSE)</f>
        <v>#N/A</v>
      </c>
      <c r="F56" s="197" t="e">
        <f>VLOOKUP(B56,'пр.взв.'!B7:G68,5,FALSE)</f>
        <v>#N/A</v>
      </c>
      <c r="G56" s="195" t="e">
        <f>VLOOKUP(B56,'пр.взв.'!B7:G68,6,FALSE)</f>
        <v>#N/A</v>
      </c>
    </row>
    <row r="57" spans="1:7" ht="11.25" customHeight="1" hidden="1">
      <c r="A57" s="199"/>
      <c r="B57" s="200"/>
      <c r="C57" s="196"/>
      <c r="D57" s="198"/>
      <c r="E57" s="198"/>
      <c r="F57" s="198"/>
      <c r="G57" s="196"/>
    </row>
    <row r="58" spans="1:7" ht="11.25" customHeight="1" hidden="1">
      <c r="A58" s="199"/>
      <c r="B58" s="200"/>
      <c r="C58" s="195" t="e">
        <f>VLOOKUP(B58,'пр.взв.'!B7:G68,2,FALSE)</f>
        <v>#N/A</v>
      </c>
      <c r="D58" s="197" t="e">
        <f>VLOOKUP(B58,'пр.взв.'!B7:G68,3,FALSE)</f>
        <v>#N/A</v>
      </c>
      <c r="E58" s="197" t="e">
        <f>VLOOKUP(B58,'пр.взв.'!B7:G68,4,FALSE)</f>
        <v>#N/A</v>
      </c>
      <c r="F58" s="197" t="e">
        <f>VLOOKUP(B58,'пр.взв.'!B7:G68,5,FALSE)</f>
        <v>#N/A</v>
      </c>
      <c r="G58" s="195" t="e">
        <f>VLOOKUP(B58,'пр.взв.'!B7:G68,6,FALSE)</f>
        <v>#N/A</v>
      </c>
    </row>
    <row r="59" spans="1:7" ht="11.25" customHeight="1" hidden="1">
      <c r="A59" s="199"/>
      <c r="B59" s="200"/>
      <c r="C59" s="196"/>
      <c r="D59" s="198"/>
      <c r="E59" s="198"/>
      <c r="F59" s="198"/>
      <c r="G59" s="196"/>
    </row>
    <row r="60" spans="1:7" ht="11.25" customHeight="1" hidden="1">
      <c r="A60" s="199"/>
      <c r="B60" s="200"/>
      <c r="C60" s="195" t="e">
        <f>VLOOKUP(B60,'пр.взв.'!B7:G68,2,FALSE)</f>
        <v>#N/A</v>
      </c>
      <c r="D60" s="197" t="e">
        <f>VLOOKUP(B60,'пр.взв.'!B7:G68,3,FALSE)</f>
        <v>#N/A</v>
      </c>
      <c r="E60" s="197" t="e">
        <f>VLOOKUP(B60,'пр.взв.'!B7:G68,4,FALSE)</f>
        <v>#N/A</v>
      </c>
      <c r="F60" s="197" t="e">
        <f>VLOOKUP(B60,'пр.взв.'!B7:G68,5,FALSE)</f>
        <v>#N/A</v>
      </c>
      <c r="G60" s="195" t="e">
        <f>VLOOKUP(B60,'пр.взв.'!B7:G68,6,FALSE)</f>
        <v>#N/A</v>
      </c>
    </row>
    <row r="61" spans="1:7" ht="11.25" customHeight="1" hidden="1">
      <c r="A61" s="199"/>
      <c r="B61" s="200"/>
      <c r="C61" s="196"/>
      <c r="D61" s="198"/>
      <c r="E61" s="198"/>
      <c r="F61" s="198"/>
      <c r="G61" s="196"/>
    </row>
    <row r="62" spans="1:7" ht="11.25" customHeight="1" hidden="1">
      <c r="A62" s="199"/>
      <c r="B62" s="200"/>
      <c r="C62" s="195" t="e">
        <f>VLOOKUP(B62,'пр.взв.'!B7:G68,2,FALSE)</f>
        <v>#N/A</v>
      </c>
      <c r="D62" s="197" t="e">
        <f>VLOOKUP(B62,'пр.взв.'!B7:G68,3,FALSE)</f>
        <v>#N/A</v>
      </c>
      <c r="E62" s="197" t="e">
        <f>VLOOKUP(B62,'пр.взв.'!B7:G68,4,FALSE)</f>
        <v>#N/A</v>
      </c>
      <c r="F62" s="197" t="e">
        <f>VLOOKUP(B62,'пр.взв.'!B7:G68,5,FALSE)</f>
        <v>#N/A</v>
      </c>
      <c r="G62" s="195" t="e">
        <f>VLOOKUP(B62,'пр.взв.'!B7:G68,6,FALSE)</f>
        <v>#N/A</v>
      </c>
    </row>
    <row r="63" spans="1:7" ht="11.25" customHeight="1" hidden="1">
      <c r="A63" s="199"/>
      <c r="B63" s="200"/>
      <c r="C63" s="196"/>
      <c r="D63" s="198"/>
      <c r="E63" s="198"/>
      <c r="F63" s="198"/>
      <c r="G63" s="196"/>
    </row>
    <row r="64" spans="1:7" ht="11.25" customHeight="1" hidden="1">
      <c r="A64" s="199"/>
      <c r="B64" s="200"/>
      <c r="C64" s="195" t="e">
        <f>VLOOKUP(B64,'пр.взв.'!B7:G68,2,FALSE)</f>
        <v>#N/A</v>
      </c>
      <c r="D64" s="197" t="e">
        <f>VLOOKUP(B64,'пр.взв.'!B7:G68,3,FALSE)</f>
        <v>#N/A</v>
      </c>
      <c r="E64" s="197" t="e">
        <f>VLOOKUP(B64,'пр.взв.'!B7:G68,4,FALSE)</f>
        <v>#N/A</v>
      </c>
      <c r="F64" s="197" t="e">
        <f>VLOOKUP(B64,'пр.взв.'!B7:G68,5,FALSE)</f>
        <v>#N/A</v>
      </c>
      <c r="G64" s="195" t="e">
        <f>VLOOKUP(B64,'пр.взв.'!B7:G68,6,FALSE)</f>
        <v>#N/A</v>
      </c>
    </row>
    <row r="65" spans="1:7" ht="11.25" customHeight="1" hidden="1">
      <c r="A65" s="199"/>
      <c r="B65" s="200"/>
      <c r="C65" s="196"/>
      <c r="D65" s="198"/>
      <c r="E65" s="198"/>
      <c r="F65" s="198"/>
      <c r="G65" s="196"/>
    </row>
    <row r="66" spans="1:7" ht="11.25" customHeight="1" hidden="1">
      <c r="A66" s="199"/>
      <c r="B66" s="200"/>
      <c r="C66" s="195" t="e">
        <f>VLOOKUP(B66,'пр.взв.'!B7:G68,2,FALSE)</f>
        <v>#N/A</v>
      </c>
      <c r="D66" s="197" t="e">
        <f>VLOOKUP(B66,'пр.взв.'!B7:G68,3,FALSE)</f>
        <v>#N/A</v>
      </c>
      <c r="E66" s="197" t="e">
        <f>VLOOKUP(B66,'пр.взв.'!B7:G68,4,FALSE)</f>
        <v>#N/A</v>
      </c>
      <c r="F66" s="197" t="e">
        <f>VLOOKUP(B66,'пр.взв.'!B7:G68,5,FALSE)</f>
        <v>#N/A</v>
      </c>
      <c r="G66" s="195" t="e">
        <f>VLOOKUP(B66,'пр.взв.'!B7:G68,6,FALSE)</f>
        <v>#N/A</v>
      </c>
    </row>
    <row r="67" spans="1:7" ht="11.25" customHeight="1" hidden="1">
      <c r="A67" s="199"/>
      <c r="B67" s="200"/>
      <c r="C67" s="196"/>
      <c r="D67" s="198"/>
      <c r="E67" s="198"/>
      <c r="F67" s="198"/>
      <c r="G67" s="196"/>
    </row>
    <row r="68" spans="1:7" ht="11.25" customHeight="1" hidden="1">
      <c r="A68" s="199"/>
      <c r="B68" s="200"/>
      <c r="C68" s="195" t="e">
        <f>VLOOKUP(B68,'пр.взв.'!B7:G68,2,FALSE)</f>
        <v>#N/A</v>
      </c>
      <c r="D68" s="197" t="e">
        <f>VLOOKUP(B68,'пр.взв.'!B7:G68,3,FALSE)</f>
        <v>#N/A</v>
      </c>
      <c r="E68" s="197" t="e">
        <f>VLOOKUP(B68,'пр.взв.'!B7:G68,4,FALSE)</f>
        <v>#N/A</v>
      </c>
      <c r="F68" s="197" t="e">
        <f>VLOOKUP(B68,'пр.взв.'!B7:G68,5,FALSE)</f>
        <v>#N/A</v>
      </c>
      <c r="G68" s="195" t="e">
        <f>VLOOKUP(B68,'пр.взв.'!B7:G68,6,FALSE)</f>
        <v>#N/A</v>
      </c>
    </row>
    <row r="69" spans="1:7" ht="49.5" customHeight="1" hidden="1">
      <c r="A69" s="199"/>
      <c r="B69" s="200"/>
      <c r="C69" s="196"/>
      <c r="D69" s="198"/>
      <c r="E69" s="198"/>
      <c r="F69" s="198"/>
      <c r="G69" s="196"/>
    </row>
    <row r="70" spans="1:6" ht="56.25" customHeight="1">
      <c r="A70" s="134" t="str">
        <f>HYPERLINK('[1]реквизиты'!$A$6)</f>
        <v>Гл. судья, судья МК</v>
      </c>
      <c r="B70" s="32"/>
      <c r="C70" s="136"/>
      <c r="D70" s="143"/>
      <c r="E70" s="137" t="str">
        <f>HYPERLINK('[1]реквизиты'!$G$6)</f>
        <v>А.В.Горбунов</v>
      </c>
      <c r="F70" s="138" t="str">
        <f>HYPERLINK('[1]реквизиты'!$G$7)</f>
        <v>/Омск/</v>
      </c>
    </row>
    <row r="71" spans="1:7" ht="51.75" customHeight="1">
      <c r="A71" s="134" t="str">
        <f>HYPERLINK('[1]реквизиты'!$A$8)</f>
        <v>Гл. секретарь, судья МК</v>
      </c>
      <c r="B71" s="32"/>
      <c r="C71" s="136"/>
      <c r="D71" s="143"/>
      <c r="E71" s="137" t="str">
        <f>HYPERLINK('[1]реквизиты'!$G$8)</f>
        <v>С.М.Трескин</v>
      </c>
      <c r="F71" s="138" t="str">
        <f>HYPERLINK('[1]реквизиты'!$G$9)</f>
        <v>/Бийск/</v>
      </c>
      <c r="G71" s="32"/>
    </row>
    <row r="72" spans="1:7" ht="12.75">
      <c r="A72" s="32"/>
      <c r="B72" s="32"/>
      <c r="C72" s="32"/>
      <c r="D72" s="32"/>
      <c r="E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5" ht="27.75" customHeight="1">
      <c r="A75" s="30"/>
      <c r="C75" s="37"/>
      <c r="D75" s="37"/>
      <c r="E75" s="37"/>
    </row>
    <row r="76" spans="1:5" ht="12.75">
      <c r="A76" s="30"/>
      <c r="B76" s="38"/>
      <c r="C76" s="38"/>
      <c r="D76" s="38"/>
      <c r="E76" s="38"/>
    </row>
    <row r="77" spans="1:6" ht="12.75">
      <c r="A77" s="30"/>
      <c r="B77" s="38"/>
      <c r="C77" s="38"/>
      <c r="D77" s="38"/>
      <c r="E77" s="38"/>
      <c r="F77" s="38"/>
    </row>
    <row r="78" spans="1:6" ht="12.75">
      <c r="A78" s="30"/>
      <c r="B78" s="38"/>
      <c r="C78" s="38"/>
      <c r="D78" s="38"/>
      <c r="E78" s="38"/>
      <c r="F78" s="38"/>
    </row>
    <row r="79" ht="12.75">
      <c r="A79" s="30"/>
    </row>
    <row r="80" ht="12.75">
      <c r="A80" s="30"/>
    </row>
  </sheetData>
  <sheetProtection/>
  <mergeCells count="236">
    <mergeCell ref="D26:D27"/>
    <mergeCell ref="E24:E25"/>
    <mergeCell ref="C3:D3"/>
    <mergeCell ref="E22:E23"/>
    <mergeCell ref="E18:E19"/>
    <mergeCell ref="C16:C17"/>
    <mergeCell ref="D16:D17"/>
    <mergeCell ref="C14:C15"/>
    <mergeCell ref="D14:D15"/>
    <mergeCell ref="E16:E17"/>
    <mergeCell ref="F3:G3"/>
    <mergeCell ref="B2:C2"/>
    <mergeCell ref="D2:G2"/>
    <mergeCell ref="B30:B31"/>
    <mergeCell ref="C30:C31"/>
    <mergeCell ref="D30:D31"/>
    <mergeCell ref="E30:E31"/>
    <mergeCell ref="F30:F31"/>
    <mergeCell ref="D24:D25"/>
    <mergeCell ref="D22:D23"/>
    <mergeCell ref="D28:D29"/>
    <mergeCell ref="A1:G1"/>
    <mergeCell ref="E26:E27"/>
    <mergeCell ref="G26:G27"/>
    <mergeCell ref="E28:E29"/>
    <mergeCell ref="G28:G29"/>
    <mergeCell ref="A26:A27"/>
    <mergeCell ref="B26:B27"/>
    <mergeCell ref="F24:F25"/>
    <mergeCell ref="F26:F27"/>
    <mergeCell ref="A30:A31"/>
    <mergeCell ref="A24:A25"/>
    <mergeCell ref="B24:B25"/>
    <mergeCell ref="C24:C25"/>
    <mergeCell ref="A28:A29"/>
    <mergeCell ref="B28:B29"/>
    <mergeCell ref="C28:C29"/>
    <mergeCell ref="C26:C27"/>
    <mergeCell ref="G18:G19"/>
    <mergeCell ref="E20:E21"/>
    <mergeCell ref="G20:G21"/>
    <mergeCell ref="A18:A19"/>
    <mergeCell ref="B18:B19"/>
    <mergeCell ref="C18:C19"/>
    <mergeCell ref="D18:D19"/>
    <mergeCell ref="F18:F19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A14:A15"/>
    <mergeCell ref="B14:B15"/>
    <mergeCell ref="A16:A17"/>
    <mergeCell ref="B16:B17"/>
    <mergeCell ref="G10:G11"/>
    <mergeCell ref="E12:E13"/>
    <mergeCell ref="G12:G13"/>
    <mergeCell ref="F10:F11"/>
    <mergeCell ref="F12:F13"/>
    <mergeCell ref="G16:G17"/>
    <mergeCell ref="A10:A11"/>
    <mergeCell ref="B10:B11"/>
    <mergeCell ref="C10:C11"/>
    <mergeCell ref="D10:D11"/>
    <mergeCell ref="E14:E15"/>
    <mergeCell ref="G14:G15"/>
    <mergeCell ref="A12:A13"/>
    <mergeCell ref="B12:B13"/>
    <mergeCell ref="F16:F17"/>
    <mergeCell ref="A6:A7"/>
    <mergeCell ref="B6:B7"/>
    <mergeCell ref="A8:A9"/>
    <mergeCell ref="B8:B9"/>
    <mergeCell ref="G6:G7"/>
    <mergeCell ref="F4:F5"/>
    <mergeCell ref="F6:F7"/>
    <mergeCell ref="C12:C13"/>
    <mergeCell ref="D12:D13"/>
    <mergeCell ref="C8:C9"/>
    <mergeCell ref="D8:D9"/>
    <mergeCell ref="C6:C7"/>
    <mergeCell ref="D6:D7"/>
    <mergeCell ref="E10:E11"/>
    <mergeCell ref="E8:E9"/>
    <mergeCell ref="G8:G9"/>
    <mergeCell ref="A4:A5"/>
    <mergeCell ref="B4:B5"/>
    <mergeCell ref="C4:C5"/>
    <mergeCell ref="D4:D5"/>
    <mergeCell ref="E4:E5"/>
    <mergeCell ref="G4:G5"/>
    <mergeCell ref="F8:F9"/>
    <mergeCell ref="E6:E7"/>
    <mergeCell ref="G24:G25"/>
    <mergeCell ref="F32:F33"/>
    <mergeCell ref="G32:G33"/>
    <mergeCell ref="F28:F29"/>
    <mergeCell ref="F14:F15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60:G61"/>
    <mergeCell ref="C60:C61"/>
    <mergeCell ref="E58:E59"/>
    <mergeCell ref="F58:F59"/>
    <mergeCell ref="E60:E61"/>
    <mergeCell ref="F60:F61"/>
    <mergeCell ref="G54:G55"/>
    <mergeCell ref="E56:E57"/>
    <mergeCell ref="F56:F57"/>
    <mergeCell ref="G56:G57"/>
    <mergeCell ref="E54:E55"/>
    <mergeCell ref="F54:F55"/>
    <mergeCell ref="A62:A63"/>
    <mergeCell ref="B62:B63"/>
    <mergeCell ref="C62:C63"/>
    <mergeCell ref="D62:D63"/>
    <mergeCell ref="A58:A59"/>
    <mergeCell ref="B58:B59"/>
    <mergeCell ref="A60:A61"/>
    <mergeCell ref="B60:B61"/>
    <mergeCell ref="G68:G69"/>
    <mergeCell ref="A66:A67"/>
    <mergeCell ref="G66:G67"/>
    <mergeCell ref="B66:B67"/>
    <mergeCell ref="C66:C67"/>
    <mergeCell ref="D66:D67"/>
    <mergeCell ref="A68:A69"/>
    <mergeCell ref="B68:B69"/>
    <mergeCell ref="C68:C69"/>
    <mergeCell ref="D68:D69"/>
    <mergeCell ref="A64:A65"/>
    <mergeCell ref="B64:B65"/>
    <mergeCell ref="C64:C65"/>
    <mergeCell ref="D64:D65"/>
    <mergeCell ref="F52:F53"/>
    <mergeCell ref="E66:E67"/>
    <mergeCell ref="F66:F67"/>
    <mergeCell ref="E52:E53"/>
    <mergeCell ref="E68:E69"/>
    <mergeCell ref="F68:F69"/>
    <mergeCell ref="D60:D61"/>
    <mergeCell ref="C58:C59"/>
    <mergeCell ref="D58:D59"/>
    <mergeCell ref="G62:G63"/>
    <mergeCell ref="E64:E65"/>
    <mergeCell ref="F64:F65"/>
    <mergeCell ref="G64:G65"/>
    <mergeCell ref="E62:E63"/>
    <mergeCell ref="F62:F6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68"/>
  <sheetViews>
    <sheetView zoomScalePageLayoutView="0" workbookViewId="0" topLeftCell="A4">
      <selection activeCell="D47" sqref="D47:D4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208" t="s">
        <v>53</v>
      </c>
      <c r="B1" s="208"/>
      <c r="C1" s="208"/>
      <c r="D1" s="208"/>
      <c r="E1" s="208"/>
      <c r="F1" s="208"/>
      <c r="G1" s="208"/>
    </row>
    <row r="2" spans="3:9" ht="30.75" customHeight="1" thickBot="1">
      <c r="C2" s="209" t="str">
        <f>HYPERLINK('[1]реквизиты'!$A$2)</f>
        <v>Чемпионат Сибирского Федерального округа по самбо среди мужчин</v>
      </c>
      <c r="D2" s="210"/>
      <c r="E2" s="210"/>
      <c r="F2" s="211"/>
      <c r="G2" s="125"/>
      <c r="H2" s="125"/>
      <c r="I2" s="125"/>
    </row>
    <row r="3" spans="1:7" ht="12.75" customHeight="1">
      <c r="A3" s="226" t="str">
        <f>HYPERLINK('[1]реквизиты'!$A$3)</f>
        <v>11-12.12.2009г.                            г.Новокузнецк</v>
      </c>
      <c r="B3" s="226"/>
      <c r="C3" s="226"/>
      <c r="D3" s="226"/>
      <c r="E3" s="226"/>
      <c r="F3" s="226"/>
      <c r="G3" s="226"/>
    </row>
    <row r="4" spans="4:5" ht="12.75">
      <c r="D4" s="227" t="s">
        <v>130</v>
      </c>
      <c r="E4" s="227"/>
    </row>
    <row r="5" spans="1:7" ht="12.75" customHeight="1">
      <c r="A5" s="213" t="s">
        <v>4</v>
      </c>
      <c r="B5" s="213" t="s">
        <v>5</v>
      </c>
      <c r="C5" s="213" t="s">
        <v>6</v>
      </c>
      <c r="D5" s="213" t="s">
        <v>7</v>
      </c>
      <c r="E5" s="213" t="s">
        <v>8</v>
      </c>
      <c r="F5" s="213" t="s">
        <v>11</v>
      </c>
      <c r="G5" s="213" t="s">
        <v>9</v>
      </c>
    </row>
    <row r="6" spans="1:7" ht="12.75" customHeight="1">
      <c r="A6" s="214"/>
      <c r="B6" s="214"/>
      <c r="C6" s="214"/>
      <c r="D6" s="214"/>
      <c r="E6" s="214"/>
      <c r="F6" s="214"/>
      <c r="G6" s="214"/>
    </row>
    <row r="7" spans="1:7" ht="12.75" customHeight="1">
      <c r="A7" s="219" t="s">
        <v>25</v>
      </c>
      <c r="B7" s="216">
        <v>1</v>
      </c>
      <c r="C7" s="220" t="s">
        <v>120</v>
      </c>
      <c r="D7" s="224" t="s">
        <v>143</v>
      </c>
      <c r="E7" s="222" t="s">
        <v>121</v>
      </c>
      <c r="F7" s="217" t="s">
        <v>122</v>
      </c>
      <c r="G7" s="220" t="s">
        <v>123</v>
      </c>
    </row>
    <row r="8" spans="1:7" ht="15" customHeight="1">
      <c r="A8" s="219"/>
      <c r="B8" s="216"/>
      <c r="C8" s="221"/>
      <c r="D8" s="214"/>
      <c r="E8" s="223"/>
      <c r="F8" s="218"/>
      <c r="G8" s="221"/>
    </row>
    <row r="9" spans="1:7" ht="15" customHeight="1">
      <c r="A9" s="219" t="s">
        <v>26</v>
      </c>
      <c r="B9" s="216">
        <v>2</v>
      </c>
      <c r="C9" s="220" t="s">
        <v>104</v>
      </c>
      <c r="D9" s="224" t="s">
        <v>105</v>
      </c>
      <c r="E9" s="222" t="s">
        <v>102</v>
      </c>
      <c r="F9" s="217"/>
      <c r="G9" s="220" t="s">
        <v>103</v>
      </c>
    </row>
    <row r="10" spans="1:7" ht="15.75" customHeight="1">
      <c r="A10" s="219"/>
      <c r="B10" s="216"/>
      <c r="C10" s="221"/>
      <c r="D10" s="214"/>
      <c r="E10" s="223"/>
      <c r="F10" s="218"/>
      <c r="G10" s="221"/>
    </row>
    <row r="11" spans="1:7" ht="12.75" customHeight="1">
      <c r="A11" s="219" t="s">
        <v>28</v>
      </c>
      <c r="B11" s="216">
        <v>3</v>
      </c>
      <c r="C11" s="220" t="s">
        <v>70</v>
      </c>
      <c r="D11" s="224" t="s">
        <v>71</v>
      </c>
      <c r="E11" s="222" t="s">
        <v>72</v>
      </c>
      <c r="F11" s="217"/>
      <c r="G11" s="220" t="s">
        <v>73</v>
      </c>
    </row>
    <row r="12" spans="1:7" ht="15" customHeight="1">
      <c r="A12" s="219"/>
      <c r="B12" s="216"/>
      <c r="C12" s="221"/>
      <c r="D12" s="214"/>
      <c r="E12" s="223"/>
      <c r="F12" s="218"/>
      <c r="G12" s="221"/>
    </row>
    <row r="13" spans="1:7" ht="12.75" customHeight="1">
      <c r="A13" s="219" t="s">
        <v>29</v>
      </c>
      <c r="B13" s="216">
        <v>4</v>
      </c>
      <c r="C13" s="220" t="s">
        <v>77</v>
      </c>
      <c r="D13" s="224" t="s">
        <v>78</v>
      </c>
      <c r="E13" s="222" t="s">
        <v>79</v>
      </c>
      <c r="F13" s="217"/>
      <c r="G13" s="220" t="s">
        <v>80</v>
      </c>
    </row>
    <row r="14" spans="1:7" ht="15" customHeight="1">
      <c r="A14" s="219"/>
      <c r="B14" s="216"/>
      <c r="C14" s="221"/>
      <c r="D14" s="214"/>
      <c r="E14" s="223"/>
      <c r="F14" s="218"/>
      <c r="G14" s="221"/>
    </row>
    <row r="15" spans="1:7" ht="12.75" customHeight="1">
      <c r="A15" s="219" t="s">
        <v>30</v>
      </c>
      <c r="B15" s="216">
        <v>5</v>
      </c>
      <c r="C15" s="220" t="s">
        <v>100</v>
      </c>
      <c r="D15" s="224" t="s">
        <v>101</v>
      </c>
      <c r="E15" s="222" t="s">
        <v>102</v>
      </c>
      <c r="F15" s="217"/>
      <c r="G15" s="220" t="s">
        <v>103</v>
      </c>
    </row>
    <row r="16" spans="1:7" ht="15" customHeight="1">
      <c r="A16" s="219"/>
      <c r="B16" s="216"/>
      <c r="C16" s="221"/>
      <c r="D16" s="214"/>
      <c r="E16" s="223"/>
      <c r="F16" s="218"/>
      <c r="G16" s="221"/>
    </row>
    <row r="17" spans="1:7" ht="12.75" customHeight="1">
      <c r="A17" s="219" t="s">
        <v>32</v>
      </c>
      <c r="B17" s="216">
        <v>6</v>
      </c>
      <c r="C17" s="220" t="s">
        <v>91</v>
      </c>
      <c r="D17" s="224" t="s">
        <v>92</v>
      </c>
      <c r="E17" s="222" t="s">
        <v>93</v>
      </c>
      <c r="F17" s="217"/>
      <c r="G17" s="220" t="s">
        <v>94</v>
      </c>
    </row>
    <row r="18" spans="1:7" ht="15" customHeight="1">
      <c r="A18" s="219"/>
      <c r="B18" s="216"/>
      <c r="C18" s="221"/>
      <c r="D18" s="214"/>
      <c r="E18" s="223"/>
      <c r="F18" s="218"/>
      <c r="G18" s="221"/>
    </row>
    <row r="19" spans="1:7" ht="12.75" customHeight="1">
      <c r="A19" s="219" t="s">
        <v>33</v>
      </c>
      <c r="B19" s="216">
        <v>7</v>
      </c>
      <c r="C19" s="220" t="s">
        <v>114</v>
      </c>
      <c r="D19" s="224" t="s">
        <v>144</v>
      </c>
      <c r="E19" s="222" t="s">
        <v>115</v>
      </c>
      <c r="F19" s="217"/>
      <c r="G19" s="220" t="s">
        <v>116</v>
      </c>
    </row>
    <row r="20" spans="1:7" ht="15" customHeight="1">
      <c r="A20" s="219"/>
      <c r="B20" s="216"/>
      <c r="C20" s="221"/>
      <c r="D20" s="214"/>
      <c r="E20" s="223"/>
      <c r="F20" s="218"/>
      <c r="G20" s="221"/>
    </row>
    <row r="21" spans="1:7" ht="12.75" customHeight="1">
      <c r="A21" s="219" t="s">
        <v>34</v>
      </c>
      <c r="B21" s="216">
        <v>8</v>
      </c>
      <c r="C21" s="220" t="s">
        <v>95</v>
      </c>
      <c r="D21" s="224" t="s">
        <v>96</v>
      </c>
      <c r="E21" s="222" t="s">
        <v>97</v>
      </c>
      <c r="F21" s="217" t="s">
        <v>98</v>
      </c>
      <c r="G21" s="220" t="s">
        <v>99</v>
      </c>
    </row>
    <row r="22" spans="1:7" ht="15" customHeight="1">
      <c r="A22" s="219"/>
      <c r="B22" s="216"/>
      <c r="C22" s="221"/>
      <c r="D22" s="214"/>
      <c r="E22" s="223"/>
      <c r="F22" s="218"/>
      <c r="G22" s="221"/>
    </row>
    <row r="23" spans="1:7" ht="12.75" customHeight="1">
      <c r="A23" s="219" t="s">
        <v>35</v>
      </c>
      <c r="B23" s="216">
        <v>9</v>
      </c>
      <c r="C23" s="220" t="s">
        <v>110</v>
      </c>
      <c r="D23" s="224" t="s">
        <v>111</v>
      </c>
      <c r="E23" s="222" t="s">
        <v>112</v>
      </c>
      <c r="F23" s="217"/>
      <c r="G23" s="220" t="s">
        <v>113</v>
      </c>
    </row>
    <row r="24" spans="1:7" ht="15" customHeight="1">
      <c r="A24" s="219"/>
      <c r="B24" s="216"/>
      <c r="C24" s="221"/>
      <c r="D24" s="214"/>
      <c r="E24" s="223"/>
      <c r="F24" s="218"/>
      <c r="G24" s="221"/>
    </row>
    <row r="25" spans="1:7" ht="12.75" customHeight="1">
      <c r="A25" s="219" t="s">
        <v>36</v>
      </c>
      <c r="B25" s="216">
        <v>10</v>
      </c>
      <c r="C25" s="220" t="s">
        <v>106</v>
      </c>
      <c r="D25" s="224" t="s">
        <v>107</v>
      </c>
      <c r="E25" s="222" t="s">
        <v>108</v>
      </c>
      <c r="F25" s="217"/>
      <c r="G25" s="220" t="s">
        <v>109</v>
      </c>
    </row>
    <row r="26" spans="1:7" ht="15" customHeight="1">
      <c r="A26" s="219"/>
      <c r="B26" s="216"/>
      <c r="C26" s="221"/>
      <c r="D26" s="214"/>
      <c r="E26" s="223"/>
      <c r="F26" s="218"/>
      <c r="G26" s="221"/>
    </row>
    <row r="27" spans="1:7" ht="15.75" customHeight="1">
      <c r="A27" s="219" t="s">
        <v>37</v>
      </c>
      <c r="B27" s="216">
        <v>11</v>
      </c>
      <c r="C27" s="220" t="s">
        <v>124</v>
      </c>
      <c r="D27" s="224" t="s">
        <v>145</v>
      </c>
      <c r="E27" s="222" t="s">
        <v>125</v>
      </c>
      <c r="F27" s="217"/>
      <c r="G27" s="220" t="s">
        <v>126</v>
      </c>
    </row>
    <row r="28" spans="1:7" ht="15" customHeight="1">
      <c r="A28" s="219"/>
      <c r="B28" s="216"/>
      <c r="C28" s="221"/>
      <c r="D28" s="214"/>
      <c r="E28" s="223"/>
      <c r="F28" s="218"/>
      <c r="G28" s="221"/>
    </row>
    <row r="29" spans="1:7" ht="12.75" customHeight="1">
      <c r="A29" s="219" t="s">
        <v>38</v>
      </c>
      <c r="B29" s="216">
        <v>12</v>
      </c>
      <c r="C29" s="220" t="s">
        <v>74</v>
      </c>
      <c r="D29" s="224" t="s">
        <v>75</v>
      </c>
      <c r="E29" s="222" t="s">
        <v>72</v>
      </c>
      <c r="F29" s="217"/>
      <c r="G29" s="220" t="s">
        <v>76</v>
      </c>
    </row>
    <row r="30" spans="1:7" ht="15" customHeight="1">
      <c r="A30" s="219"/>
      <c r="B30" s="216"/>
      <c r="C30" s="221"/>
      <c r="D30" s="214"/>
      <c r="E30" s="223"/>
      <c r="F30" s="218"/>
      <c r="G30" s="221"/>
    </row>
    <row r="31" spans="1:7" ht="12.75" customHeight="1">
      <c r="A31" s="219" t="s">
        <v>39</v>
      </c>
      <c r="B31" s="216">
        <v>13</v>
      </c>
      <c r="C31" s="220" t="s">
        <v>87</v>
      </c>
      <c r="D31" s="224" t="s">
        <v>88</v>
      </c>
      <c r="E31" s="222" t="s">
        <v>89</v>
      </c>
      <c r="F31" s="217"/>
      <c r="G31" s="220" t="s">
        <v>90</v>
      </c>
    </row>
    <row r="32" spans="1:7" ht="15" customHeight="1">
      <c r="A32" s="219"/>
      <c r="B32" s="216"/>
      <c r="C32" s="221"/>
      <c r="D32" s="214"/>
      <c r="E32" s="223"/>
      <c r="F32" s="218"/>
      <c r="G32" s="221"/>
    </row>
    <row r="33" spans="1:7" ht="12.75" customHeight="1">
      <c r="A33" s="219" t="s">
        <v>40</v>
      </c>
      <c r="B33" s="216">
        <v>14</v>
      </c>
      <c r="C33" s="220" t="s">
        <v>127</v>
      </c>
      <c r="D33" s="224" t="s">
        <v>146</v>
      </c>
      <c r="E33" s="222" t="s">
        <v>121</v>
      </c>
      <c r="F33" s="217"/>
      <c r="G33" s="220" t="s">
        <v>128</v>
      </c>
    </row>
    <row r="34" spans="1:7" ht="15" customHeight="1">
      <c r="A34" s="219"/>
      <c r="B34" s="216"/>
      <c r="C34" s="221"/>
      <c r="D34" s="214"/>
      <c r="E34" s="223"/>
      <c r="F34" s="218"/>
      <c r="G34" s="221"/>
    </row>
    <row r="35" spans="1:7" ht="15.75" customHeight="1">
      <c r="A35" s="219" t="s">
        <v>41</v>
      </c>
      <c r="B35" s="216">
        <v>15</v>
      </c>
      <c r="C35" s="220" t="s">
        <v>66</v>
      </c>
      <c r="D35" s="213" t="s">
        <v>67</v>
      </c>
      <c r="E35" s="222" t="s">
        <v>68</v>
      </c>
      <c r="F35" s="217"/>
      <c r="G35" s="220" t="s">
        <v>69</v>
      </c>
    </row>
    <row r="36" spans="1:7" ht="12.75" customHeight="1">
      <c r="A36" s="219"/>
      <c r="B36" s="216"/>
      <c r="C36" s="221"/>
      <c r="D36" s="214"/>
      <c r="E36" s="223"/>
      <c r="F36" s="218"/>
      <c r="G36" s="221"/>
    </row>
    <row r="37" spans="1:7" ht="12.75" customHeight="1">
      <c r="A37" s="219" t="s">
        <v>42</v>
      </c>
      <c r="B37" s="216">
        <v>16</v>
      </c>
      <c r="C37" s="220" t="s">
        <v>62</v>
      </c>
      <c r="D37" s="213" t="s">
        <v>63</v>
      </c>
      <c r="E37" s="222" t="s">
        <v>64</v>
      </c>
      <c r="F37" s="217"/>
      <c r="G37" s="220" t="s">
        <v>65</v>
      </c>
    </row>
    <row r="38" spans="1:7" ht="12.75" customHeight="1">
      <c r="A38" s="219"/>
      <c r="B38" s="216"/>
      <c r="C38" s="221"/>
      <c r="D38" s="214"/>
      <c r="E38" s="223"/>
      <c r="F38" s="218"/>
      <c r="G38" s="225"/>
    </row>
    <row r="39" spans="1:7" ht="12.75" customHeight="1">
      <c r="A39" s="219" t="s">
        <v>43</v>
      </c>
      <c r="B39" s="216">
        <v>17</v>
      </c>
      <c r="C39" s="220" t="s">
        <v>117</v>
      </c>
      <c r="D39" s="224" t="s">
        <v>118</v>
      </c>
      <c r="E39" s="222" t="s">
        <v>115</v>
      </c>
      <c r="F39" s="217"/>
      <c r="G39" s="220" t="s">
        <v>119</v>
      </c>
    </row>
    <row r="40" spans="1:7" ht="12.75" customHeight="1">
      <c r="A40" s="219"/>
      <c r="B40" s="216"/>
      <c r="C40" s="221"/>
      <c r="D40" s="214"/>
      <c r="E40" s="223"/>
      <c r="F40" s="218"/>
      <c r="G40" s="221"/>
    </row>
    <row r="41" spans="1:7" ht="12.75" customHeight="1">
      <c r="A41" s="219" t="s">
        <v>44</v>
      </c>
      <c r="B41" s="216">
        <v>18</v>
      </c>
      <c r="C41" s="220" t="s">
        <v>81</v>
      </c>
      <c r="D41" s="224" t="s">
        <v>82</v>
      </c>
      <c r="E41" s="222" t="s">
        <v>79</v>
      </c>
      <c r="F41" s="217"/>
      <c r="G41" s="220" t="s">
        <v>83</v>
      </c>
    </row>
    <row r="42" spans="1:7" ht="12.75" customHeight="1">
      <c r="A42" s="219"/>
      <c r="B42" s="216"/>
      <c r="C42" s="221"/>
      <c r="D42" s="214"/>
      <c r="E42" s="223"/>
      <c r="F42" s="218"/>
      <c r="G42" s="221"/>
    </row>
    <row r="43" spans="1:7" ht="12.75" customHeight="1">
      <c r="A43" s="219" t="s">
        <v>129</v>
      </c>
      <c r="B43" s="216">
        <v>19</v>
      </c>
      <c r="C43" s="220" t="s">
        <v>84</v>
      </c>
      <c r="D43" s="224" t="s">
        <v>85</v>
      </c>
      <c r="E43" s="222" t="s">
        <v>79</v>
      </c>
      <c r="F43" s="217"/>
      <c r="G43" s="220" t="s">
        <v>86</v>
      </c>
    </row>
    <row r="44" spans="1:7" ht="12.75" customHeight="1">
      <c r="A44" s="219"/>
      <c r="B44" s="216"/>
      <c r="C44" s="221"/>
      <c r="D44" s="214"/>
      <c r="E44" s="223"/>
      <c r="F44" s="218"/>
      <c r="G44" s="221"/>
    </row>
    <row r="45" spans="1:7" ht="12.75" customHeight="1">
      <c r="A45" s="219" t="s">
        <v>45</v>
      </c>
      <c r="B45" s="216">
        <v>21</v>
      </c>
      <c r="C45" s="220"/>
      <c r="D45" s="224"/>
      <c r="E45" s="222"/>
      <c r="F45" s="217"/>
      <c r="G45" s="220"/>
    </row>
    <row r="46" spans="1:7" ht="12.75" customHeight="1">
      <c r="A46" s="219"/>
      <c r="B46" s="216"/>
      <c r="C46" s="221"/>
      <c r="D46" s="225"/>
      <c r="E46" s="223"/>
      <c r="F46" s="218"/>
      <c r="G46" s="225"/>
    </row>
    <row r="47" spans="1:7" ht="12.75" customHeight="1">
      <c r="A47" s="219" t="s">
        <v>27</v>
      </c>
      <c r="B47" s="216">
        <v>22</v>
      </c>
      <c r="C47" s="220"/>
      <c r="D47" s="224"/>
      <c r="E47" s="222"/>
      <c r="F47" s="217"/>
      <c r="G47" s="220"/>
    </row>
    <row r="48" spans="1:7" ht="12.75" customHeight="1">
      <c r="A48" s="219"/>
      <c r="B48" s="216"/>
      <c r="C48" s="221"/>
      <c r="D48" s="214"/>
      <c r="E48" s="223"/>
      <c r="F48" s="218"/>
      <c r="G48" s="221"/>
    </row>
    <row r="49" spans="1:7" ht="12.75" customHeight="1">
      <c r="A49" s="219" t="s">
        <v>46</v>
      </c>
      <c r="B49" s="216">
        <v>23</v>
      </c>
      <c r="C49" s="220"/>
      <c r="D49" s="224"/>
      <c r="E49" s="222"/>
      <c r="F49" s="217"/>
      <c r="G49" s="220"/>
    </row>
    <row r="50" spans="1:7" ht="12.75" customHeight="1">
      <c r="A50" s="219"/>
      <c r="B50" s="216"/>
      <c r="C50" s="221"/>
      <c r="D50" s="214"/>
      <c r="E50" s="223"/>
      <c r="F50" s="218"/>
      <c r="G50" s="221"/>
    </row>
    <row r="51" spans="1:7" ht="12.75" customHeight="1">
      <c r="A51" s="219" t="s">
        <v>47</v>
      </c>
      <c r="B51" s="216">
        <v>24</v>
      </c>
      <c r="C51" s="220"/>
      <c r="D51" s="224"/>
      <c r="E51" s="222"/>
      <c r="F51" s="217"/>
      <c r="G51" s="220"/>
    </row>
    <row r="52" spans="1:7" ht="12.75" customHeight="1">
      <c r="A52" s="219"/>
      <c r="B52" s="216"/>
      <c r="C52" s="221"/>
      <c r="D52" s="214"/>
      <c r="E52" s="223"/>
      <c r="F52" s="218"/>
      <c r="G52" s="221"/>
    </row>
    <row r="53" spans="1:7" ht="12.75" customHeight="1">
      <c r="A53" s="219" t="s">
        <v>48</v>
      </c>
      <c r="B53" s="216">
        <v>25</v>
      </c>
      <c r="C53" s="220"/>
      <c r="D53" s="224"/>
      <c r="E53" s="222"/>
      <c r="F53" s="217"/>
      <c r="G53" s="220"/>
    </row>
    <row r="54" spans="1:7" ht="12.75" customHeight="1">
      <c r="A54" s="219"/>
      <c r="B54" s="216"/>
      <c r="C54" s="221"/>
      <c r="D54" s="214"/>
      <c r="E54" s="223"/>
      <c r="F54" s="218"/>
      <c r="G54" s="221"/>
    </row>
    <row r="55" spans="1:7" ht="12.75" customHeight="1">
      <c r="A55" s="219" t="s">
        <v>31</v>
      </c>
      <c r="B55" s="216">
        <v>26</v>
      </c>
      <c r="C55" s="220"/>
      <c r="D55" s="224"/>
      <c r="E55" s="222"/>
      <c r="F55" s="217"/>
      <c r="G55" s="220"/>
    </row>
    <row r="56" spans="1:7" ht="12.75" customHeight="1">
      <c r="A56" s="219"/>
      <c r="B56" s="216"/>
      <c r="C56" s="221"/>
      <c r="D56" s="214"/>
      <c r="E56" s="223"/>
      <c r="F56" s="218"/>
      <c r="G56" s="221"/>
    </row>
    <row r="57" spans="1:7" ht="12.75" customHeight="1">
      <c r="A57" s="219" t="s">
        <v>49</v>
      </c>
      <c r="B57" s="216">
        <v>27</v>
      </c>
      <c r="C57" s="220"/>
      <c r="D57" s="224"/>
      <c r="E57" s="222"/>
      <c r="F57" s="217"/>
      <c r="G57" s="220"/>
    </row>
    <row r="58" spans="1:7" ht="12.75" customHeight="1">
      <c r="A58" s="219"/>
      <c r="B58" s="216"/>
      <c r="C58" s="221"/>
      <c r="D58" s="214"/>
      <c r="E58" s="223"/>
      <c r="F58" s="218"/>
      <c r="G58" s="221"/>
    </row>
    <row r="59" spans="1:7" ht="12.75" customHeight="1">
      <c r="A59" s="219" t="s">
        <v>50</v>
      </c>
      <c r="B59" s="216">
        <v>28</v>
      </c>
      <c r="C59" s="220"/>
      <c r="D59" s="224"/>
      <c r="E59" s="222"/>
      <c r="F59" s="217"/>
      <c r="G59" s="220"/>
    </row>
    <row r="60" spans="1:7" ht="12.75" customHeight="1">
      <c r="A60" s="219"/>
      <c r="B60" s="216"/>
      <c r="C60" s="221"/>
      <c r="D60" s="214"/>
      <c r="E60" s="223"/>
      <c r="F60" s="218"/>
      <c r="G60" s="221"/>
    </row>
    <row r="61" spans="1:7" ht="12.75" customHeight="1">
      <c r="A61" s="219" t="s">
        <v>51</v>
      </c>
      <c r="B61" s="216">
        <v>29</v>
      </c>
      <c r="C61" s="220"/>
      <c r="D61" s="224"/>
      <c r="E61" s="222"/>
      <c r="F61" s="217"/>
      <c r="G61" s="220"/>
    </row>
    <row r="62" spans="1:7" ht="12.75" customHeight="1">
      <c r="A62" s="219"/>
      <c r="B62" s="216"/>
      <c r="C62" s="221"/>
      <c r="D62" s="214"/>
      <c r="E62" s="223"/>
      <c r="F62" s="218"/>
      <c r="G62" s="221"/>
    </row>
    <row r="63" spans="1:7" ht="12.75" customHeight="1">
      <c r="A63" s="219" t="s">
        <v>52</v>
      </c>
      <c r="B63" s="216">
        <v>30</v>
      </c>
      <c r="C63" s="220"/>
      <c r="D63" s="224"/>
      <c r="E63" s="222"/>
      <c r="F63" s="217"/>
      <c r="G63" s="220"/>
    </row>
    <row r="64" spans="1:7" ht="12.75" customHeight="1">
      <c r="A64" s="219"/>
      <c r="B64" s="216"/>
      <c r="C64" s="221"/>
      <c r="D64" s="214"/>
      <c r="E64" s="223"/>
      <c r="F64" s="218"/>
      <c r="G64" s="221"/>
    </row>
    <row r="65" spans="1:7" ht="12.75">
      <c r="A65" s="215" t="s">
        <v>51</v>
      </c>
      <c r="B65" s="216">
        <v>31</v>
      </c>
      <c r="C65" s="220"/>
      <c r="D65" s="224"/>
      <c r="E65" s="222"/>
      <c r="F65" s="217"/>
      <c r="G65" s="220"/>
    </row>
    <row r="66" spans="1:7" ht="12.75">
      <c r="A66" s="215"/>
      <c r="B66" s="216"/>
      <c r="C66" s="221"/>
      <c r="D66" s="228"/>
      <c r="E66" s="223"/>
      <c r="F66" s="218"/>
      <c r="G66" s="221"/>
    </row>
    <row r="67" spans="1:7" ht="12.75">
      <c r="A67" s="215" t="s">
        <v>52</v>
      </c>
      <c r="B67" s="216">
        <v>32</v>
      </c>
      <c r="C67" s="220"/>
      <c r="D67" s="224"/>
      <c r="E67" s="222"/>
      <c r="F67" s="217"/>
      <c r="G67" s="220"/>
    </row>
    <row r="68" spans="1:7" ht="12.75">
      <c r="A68" s="215"/>
      <c r="B68" s="216"/>
      <c r="C68" s="221"/>
      <c r="D68" s="228"/>
      <c r="E68" s="223"/>
      <c r="F68" s="218"/>
      <c r="G68" s="221"/>
    </row>
  </sheetData>
  <sheetProtection/>
  <mergeCells count="228">
    <mergeCell ref="C33:C34"/>
    <mergeCell ref="D33:D34"/>
    <mergeCell ref="C37:C38"/>
    <mergeCell ref="C35:C36"/>
    <mergeCell ref="D35:D36"/>
    <mergeCell ref="C65:C66"/>
    <mergeCell ref="D65:D66"/>
    <mergeCell ref="C57:C58"/>
    <mergeCell ref="D57:D58"/>
    <mergeCell ref="D63:D64"/>
    <mergeCell ref="G67:G68"/>
    <mergeCell ref="C67:C68"/>
    <mergeCell ref="D67:D68"/>
    <mergeCell ref="E67:E68"/>
    <mergeCell ref="F67:F68"/>
    <mergeCell ref="C31:C32"/>
    <mergeCell ref="D31:D32"/>
    <mergeCell ref="E29:E30"/>
    <mergeCell ref="G29:G30"/>
    <mergeCell ref="F29:F30"/>
    <mergeCell ref="C29:C30"/>
    <mergeCell ref="D29:D30"/>
    <mergeCell ref="G21:G22"/>
    <mergeCell ref="E23:E24"/>
    <mergeCell ref="A1:G1"/>
    <mergeCell ref="A3:G3"/>
    <mergeCell ref="D4:E4"/>
    <mergeCell ref="C2:F2"/>
    <mergeCell ref="C19:C20"/>
    <mergeCell ref="D19:D20"/>
    <mergeCell ref="E21:E22"/>
    <mergeCell ref="G23:G24"/>
    <mergeCell ref="G27:G28"/>
    <mergeCell ref="E31:E32"/>
    <mergeCell ref="G31:G32"/>
    <mergeCell ref="E25:E26"/>
    <mergeCell ref="G25:G26"/>
    <mergeCell ref="E27:E28"/>
    <mergeCell ref="F25:F26"/>
    <mergeCell ref="F27:F28"/>
    <mergeCell ref="A31:A32"/>
    <mergeCell ref="B31:B32"/>
    <mergeCell ref="A29:A30"/>
    <mergeCell ref="B29:B30"/>
    <mergeCell ref="D27:D28"/>
    <mergeCell ref="C27:C28"/>
    <mergeCell ref="A23:A24"/>
    <mergeCell ref="B23:B24"/>
    <mergeCell ref="C25:C26"/>
    <mergeCell ref="D25:D26"/>
    <mergeCell ref="A25:A26"/>
    <mergeCell ref="B25:B26"/>
    <mergeCell ref="A27:A28"/>
    <mergeCell ref="B27:B28"/>
    <mergeCell ref="A19:A20"/>
    <mergeCell ref="B19:B20"/>
    <mergeCell ref="F21:F22"/>
    <mergeCell ref="F23:F24"/>
    <mergeCell ref="A21:A22"/>
    <mergeCell ref="B21:B22"/>
    <mergeCell ref="C21:C22"/>
    <mergeCell ref="D21:D22"/>
    <mergeCell ref="C23:C24"/>
    <mergeCell ref="D23:D24"/>
    <mergeCell ref="A15:A16"/>
    <mergeCell ref="B15:B16"/>
    <mergeCell ref="E17:E18"/>
    <mergeCell ref="G17:G18"/>
    <mergeCell ref="C17:C18"/>
    <mergeCell ref="D17:D18"/>
    <mergeCell ref="C15:C16"/>
    <mergeCell ref="A17:A18"/>
    <mergeCell ref="B17:B18"/>
    <mergeCell ref="A13:A14"/>
    <mergeCell ref="B13:B14"/>
    <mergeCell ref="C13:C14"/>
    <mergeCell ref="D13:D14"/>
    <mergeCell ref="E19:E20"/>
    <mergeCell ref="G19:G20"/>
    <mergeCell ref="D15:D16"/>
    <mergeCell ref="G11:G12"/>
    <mergeCell ref="E13:E14"/>
    <mergeCell ref="G13:G14"/>
    <mergeCell ref="D9:D10"/>
    <mergeCell ref="F11:F12"/>
    <mergeCell ref="A11:A12"/>
    <mergeCell ref="B11:B12"/>
    <mergeCell ref="C11:C12"/>
    <mergeCell ref="D11:D12"/>
    <mergeCell ref="A9:A10"/>
    <mergeCell ref="F9:F10"/>
    <mergeCell ref="G5:G6"/>
    <mergeCell ref="D7:D8"/>
    <mergeCell ref="A7:A8"/>
    <mergeCell ref="B7:B8"/>
    <mergeCell ref="C7:C8"/>
    <mergeCell ref="E7:E8"/>
    <mergeCell ref="G7:G8"/>
    <mergeCell ref="A5:A6"/>
    <mergeCell ref="F5:F6"/>
    <mergeCell ref="F7:F8"/>
    <mergeCell ref="E33:E34"/>
    <mergeCell ref="G33:G34"/>
    <mergeCell ref="F33:F34"/>
    <mergeCell ref="B9:B10"/>
    <mergeCell ref="E9:E10"/>
    <mergeCell ref="G9:G10"/>
    <mergeCell ref="C9:C10"/>
    <mergeCell ref="E15:E16"/>
    <mergeCell ref="G15:G16"/>
    <mergeCell ref="E11:E12"/>
    <mergeCell ref="E35:E36"/>
    <mergeCell ref="G35:G36"/>
    <mergeCell ref="F35:F36"/>
    <mergeCell ref="B39:B40"/>
    <mergeCell ref="E37:E38"/>
    <mergeCell ref="G37:G38"/>
    <mergeCell ref="F37:F38"/>
    <mergeCell ref="C39:C40"/>
    <mergeCell ref="D39:D40"/>
    <mergeCell ref="E39:E40"/>
    <mergeCell ref="G39:G40"/>
    <mergeCell ref="F39:F40"/>
    <mergeCell ref="D37:D38"/>
    <mergeCell ref="B41:B42"/>
    <mergeCell ref="E41:E42"/>
    <mergeCell ref="G41:G42"/>
    <mergeCell ref="D41:D42"/>
    <mergeCell ref="C41:C42"/>
    <mergeCell ref="A33:A34"/>
    <mergeCell ref="A35:A36"/>
    <mergeCell ref="A37:A38"/>
    <mergeCell ref="A39:A40"/>
    <mergeCell ref="B33:B34"/>
    <mergeCell ref="B35:B36"/>
    <mergeCell ref="B37:B38"/>
    <mergeCell ref="G45:G46"/>
    <mergeCell ref="E43:E44"/>
    <mergeCell ref="G43:G44"/>
    <mergeCell ref="F41:F42"/>
    <mergeCell ref="F43:F44"/>
    <mergeCell ref="B45:B46"/>
    <mergeCell ref="E45:E46"/>
    <mergeCell ref="D49:D50"/>
    <mergeCell ref="C49:C50"/>
    <mergeCell ref="A43:A44"/>
    <mergeCell ref="B43:B44"/>
    <mergeCell ref="C43:C44"/>
    <mergeCell ref="D43:D44"/>
    <mergeCell ref="A49:A50"/>
    <mergeCell ref="B49:B50"/>
    <mergeCell ref="A41:A42"/>
    <mergeCell ref="F45:F46"/>
    <mergeCell ref="F47:F48"/>
    <mergeCell ref="A47:A48"/>
    <mergeCell ref="B47:B48"/>
    <mergeCell ref="C47:C48"/>
    <mergeCell ref="D47:D48"/>
    <mergeCell ref="A45:A46"/>
    <mergeCell ref="D45:D46"/>
    <mergeCell ref="C45:C46"/>
    <mergeCell ref="E47:E48"/>
    <mergeCell ref="G47:G48"/>
    <mergeCell ref="E51:E52"/>
    <mergeCell ref="G51:G52"/>
    <mergeCell ref="F49:F50"/>
    <mergeCell ref="F51:F52"/>
    <mergeCell ref="E49:E50"/>
    <mergeCell ref="G49:G50"/>
    <mergeCell ref="A51:A52"/>
    <mergeCell ref="B51:B52"/>
    <mergeCell ref="C51:C52"/>
    <mergeCell ref="D51:D52"/>
    <mergeCell ref="C55:C56"/>
    <mergeCell ref="D55:D56"/>
    <mergeCell ref="A53:A54"/>
    <mergeCell ref="B53:B54"/>
    <mergeCell ref="C53:C54"/>
    <mergeCell ref="D53:D54"/>
    <mergeCell ref="A55:A56"/>
    <mergeCell ref="B55:B56"/>
    <mergeCell ref="G53:G54"/>
    <mergeCell ref="E57:E58"/>
    <mergeCell ref="G57:G58"/>
    <mergeCell ref="E55:E56"/>
    <mergeCell ref="G55:G56"/>
    <mergeCell ref="F59:F60"/>
    <mergeCell ref="F53:F54"/>
    <mergeCell ref="F55:F56"/>
    <mergeCell ref="E53:E54"/>
    <mergeCell ref="A57:A58"/>
    <mergeCell ref="B57:B58"/>
    <mergeCell ref="F61:F62"/>
    <mergeCell ref="F63:F64"/>
    <mergeCell ref="A59:A60"/>
    <mergeCell ref="B59:B60"/>
    <mergeCell ref="C59:C60"/>
    <mergeCell ref="D59:D60"/>
    <mergeCell ref="E59:E60"/>
    <mergeCell ref="F57:F58"/>
    <mergeCell ref="B61:B62"/>
    <mergeCell ref="E61:E62"/>
    <mergeCell ref="C61:C62"/>
    <mergeCell ref="D61:D62"/>
    <mergeCell ref="G65:G66"/>
    <mergeCell ref="E63:E64"/>
    <mergeCell ref="G63:G64"/>
    <mergeCell ref="F13:F14"/>
    <mergeCell ref="F15:F16"/>
    <mergeCell ref="F17:F18"/>
    <mergeCell ref="F19:F20"/>
    <mergeCell ref="E65:E66"/>
    <mergeCell ref="G61:G62"/>
    <mergeCell ref="G59:G60"/>
    <mergeCell ref="A67:A68"/>
    <mergeCell ref="B67:B68"/>
    <mergeCell ref="F65:F66"/>
    <mergeCell ref="F31:F32"/>
    <mergeCell ref="A65:A66"/>
    <mergeCell ref="B65:B66"/>
    <mergeCell ref="A63:A64"/>
    <mergeCell ref="B63:B64"/>
    <mergeCell ref="C63:C64"/>
    <mergeCell ref="A61:A62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0">
      <selection activeCell="K35" sqref="K3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29" t="str">
        <f>HYPERLINK('[1]реквизиты'!$A$2)</f>
        <v>Чемпионат Сибирского Федерального округа по самбо среди мужчин</v>
      </c>
      <c r="B1" s="229"/>
      <c r="C1" s="229"/>
      <c r="D1" s="229"/>
      <c r="E1" s="229"/>
      <c r="F1" s="229"/>
      <c r="G1" s="229"/>
      <c r="H1" s="229"/>
    </row>
    <row r="2" spans="4:6" ht="15.75">
      <c r="D2" s="90"/>
      <c r="E2" s="230" t="str">
        <f>HYPERLINK('пр.взв.'!D4)</f>
        <v>в.к. 57  кг.</v>
      </c>
      <c r="F2" s="230"/>
    </row>
    <row r="3" ht="12.75">
      <c r="C3" s="91" t="s">
        <v>142</v>
      </c>
    </row>
    <row r="4" ht="12.75">
      <c r="C4" s="92" t="s">
        <v>14</v>
      </c>
    </row>
    <row r="5" spans="1:8" ht="12.75">
      <c r="A5" s="203" t="s">
        <v>15</v>
      </c>
      <c r="B5" s="203" t="s">
        <v>5</v>
      </c>
      <c r="C5" s="214" t="s">
        <v>6</v>
      </c>
      <c r="D5" s="203" t="s">
        <v>16</v>
      </c>
      <c r="E5" s="203" t="s">
        <v>17</v>
      </c>
      <c r="F5" s="203" t="s">
        <v>18</v>
      </c>
      <c r="G5" s="203" t="s">
        <v>19</v>
      </c>
      <c r="H5" s="203" t="s">
        <v>20</v>
      </c>
    </row>
    <row r="6" spans="1:8" ht="12.75">
      <c r="A6" s="213"/>
      <c r="B6" s="213"/>
      <c r="C6" s="213"/>
      <c r="D6" s="213"/>
      <c r="E6" s="213"/>
      <c r="F6" s="213"/>
      <c r="G6" s="213"/>
      <c r="H6" s="213"/>
    </row>
    <row r="7" spans="1:8" ht="12.75">
      <c r="A7" s="231"/>
      <c r="B7" s="232">
        <v>2</v>
      </c>
      <c r="C7" s="233" t="str">
        <f>VLOOKUP(B7,'пр.взв.'!B7:C68,2,FALSE)</f>
        <v>Балчакпан Ай-Херел Арсланович</v>
      </c>
      <c r="D7" s="234" t="str">
        <f>VLOOKUP(B7,'пр.взв.'!B7:D68,3,FALSE)</f>
        <v>27.10.1987, КМС</v>
      </c>
      <c r="E7" s="234" t="str">
        <f>VLOOKUP(B7,'пр.взв.'!B7:E68,4,FALSE)</f>
        <v>СФО, р.Тыва,Кызыл, МО</v>
      </c>
      <c r="F7" s="237"/>
      <c r="G7" s="236"/>
      <c r="H7" s="203"/>
    </row>
    <row r="8" spans="1:8" ht="12.75">
      <c r="A8" s="231"/>
      <c r="B8" s="203"/>
      <c r="C8" s="233"/>
      <c r="D8" s="234"/>
      <c r="E8" s="234"/>
      <c r="F8" s="237"/>
      <c r="G8" s="236"/>
      <c r="H8" s="203"/>
    </row>
    <row r="9" spans="1:8" ht="12.75">
      <c r="A9" s="235"/>
      <c r="B9" s="232">
        <v>9</v>
      </c>
      <c r="C9" s="233" t="str">
        <f>VLOOKUP(B9,'пр.взв.'!B7:C70,2,FALSE)</f>
        <v>Томас Артем Владимирович</v>
      </c>
      <c r="D9" s="234" t="str">
        <f>VLOOKUP(B9,'пр.взв.'!B7:D70,3,FALSE)</f>
        <v>03.07.1987, МС</v>
      </c>
      <c r="E9" s="234" t="str">
        <f>VLOOKUP(B9,'пр.взв.'!B7:E70,4,FALSE)</f>
        <v>СФО, Алтайский, Барнаул, МО</v>
      </c>
      <c r="F9" s="237"/>
      <c r="G9" s="203"/>
      <c r="H9" s="203"/>
    </row>
    <row r="10" spans="1:8" ht="12.75">
      <c r="A10" s="235"/>
      <c r="B10" s="203"/>
      <c r="C10" s="233"/>
      <c r="D10" s="234"/>
      <c r="E10" s="234"/>
      <c r="F10" s="237"/>
      <c r="G10" s="203"/>
      <c r="H10" s="203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/>
    </row>
    <row r="16" spans="3:6" ht="15.75">
      <c r="C16" s="92" t="s">
        <v>22</v>
      </c>
      <c r="E16" s="230" t="str">
        <f>HYPERLINK('пр.взв.'!D4)</f>
        <v>в.к. 57  кг.</v>
      </c>
      <c r="F16" s="230"/>
    </row>
    <row r="17" spans="1:8" ht="12.75">
      <c r="A17" s="203" t="s">
        <v>15</v>
      </c>
      <c r="B17" s="203" t="s">
        <v>5</v>
      </c>
      <c r="C17" s="214" t="s">
        <v>6</v>
      </c>
      <c r="D17" s="203" t="s">
        <v>16</v>
      </c>
      <c r="E17" s="203" t="s">
        <v>17</v>
      </c>
      <c r="F17" s="203" t="s">
        <v>18</v>
      </c>
      <c r="G17" s="203" t="s">
        <v>19</v>
      </c>
      <c r="H17" s="203" t="s">
        <v>20</v>
      </c>
    </row>
    <row r="18" spans="1:8" ht="12.75">
      <c r="A18" s="213"/>
      <c r="B18" s="213"/>
      <c r="C18" s="213"/>
      <c r="D18" s="213"/>
      <c r="E18" s="213"/>
      <c r="F18" s="213"/>
      <c r="G18" s="213"/>
      <c r="H18" s="213"/>
    </row>
    <row r="19" spans="1:8" ht="12.75">
      <c r="A19" s="231"/>
      <c r="B19" s="232">
        <v>6</v>
      </c>
      <c r="C19" s="233" t="str">
        <f>VLOOKUP(B19,'пр.взв.'!B7:C68,2,FALSE)</f>
        <v>Черенцов Денис Дмитриевич</v>
      </c>
      <c r="D19" s="234" t="str">
        <f>VLOOKUP(B19,'пр.взв.'!B7:D80,3,FALSE)</f>
        <v>13.09.1980, ЗМС</v>
      </c>
      <c r="E19" s="234" t="str">
        <f>VLOOKUP(B19,'пр.взв.'!B7:E80,4,FALSE)</f>
        <v>СФО, Кемеровская, Юрга, МО</v>
      </c>
      <c r="F19" s="237"/>
      <c r="G19" s="236"/>
      <c r="H19" s="203"/>
    </row>
    <row r="20" spans="1:8" ht="12.75">
      <c r="A20" s="231"/>
      <c r="B20" s="203"/>
      <c r="C20" s="233"/>
      <c r="D20" s="234"/>
      <c r="E20" s="234"/>
      <c r="F20" s="237"/>
      <c r="G20" s="236"/>
      <c r="H20" s="203"/>
    </row>
    <row r="21" spans="1:8" ht="12.75">
      <c r="A21" s="235"/>
      <c r="B21" s="232">
        <v>4</v>
      </c>
      <c r="C21" s="233" t="str">
        <f>VLOOKUP(B21,'пр.взв.'!B7:C70,2,FALSE)</f>
        <v>Куюков  Иван Сергеевич</v>
      </c>
      <c r="D21" s="234" t="str">
        <f>VLOOKUP(B21,'пр.взв.'!B7:D82,3,FALSE)</f>
        <v>02.11.1987, МС</v>
      </c>
      <c r="E21" s="234" t="str">
        <f>VLOOKUP(B21,'пр.взв.'!B7:E82,4,FALSE)</f>
        <v>СФО, р. Алтай, Д</v>
      </c>
      <c r="F21" s="237"/>
      <c r="G21" s="203"/>
      <c r="H21" s="203"/>
    </row>
    <row r="22" spans="1:8" ht="12.75">
      <c r="A22" s="235"/>
      <c r="B22" s="203"/>
      <c r="C22" s="233"/>
      <c r="D22" s="234"/>
      <c r="E22" s="234"/>
      <c r="F22" s="237"/>
      <c r="G22" s="203"/>
      <c r="H22" s="203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230" t="str">
        <f>HYPERLINK('пр.взв.'!D4)</f>
        <v>в.к. 57  кг.</v>
      </c>
      <c r="F29" s="230"/>
    </row>
    <row r="30" spans="1:8" ht="12.75">
      <c r="A30" s="203" t="s">
        <v>15</v>
      </c>
      <c r="B30" s="203" t="s">
        <v>5</v>
      </c>
      <c r="C30" s="214" t="s">
        <v>6</v>
      </c>
      <c r="D30" s="203" t="s">
        <v>16</v>
      </c>
      <c r="E30" s="203" t="s">
        <v>17</v>
      </c>
      <c r="F30" s="203" t="s">
        <v>18</v>
      </c>
      <c r="G30" s="203" t="s">
        <v>19</v>
      </c>
      <c r="H30" s="203" t="s">
        <v>20</v>
      </c>
    </row>
    <row r="31" spans="1:8" ht="12.75">
      <c r="A31" s="213"/>
      <c r="B31" s="213"/>
      <c r="C31" s="213"/>
      <c r="D31" s="213"/>
      <c r="E31" s="213"/>
      <c r="F31" s="213"/>
      <c r="G31" s="213"/>
      <c r="H31" s="213"/>
    </row>
    <row r="32" spans="1:8" ht="12.75">
      <c r="A32" s="231"/>
      <c r="B32" s="232">
        <v>19</v>
      </c>
      <c r="C32" s="233" t="str">
        <f>VLOOKUP(B32,'пр.взв.'!B7:C68,2,FALSE)</f>
        <v>Яйтаков Дьену Учураевич</v>
      </c>
      <c r="D32" s="234" t="str">
        <f>VLOOKUP(B32,'пр.взв.'!B7:D93,3,FALSE)</f>
        <v>23.01.1987, МС</v>
      </c>
      <c r="E32" s="234" t="str">
        <f>VLOOKUP(B32,'пр.взв.'!B7:E93,4,FALSE)</f>
        <v>СФО, р. Алтай, Д</v>
      </c>
      <c r="F32" s="237"/>
      <c r="G32" s="236"/>
      <c r="H32" s="203"/>
    </row>
    <row r="33" spans="1:8" ht="12.75">
      <c r="A33" s="231"/>
      <c r="B33" s="203"/>
      <c r="C33" s="233"/>
      <c r="D33" s="234"/>
      <c r="E33" s="234"/>
      <c r="F33" s="237"/>
      <c r="G33" s="236"/>
      <c r="H33" s="203"/>
    </row>
    <row r="34" spans="1:8" ht="12.75">
      <c r="A34" s="235"/>
      <c r="B34" s="232">
        <v>6</v>
      </c>
      <c r="C34" s="233" t="str">
        <f>VLOOKUP(B34,'пр.взв.'!B7:C70,2,FALSE)</f>
        <v>Черенцов Денис Дмитриевич</v>
      </c>
      <c r="D34" s="234" t="str">
        <f>VLOOKUP(B34,'пр.взв.'!B7:D95,3,FALSE)</f>
        <v>13.09.1980, ЗМС</v>
      </c>
      <c r="E34" s="234" t="str">
        <f>VLOOKUP(B34,'пр.взв.'!B7:E95,4,FALSE)</f>
        <v>СФО, Кемеровская, Юрга, МО</v>
      </c>
      <c r="F34" s="237"/>
      <c r="G34" s="203"/>
      <c r="H34" s="203"/>
    </row>
    <row r="35" spans="1:8" ht="12.75">
      <c r="A35" s="235"/>
      <c r="B35" s="203"/>
      <c r="C35" s="233"/>
      <c r="D35" s="234"/>
      <c r="E35" s="234"/>
      <c r="F35" s="237"/>
      <c r="G35" s="203"/>
      <c r="H35" s="203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6"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A34:A35"/>
    <mergeCell ref="B34:B35"/>
    <mergeCell ref="C34:C35"/>
    <mergeCell ref="D34:D35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G21:G22"/>
    <mergeCell ref="H21:H22"/>
    <mergeCell ref="A21:A22"/>
    <mergeCell ref="B21:B22"/>
    <mergeCell ref="C21:C22"/>
    <mergeCell ref="D21:D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9:A10"/>
    <mergeCell ref="B9:B10"/>
    <mergeCell ref="C9:C10"/>
    <mergeCell ref="D9:D10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06" t="str">
        <f>HYPERLINK('[1]реквизиты'!$A$2)</f>
        <v>Чемпионат Сибирского Федерального округа по самбо среди мужчин</v>
      </c>
      <c r="B1" s="206"/>
      <c r="C1" s="206"/>
      <c r="D1" s="206"/>
      <c r="E1" s="206"/>
      <c r="F1" s="206"/>
      <c r="G1" s="206"/>
      <c r="H1" s="206" t="str">
        <f>HYPERLINK('[1]реквизиты'!$A$2)</f>
        <v>Чемпионат Сибирского Федерального округа по самбо среди мужчин</v>
      </c>
      <c r="I1" s="206"/>
      <c r="J1" s="206"/>
      <c r="K1" s="206"/>
      <c r="L1" s="206"/>
      <c r="M1" s="206"/>
      <c r="N1" s="206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6">
        <f>HYPERLINK('[1]реквизиты'!$A$15)</f>
      </c>
      <c r="B2" s="253"/>
      <c r="C2" s="253"/>
      <c r="D2" s="253"/>
      <c r="E2" s="253"/>
      <c r="F2" s="253"/>
      <c r="G2" s="253"/>
      <c r="H2" s="226">
        <f>HYPERLINK('[1]реквизиты'!$A$15)</f>
      </c>
      <c r="I2" s="253"/>
      <c r="J2" s="253"/>
      <c r="K2" s="253"/>
      <c r="L2" s="253"/>
      <c r="M2" s="253"/>
      <c r="N2" s="253"/>
      <c r="O2" s="40"/>
      <c r="P2" s="40"/>
      <c r="Q2" s="40"/>
      <c r="R2" s="31"/>
      <c r="S2" s="31"/>
    </row>
    <row r="3" spans="2:14" ht="15.75">
      <c r="B3" s="38" t="s">
        <v>12</v>
      </c>
      <c r="C3" s="230" t="str">
        <f>HYPERLINK('пр.взв.'!D4)</f>
        <v>в.к. 57  кг.</v>
      </c>
      <c r="D3" s="230"/>
      <c r="E3" s="78"/>
      <c r="F3" s="78"/>
      <c r="G3" s="78"/>
      <c r="I3" s="38" t="s">
        <v>13</v>
      </c>
      <c r="J3" s="230" t="str">
        <f>HYPERLINK('пр.взв.'!D4)</f>
        <v>в.к. 57  кг.</v>
      </c>
      <c r="K3" s="230"/>
      <c r="L3" s="78"/>
      <c r="M3" s="78"/>
      <c r="N3" s="78"/>
    </row>
    <row r="4" spans="1:2" ht="16.5" thickBot="1">
      <c r="A4" s="252"/>
      <c r="B4" s="252"/>
    </row>
    <row r="5" spans="1:11" ht="12.75" customHeight="1">
      <c r="A5" s="247">
        <v>1</v>
      </c>
      <c r="B5" s="248" t="str">
        <f>VLOOKUP(A5,'пр.взв.'!B5:C66,2,FALSE)</f>
        <v>Кедеков Эхер Владимирович</v>
      </c>
      <c r="C5" s="248" t="str">
        <f>VLOOKUP(A5,'пр.взв.'!B5:G66,3,FALSE)</f>
        <v>14.04.1989, КМС</v>
      </c>
      <c r="D5" s="248" t="str">
        <f>VLOOKUP(A5,'пр.взв.'!B5:G66,4,FALSE)</f>
        <v>СФО, Новосибирская, Новосибирск</v>
      </c>
      <c r="G5" s="19"/>
      <c r="H5" s="250">
        <v>2</v>
      </c>
      <c r="I5" s="246" t="str">
        <f>VLOOKUP(H5,'пр.взв.'!B7:C68,2,FALSE)</f>
        <v>Балчакпан Ай-Херел Арсланович</v>
      </c>
      <c r="J5" s="246" t="str">
        <f>VLOOKUP(H5,'пр.взв.'!B7:E68,3,FALSE)</f>
        <v>27.10.1987, КМС</v>
      </c>
      <c r="K5" s="246" t="str">
        <f>VLOOKUP(H5,'пр.взв.'!B7:E68,4,FALSE)</f>
        <v>СФО, р.Тыва,Кызыл, МО</v>
      </c>
    </row>
    <row r="6" spans="1:11" ht="15.75">
      <c r="A6" s="240"/>
      <c r="B6" s="249"/>
      <c r="C6" s="249"/>
      <c r="D6" s="249"/>
      <c r="E6" s="2"/>
      <c r="F6" s="2"/>
      <c r="G6" s="12"/>
      <c r="H6" s="251"/>
      <c r="I6" s="242"/>
      <c r="J6" s="242"/>
      <c r="K6" s="242"/>
    </row>
    <row r="7" spans="1:13" ht="15.75">
      <c r="A7" s="240">
        <v>17</v>
      </c>
      <c r="B7" s="242" t="str">
        <f>VLOOKUP(A7,'пр.взв.'!B7:C68,2,FALSE)</f>
        <v>Самунов Амыр Станиславович</v>
      </c>
      <c r="C7" s="242" t="str">
        <f>VLOOKUP(A7,'пр.взв.'!B5:G66,3,FALSE)</f>
        <v>18.07.1991, КМС</v>
      </c>
      <c r="D7" s="242" t="str">
        <f>VLOOKUP(A7,'пр.взв.'!B5:G66,4,FALSE)</f>
        <v>СФО, р. Алтай</v>
      </c>
      <c r="E7" s="4"/>
      <c r="F7" s="2"/>
      <c r="G7" s="2"/>
      <c r="H7" s="244">
        <v>18</v>
      </c>
      <c r="I7" s="238" t="str">
        <f>VLOOKUP(H7,'пр.взв.'!B7:C70,2,FALSE)</f>
        <v>Кубеков Артем Алексеевич</v>
      </c>
      <c r="J7" s="238" t="str">
        <f>VLOOKUP(H7,'пр.взв.'!B7:E70,3,FALSE)</f>
        <v>29.07.1988, МС</v>
      </c>
      <c r="K7" s="238" t="str">
        <f>VLOOKUP(H7,'пр.взв.'!B7:E70,4,FALSE)</f>
        <v>СФО, р. Алтай, Д</v>
      </c>
      <c r="L7" s="80"/>
      <c r="M7" s="82"/>
    </row>
    <row r="8" spans="1:13" ht="16.5" thickBot="1">
      <c r="A8" s="241"/>
      <c r="B8" s="249"/>
      <c r="C8" s="249"/>
      <c r="D8" s="249"/>
      <c r="E8" s="5"/>
      <c r="F8" s="9"/>
      <c r="G8" s="2"/>
      <c r="H8" s="251"/>
      <c r="I8" s="239"/>
      <c r="J8" s="239"/>
      <c r="K8" s="239"/>
      <c r="L8" s="81"/>
      <c r="M8" s="82"/>
    </row>
    <row r="9" spans="1:13" ht="15.75">
      <c r="A9" s="247">
        <v>9</v>
      </c>
      <c r="B9" s="248" t="str">
        <f>VLOOKUP(A9,'пр.взв.'!B7:C70,2,FALSE)</f>
        <v>Томас Артем Владимирович</v>
      </c>
      <c r="C9" s="248" t="str">
        <f>VLOOKUP(A9,'пр.взв.'!B5:G66,3,FALSE)</f>
        <v>03.07.1987, МС</v>
      </c>
      <c r="D9" s="248" t="str">
        <f>VLOOKUP(A9,'пр.взв.'!B5:G66,4,FALSE)</f>
        <v>СФО, Алтайский, Барнаул, МО</v>
      </c>
      <c r="E9" s="5"/>
      <c r="F9" s="6"/>
      <c r="G9" s="2"/>
      <c r="H9" s="250">
        <v>10</v>
      </c>
      <c r="I9" s="246" t="str">
        <f>VLOOKUP(H9,'пр.взв.'!B9:C72,2,FALSE)</f>
        <v>Межеков Евгений Владимирович</v>
      </c>
      <c r="J9" s="246" t="str">
        <f>VLOOKUP(H9,'пр.взв.'!B9:E72,3,FALSE)</f>
        <v>08.02.1986, КМС</v>
      </c>
      <c r="K9" s="246" t="str">
        <f>VLOOKUP(H9,'пр.взв.'!B9:E72,4,FALSE)</f>
        <v>СФО, р. Бурятия, МО</v>
      </c>
      <c r="L9" s="81"/>
      <c r="M9" s="83"/>
    </row>
    <row r="10" spans="1:13" ht="15.75">
      <c r="A10" s="240"/>
      <c r="B10" s="249"/>
      <c r="C10" s="249"/>
      <c r="D10" s="249"/>
      <c r="E10" s="10"/>
      <c r="F10" s="7"/>
      <c r="G10" s="2"/>
      <c r="H10" s="251"/>
      <c r="I10" s="242"/>
      <c r="J10" s="242"/>
      <c r="K10" s="242"/>
      <c r="L10" s="79"/>
      <c r="M10" s="84"/>
    </row>
    <row r="11" spans="1:13" ht="15.75">
      <c r="A11" s="240">
        <v>25</v>
      </c>
      <c r="B11" s="242">
        <f>VLOOKUP(A11,'пр.взв.'!B9:C72,2,FALSE)</f>
        <v>0</v>
      </c>
      <c r="C11" s="242">
        <f>VLOOKUP(A11,'пр.взв.'!B5:G66,3,FALSE)</f>
        <v>0</v>
      </c>
      <c r="D11" s="242">
        <f>VLOOKUP(A11,'пр.взв.'!B5:G66,4,FALSE)</f>
        <v>0</v>
      </c>
      <c r="E11" s="3"/>
      <c r="F11" s="7"/>
      <c r="G11" s="2"/>
      <c r="H11" s="244">
        <v>26</v>
      </c>
      <c r="I11" s="238">
        <f>VLOOKUP(H11,'пр.взв.'!B11:C74,2,FALSE)</f>
        <v>0</v>
      </c>
      <c r="J11" s="238">
        <f>VLOOKUP(H11,'пр.взв.'!B11:E74,3,FALSE)</f>
        <v>0</v>
      </c>
      <c r="K11" s="238">
        <f>VLOOKUP(H11,'пр.взв.'!B11:E74,4,FALSE)</f>
        <v>0</v>
      </c>
      <c r="M11" s="85"/>
    </row>
    <row r="12" spans="1:13" ht="16.5" thickBot="1">
      <c r="A12" s="241"/>
      <c r="B12" s="249"/>
      <c r="C12" s="249"/>
      <c r="D12" s="249"/>
      <c r="E12" s="2"/>
      <c r="F12" s="7"/>
      <c r="G12" s="9"/>
      <c r="H12" s="251"/>
      <c r="I12" s="239"/>
      <c r="J12" s="239"/>
      <c r="K12" s="239"/>
      <c r="M12" s="85"/>
    </row>
    <row r="13" spans="1:14" ht="15.75">
      <c r="A13" s="247">
        <v>5</v>
      </c>
      <c r="B13" s="248" t="str">
        <f>VLOOKUP(A13,'пр.взв.'!B11:C74,2,FALSE)</f>
        <v>Хертек Саян Калдар-оолович</v>
      </c>
      <c r="C13" s="248" t="str">
        <f>VLOOKUP(A13,'пр.взв.'!B5:G66,3,FALSE)</f>
        <v>05.09.1987, МС</v>
      </c>
      <c r="D13" s="248" t="str">
        <f>VLOOKUP(A13,'пр.взв.'!B5:G66,4,FALSE)</f>
        <v>СФО, р.Тыва,Кызыл, МО</v>
      </c>
      <c r="E13" s="2"/>
      <c r="F13" s="7"/>
      <c r="G13" s="13"/>
      <c r="H13" s="250">
        <v>6</v>
      </c>
      <c r="I13" s="246" t="str">
        <f>VLOOKUP(H13,'пр.взв.'!B13:C76,2,FALSE)</f>
        <v>Черенцов Денис Дмитриевич</v>
      </c>
      <c r="J13" s="246" t="str">
        <f>VLOOKUP(H13,'пр.взв.'!B13:E76,3,FALSE)</f>
        <v>13.09.1980, ЗМС</v>
      </c>
      <c r="K13" s="246" t="str">
        <f>VLOOKUP(H13,'пр.взв.'!B13:E76,4,FALSE)</f>
        <v>СФО, Кемеровская, Юрга, МО</v>
      </c>
      <c r="M13" s="85"/>
      <c r="N13" s="87"/>
    </row>
    <row r="14" spans="1:14" ht="15.75">
      <c r="A14" s="240"/>
      <c r="B14" s="249"/>
      <c r="C14" s="249"/>
      <c r="D14" s="249"/>
      <c r="E14" s="8"/>
      <c r="F14" s="7"/>
      <c r="G14" s="2"/>
      <c r="H14" s="251"/>
      <c r="I14" s="242"/>
      <c r="J14" s="242"/>
      <c r="K14" s="242"/>
      <c r="L14" s="80"/>
      <c r="M14" s="84"/>
      <c r="N14" s="85"/>
    </row>
    <row r="15" spans="1:14" ht="15.75">
      <c r="A15" s="240">
        <v>21</v>
      </c>
      <c r="B15" s="242">
        <f>VLOOKUP(A15,'пр.взв.'!B13:C76,2,FALSE)</f>
        <v>0</v>
      </c>
      <c r="C15" s="242">
        <f>VLOOKUP(A15,'пр.взв.'!B5:G66,3,FALSE)</f>
        <v>0</v>
      </c>
      <c r="D15" s="242">
        <f>VLOOKUP(A15,'пр.взв.'!B5:G66,4,FALSE)</f>
        <v>0</v>
      </c>
      <c r="E15" s="4"/>
      <c r="F15" s="7"/>
      <c r="G15" s="2"/>
      <c r="H15" s="244">
        <v>22</v>
      </c>
      <c r="I15" s="238">
        <f>VLOOKUP(H15,'пр.взв.'!B15:C78,2,FALSE)</f>
        <v>0</v>
      </c>
      <c r="J15" s="238">
        <f>VLOOKUP(H15,'пр.взв.'!B15:E78,3,FALSE)</f>
        <v>0</v>
      </c>
      <c r="K15" s="238">
        <f>VLOOKUP(H15,'пр.взв.'!B15:E78,4,FALSE)</f>
        <v>0</v>
      </c>
      <c r="L15" s="81"/>
      <c r="M15" s="84"/>
      <c r="N15" s="85"/>
    </row>
    <row r="16" spans="1:14" ht="16.5" thickBot="1">
      <c r="A16" s="241"/>
      <c r="B16" s="249"/>
      <c r="C16" s="249"/>
      <c r="D16" s="249"/>
      <c r="E16" s="5"/>
      <c r="F16" s="11"/>
      <c r="G16" s="2"/>
      <c r="H16" s="251"/>
      <c r="I16" s="239"/>
      <c r="J16" s="239"/>
      <c r="K16" s="239"/>
      <c r="L16" s="81"/>
      <c r="M16" s="86"/>
      <c r="N16" s="85"/>
    </row>
    <row r="17" spans="1:14" ht="15.75">
      <c r="A17" s="247">
        <v>13</v>
      </c>
      <c r="B17" s="248" t="str">
        <f>VLOOKUP(A17,'пр.взв.'!B15:C78,2,FALSE)</f>
        <v>Донцов Григорий Александрович</v>
      </c>
      <c r="C17" s="248" t="str">
        <f>VLOOKUP(A17,'пр.взв.'!B5:G66,3,FALSE)</f>
        <v>27.07.1986, МС</v>
      </c>
      <c r="D17" s="248" t="str">
        <f>VLOOKUP(A17,'пр.взв.'!B5:G66,4,FALSE)</f>
        <v>СФО, Кемеровская, Новокузнецк, Д</v>
      </c>
      <c r="E17" s="5"/>
      <c r="F17" s="2"/>
      <c r="G17" s="2"/>
      <c r="H17" s="250">
        <v>14</v>
      </c>
      <c r="I17" s="246" t="str">
        <f>VLOOKUP(H17,'пр.взв.'!B17:C80,2,FALSE)</f>
        <v>Болат-оол Нагын Болатович</v>
      </c>
      <c r="J17" s="246" t="str">
        <f>VLOOKUP(H17,'пр.взв.'!B17:E80,3,FALSE)</f>
        <v>17.10.1989, КМС</v>
      </c>
      <c r="K17" s="246" t="str">
        <f>VLOOKUP(H17,'пр.взв.'!B17:E80,4,FALSE)</f>
        <v>СФО, Новосибирская, Новосибирск</v>
      </c>
      <c r="L17" s="81"/>
      <c r="M17" s="82"/>
      <c r="N17" s="85"/>
    </row>
    <row r="18" spans="1:14" ht="15.75">
      <c r="A18" s="240"/>
      <c r="B18" s="249"/>
      <c r="C18" s="249"/>
      <c r="D18" s="249"/>
      <c r="E18" s="10"/>
      <c r="F18" s="2"/>
      <c r="G18" s="2"/>
      <c r="H18" s="251"/>
      <c r="I18" s="242"/>
      <c r="J18" s="242"/>
      <c r="K18" s="242"/>
      <c r="L18" s="79"/>
      <c r="M18" s="82"/>
      <c r="N18" s="85"/>
    </row>
    <row r="19" spans="1:14" ht="15.75">
      <c r="A19" s="240">
        <v>29</v>
      </c>
      <c r="B19" s="242">
        <f>VLOOKUP(A19,'пр.взв.'!B17:C80,2,FALSE)</f>
        <v>0</v>
      </c>
      <c r="C19" s="242">
        <f>VLOOKUP(A19,'пр.взв.'!B5:G66,3,FALSE)</f>
        <v>0</v>
      </c>
      <c r="D19" s="242">
        <f>VLOOKUP(A19,'пр.взв.'!B5:G66,4,FALSE)</f>
        <v>0</v>
      </c>
      <c r="E19" s="3"/>
      <c r="F19" s="2"/>
      <c r="G19" s="2"/>
      <c r="H19" s="244">
        <v>30</v>
      </c>
      <c r="I19" s="238">
        <f>VLOOKUP(H19,'пр.взв.'!B19:C82,2,FALSE)</f>
        <v>0</v>
      </c>
      <c r="J19" s="238">
        <f>VLOOKUP(H19,'пр.взв.'!B19:E82,3,FALSE)</f>
        <v>0</v>
      </c>
      <c r="K19" s="238">
        <f>VLOOKUP(H19,'пр.взв.'!B19:E82,4,FALSE)</f>
        <v>0</v>
      </c>
      <c r="N19" s="85"/>
    </row>
    <row r="20" spans="1:14" ht="16.5" thickBot="1">
      <c r="A20" s="241"/>
      <c r="B20" s="249"/>
      <c r="C20" s="249"/>
      <c r="D20" s="249"/>
      <c r="E20" s="2"/>
      <c r="F20" s="2"/>
      <c r="G20" s="45"/>
      <c r="H20" s="251"/>
      <c r="I20" s="239"/>
      <c r="J20" s="239"/>
      <c r="K20" s="239"/>
      <c r="N20" s="88"/>
    </row>
    <row r="21" spans="1:14" ht="15.75">
      <c r="A21" s="247">
        <v>3</v>
      </c>
      <c r="B21" s="248" t="str">
        <f>VLOOKUP(A21,'пр.взв.'!B5:C66,2,FALSE)</f>
        <v>Болотов Денис Федорович</v>
      </c>
      <c r="C21" s="248" t="str">
        <f>VLOOKUP(A21,'пр.взв.'!B5:G66,3,FALSE)</f>
        <v>12.08.1989, КМС</v>
      </c>
      <c r="D21" s="248" t="str">
        <f>VLOOKUP(A21,'пр.взв.'!B5:G66,4,FALSE)</f>
        <v>СФО, Алтайский, Бийск, МО</v>
      </c>
      <c r="E21" s="2"/>
      <c r="F21" s="2"/>
      <c r="G21" s="2"/>
      <c r="H21" s="250">
        <v>4</v>
      </c>
      <c r="I21" s="246" t="str">
        <f>VLOOKUP(H21,'пр.взв.'!B7:C68,2,FALSE)</f>
        <v>Куюков  Иван Сергеевич</v>
      </c>
      <c r="J21" s="246" t="str">
        <f>VLOOKUP(H21,'пр.взв.'!B7:E68,3,FALSE)</f>
        <v>02.11.1987, МС</v>
      </c>
      <c r="K21" s="246" t="str">
        <f>VLOOKUP(H21,'пр.взв.'!B7:E68,4,FALSE)</f>
        <v>СФО, р. Алтай, Д</v>
      </c>
      <c r="N21" s="85"/>
    </row>
    <row r="22" spans="1:14" ht="15.75">
      <c r="A22" s="240"/>
      <c r="B22" s="249"/>
      <c r="C22" s="249"/>
      <c r="D22" s="249"/>
      <c r="E22" s="8"/>
      <c r="F22" s="2"/>
      <c r="G22" s="2"/>
      <c r="H22" s="251"/>
      <c r="I22" s="242"/>
      <c r="J22" s="242"/>
      <c r="K22" s="242"/>
      <c r="N22" s="85"/>
    </row>
    <row r="23" spans="1:14" ht="15.75">
      <c r="A23" s="240">
        <v>19</v>
      </c>
      <c r="B23" s="242" t="str">
        <f>VLOOKUP(A23,'пр.взв.'!B21:C84,2,FALSE)</f>
        <v>Яйтаков Дьену Учураевич</v>
      </c>
      <c r="C23" s="242" t="str">
        <f>VLOOKUP(A23,'пр.взв.'!B5:G66,3,FALSE)</f>
        <v>23.01.1987, МС</v>
      </c>
      <c r="D23" s="242" t="str">
        <f>VLOOKUP(A23,'пр.взв.'!B5:G66,4,FALSE)</f>
        <v>СФО, р. Алтай, Д</v>
      </c>
      <c r="E23" s="4"/>
      <c r="F23" s="2"/>
      <c r="G23" s="2"/>
      <c r="H23" s="244">
        <v>20</v>
      </c>
      <c r="I23" s="238" t="e">
        <f>VLOOKUP(H23,'пр.взв.'!B23:C86,2,FALSE)</f>
        <v>#N/A</v>
      </c>
      <c r="J23" s="238" t="e">
        <f>VLOOKUP(H23,'пр.взв.'!B23:E86,3,FALSE)</f>
        <v>#N/A</v>
      </c>
      <c r="K23" s="238" t="e">
        <f>VLOOKUP(H23,'пр.взв.'!B23:E86,4,FALSE)</f>
        <v>#N/A</v>
      </c>
      <c r="L23" s="80"/>
      <c r="M23" s="82"/>
      <c r="N23" s="85"/>
    </row>
    <row r="24" spans="1:14" ht="16.5" thickBot="1">
      <c r="A24" s="241"/>
      <c r="B24" s="249"/>
      <c r="C24" s="249"/>
      <c r="D24" s="249"/>
      <c r="E24" s="5"/>
      <c r="F24" s="9"/>
      <c r="G24" s="2"/>
      <c r="H24" s="251"/>
      <c r="I24" s="239"/>
      <c r="J24" s="239"/>
      <c r="K24" s="239"/>
      <c r="L24" s="81"/>
      <c r="M24" s="82"/>
      <c r="N24" s="85"/>
    </row>
    <row r="25" spans="1:14" ht="15.75">
      <c r="A25" s="247">
        <v>11</v>
      </c>
      <c r="B25" s="248" t="str">
        <f>VLOOKUP(A25,'пр.взв.'!B23:C86,2,FALSE)</f>
        <v>Созыгашев Денис Витальевич</v>
      </c>
      <c r="C25" s="248" t="str">
        <f>VLOOKUP(A25,'пр.взв.'!B5:G66,3,FALSE)</f>
        <v>09.01.1989, КМС</v>
      </c>
      <c r="D25" s="248" t="str">
        <f>VLOOKUP(A25,'пр.взв.'!B5:G66,4,FALSE)</f>
        <v>СФО, Кемеровская, Новокузнецк,МО</v>
      </c>
      <c r="E25" s="5"/>
      <c r="F25" s="6"/>
      <c r="G25" s="2"/>
      <c r="H25" s="250">
        <v>12</v>
      </c>
      <c r="I25" s="246" t="str">
        <f>VLOOKUP(H25,'пр.взв.'!B25:C88,2,FALSE)</f>
        <v>Теренин Павел Викторович</v>
      </c>
      <c r="J25" s="246" t="str">
        <f>VLOOKUP(H25,'пр.взв.'!B25:E88,3,FALSE)</f>
        <v>29.07.1983, МС</v>
      </c>
      <c r="K25" s="246" t="str">
        <f>VLOOKUP(H25,'пр.взв.'!B25:E88,4,FALSE)</f>
        <v>СФО, Алтайский, Бийск, МО</v>
      </c>
      <c r="L25" s="81"/>
      <c r="M25" s="83"/>
      <c r="N25" s="85"/>
    </row>
    <row r="26" spans="1:14" ht="15.75">
      <c r="A26" s="240"/>
      <c r="B26" s="249"/>
      <c r="C26" s="249"/>
      <c r="D26" s="249"/>
      <c r="E26" s="10"/>
      <c r="F26" s="7"/>
      <c r="G26" s="2"/>
      <c r="H26" s="251"/>
      <c r="I26" s="242"/>
      <c r="J26" s="242"/>
      <c r="K26" s="242"/>
      <c r="L26" s="79"/>
      <c r="M26" s="84"/>
      <c r="N26" s="85"/>
    </row>
    <row r="27" spans="1:14" ht="15.75">
      <c r="A27" s="240">
        <v>27</v>
      </c>
      <c r="B27" s="242">
        <f>VLOOKUP(A27,'пр.взв.'!B25:C88,2,FALSE)</f>
        <v>0</v>
      </c>
      <c r="C27" s="242">
        <f>VLOOKUP(A27,'пр.взв.'!B5:G66,3,FALSE)</f>
        <v>0</v>
      </c>
      <c r="D27" s="242">
        <f>VLOOKUP(A27,'пр.взв.'!B5:G66,4,FALSE)</f>
        <v>0</v>
      </c>
      <c r="E27" s="3"/>
      <c r="F27" s="7"/>
      <c r="G27" s="2"/>
      <c r="H27" s="244">
        <v>28</v>
      </c>
      <c r="I27" s="238">
        <f>VLOOKUP(H27,'пр.взв.'!B27:C90,2,FALSE)</f>
        <v>0</v>
      </c>
      <c r="J27" s="238">
        <f>VLOOKUP(H27,'пр.взв.'!B27:E90,3,FALSE)</f>
        <v>0</v>
      </c>
      <c r="K27" s="238">
        <f>VLOOKUP(H27,'пр.взв.'!B27:E90,4,FALSE)</f>
        <v>0</v>
      </c>
      <c r="M27" s="85"/>
      <c r="N27" s="85"/>
    </row>
    <row r="28" spans="1:14" ht="16.5" thickBot="1">
      <c r="A28" s="241"/>
      <c r="B28" s="249"/>
      <c r="C28" s="249"/>
      <c r="D28" s="249"/>
      <c r="E28" s="2"/>
      <c r="F28" s="7"/>
      <c r="G28" s="2"/>
      <c r="H28" s="251"/>
      <c r="I28" s="239"/>
      <c r="J28" s="239"/>
      <c r="K28" s="239"/>
      <c r="M28" s="85"/>
      <c r="N28" s="85"/>
    </row>
    <row r="29" spans="1:14" ht="15.75">
      <c r="A29" s="247">
        <v>7</v>
      </c>
      <c r="B29" s="248" t="str">
        <f>VLOOKUP(A29,'пр.взв.'!B5:C66,2,FALSE)</f>
        <v>Козулин Роман Евгеньевич</v>
      </c>
      <c r="C29" s="248" t="str">
        <f>VLOOKUP(A29,'пр.взв.'!B5:G66,3,FALSE)</f>
        <v>04.04.1986, КМС</v>
      </c>
      <c r="D29" s="248" t="str">
        <f>VLOOKUP(A29,'пр.взв.'!B5:G66,4,FALSE)</f>
        <v>СФО, р. Алтай</v>
      </c>
      <c r="E29" s="2"/>
      <c r="F29" s="7"/>
      <c r="G29" s="89"/>
      <c r="H29" s="250">
        <v>8</v>
      </c>
      <c r="I29" s="246" t="str">
        <f>VLOOKUP(H29,'пр.взв.'!B7:C68,2,FALSE)</f>
        <v>Сельбиков Максим Юрьевич</v>
      </c>
      <c r="J29" s="246" t="str">
        <f>VLOOKUP(H29,'пр.взв.'!B7:E68,3,FALSE)</f>
        <v>04.05.1988, КМС</v>
      </c>
      <c r="K29" s="246" t="str">
        <f>VLOOKUP(H29,'пр.взв.'!B7:E68,4,FALSE)</f>
        <v>СФО, Омская, Омск</v>
      </c>
      <c r="M29" s="85"/>
      <c r="N29" s="88"/>
    </row>
    <row r="30" spans="1:13" ht="15.75">
      <c r="A30" s="240"/>
      <c r="B30" s="249"/>
      <c r="C30" s="249"/>
      <c r="D30" s="249"/>
      <c r="E30" s="8"/>
      <c r="F30" s="7"/>
      <c r="G30" s="2"/>
      <c r="H30" s="251"/>
      <c r="I30" s="242"/>
      <c r="J30" s="242"/>
      <c r="K30" s="242"/>
      <c r="M30" s="85"/>
    </row>
    <row r="31" spans="1:13" ht="15.75">
      <c r="A31" s="240">
        <v>23</v>
      </c>
      <c r="B31" s="242">
        <f>VLOOKUP(A31,'пр.взв.'!B29:C92,2,FALSE)</f>
        <v>0</v>
      </c>
      <c r="C31" s="242">
        <f>VLOOKUP(A31,'пр.взв.'!B5:G66,3,FALSE)</f>
        <v>0</v>
      </c>
      <c r="D31" s="242">
        <f>VLOOKUP(A31,'пр.взв.'!B5:G66,4,FALSE)</f>
        <v>0</v>
      </c>
      <c r="E31" s="4"/>
      <c r="F31" s="7"/>
      <c r="G31" s="2"/>
      <c r="H31" s="244">
        <v>24</v>
      </c>
      <c r="I31" s="238">
        <f>VLOOKUP(H31,'пр.взв.'!B31:C94,2,FALSE)</f>
        <v>0</v>
      </c>
      <c r="J31" s="238">
        <f>VLOOKUP(H31,'пр.взв.'!B31:E94,3,FALSE)</f>
        <v>0</v>
      </c>
      <c r="K31" s="238">
        <f>VLOOKUP(H31,'пр.взв.'!B31:E94,4,FALSE)</f>
        <v>0</v>
      </c>
      <c r="L31" s="80"/>
      <c r="M31" s="84"/>
    </row>
    <row r="32" spans="1:13" ht="16.5" thickBot="1">
      <c r="A32" s="241"/>
      <c r="B32" s="249"/>
      <c r="C32" s="249"/>
      <c r="D32" s="249"/>
      <c r="E32" s="5"/>
      <c r="F32" s="11"/>
      <c r="G32" s="2"/>
      <c r="H32" s="251"/>
      <c r="I32" s="239"/>
      <c r="J32" s="239"/>
      <c r="K32" s="239"/>
      <c r="L32" s="81"/>
      <c r="M32" s="86"/>
    </row>
    <row r="33" spans="1:13" ht="15.75">
      <c r="A33" s="247">
        <v>15</v>
      </c>
      <c r="B33" s="248" t="str">
        <f>VLOOKUP(A33,'пр.взв.'!B31:C94,2,FALSE)</f>
        <v>Аксенов Александр Андреевич</v>
      </c>
      <c r="C33" s="248" t="str">
        <f>VLOOKUP(A33,'пр.взв.'!B5:G66,3,FALSE)</f>
        <v>01.04.1991, КМС</v>
      </c>
      <c r="D33" s="248" t="str">
        <f>VLOOKUP(A33,'пр.взв.'!B5:G66,4,FALSE)</f>
        <v>СФО, Кемеровская, Прокопьевск, МО</v>
      </c>
      <c r="E33" s="5"/>
      <c r="F33" s="2"/>
      <c r="G33" s="2"/>
      <c r="H33" s="250">
        <v>16</v>
      </c>
      <c r="I33" s="246" t="str">
        <f>VLOOKUP(H33,'пр.взв.'!B33:C96,2,FALSE)</f>
        <v>Потаев Денис Валерьевич</v>
      </c>
      <c r="J33" s="246" t="str">
        <f>VLOOKUP(H33,'пр.взв.'!B33:E96,3,FALSE)</f>
        <v>09.08.1989, КМС</v>
      </c>
      <c r="K33" s="246" t="str">
        <f>VLOOKUP(H33,'пр.взв.'!B33:E96,4,FALSE)</f>
        <v>СФО, Кемеровская, А-Судженск, ПР</v>
      </c>
      <c r="L33" s="81"/>
      <c r="M33" s="82"/>
    </row>
    <row r="34" spans="1:13" ht="15.75">
      <c r="A34" s="240"/>
      <c r="B34" s="249"/>
      <c r="C34" s="249"/>
      <c r="D34" s="249"/>
      <c r="E34" s="10"/>
      <c r="F34" s="2"/>
      <c r="G34" s="2"/>
      <c r="H34" s="251"/>
      <c r="I34" s="242"/>
      <c r="J34" s="242"/>
      <c r="K34" s="242"/>
      <c r="L34" s="79"/>
      <c r="M34" s="82"/>
    </row>
    <row r="35" spans="1:11" ht="15.75">
      <c r="A35" s="240">
        <v>31</v>
      </c>
      <c r="B35" s="242">
        <f>VLOOKUP(A35,'пр.взв.'!B33:C96,2,FALSE)</f>
        <v>0</v>
      </c>
      <c r="C35" s="242">
        <f>VLOOKUP(A35,'пр.взв.'!B5:G66,3,FALSE)</f>
        <v>0</v>
      </c>
      <c r="D35" s="242">
        <f>VLOOKUP(A35,'пр.взв.'!B5:G66,4,FALSE)</f>
        <v>0</v>
      </c>
      <c r="E35" s="3"/>
      <c r="F35" s="2"/>
      <c r="G35" s="2"/>
      <c r="H35" s="244">
        <v>32</v>
      </c>
      <c r="I35" s="238">
        <f>VLOOKUP(H35,'пр.взв.'!B35:C98,2,FALSE)</f>
        <v>0</v>
      </c>
      <c r="J35" s="238">
        <f>VLOOKUP(H35,'пр.взв.'!B35:E98,3,FALSE)</f>
        <v>0</v>
      </c>
      <c r="K35" s="238">
        <f>VLOOKUP(H35,'пр.взв.'!B35:E98,4,FALSE)</f>
        <v>0</v>
      </c>
    </row>
    <row r="36" spans="1:11" ht="13.5" customHeight="1" thickBot="1">
      <c r="A36" s="241"/>
      <c r="B36" s="243"/>
      <c r="C36" s="243"/>
      <c r="D36" s="243"/>
      <c r="H36" s="245"/>
      <c r="I36" s="239"/>
      <c r="J36" s="239"/>
      <c r="K36" s="239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K5:K6"/>
    <mergeCell ref="H5:H6"/>
    <mergeCell ref="J3:K3"/>
    <mergeCell ref="C3:D3"/>
    <mergeCell ref="I5:I6"/>
    <mergeCell ref="J5:J6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I23:I24"/>
    <mergeCell ref="J23:J24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I27:I28"/>
    <mergeCell ref="J27:J28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A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205" t="s">
        <v>54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24" ht="13.5" customHeight="1" thickBot="1">
      <c r="A2" s="208" t="s">
        <v>55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</row>
    <row r="3" spans="4:19" ht="27.75" customHeight="1" thickBot="1">
      <c r="D3" s="145"/>
      <c r="E3" s="145"/>
      <c r="F3" s="281" t="str">
        <f>HYPERLINK('[1]реквизиты'!$A$2)</f>
        <v>Чемпионат Сибирского Федерального округа по самбо среди мужчин</v>
      </c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3"/>
    </row>
    <row r="4" spans="1:23" ht="15" customHeight="1" thickBot="1">
      <c r="A4" s="126"/>
      <c r="B4" s="126"/>
      <c r="F4" s="285" t="str">
        <f>HYPERLINK('[1]реквизиты'!$A$3)</f>
        <v>11-12.12.2009г.                            г.Новокузнецк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147"/>
      <c r="U4" s="147"/>
      <c r="V4" s="277" t="str">
        <f>HYPERLINK('пр.взв.'!D4)</f>
        <v>в.к. 57  кг.</v>
      </c>
      <c r="W4" s="278"/>
    </row>
    <row r="5" spans="1:24" ht="14.25" customHeight="1" thickBot="1">
      <c r="A5" s="207" t="s">
        <v>0</v>
      </c>
      <c r="H5" s="78"/>
      <c r="I5" s="207" t="s">
        <v>2</v>
      </c>
      <c r="P5" s="256" t="str">
        <f>VLOOKUP(O6,'пр.взв.'!B7:E68,2,FALSE)</f>
        <v>Болотов Денис Федорович</v>
      </c>
      <c r="Q5" s="257"/>
      <c r="R5" s="257"/>
      <c r="S5" s="258"/>
      <c r="V5" s="279"/>
      <c r="W5" s="280"/>
      <c r="X5" s="207" t="s">
        <v>1</v>
      </c>
    </row>
    <row r="6" spans="1:26" ht="14.25" customHeight="1" thickBot="1">
      <c r="A6" s="284"/>
      <c r="B6" s="105"/>
      <c r="E6" s="30"/>
      <c r="F6" s="30"/>
      <c r="G6" s="30"/>
      <c r="H6" s="30"/>
      <c r="I6" s="207"/>
      <c r="J6" s="15"/>
      <c r="K6" s="119"/>
      <c r="L6" s="98">
        <v>1</v>
      </c>
      <c r="M6" s="15"/>
      <c r="N6" s="111"/>
      <c r="O6" s="113">
        <v>3</v>
      </c>
      <c r="P6" s="259"/>
      <c r="Q6" s="260"/>
      <c r="R6" s="260"/>
      <c r="S6" s="261"/>
      <c r="X6" s="284"/>
      <c r="Z6" s="39"/>
    </row>
    <row r="7" spans="1:24" ht="12.75" customHeight="1" thickBot="1">
      <c r="A7" s="247">
        <v>1</v>
      </c>
      <c r="B7" s="248" t="str">
        <f>VLOOKUP(A7,'пр.взв.'!B7:C68,2,FALSE)</f>
        <v>Кедеков Эхер Владимирович</v>
      </c>
      <c r="C7" s="248" t="str">
        <f>VLOOKUP(A7,'пр.взв.'!B7:G68,3,FALSE)</f>
        <v>14.04.1989, КМС</v>
      </c>
      <c r="D7" s="248" t="str">
        <f>VLOOKUP(A7,'пр.взв.'!B7:G68,4,FALSE)</f>
        <v>СФО, Новосибирская, Новосибирск</v>
      </c>
      <c r="E7" s="30"/>
      <c r="F7" s="30"/>
      <c r="G7" s="48"/>
      <c r="I7" s="100"/>
      <c r="J7" s="15"/>
      <c r="K7" s="18"/>
      <c r="L7" s="119"/>
      <c r="M7" s="98">
        <v>13</v>
      </c>
      <c r="N7" s="117"/>
      <c r="O7" s="118"/>
      <c r="P7" s="53"/>
      <c r="Q7" s="56" t="s">
        <v>24</v>
      </c>
      <c r="R7" s="30"/>
      <c r="S7" s="30"/>
      <c r="T7" s="30"/>
      <c r="U7" s="248" t="str">
        <f>VLOOKUP(X7,'пр.взв.'!B7:G68,2,FALSE)</f>
        <v>Балчакпан Ай-Херел Арсланович</v>
      </c>
      <c r="V7" s="248" t="str">
        <f>VLOOKUP(X7,'пр.взв.'!B7:G68,3,FALSE)</f>
        <v>27.10.1987, КМС</v>
      </c>
      <c r="W7" s="248" t="str">
        <f>VLOOKUP(X7,'пр.взв.'!B7:G68,4,FALSE)</f>
        <v>СФО, р.Тыва,Кызыл, МО</v>
      </c>
      <c r="X7" s="250">
        <v>2</v>
      </c>
    </row>
    <row r="8" spans="1:24" ht="12.75" customHeight="1">
      <c r="A8" s="240"/>
      <c r="B8" s="249"/>
      <c r="C8" s="249"/>
      <c r="D8" s="249"/>
      <c r="E8" s="46" t="s">
        <v>25</v>
      </c>
      <c r="F8" s="41"/>
      <c r="G8" s="51"/>
      <c r="H8" s="52"/>
      <c r="I8" s="53"/>
      <c r="J8" s="15"/>
      <c r="K8" s="116"/>
      <c r="L8" s="23">
        <v>13</v>
      </c>
      <c r="M8" s="119"/>
      <c r="N8" s="26"/>
      <c r="O8" s="56"/>
      <c r="P8" s="56"/>
      <c r="R8" s="30"/>
      <c r="S8" s="30"/>
      <c r="T8" s="46" t="s">
        <v>26</v>
      </c>
      <c r="U8" s="249"/>
      <c r="V8" s="249"/>
      <c r="W8" s="249"/>
      <c r="X8" s="251"/>
    </row>
    <row r="9" spans="1:24" ht="12.75" customHeight="1" thickBot="1">
      <c r="A9" s="240">
        <v>17</v>
      </c>
      <c r="B9" s="242" t="str">
        <f>VLOOKUP(A9,'пр.взв.'!B7:C70,2,FALSE)</f>
        <v>Самунов Амыр Станиславович</v>
      </c>
      <c r="C9" s="242" t="str">
        <f>VLOOKUP(A9,'пр.взв.'!B7:G68,3,FALSE)</f>
        <v>18.07.1991, КМС</v>
      </c>
      <c r="D9" s="242" t="str">
        <f>VLOOKUP(A9,'пр.взв.'!B7:G68,4,FALSE)</f>
        <v>СФО, р. Алтай</v>
      </c>
      <c r="E9" s="47" t="s">
        <v>131</v>
      </c>
      <c r="F9" s="57"/>
      <c r="G9" s="41"/>
      <c r="H9" s="58"/>
      <c r="I9" s="55"/>
      <c r="J9" s="15"/>
      <c r="K9" s="98">
        <v>3</v>
      </c>
      <c r="L9" s="116"/>
      <c r="M9" s="25"/>
      <c r="N9" s="98">
        <v>3</v>
      </c>
      <c r="O9" s="56"/>
      <c r="P9" s="56"/>
      <c r="Q9" s="56"/>
      <c r="R9" s="74"/>
      <c r="S9" s="72"/>
      <c r="T9" s="47" t="s">
        <v>132</v>
      </c>
      <c r="U9" s="242" t="str">
        <f>VLOOKUP(X9,'пр.взв.'!B7:G68,2,FALSE)</f>
        <v>Кубеков Артем Алексеевич</v>
      </c>
      <c r="V9" s="242" t="str">
        <f>VLOOKUP(X9,'пр.взв.'!B7:G68,3,FALSE)</f>
        <v>29.07.1988, МС</v>
      </c>
      <c r="W9" s="242" t="str">
        <f>VLOOKUP(X9,'пр.взв.'!B7:G68,4,FALSE)</f>
        <v>СФО, р. Алтай, Д</v>
      </c>
      <c r="X9" s="251">
        <v>18</v>
      </c>
    </row>
    <row r="10" spans="1:24" ht="12.75" customHeight="1" thickBot="1">
      <c r="A10" s="241"/>
      <c r="B10" s="249"/>
      <c r="C10" s="249"/>
      <c r="D10" s="249"/>
      <c r="E10" s="41"/>
      <c r="F10" s="42"/>
      <c r="G10" s="46" t="s">
        <v>35</v>
      </c>
      <c r="H10" s="54"/>
      <c r="I10" s="53"/>
      <c r="J10" s="15"/>
      <c r="K10" s="119"/>
      <c r="L10" s="98">
        <v>3</v>
      </c>
      <c r="M10" s="85"/>
      <c r="N10" s="119"/>
      <c r="O10" s="15"/>
      <c r="P10" s="15"/>
      <c r="Q10" s="15"/>
      <c r="R10" s="46" t="s">
        <v>28</v>
      </c>
      <c r="S10" s="43"/>
      <c r="T10" s="41"/>
      <c r="U10" s="249"/>
      <c r="V10" s="249"/>
      <c r="W10" s="249"/>
      <c r="X10" s="245"/>
    </row>
    <row r="11" spans="1:24" ht="12.75" customHeight="1" thickBot="1">
      <c r="A11" s="247">
        <v>9</v>
      </c>
      <c r="B11" s="248" t="str">
        <f>VLOOKUP(A11,'пр.взв.'!B9:C72,2,FALSE)</f>
        <v>Томас Артем Владимирович</v>
      </c>
      <c r="C11" s="248" t="str">
        <f>VLOOKUP(A11,'пр.взв.'!B7:G68,3,FALSE)</f>
        <v>03.07.1987, МС</v>
      </c>
      <c r="D11" s="248" t="str">
        <f>VLOOKUP(A11,'пр.взв.'!B7:G68,4,FALSE)</f>
        <v>СФО, Алтайский, Барнаул, МО</v>
      </c>
      <c r="E11" s="30"/>
      <c r="F11" s="41"/>
      <c r="G11" s="47" t="s">
        <v>133</v>
      </c>
      <c r="H11" s="106"/>
      <c r="I11" s="107"/>
      <c r="J11" s="15"/>
      <c r="K11" s="18">
        <v>11</v>
      </c>
      <c r="L11" s="119"/>
      <c r="M11" s="18">
        <v>3</v>
      </c>
      <c r="N11" s="85"/>
      <c r="O11" s="122">
        <v>3</v>
      </c>
      <c r="P11" s="15"/>
      <c r="Q11" s="103"/>
      <c r="R11" s="155" t="s">
        <v>135</v>
      </c>
      <c r="S11" s="43"/>
      <c r="T11" s="30"/>
      <c r="U11" s="248" t="str">
        <f>VLOOKUP(X11,'пр.взв.'!B7:G68,2,FALSE)</f>
        <v>Межеков Евгений Владимирович</v>
      </c>
      <c r="V11" s="248" t="str">
        <f>VLOOKUP(X11,'пр.взв.'!B7:G68,3,FALSE)</f>
        <v>08.02.1986, КМС</v>
      </c>
      <c r="W11" s="248" t="str">
        <f>VLOOKUP(X11,'пр.взв.'!B7:G68,4,FALSE)</f>
        <v>СФО, р. Бурятия, МО</v>
      </c>
      <c r="X11" s="250">
        <v>10</v>
      </c>
    </row>
    <row r="12" spans="1:24" ht="12.75" customHeight="1">
      <c r="A12" s="240"/>
      <c r="B12" s="249"/>
      <c r="C12" s="249"/>
      <c r="D12" s="249"/>
      <c r="E12" s="46" t="s">
        <v>35</v>
      </c>
      <c r="F12" s="59"/>
      <c r="G12" s="41"/>
      <c r="H12" s="52"/>
      <c r="I12" s="108"/>
      <c r="J12" s="26"/>
      <c r="K12" s="116"/>
      <c r="L12" s="18">
        <v>15</v>
      </c>
      <c r="M12" s="58"/>
      <c r="N12" s="99"/>
      <c r="O12" s="58"/>
      <c r="P12" s="56"/>
      <c r="Q12" s="76"/>
      <c r="R12" s="75"/>
      <c r="S12" s="44"/>
      <c r="T12" s="46" t="s">
        <v>36</v>
      </c>
      <c r="U12" s="249"/>
      <c r="V12" s="249"/>
      <c r="W12" s="249"/>
      <c r="X12" s="251"/>
    </row>
    <row r="13" spans="1:24" ht="12.75" customHeight="1" thickBot="1">
      <c r="A13" s="240">
        <v>25</v>
      </c>
      <c r="B13" s="254">
        <f>VLOOKUP(A13,'пр.взв.'!B11:C74,2,FALSE)</f>
        <v>0</v>
      </c>
      <c r="C13" s="254">
        <f>VLOOKUP(A13,'пр.взв.'!B7:G68,3,FALSE)</f>
        <v>0</v>
      </c>
      <c r="D13" s="254">
        <f>VLOOKUP(A13,'пр.взв.'!B7:G68,4,FALSE)</f>
        <v>0</v>
      </c>
      <c r="E13" s="115"/>
      <c r="F13" s="41"/>
      <c r="G13" s="41"/>
      <c r="H13" s="58"/>
      <c r="I13" s="108"/>
      <c r="J13" s="26"/>
      <c r="K13" s="98"/>
      <c r="L13" s="116"/>
      <c r="M13" s="98"/>
      <c r="N13" s="23">
        <v>4</v>
      </c>
      <c r="O13" s="15"/>
      <c r="P13" s="56"/>
      <c r="Q13" s="101"/>
      <c r="R13" s="30"/>
      <c r="S13" s="30"/>
      <c r="T13" s="123"/>
      <c r="U13" s="254">
        <f>VLOOKUP(X13,'пр.взв.'!B7:G68,2,FALSE)</f>
        <v>0</v>
      </c>
      <c r="V13" s="254">
        <f>VLOOKUP(X13,'пр.взв.'!B7:G68,3,FALSE)</f>
        <v>0</v>
      </c>
      <c r="W13" s="254">
        <f>VLOOKUP(X13,'пр.взв.'!B7:G68,4,FALSE)</f>
        <v>0</v>
      </c>
      <c r="X13" s="251">
        <v>26</v>
      </c>
    </row>
    <row r="14" spans="1:24" ht="12.75" customHeight="1" thickBot="1">
      <c r="A14" s="241"/>
      <c r="B14" s="255"/>
      <c r="C14" s="255"/>
      <c r="D14" s="255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55"/>
      <c r="V14" s="255"/>
      <c r="W14" s="255"/>
      <c r="X14" s="245"/>
    </row>
    <row r="15" spans="1:24" ht="12.75" customHeight="1" thickBot="1">
      <c r="A15" s="247">
        <v>5</v>
      </c>
      <c r="B15" s="248" t="str">
        <f>VLOOKUP(A15,'пр.взв.'!B13:C76,2,FALSE)</f>
        <v>Хертек Саян Калдар-оолович</v>
      </c>
      <c r="C15" s="248" t="str">
        <f>VLOOKUP(A15,'пр.взв.'!B7:G68,3,FALSE)</f>
        <v>05.09.1987, МС</v>
      </c>
      <c r="D15" s="248" t="str">
        <f>VLOOKUP(A15,'пр.взв.'!B7:G68,4,FALSE)</f>
        <v>СФО, р.Тыва,Кызыл, МО</v>
      </c>
      <c r="E15" s="30"/>
      <c r="F15" s="30"/>
      <c r="G15" s="41"/>
      <c r="H15" s="53"/>
      <c r="I15" s="46" t="s">
        <v>35</v>
      </c>
      <c r="J15" s="79"/>
      <c r="K15" s="98"/>
      <c r="L15" s="15"/>
      <c r="M15" s="15"/>
      <c r="N15" s="15"/>
      <c r="O15" s="14"/>
      <c r="P15" s="46" t="s">
        <v>32</v>
      </c>
      <c r="Q15" s="102"/>
      <c r="R15" s="30"/>
      <c r="S15" s="30"/>
      <c r="T15" s="30"/>
      <c r="U15" s="248" t="str">
        <f>VLOOKUP(X15,'пр.взв.'!B7:G68,2,FALSE)</f>
        <v>Черенцов Денис Дмитриевич</v>
      </c>
      <c r="V15" s="248" t="str">
        <f>VLOOKUP(X15,'пр.взв.'!B7:G68,3,FALSE)</f>
        <v>13.09.1980, ЗМС</v>
      </c>
      <c r="W15" s="248" t="str">
        <f>VLOOKUP(X15,'пр.взв.'!B7:G68,4,FALSE)</f>
        <v>СФО, Кемеровская, Юрга, МО</v>
      </c>
      <c r="X15" s="250">
        <v>6</v>
      </c>
    </row>
    <row r="16" spans="1:24" ht="12.75" customHeight="1" thickBot="1">
      <c r="A16" s="240"/>
      <c r="B16" s="249"/>
      <c r="C16" s="249"/>
      <c r="D16" s="249"/>
      <c r="E16" s="46" t="s">
        <v>30</v>
      </c>
      <c r="F16" s="41"/>
      <c r="G16" s="41"/>
      <c r="H16" s="66"/>
      <c r="I16" s="115" t="s">
        <v>137</v>
      </c>
      <c r="J16" s="15"/>
      <c r="K16" s="82"/>
      <c r="L16" s="262" t="s">
        <v>57</v>
      </c>
      <c r="M16" s="262"/>
      <c r="N16" s="15"/>
      <c r="O16" s="102"/>
      <c r="P16" s="47" t="s">
        <v>134</v>
      </c>
      <c r="Q16" s="82"/>
      <c r="R16" s="30"/>
      <c r="S16" s="30"/>
      <c r="T16" s="46" t="s">
        <v>32</v>
      </c>
      <c r="U16" s="249"/>
      <c r="V16" s="249"/>
      <c r="W16" s="249"/>
      <c r="X16" s="251"/>
    </row>
    <row r="17" spans="1:24" ht="12.75" customHeight="1" thickBot="1">
      <c r="A17" s="240">
        <v>21</v>
      </c>
      <c r="B17" s="254">
        <f>VLOOKUP(A17,'пр.взв.'!B15:C78,2,FALSE)</f>
        <v>0</v>
      </c>
      <c r="C17" s="254">
        <f>VLOOKUP(A17,'пр.взв.'!B7:G68,3,FALSE)</f>
        <v>0</v>
      </c>
      <c r="D17" s="254">
        <f>VLOOKUP(A17,'пр.взв.'!B7:G68,4,FALSE)</f>
        <v>0</v>
      </c>
      <c r="E17" s="115"/>
      <c r="F17" s="57"/>
      <c r="G17" s="41"/>
      <c r="H17" s="65"/>
      <c r="I17" s="43"/>
      <c r="J17" s="43"/>
      <c r="K17" s="146">
        <v>6</v>
      </c>
      <c r="L17" s="111"/>
      <c r="M17" s="111"/>
      <c r="N17" s="112"/>
      <c r="O17" s="43"/>
      <c r="P17" s="43"/>
      <c r="Q17" s="82"/>
      <c r="R17" s="74"/>
      <c r="S17" s="72"/>
      <c r="T17" s="47"/>
      <c r="U17" s="254">
        <f>VLOOKUP(X17,'пр.взв.'!B7:G68,2,FALSE)</f>
        <v>0</v>
      </c>
      <c r="V17" s="254">
        <f>VLOOKUP(X17,'пр.взв.'!B7:G68,3,FALSE)</f>
        <v>0</v>
      </c>
      <c r="W17" s="254">
        <f>VLOOKUP(X17,'пр.взв.'!B7:G68,4,FALSE)</f>
        <v>0</v>
      </c>
      <c r="X17" s="251">
        <v>22</v>
      </c>
    </row>
    <row r="18" spans="1:24" ht="12.75" customHeight="1" thickBot="1">
      <c r="A18" s="241"/>
      <c r="B18" s="255"/>
      <c r="C18" s="255"/>
      <c r="D18" s="255"/>
      <c r="E18" s="41"/>
      <c r="F18" s="42"/>
      <c r="G18" s="46" t="s">
        <v>39</v>
      </c>
      <c r="H18" s="67"/>
      <c r="I18" s="43"/>
      <c r="J18" s="43"/>
      <c r="K18" s="271" t="str">
        <f>VLOOKUP(K17,'пр.взв.'!B7:D68,2,FALSE)</f>
        <v>Черенцов Денис Дмитриевич</v>
      </c>
      <c r="L18" s="272"/>
      <c r="M18" s="272"/>
      <c r="N18" s="273"/>
      <c r="O18" s="56"/>
      <c r="P18" s="43"/>
      <c r="Q18" s="104"/>
      <c r="R18" s="46" t="s">
        <v>32</v>
      </c>
      <c r="S18" s="43"/>
      <c r="T18" s="41"/>
      <c r="U18" s="255"/>
      <c r="V18" s="255"/>
      <c r="W18" s="255"/>
      <c r="X18" s="245"/>
    </row>
    <row r="19" spans="1:24" ht="12.75" customHeight="1" thickBot="1">
      <c r="A19" s="247">
        <v>13</v>
      </c>
      <c r="B19" s="248" t="str">
        <f>VLOOKUP(A19,'пр.взв.'!B17:C80,2,FALSE)</f>
        <v>Донцов Григорий Александрович</v>
      </c>
      <c r="C19" s="248" t="str">
        <f>VLOOKUP(A19,'пр.взв.'!B7:G68,3,FALSE)</f>
        <v>27.07.1986, МС</v>
      </c>
      <c r="D19" s="248" t="str">
        <f>VLOOKUP(A19,'пр.взв.'!B7:G68,4,FALSE)</f>
        <v>СФО, Кемеровская, Новокузнецк, Д</v>
      </c>
      <c r="E19" s="30"/>
      <c r="F19" s="41"/>
      <c r="G19" s="47" t="s">
        <v>134</v>
      </c>
      <c r="H19" s="58"/>
      <c r="I19" s="43"/>
      <c r="J19" s="43"/>
      <c r="K19" s="274"/>
      <c r="L19" s="275"/>
      <c r="M19" s="275"/>
      <c r="N19" s="276"/>
      <c r="O19" s="56"/>
      <c r="P19" s="43"/>
      <c r="Q19" s="43"/>
      <c r="R19" s="156" t="s">
        <v>136</v>
      </c>
      <c r="S19" s="43"/>
      <c r="T19" s="30"/>
      <c r="U19" s="248" t="str">
        <f>VLOOKUP(X19,'пр.взв.'!B7:G68,2,FALSE)</f>
        <v>Болат-оол Нагын Болатович</v>
      </c>
      <c r="V19" s="248" t="str">
        <f>VLOOKUP(X19,'пр.взв.'!B7:G68,3,FALSE)</f>
        <v>17.10.1989, КМС</v>
      </c>
      <c r="W19" s="248" t="str">
        <f>VLOOKUP(X19,'пр.взв.'!B7:G68,4,FALSE)</f>
        <v>СФО, Новосибирская, Новосибирск</v>
      </c>
      <c r="X19" s="250">
        <v>14</v>
      </c>
    </row>
    <row r="20" spans="1:24" ht="12.75" customHeight="1">
      <c r="A20" s="240"/>
      <c r="B20" s="249"/>
      <c r="C20" s="249"/>
      <c r="D20" s="249"/>
      <c r="E20" s="46" t="s">
        <v>39</v>
      </c>
      <c r="F20" s="59"/>
      <c r="G20" s="41"/>
      <c r="H20" s="52"/>
      <c r="I20" s="43"/>
      <c r="J20" s="43"/>
      <c r="K20" s="70"/>
      <c r="L20" s="270"/>
      <c r="M20" s="270"/>
      <c r="N20" s="56"/>
      <c r="O20" s="76"/>
      <c r="P20" s="43"/>
      <c r="Q20" s="30"/>
      <c r="R20" s="75"/>
      <c r="S20" s="44"/>
      <c r="T20" s="46" t="s">
        <v>40</v>
      </c>
      <c r="U20" s="249"/>
      <c r="V20" s="249"/>
      <c r="W20" s="249"/>
      <c r="X20" s="251"/>
    </row>
    <row r="21" spans="1:24" ht="12.75" customHeight="1" thickBot="1">
      <c r="A21" s="240">
        <v>29</v>
      </c>
      <c r="B21" s="254">
        <f>VLOOKUP(A21,'пр.взв.'!B19:C82,2,FALSE)</f>
        <v>0</v>
      </c>
      <c r="C21" s="254">
        <f>VLOOKUP(A21,'пр.взв.'!B7:G68,3,FALSE)</f>
        <v>0</v>
      </c>
      <c r="D21" s="254">
        <f>VLOOKUP(A21,'пр.взв.'!B7:G68,4,FALSE)</f>
        <v>0</v>
      </c>
      <c r="E21" s="115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54">
        <f>VLOOKUP(X21,'пр.взв.'!B7:G68,2,FALSE)</f>
        <v>0</v>
      </c>
      <c r="V21" s="254">
        <f>VLOOKUP(X21,'пр.взв.'!B7:G68,3,FALSE)</f>
        <v>0</v>
      </c>
      <c r="W21" s="254">
        <f>VLOOKUP(X21,'пр.взв.'!B7:G68,4,FALSE)</f>
        <v>0</v>
      </c>
      <c r="X21" s="251">
        <v>30</v>
      </c>
    </row>
    <row r="22" spans="1:24" ht="12.75" customHeight="1" thickBot="1">
      <c r="A22" s="241"/>
      <c r="B22" s="255"/>
      <c r="C22" s="255"/>
      <c r="D22" s="255"/>
      <c r="E22" s="41"/>
      <c r="F22" s="41"/>
      <c r="G22" s="41"/>
      <c r="H22" s="52"/>
      <c r="I22" s="43"/>
      <c r="J22" s="43"/>
      <c r="K22" s="46" t="s">
        <v>129</v>
      </c>
      <c r="L22" s="43"/>
      <c r="M22" s="56"/>
      <c r="N22" s="46" t="s">
        <v>32</v>
      </c>
      <c r="O22" s="76"/>
      <c r="P22" s="43"/>
      <c r="Q22" s="30"/>
      <c r="R22" s="30"/>
      <c r="S22" s="30"/>
      <c r="T22" s="41"/>
      <c r="U22" s="255"/>
      <c r="V22" s="255"/>
      <c r="W22" s="255"/>
      <c r="X22" s="245"/>
    </row>
    <row r="23" spans="1:24" ht="12.75" customHeight="1" thickBot="1">
      <c r="A23" s="247">
        <v>3</v>
      </c>
      <c r="B23" s="248" t="str">
        <f>VLOOKUP(A23,'пр.взв.'!B7:C68,2,FALSE)</f>
        <v>Болотов Денис Федорович</v>
      </c>
      <c r="C23" s="248" t="str">
        <f>VLOOKUP(A23,'пр.взв.'!B7:G68,3,FALSE)</f>
        <v>12.08.1989, КМС</v>
      </c>
      <c r="D23" s="248" t="str">
        <f>VLOOKUP(A23,'пр.взв.'!B7:G68,4,FALSE)</f>
        <v>СФО, Алтайский, Бийск, МО</v>
      </c>
      <c r="E23" s="30"/>
      <c r="F23" s="30"/>
      <c r="G23" s="48"/>
      <c r="H23" s="48"/>
      <c r="I23" s="49"/>
      <c r="J23" s="50"/>
      <c r="K23" s="47" t="s">
        <v>137</v>
      </c>
      <c r="L23" s="60"/>
      <c r="M23" s="56"/>
      <c r="N23" s="47" t="s">
        <v>132</v>
      </c>
      <c r="O23" s="76"/>
      <c r="P23" s="43"/>
      <c r="Q23" s="30"/>
      <c r="R23" s="30"/>
      <c r="S23" s="30"/>
      <c r="T23" s="30"/>
      <c r="U23" s="248" t="str">
        <f>VLOOKUP(X23,'пр.взв.'!B7:G68,2,FALSE)</f>
        <v>Куюков  Иван Сергеевич</v>
      </c>
      <c r="V23" s="248" t="str">
        <f>VLOOKUP(X23,'пр.взв.'!B7:G68,3,FALSE)</f>
        <v>02.11.1987, МС</v>
      </c>
      <c r="W23" s="248" t="str">
        <f>VLOOKUP(X23,'пр.взв.'!B7:G68,4,FALSE)</f>
        <v>СФО, р. Алтай, Д</v>
      </c>
      <c r="X23" s="250">
        <v>4</v>
      </c>
    </row>
    <row r="24" spans="1:24" ht="12.75" customHeight="1">
      <c r="A24" s="240"/>
      <c r="B24" s="249"/>
      <c r="C24" s="249"/>
      <c r="D24" s="249"/>
      <c r="E24" s="46" t="s">
        <v>129</v>
      </c>
      <c r="F24" s="41"/>
      <c r="G24" s="51"/>
      <c r="H24" s="52"/>
      <c r="I24" s="53"/>
      <c r="J24" s="54"/>
      <c r="K24" s="69"/>
      <c r="L24" s="262" t="s">
        <v>58</v>
      </c>
      <c r="M24" s="262"/>
      <c r="N24" s="56"/>
      <c r="O24" s="76"/>
      <c r="P24" s="43"/>
      <c r="Q24" s="30"/>
      <c r="R24" s="30"/>
      <c r="S24" s="30"/>
      <c r="T24" s="46" t="s">
        <v>29</v>
      </c>
      <c r="U24" s="249"/>
      <c r="V24" s="249"/>
      <c r="W24" s="249"/>
      <c r="X24" s="251"/>
    </row>
    <row r="25" spans="1:24" ht="12.75" customHeight="1" thickBot="1">
      <c r="A25" s="240">
        <v>19</v>
      </c>
      <c r="B25" s="242" t="str">
        <f>VLOOKUP(A25,'пр.взв.'!B23:C86,2,FALSE)</f>
        <v>Яйтаков Дьену Учураевич</v>
      </c>
      <c r="C25" s="242" t="str">
        <f>VLOOKUP(A25,'пр.взв.'!B7:G68,3,FALSE)</f>
        <v>23.01.1987, МС</v>
      </c>
      <c r="D25" s="242" t="str">
        <f>VLOOKUP(A25,'пр.взв.'!B7:G68,4,FALSE)</f>
        <v>СФО, р. Алтай, Д</v>
      </c>
      <c r="E25" s="115" t="s">
        <v>132</v>
      </c>
      <c r="F25" s="57"/>
      <c r="G25" s="41"/>
      <c r="H25" s="58"/>
      <c r="I25" s="55"/>
      <c r="J25" s="53"/>
      <c r="K25" s="146">
        <v>19</v>
      </c>
      <c r="L25" s="111"/>
      <c r="M25" s="111"/>
      <c r="N25" s="112"/>
      <c r="O25" s="76"/>
      <c r="P25" s="43"/>
      <c r="Q25" s="30"/>
      <c r="R25" s="74"/>
      <c r="S25" s="72"/>
      <c r="T25" s="47"/>
      <c r="U25" s="254" t="e">
        <f>VLOOKUP(X25,'пр.взв.'!B7:G68,2,FALSE)</f>
        <v>#N/A</v>
      </c>
      <c r="V25" s="254" t="e">
        <f>VLOOKUP(X25,'пр.взв.'!B7:G68,3,FALSE)</f>
        <v>#N/A</v>
      </c>
      <c r="W25" s="254" t="e">
        <f>VLOOKUP(X25,'пр.взв.'!B7:G68,4,FALSE)</f>
        <v>#N/A</v>
      </c>
      <c r="X25" s="251">
        <v>20</v>
      </c>
    </row>
    <row r="26" spans="1:24" ht="12.75" customHeight="1" thickBot="1">
      <c r="A26" s="241"/>
      <c r="B26" s="249"/>
      <c r="C26" s="249"/>
      <c r="D26" s="249"/>
      <c r="E26" s="41"/>
      <c r="F26" s="42"/>
      <c r="G26" s="46" t="s">
        <v>129</v>
      </c>
      <c r="H26" s="54"/>
      <c r="I26" s="53"/>
      <c r="J26" s="149"/>
      <c r="K26" s="264" t="str">
        <f>VLOOKUP(K25,'пр.взв.'!B7:D76,2,FALSE)</f>
        <v>Яйтаков Дьену Учураевич</v>
      </c>
      <c r="L26" s="265"/>
      <c r="M26" s="265"/>
      <c r="N26" s="266"/>
      <c r="O26" s="56"/>
      <c r="P26" s="43"/>
      <c r="Q26" s="30"/>
      <c r="R26" s="46" t="s">
        <v>29</v>
      </c>
      <c r="S26" s="43"/>
      <c r="T26" s="41"/>
      <c r="U26" s="255"/>
      <c r="V26" s="255"/>
      <c r="W26" s="255"/>
      <c r="X26" s="245"/>
    </row>
    <row r="27" spans="1:24" ht="12.75" customHeight="1" thickBot="1">
      <c r="A27" s="247">
        <v>11</v>
      </c>
      <c r="B27" s="248" t="str">
        <f>VLOOKUP(A27,'пр.взв.'!B25:C88,2,FALSE)</f>
        <v>Созыгашев Денис Витальевич</v>
      </c>
      <c r="C27" s="248" t="str">
        <f>VLOOKUP(A27,'пр.взв.'!B7:G68,3,FALSE)</f>
        <v>09.01.1989, КМС</v>
      </c>
      <c r="D27" s="248" t="str">
        <f>VLOOKUP(A27,'пр.взв.'!B7:G68,4,FALSE)</f>
        <v>СФО, Кемеровская, Новокузнецк,МО</v>
      </c>
      <c r="E27" s="30"/>
      <c r="F27" s="41"/>
      <c r="G27" s="47" t="s">
        <v>132</v>
      </c>
      <c r="H27" s="63"/>
      <c r="I27" s="54"/>
      <c r="J27" s="149"/>
      <c r="K27" s="267"/>
      <c r="L27" s="268"/>
      <c r="M27" s="268"/>
      <c r="N27" s="269"/>
      <c r="O27" s="56"/>
      <c r="P27" s="73"/>
      <c r="Q27" s="72"/>
      <c r="R27" s="47" t="s">
        <v>133</v>
      </c>
      <c r="S27" s="43"/>
      <c r="T27" s="30"/>
      <c r="U27" s="248" t="str">
        <f>VLOOKUP(X27,'пр.взв.'!B7:G68,2,FALSE)</f>
        <v>Теренин Павел Викторович</v>
      </c>
      <c r="V27" s="248" t="str">
        <f>VLOOKUP(X27,'пр.взв.'!B7:G68,3,FALSE)</f>
        <v>29.07.1983, МС</v>
      </c>
      <c r="W27" s="248" t="str">
        <f>VLOOKUP(X27,'пр.взв.'!B7:G68,4,FALSE)</f>
        <v>СФО, Алтайский, Бийск, МО</v>
      </c>
      <c r="X27" s="250">
        <v>12</v>
      </c>
    </row>
    <row r="28" spans="1:24" ht="12.75" customHeight="1">
      <c r="A28" s="240"/>
      <c r="B28" s="249"/>
      <c r="C28" s="249"/>
      <c r="D28" s="249"/>
      <c r="E28" s="46" t="s">
        <v>37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38</v>
      </c>
      <c r="U28" s="249"/>
      <c r="V28" s="249"/>
      <c r="W28" s="249"/>
      <c r="X28" s="251"/>
    </row>
    <row r="29" spans="1:24" ht="12.75" customHeight="1" thickBot="1">
      <c r="A29" s="240">
        <v>27</v>
      </c>
      <c r="B29" s="254">
        <f>VLOOKUP(A29,'пр.взв.'!B27:C90,2,FALSE)</f>
        <v>0</v>
      </c>
      <c r="C29" s="254">
        <f>VLOOKUP(A29,'пр.взв.'!B7:G68,3,FALSE)</f>
        <v>0</v>
      </c>
      <c r="D29" s="254">
        <f>VLOOKUP(A29,'пр.взв.'!B7:G68,4,FALSE)</f>
        <v>0</v>
      </c>
      <c r="E29" s="115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54">
        <f>VLOOKUP(X29,'пр.взв.'!B7:G68,2,FALSE)</f>
        <v>0</v>
      </c>
      <c r="V29" s="254">
        <f>VLOOKUP(X29,'пр.взв.'!B7:G68,3,FALSE)</f>
        <v>0</v>
      </c>
      <c r="W29" s="254">
        <f>VLOOKUP(X29,'пр.взв.'!B7:G68,4,FALSE)</f>
        <v>0</v>
      </c>
      <c r="X29" s="251">
        <v>28</v>
      </c>
    </row>
    <row r="30" spans="1:24" ht="12.75" customHeight="1" thickBot="1">
      <c r="A30" s="241"/>
      <c r="B30" s="255"/>
      <c r="C30" s="255"/>
      <c r="D30" s="255"/>
      <c r="E30" s="41"/>
      <c r="F30" s="41"/>
      <c r="G30" s="42"/>
      <c r="H30" s="55"/>
      <c r="I30" s="46" t="s">
        <v>129</v>
      </c>
      <c r="J30" s="68"/>
      <c r="K30" s="70"/>
      <c r="L30" s="43"/>
      <c r="M30" s="56"/>
      <c r="N30" s="56"/>
      <c r="O30" s="77"/>
      <c r="P30" s="46" t="s">
        <v>29</v>
      </c>
      <c r="Q30" s="43"/>
      <c r="R30" s="30"/>
      <c r="S30" s="30"/>
      <c r="T30" s="41"/>
      <c r="U30" s="255"/>
      <c r="V30" s="255"/>
      <c r="W30" s="255"/>
      <c r="X30" s="245"/>
    </row>
    <row r="31" spans="1:24" ht="12.75" customHeight="1" thickBot="1">
      <c r="A31" s="247">
        <v>7</v>
      </c>
      <c r="B31" s="248" t="str">
        <f>VLOOKUP(A31,'пр.взв.'!B7:C68,2,FALSE)</f>
        <v>Козулин Роман Евгеньевич</v>
      </c>
      <c r="C31" s="248" t="str">
        <f>VLOOKUP(A31,'пр.взв.'!B7:G68,3,FALSE)</f>
        <v>04.04.1986, КМС</v>
      </c>
      <c r="D31" s="248" t="str">
        <f>VLOOKUP(A31,'пр.взв.'!B7:G68,4,FALSE)</f>
        <v>СФО, р. Алтай</v>
      </c>
      <c r="E31" s="30"/>
      <c r="F31" s="30"/>
      <c r="G31" s="41"/>
      <c r="H31" s="53"/>
      <c r="I31" s="47" t="s">
        <v>132</v>
      </c>
      <c r="J31" s="55"/>
      <c r="K31" s="43"/>
      <c r="L31" s="43"/>
      <c r="M31" s="56"/>
      <c r="N31" s="56"/>
      <c r="O31" s="56"/>
      <c r="P31" s="47" t="s">
        <v>132</v>
      </c>
      <c r="Q31" s="43"/>
      <c r="R31" s="30"/>
      <c r="S31" s="30"/>
      <c r="T31" s="30"/>
      <c r="U31" s="248" t="str">
        <f>VLOOKUP(X31,'пр.взв.'!B7:G68,2,FALSE)</f>
        <v>Сельбиков Максим Юрьевич</v>
      </c>
      <c r="V31" s="248" t="str">
        <f>VLOOKUP(X31,'пр.взв.'!B7:G68,3,FALSE)</f>
        <v>04.05.1988, КМС</v>
      </c>
      <c r="W31" s="248" t="str">
        <f>VLOOKUP(X31,'пр.взв.'!B7:G68,4,FALSE)</f>
        <v>СФО, Омская, Омск</v>
      </c>
      <c r="X31" s="250">
        <v>8</v>
      </c>
    </row>
    <row r="32" spans="1:24" ht="12.75" customHeight="1">
      <c r="A32" s="240"/>
      <c r="B32" s="249"/>
      <c r="C32" s="249"/>
      <c r="D32" s="249"/>
      <c r="E32" s="46" t="s">
        <v>33</v>
      </c>
      <c r="F32" s="41"/>
      <c r="G32" s="41"/>
      <c r="H32" s="66"/>
      <c r="I32" s="43"/>
      <c r="J32" s="207" t="s">
        <v>3</v>
      </c>
      <c r="P32" s="43"/>
      <c r="Q32" s="70"/>
      <c r="R32" s="30"/>
      <c r="S32" s="30"/>
      <c r="T32" s="46" t="s">
        <v>34</v>
      </c>
      <c r="U32" s="249"/>
      <c r="V32" s="249"/>
      <c r="W32" s="249"/>
      <c r="X32" s="251"/>
    </row>
    <row r="33" spans="1:24" ht="12.75" customHeight="1" thickBot="1">
      <c r="A33" s="240">
        <v>23</v>
      </c>
      <c r="B33" s="254">
        <f>VLOOKUP(A33,'пр.взв.'!B31:C94,2,FALSE)</f>
        <v>0</v>
      </c>
      <c r="C33" s="254">
        <f>VLOOKUP(A33,'пр.взв.'!B7:G68,3,FALSE)</f>
        <v>0</v>
      </c>
      <c r="D33" s="254">
        <f>VLOOKUP(A33,'пр.взв.'!B7:G68,4,FALSE)</f>
        <v>0</v>
      </c>
      <c r="E33" s="115"/>
      <c r="F33" s="57"/>
      <c r="G33" s="41"/>
      <c r="H33" s="65"/>
      <c r="I33" s="43"/>
      <c r="J33" s="207"/>
      <c r="K33" s="114"/>
      <c r="L33" s="121"/>
      <c r="M33" s="121"/>
      <c r="N33" s="121"/>
      <c r="O33" s="121"/>
      <c r="Q33" s="70"/>
      <c r="R33" s="74"/>
      <c r="S33" s="72"/>
      <c r="T33" s="47"/>
      <c r="U33" s="254">
        <f>VLOOKUP(X33,'пр.взв.'!B7:G68,2,FALSE)</f>
        <v>0</v>
      </c>
      <c r="V33" s="254">
        <f>VLOOKUP(X33,'пр.взв.'!B7:G68,3,FALSE)</f>
        <v>0</v>
      </c>
      <c r="W33" s="254">
        <f>VLOOKUP(X33,'пр.взв.'!B7:G68,4,FALSE)</f>
        <v>0</v>
      </c>
      <c r="X33" s="251">
        <v>24</v>
      </c>
    </row>
    <row r="34" spans="1:24" ht="12.75" customHeight="1" thickBot="1">
      <c r="A34" s="241"/>
      <c r="B34" s="255"/>
      <c r="C34" s="255"/>
      <c r="D34" s="255"/>
      <c r="E34" s="41"/>
      <c r="F34" s="42"/>
      <c r="G34" s="46" t="s">
        <v>41</v>
      </c>
      <c r="H34" s="67"/>
      <c r="I34" s="43"/>
      <c r="J34" s="43"/>
      <c r="K34" s="120"/>
      <c r="L34" s="98">
        <v>14</v>
      </c>
      <c r="M34" s="15"/>
      <c r="N34" s="111"/>
      <c r="O34" s="113"/>
      <c r="Q34" s="77"/>
      <c r="R34" s="46" t="s">
        <v>42</v>
      </c>
      <c r="S34" s="43"/>
      <c r="T34" s="41"/>
      <c r="U34" s="255"/>
      <c r="V34" s="255"/>
      <c r="W34" s="255"/>
      <c r="X34" s="245"/>
    </row>
    <row r="35" spans="1:24" ht="12.75" customHeight="1" thickBot="1">
      <c r="A35" s="247">
        <v>15</v>
      </c>
      <c r="B35" s="248" t="str">
        <f>VLOOKUP(A35,'пр.взв.'!B33:C96,2,FALSE)</f>
        <v>Аксенов Александр Андреевич</v>
      </c>
      <c r="C35" s="248" t="str">
        <f>VLOOKUP(A35,'пр.взв.'!B7:G68,3,FALSE)</f>
        <v>01.04.1991, КМС</v>
      </c>
      <c r="D35" s="248" t="str">
        <f>VLOOKUP(A35,'пр.взв.'!B7:G68,4,FALSE)</f>
        <v>СФО, Кемеровская, Прокопьевск, МО</v>
      </c>
      <c r="E35" s="30"/>
      <c r="F35" s="41"/>
      <c r="G35" s="47" t="s">
        <v>132</v>
      </c>
      <c r="H35" s="58"/>
      <c r="I35" s="43"/>
      <c r="J35" s="43"/>
      <c r="K35" s="18"/>
      <c r="L35" s="119"/>
      <c r="M35" s="98">
        <v>2</v>
      </c>
      <c r="N35" s="117"/>
      <c r="O35" s="118"/>
      <c r="Q35" s="56"/>
      <c r="R35" s="47" t="s">
        <v>133</v>
      </c>
      <c r="S35" s="43"/>
      <c r="T35" s="30"/>
      <c r="U35" s="248" t="str">
        <f>VLOOKUP(X35,'пр.взв.'!B7:G68,2,FALSE)</f>
        <v>Потаев Денис Валерьевич</v>
      </c>
      <c r="V35" s="248" t="str">
        <f>VLOOKUP(X35,'пр.взв.'!B7:G68,3,FALSE)</f>
        <v>09.08.1989, КМС</v>
      </c>
      <c r="W35" s="248" t="str">
        <f>VLOOKUP(X35,'пр.взв.'!B7:G68,4,FALSE)</f>
        <v>СФО, Кемеровская, А-Судженск, ПР</v>
      </c>
      <c r="X35" s="250">
        <v>16</v>
      </c>
    </row>
    <row r="36" spans="1:24" ht="12.75" customHeight="1">
      <c r="A36" s="240"/>
      <c r="B36" s="249"/>
      <c r="C36" s="249"/>
      <c r="D36" s="249"/>
      <c r="E36" s="46" t="s">
        <v>41</v>
      </c>
      <c r="F36" s="59"/>
      <c r="G36" s="41"/>
      <c r="H36" s="52"/>
      <c r="I36" s="43"/>
      <c r="J36" s="43"/>
      <c r="K36" s="116"/>
      <c r="L36" s="23">
        <v>2</v>
      </c>
      <c r="M36" s="119"/>
      <c r="N36" s="26"/>
      <c r="O36" s="56"/>
      <c r="Q36" s="56"/>
      <c r="R36" s="75"/>
      <c r="S36" s="44"/>
      <c r="T36" s="46" t="s">
        <v>42</v>
      </c>
      <c r="U36" s="249"/>
      <c r="V36" s="249"/>
      <c r="W36" s="249"/>
      <c r="X36" s="251"/>
    </row>
    <row r="37" spans="1:24" ht="12.75" customHeight="1" thickBot="1">
      <c r="A37" s="240">
        <v>31</v>
      </c>
      <c r="B37" s="254">
        <f>VLOOKUP(A37,'пр.взв.'!B35:C98,2,FALSE)</f>
        <v>0</v>
      </c>
      <c r="C37" s="254">
        <f>VLOOKUP(A37,'пр.взв.'!B7:G68,3,FALSE)</f>
        <v>0</v>
      </c>
      <c r="D37" s="254">
        <f>VLOOKUP(A37,'пр.взв.'!B7:G68,4,FALSE)</f>
        <v>0</v>
      </c>
      <c r="E37" s="115"/>
      <c r="F37" s="41"/>
      <c r="G37" s="41"/>
      <c r="H37" s="58"/>
      <c r="I37" s="43"/>
      <c r="J37" s="43"/>
      <c r="K37" s="98"/>
      <c r="L37" s="116"/>
      <c r="M37" s="25"/>
      <c r="N37" s="98">
        <v>2</v>
      </c>
      <c r="O37" s="56"/>
      <c r="R37" s="30"/>
      <c r="S37" s="30"/>
      <c r="T37" s="47"/>
      <c r="U37" s="254">
        <f>VLOOKUP(X37,'пр.взв.'!B7:G68,2,FALSE)</f>
        <v>0</v>
      </c>
      <c r="V37" s="254">
        <f>VLOOKUP(X37,'пр.взв.'!B7:G68,3,FALSE)</f>
        <v>0</v>
      </c>
      <c r="W37" s="254">
        <f>VLOOKUP(X37,'пр.взв.'!B7:G68,4,FALSE)</f>
        <v>0</v>
      </c>
      <c r="X37" s="251">
        <v>32</v>
      </c>
    </row>
    <row r="38" spans="1:24" ht="12.75" customHeight="1" thickBot="1">
      <c r="A38" s="241"/>
      <c r="B38" s="263"/>
      <c r="C38" s="263"/>
      <c r="D38" s="263"/>
      <c r="E38" s="41"/>
      <c r="F38" s="41"/>
      <c r="G38" s="41"/>
      <c r="H38" s="52"/>
      <c r="I38" s="43"/>
      <c r="J38" s="43"/>
      <c r="K38" s="119"/>
      <c r="L38" s="98">
        <v>12</v>
      </c>
      <c r="M38" s="85"/>
      <c r="N38" s="119"/>
      <c r="O38" s="15"/>
      <c r="Q38" s="42"/>
      <c r="R38" s="30"/>
      <c r="S38" s="30"/>
      <c r="T38" s="41"/>
      <c r="U38" s="263"/>
      <c r="V38" s="263"/>
      <c r="W38" s="263"/>
      <c r="X38" s="245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/>
      <c r="L39" s="119"/>
      <c r="M39" s="18">
        <v>12</v>
      </c>
      <c r="N39" s="85"/>
      <c r="O39" s="122">
        <v>2</v>
      </c>
      <c r="P39" s="124">
        <v>2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МК</v>
      </c>
      <c r="B40" s="135"/>
      <c r="C40" s="140"/>
      <c r="D40" s="128"/>
      <c r="F40" s="137" t="str">
        <f>HYPERLINK('[1]реквизиты'!$G$6)</f>
        <v>А.В.Горбунов</v>
      </c>
      <c r="G40" s="32"/>
      <c r="I40" s="32"/>
      <c r="J40" s="53"/>
      <c r="K40" s="116"/>
      <c r="L40" s="18">
        <v>16</v>
      </c>
      <c r="M40" s="58"/>
      <c r="N40" s="99"/>
      <c r="O40" s="58"/>
      <c r="P40" s="15"/>
      <c r="Q40" s="256" t="str">
        <f>VLOOKUP(P39,'пр.взв.'!B7:E68,2,FALSE)</f>
        <v>Балчакпан Ай-Херел Арсланович</v>
      </c>
      <c r="R40" s="257"/>
      <c r="S40" s="257"/>
      <c r="T40" s="258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/Омск/</v>
      </c>
      <c r="H41" s="32"/>
      <c r="I41" s="32"/>
      <c r="J41" s="139"/>
      <c r="K41" s="98"/>
      <c r="L41" s="116"/>
      <c r="M41" s="98"/>
      <c r="N41" s="23">
        <v>9</v>
      </c>
      <c r="O41" s="15"/>
      <c r="P41" s="15"/>
      <c r="Q41" s="259"/>
      <c r="R41" s="260"/>
      <c r="S41" s="260"/>
      <c r="T41" s="261"/>
    </row>
    <row r="42" spans="1:43" ht="12.75" customHeight="1">
      <c r="A42" s="134" t="str">
        <f>HYPERLINK('[1]реквизиты'!$A$8)</f>
        <v>Гл. секретарь, судья МК</v>
      </c>
      <c r="B42" s="32"/>
      <c r="C42" s="143"/>
      <c r="D42" s="127"/>
      <c r="E42" s="14"/>
      <c r="F42" s="137" t="str">
        <f>HYPERLINK('[1]реквизиты'!$G$8)</f>
        <v>С.М.Трескин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/Бийск/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L20:M20"/>
    <mergeCell ref="L16:M16"/>
    <mergeCell ref="K18:N19"/>
    <mergeCell ref="U13:U14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U33:U34"/>
    <mergeCell ref="V37:V38"/>
    <mergeCell ref="D35:D36"/>
    <mergeCell ref="U35:U36"/>
    <mergeCell ref="V35:V36"/>
    <mergeCell ref="D37:D38"/>
    <mergeCell ref="U37:U38"/>
    <mergeCell ref="C35:C36"/>
    <mergeCell ref="W35:W36"/>
    <mergeCell ref="D17:D18"/>
    <mergeCell ref="D19:D20"/>
    <mergeCell ref="D21:D22"/>
    <mergeCell ref="D23:D24"/>
    <mergeCell ref="L24:M24"/>
    <mergeCell ref="D33:D34"/>
    <mergeCell ref="D25:D26"/>
    <mergeCell ref="V31:V32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X7:X8"/>
    <mergeCell ref="W17:W18"/>
    <mergeCell ref="V15:V16"/>
    <mergeCell ref="V17:V18"/>
    <mergeCell ref="W13:W14"/>
    <mergeCell ref="X17:X18"/>
    <mergeCell ref="W15:W16"/>
    <mergeCell ref="X11:X12"/>
    <mergeCell ref="X13:X14"/>
    <mergeCell ref="X9:X10"/>
    <mergeCell ref="X23:X24"/>
    <mergeCell ref="V13:V14"/>
    <mergeCell ref="W23:W24"/>
    <mergeCell ref="V25:V26"/>
    <mergeCell ref="X25:X26"/>
    <mergeCell ref="W21:W22"/>
    <mergeCell ref="W19:W20"/>
    <mergeCell ref="X19:X20"/>
    <mergeCell ref="X15:X1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2009-12-12T18:21:37Z</cp:lastPrinted>
  <dcterms:created xsi:type="dcterms:W3CDTF">1996-10-08T23:32:33Z</dcterms:created>
  <dcterms:modified xsi:type="dcterms:W3CDTF">2009-12-12T18:21:42Z</dcterms:modified>
  <cp:category/>
  <cp:version/>
  <cp:contentType/>
  <cp:contentStatus/>
</cp:coreProperties>
</file>