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ОЛУФИНАЛ ФИНАЛ" sheetId="1" r:id="rId1"/>
    <sheet name="пр. хода" sheetId="2" r:id="rId2"/>
    <sheet name="круги" sheetId="3" r:id="rId3"/>
    <sheet name="пр.взвешивания" sheetId="4" r:id="rId4"/>
  </sheets>
  <externalReferences>
    <externalReference r:id="rId7"/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<sst xmlns="http://schemas.openxmlformats.org/spreadsheetml/2006/main" count="169" uniqueCount="79">
  <si>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</si>
  <si>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</si>
  <si>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</si>
  <si>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</si>
  <si>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</si>
  <si>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</si>
  <si>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</si>
  <si>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</si>
  <si>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</si>
  <si>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</si>
  <si>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</si>
  <si>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</si>
  <si>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</si>
  <si>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</si>
  <si>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</si>
  <si>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</si>
  <si>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</si>
  <si>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</si>
  <si>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</si>
  <si>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</si>
  <si>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</si>
  <si>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Цвет</t>
  </si>
  <si>
    <t>ПОЛФИНАЛ</t>
  </si>
  <si>
    <t>ВСТРЕЧА 1</t>
  </si>
  <si>
    <t>Р.К.</t>
  </si>
  <si>
    <t>ФИНАЛ</t>
  </si>
  <si>
    <t>СОСТАВ ПАР ПО КРУГАМ</t>
  </si>
  <si>
    <t xml:space="preserve">А </t>
  </si>
  <si>
    <t>ПОЛУФИНАЛ</t>
  </si>
  <si>
    <t xml:space="preserve">ПРОТОКОЛ ХОДА СОРЕВНОВАНИЙ       </t>
  </si>
  <si>
    <t>ВСЕРОССИЙСКАЯ ФЕДЕРАЦИЯ САМБО</t>
  </si>
  <si>
    <t>Ри Айко Чангиевна</t>
  </si>
  <si>
    <t>16.02.1994, 1р</t>
  </si>
  <si>
    <t>СФО, Новосибирская, Новосибирск, МО</t>
  </si>
  <si>
    <t>Завалищев В.С., Орлов А</t>
  </si>
  <si>
    <t>Алексеева Наталья Васильевна</t>
  </si>
  <si>
    <t>02.05.1994, 1р</t>
  </si>
  <si>
    <t>Дорогина О.А.</t>
  </si>
  <si>
    <t>Чокубаева Еркегуль Адильжановна</t>
  </si>
  <si>
    <t>26.11.1992, 1р</t>
  </si>
  <si>
    <t>СФО, Р.Алтай, МО</t>
  </si>
  <si>
    <t>015319004</t>
  </si>
  <si>
    <t>Сватов Р.М.</t>
  </si>
  <si>
    <t>Чемерская Анна Владимировна</t>
  </si>
  <si>
    <t>08.08.1994, 1р</t>
  </si>
  <si>
    <t>Бычкова Нина Андреевна</t>
  </si>
  <si>
    <t>26.05.1993, 1р</t>
  </si>
  <si>
    <t>СФО, Кемеровская, Прокопьевск, МО</t>
  </si>
  <si>
    <t>Боксгорн А.А.</t>
  </si>
  <si>
    <t>Золкина Екатерина Юрьевна</t>
  </si>
  <si>
    <t>20.08.1993, 2р</t>
  </si>
  <si>
    <t>008691042</t>
  </si>
  <si>
    <t>Пинаев В.В.</t>
  </si>
  <si>
    <t>Мирошкина Светлана Сергеевна</t>
  </si>
  <si>
    <t>14.04.1994, КМС</t>
  </si>
  <si>
    <t>СФО, Алтайский, Барнаул, МО</t>
  </si>
  <si>
    <t>Тихонова С.Л.</t>
  </si>
  <si>
    <t>Васильева Маргарита Евгеньевна</t>
  </si>
  <si>
    <t>22.12.1993, 1р</t>
  </si>
  <si>
    <t>СФО, Р.Бурятия, Улан-Удэ, МО</t>
  </si>
  <si>
    <t>Санжиев Т.Ш., Васильев Е.А.</t>
  </si>
  <si>
    <t>в.к.  65 кг.</t>
  </si>
  <si>
    <t>1.56</t>
  </si>
  <si>
    <t>2.59</t>
  </si>
  <si>
    <t>3.5</t>
  </si>
  <si>
    <t>0.5</t>
  </si>
  <si>
    <t>0.11</t>
  </si>
  <si>
    <t>0</t>
  </si>
  <si>
    <t>4</t>
  </si>
  <si>
    <t>3.48</t>
  </si>
  <si>
    <t>2.43</t>
  </si>
  <si>
    <t>0,5</t>
  </si>
  <si>
    <t>3,5</t>
  </si>
  <si>
    <t>3</t>
  </si>
  <si>
    <t>1</t>
  </si>
  <si>
    <t>1,11</t>
  </si>
  <si>
    <t>ВСТРЕЧА 2</t>
  </si>
  <si>
    <t>4:0</t>
  </si>
  <si>
    <t>3:1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</si>
</sst>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b/>
      <i/>
      <sz val="11"/>
      <name val="Arial"/>
      <family val="2"/>
    </font>
    <font>
      <b/>
      <sz val="12"/>
      <color indexed="9"/>
      <name val="Arial"/>
      <family val="2"/>
    </font>
    <font>
      <b/>
      <sz val="16"/>
      <color indexed="10"/>
      <name val="CyrillicOld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sz val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15" applyFont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9" fillId="0" borderId="0" xfId="15" applyFont="1" applyBorder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3" fillId="0" borderId="0" xfId="15" applyFont="1" applyAlignment="1">
      <alignment/>
    </xf>
    <xf numFmtId="0" fontId="1" fillId="0" borderId="0" xfId="0" applyFont="1" applyAlignment="1">
      <alignment/>
    </xf>
    <xf numFmtId="0" fontId="2" fillId="0" borderId="0" xfId="15" applyFont="1" applyBorder="1" applyAlignment="1">
      <alignment vertical="center" wrapText="1"/>
    </xf>
    <xf numFmtId="0" fontId="0" fillId="0" borderId="0" xfId="15" applyFont="1" applyAlignment="1">
      <alignment horizontal="center" vertical="center" wrapText="1"/>
    </xf>
    <xf numFmtId="0" fontId="16" fillId="0" borderId="0" xfId="15" applyFont="1" applyAlignment="1">
      <alignment/>
    </xf>
    <xf numFmtId="0" fontId="0" fillId="0" borderId="0" xfId="0" applyNumberFormat="1" applyAlignment="1">
      <alignment/>
    </xf>
    <xf numFmtId="0" fontId="5" fillId="0" borderId="7" xfId="0" applyNumberFormat="1" applyFont="1" applyBorder="1" applyAlignment="1">
      <alignment horizontal="center" vertical="center"/>
    </xf>
    <xf numFmtId="0" fontId="2" fillId="0" borderId="0" xfId="15" applyFont="1" applyAlignment="1">
      <alignment horizontal="center" vertical="center"/>
    </xf>
    <xf numFmtId="49" fontId="0" fillId="0" borderId="8" xfId="15" applyNumberFormat="1" applyFont="1" applyBorder="1" applyAlignment="1">
      <alignment horizontal="center"/>
    </xf>
    <xf numFmtId="49" fontId="1" fillId="0" borderId="9" xfId="15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0" borderId="11" xfId="15" applyNumberFormat="1" applyFont="1" applyBorder="1" applyAlignment="1">
      <alignment horizontal="center"/>
    </xf>
    <xf numFmtId="49" fontId="1" fillId="0" borderId="12" xfId="15" applyNumberFormat="1" applyFont="1" applyBorder="1" applyAlignment="1">
      <alignment horizontal="center"/>
    </xf>
    <xf numFmtId="49" fontId="0" fillId="2" borderId="13" xfId="0" applyNumberFormat="1" applyFont="1" applyFill="1" applyBorder="1" applyAlignment="1">
      <alignment horizontal="center"/>
    </xf>
    <xf numFmtId="49" fontId="0" fillId="0" borderId="1" xfId="15" applyNumberFormat="1" applyFont="1" applyBorder="1" applyAlignment="1">
      <alignment horizontal="center"/>
    </xf>
    <xf numFmtId="49" fontId="0" fillId="0" borderId="14" xfId="15" applyNumberFormat="1" applyFont="1" applyBorder="1" applyAlignment="1">
      <alignment horizontal="center"/>
    </xf>
    <xf numFmtId="49" fontId="1" fillId="0" borderId="15" xfId="15" applyNumberFormat="1" applyFont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49" fontId="1" fillId="0" borderId="0" xfId="15" applyNumberFormat="1" applyFont="1" applyBorder="1" applyAlignment="1">
      <alignment horizontal="center"/>
    </xf>
    <xf numFmtId="49" fontId="1" fillId="0" borderId="17" xfId="15" applyNumberFormat="1" applyFont="1" applyBorder="1" applyAlignment="1">
      <alignment horizontal="center"/>
    </xf>
    <xf numFmtId="49" fontId="0" fillId="2" borderId="16" xfId="0" applyNumberFormat="1" applyFont="1" applyFill="1" applyBorder="1" applyAlignment="1">
      <alignment horizontal="center"/>
    </xf>
    <xf numFmtId="49" fontId="0" fillId="0" borderId="18" xfId="15" applyNumberFormat="1" applyFont="1" applyBorder="1" applyAlignment="1">
      <alignment horizontal="center"/>
    </xf>
    <xf numFmtId="49" fontId="1" fillId="0" borderId="19" xfId="15" applyNumberFormat="1" applyFont="1" applyBorder="1" applyAlignment="1">
      <alignment horizontal="center"/>
    </xf>
    <xf numFmtId="49" fontId="1" fillId="0" borderId="20" xfId="15" applyNumberFormat="1" applyFont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0" borderId="21" xfId="15" applyNumberFormat="1" applyFont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49" fontId="0" fillId="0" borderId="22" xfId="15" applyNumberFormat="1" applyFont="1" applyBorder="1" applyAlignment="1">
      <alignment horizontal="center"/>
    </xf>
    <xf numFmtId="49" fontId="0" fillId="0" borderId="23" xfId="15" applyNumberFormat="1" applyFont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5" xfId="15" applyNumberFormat="1" applyFont="1" applyBorder="1" applyAlignment="1">
      <alignment horizontal="center"/>
    </xf>
    <xf numFmtId="49" fontId="0" fillId="0" borderId="26" xfId="15" applyNumberFormat="1" applyFont="1" applyBorder="1" applyAlignment="1">
      <alignment horizontal="center"/>
    </xf>
    <xf numFmtId="49" fontId="1" fillId="0" borderId="27" xfId="15" applyNumberFormat="1" applyFont="1" applyBorder="1" applyAlignment="1">
      <alignment horizontal="center"/>
    </xf>
    <xf numFmtId="49" fontId="0" fillId="2" borderId="28" xfId="0" applyNumberFormat="1" applyFont="1" applyFill="1" applyBorder="1" applyAlignment="1">
      <alignment horizontal="center"/>
    </xf>
    <xf numFmtId="49" fontId="0" fillId="0" borderId="29" xfId="15" applyNumberFormat="1" applyFont="1" applyBorder="1" applyAlignment="1">
      <alignment horizontal="center"/>
    </xf>
    <xf numFmtId="49" fontId="0" fillId="2" borderId="30" xfId="0" applyNumberFormat="1" applyFont="1" applyFill="1" applyBorder="1" applyAlignment="1">
      <alignment horizont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0" fillId="0" borderId="35" xfId="15" applyFont="1" applyBorder="1" applyAlignment="1">
      <alignment horizontal="center" vertical="center" wrapText="1"/>
    </xf>
    <xf numFmtId="0" fontId="0" fillId="0" borderId="35" xfId="15" applyFont="1" applyFill="1" applyBorder="1" applyAlignment="1">
      <alignment horizontal="left" vertical="center" wrapText="1"/>
    </xf>
    <xf numFmtId="0" fontId="0" fillId="0" borderId="35" xfId="15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0" fillId="0" borderId="35" xfId="15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5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7" fillId="0" borderId="42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3" fillId="0" borderId="39" xfId="15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3" fillId="0" borderId="35" xfId="15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0" fillId="0" borderId="49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3" fillId="0" borderId="47" xfId="15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3" fillId="0" borderId="48" xfId="15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3" fillId="0" borderId="42" xfId="15" applyFont="1" applyBorder="1" applyAlignment="1">
      <alignment horizontal="left" vertical="center" wrapText="1"/>
    </xf>
    <xf numFmtId="0" fontId="3" fillId="0" borderId="43" xfId="15" applyFont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0" fillId="0" borderId="46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9" fillId="5" borderId="54" xfId="15" applyNumberFormat="1" applyFont="1" applyFill="1" applyBorder="1" applyAlignment="1" applyProtection="1">
      <alignment horizontal="center" vertical="center" wrapText="1"/>
      <protection/>
    </xf>
    <xf numFmtId="0" fontId="9" fillId="5" borderId="55" xfId="15" applyNumberFormat="1" applyFont="1" applyFill="1" applyBorder="1" applyAlignment="1" applyProtection="1">
      <alignment horizontal="center" vertical="center" wrapText="1"/>
      <protection/>
    </xf>
    <xf numFmtId="0" fontId="9" fillId="5" borderId="56" xfId="15" applyNumberFormat="1" applyFont="1" applyFill="1" applyBorder="1" applyAlignment="1" applyProtection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</xf>
    <xf numFmtId="0" fontId="10" fillId="6" borderId="54" xfId="15" applyFont="1" applyFill="1" applyBorder="1" applyAlignment="1">
      <alignment horizontal="center" vertical="center"/>
    </xf>
    <xf numFmtId="0" fontId="10" fillId="6" borderId="56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0" fontId="0" fillId="0" borderId="18" xfId="15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41" xfId="15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3" xfId="15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0" fillId="0" borderId="35" xfId="0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1</xdr:col>
      <xdr:colOff>428625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девушек 1992-93г.р.</v>
          </cell>
        </row>
        <row r="3">
          <cell r="A3" t="str">
            <v>10-11.12.2009г.                             г.Новокузнецк</v>
          </cell>
        </row>
        <row r="6">
          <cell r="A6" t="str">
            <v>Гл. судья, судья МК</v>
          </cell>
          <cell r="G6" t="str">
            <v>Горбунов А.В.</v>
          </cell>
        </row>
        <row r="7">
          <cell r="G7" t="str">
            <v>/Омск/</v>
          </cell>
        </row>
        <row r="8">
          <cell r="G8" t="str">
            <v>Трескин С.М.</v>
          </cell>
        </row>
        <row r="9">
          <cell r="G9" t="str">
            <v>/Бийск/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38"/>
  <sheetViews>
    <sheetView workbookViewId="0" topLeftCell="A19">
      <selection activeCell="I39" sqref="A28:I39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12"/>
    </row>
    <row r="2" ht="26.25" customHeight="1">
      <c r="C2" s="8" t="s">
        <v>22</v>
      </c>
    </row>
    <row r="3" spans="3:6" ht="25.5" customHeight="1">
      <c r="C3" s="7" t="s">
        <v>23</v>
      </c>
      <c r="F3" s="36" t="str">
        <f>HYPERLINK('пр.взвешивания'!E3)</f>
        <v>в.к.  65 кг.</v>
      </c>
    </row>
    <row r="4" spans="1:9" ht="12.75">
      <c r="A4" s="81" t="s">
        <v>21</v>
      </c>
      <c r="B4" s="81" t="s">
        <v>0</v>
      </c>
      <c r="C4" s="83" t="s">
        <v>1</v>
      </c>
      <c r="D4" s="81" t="s">
        <v>2</v>
      </c>
      <c r="E4" s="81" t="s">
        <v>3</v>
      </c>
      <c r="F4" s="81" t="s">
        <v>9</v>
      </c>
      <c r="G4" s="81" t="s">
        <v>10</v>
      </c>
      <c r="H4" s="81" t="s">
        <v>11</v>
      </c>
      <c r="I4" s="81" t="s">
        <v>12</v>
      </c>
    </row>
    <row r="5" spans="1:9" ht="12.75">
      <c r="A5" s="82"/>
      <c r="B5" s="82"/>
      <c r="C5" s="82"/>
      <c r="D5" s="82"/>
      <c r="E5" s="82"/>
      <c r="F5" s="82"/>
      <c r="G5" s="82"/>
      <c r="H5" s="82"/>
      <c r="I5" s="82"/>
    </row>
    <row r="6" spans="1:9" ht="12.75">
      <c r="A6" s="85"/>
      <c r="B6" s="86">
        <v>2</v>
      </c>
      <c r="C6" s="87" t="str">
        <f>VLOOKUP(B6,'пр.взвешивания'!B6:C21,2,FALSE)</f>
        <v>Мирошкина Светлана Сергеевна</v>
      </c>
      <c r="D6" s="88" t="str">
        <f>VLOOKUP(C6,'пр.взвешивания'!C6:D21,2,FALSE)</f>
        <v>14.04.1994, КМС</v>
      </c>
      <c r="E6" s="88" t="str">
        <f>VLOOKUP(D6,'пр.взвешивания'!D6:E21,2,FALSE)</f>
        <v>СФО, Алтайский, Барнаул, МО</v>
      </c>
      <c r="F6" s="91"/>
      <c r="G6" s="92"/>
      <c r="H6" s="84"/>
      <c r="I6" s="81"/>
    </row>
    <row r="7" spans="1:9" ht="12.75">
      <c r="A7" s="85"/>
      <c r="B7" s="81"/>
      <c r="C7" s="87"/>
      <c r="D7" s="88"/>
      <c r="E7" s="88"/>
      <c r="F7" s="91"/>
      <c r="G7" s="91"/>
      <c r="H7" s="84"/>
      <c r="I7" s="81"/>
    </row>
    <row r="8" spans="1:9" ht="12.75">
      <c r="A8" s="89"/>
      <c r="B8" s="90">
        <v>8</v>
      </c>
      <c r="C8" s="87" t="str">
        <f>VLOOKUP(B8,'пр.взвешивания'!B8:C21,2,FALSE)</f>
        <v>Алексеева Наталья Васильевна</v>
      </c>
      <c r="D8" s="88" t="str">
        <f>VLOOKUP(C8,'пр.взвешивания'!C8:D21,2,FALSE)</f>
        <v>02.05.1994, 1р</v>
      </c>
      <c r="E8" s="88" t="str">
        <f>VLOOKUP(D8,'пр.взвешивания'!D8:E21,2,FALSE)</f>
        <v>СФО, Новосибирская, Новосибирск, МО</v>
      </c>
      <c r="F8" s="91"/>
      <c r="G8" s="91"/>
      <c r="H8" s="81"/>
      <c r="I8" s="81"/>
    </row>
    <row r="9" spans="1:9" ht="12.75">
      <c r="A9" s="89"/>
      <c r="B9" s="81"/>
      <c r="C9" s="87"/>
      <c r="D9" s="88"/>
      <c r="E9" s="88"/>
      <c r="F9" s="91"/>
      <c r="G9" s="91"/>
      <c r="H9" s="81"/>
      <c r="I9" s="81"/>
    </row>
    <row r="10" ht="28.5" customHeight="1">
      <c r="E10" s="9" t="s">
        <v>24</v>
      </c>
    </row>
    <row r="11" spans="5:9" ht="19.5" customHeight="1">
      <c r="E11" s="9" t="s">
        <v>7</v>
      </c>
      <c r="F11" s="10"/>
      <c r="G11" s="10"/>
      <c r="H11" s="10"/>
      <c r="I11" s="10"/>
    </row>
    <row r="12" spans="5:9" ht="19.5" customHeight="1">
      <c r="E12" s="9" t="s">
        <v>8</v>
      </c>
      <c r="F12" s="1"/>
      <c r="G12" s="1"/>
      <c r="H12" s="1"/>
      <c r="I12" s="1"/>
    </row>
    <row r="13" ht="19.5" customHeight="1"/>
    <row r="14" ht="19.5" customHeight="1"/>
    <row r="15" spans="3:6" ht="21" customHeight="1">
      <c r="C15" s="7" t="s">
        <v>76</v>
      </c>
      <c r="F15" s="36" t="str">
        <f>HYPERLINK('пр.взвешивания'!E3)</f>
        <v>в.к.  65 кг.</v>
      </c>
    </row>
    <row r="16" spans="1:9" ht="12.75">
      <c r="A16" s="81" t="s">
        <v>21</v>
      </c>
      <c r="B16" s="81" t="s">
        <v>0</v>
      </c>
      <c r="C16" s="83" t="s">
        <v>1</v>
      </c>
      <c r="D16" s="81" t="s">
        <v>2</v>
      </c>
      <c r="E16" s="81" t="s">
        <v>3</v>
      </c>
      <c r="F16" s="81" t="s">
        <v>9</v>
      </c>
      <c r="G16" s="81" t="s">
        <v>10</v>
      </c>
      <c r="H16" s="81" t="s">
        <v>11</v>
      </c>
      <c r="I16" s="81" t="s">
        <v>12</v>
      </c>
    </row>
    <row r="17" spans="1:9" ht="12.75">
      <c r="A17" s="82"/>
      <c r="B17" s="82"/>
      <c r="C17" s="82"/>
      <c r="D17" s="82"/>
      <c r="E17" s="82"/>
      <c r="F17" s="82"/>
      <c r="G17" s="82"/>
      <c r="H17" s="82"/>
      <c r="I17" s="82"/>
    </row>
    <row r="18" spans="1:9" ht="12.75">
      <c r="A18" s="85"/>
      <c r="B18" s="86">
        <v>5</v>
      </c>
      <c r="C18" s="87" t="str">
        <f>VLOOKUP(B18,'пр.взвешивания'!B6:C21,2,FALSE)</f>
        <v>Ри Айко Чангиевна</v>
      </c>
      <c r="D18" s="88" t="str">
        <f>VLOOKUP(C18,'пр.взвешивания'!C6:D21,2,FALSE)</f>
        <v>16.02.1994, 1р</v>
      </c>
      <c r="E18" s="88" t="str">
        <f>VLOOKUP(D18,'пр.взвешивания'!D6:E21,2,FALSE)</f>
        <v>СФО, Новосибирская, Новосибирск, МО</v>
      </c>
      <c r="F18" s="91"/>
      <c r="G18" s="92"/>
      <c r="H18" s="84"/>
      <c r="I18" s="81"/>
    </row>
    <row r="19" spans="1:9" ht="12.75">
      <c r="A19" s="85"/>
      <c r="B19" s="81"/>
      <c r="C19" s="87"/>
      <c r="D19" s="88"/>
      <c r="E19" s="88"/>
      <c r="F19" s="91"/>
      <c r="G19" s="91"/>
      <c r="H19" s="84"/>
      <c r="I19" s="81"/>
    </row>
    <row r="20" spans="1:9" ht="12.75">
      <c r="A20" s="89"/>
      <c r="B20" s="90">
        <v>1</v>
      </c>
      <c r="C20" s="87" t="str">
        <f>VLOOKUP(B20,'пр.взвешивания'!B6:C21,2,FALSE)</f>
        <v>Васильева Маргарита Евгеньевна</v>
      </c>
      <c r="D20" s="87" t="str">
        <f>VLOOKUP(C20,'пр.взвешивания'!C6:D21,2,FALSE)</f>
        <v>22.12.1993, 1р</v>
      </c>
      <c r="E20" s="87" t="str">
        <f>VLOOKUP(D20,'пр.взвешивания'!D6:E21,2,FALSE)</f>
        <v>СФО, Р.Бурятия, Улан-Удэ, МО</v>
      </c>
      <c r="F20" s="91"/>
      <c r="G20" s="91"/>
      <c r="H20" s="81"/>
      <c r="I20" s="81"/>
    </row>
    <row r="21" spans="1:9" ht="12.75">
      <c r="A21" s="89"/>
      <c r="B21" s="81"/>
      <c r="C21" s="87"/>
      <c r="D21" s="87"/>
      <c r="E21" s="87"/>
      <c r="F21" s="91"/>
      <c r="G21" s="91"/>
      <c r="H21" s="81"/>
      <c r="I21" s="81"/>
    </row>
    <row r="22" ht="24.75" customHeight="1">
      <c r="E22" s="9" t="s">
        <v>24</v>
      </c>
    </row>
    <row r="23" spans="5:9" ht="24.75" customHeight="1">
      <c r="E23" s="9" t="s">
        <v>7</v>
      </c>
      <c r="F23" s="10"/>
      <c r="G23" s="10"/>
      <c r="H23" s="10"/>
      <c r="I23" s="10"/>
    </row>
    <row r="24" spans="5:9" ht="24.75" customHeight="1">
      <c r="E24" s="9" t="s">
        <v>8</v>
      </c>
      <c r="F24" s="10"/>
      <c r="G24" s="10"/>
      <c r="H24" s="10"/>
      <c r="I24" s="10"/>
    </row>
    <row r="25" spans="5:9" ht="24.75" customHeight="1">
      <c r="E25" s="18"/>
      <c r="F25" s="2"/>
      <c r="G25" s="2"/>
      <c r="H25" s="2"/>
      <c r="I25" s="2"/>
    </row>
    <row r="26" spans="5:9" ht="12.75">
      <c r="E26" s="2"/>
      <c r="F26" s="2"/>
      <c r="G26" s="2"/>
      <c r="H26" s="2"/>
      <c r="I26" s="2"/>
    </row>
    <row r="27" spans="5:9" ht="12.75">
      <c r="E27" s="2"/>
      <c r="F27" s="2"/>
      <c r="G27" s="2"/>
      <c r="H27" s="2"/>
      <c r="I27" s="2"/>
    </row>
    <row r="28" spans="3:6" ht="38.25" customHeight="1">
      <c r="C28" s="11" t="s">
        <v>25</v>
      </c>
      <c r="E28" s="12"/>
      <c r="F28" s="36" t="str">
        <f>HYPERLINK('пр.взвешивания'!E3)</f>
        <v>в.к.  65 кг.</v>
      </c>
    </row>
    <row r="29" spans="1:9" ht="12.75">
      <c r="A29" s="81" t="s">
        <v>21</v>
      </c>
      <c r="B29" s="81" t="s">
        <v>0</v>
      </c>
      <c r="C29" s="83" t="s">
        <v>1</v>
      </c>
      <c r="D29" s="81" t="s">
        <v>2</v>
      </c>
      <c r="E29" s="81" t="s">
        <v>3</v>
      </c>
      <c r="F29" s="81" t="s">
        <v>9</v>
      </c>
      <c r="G29" s="81" t="s">
        <v>10</v>
      </c>
      <c r="H29" s="81" t="s">
        <v>11</v>
      </c>
      <c r="I29" s="81" t="s">
        <v>12</v>
      </c>
    </row>
    <row r="30" spans="1:9" ht="12.75">
      <c r="A30" s="82"/>
      <c r="B30" s="82"/>
      <c r="C30" s="82"/>
      <c r="D30" s="82"/>
      <c r="E30" s="82"/>
      <c r="F30" s="82"/>
      <c r="G30" s="82"/>
      <c r="H30" s="82"/>
      <c r="I30" s="82"/>
    </row>
    <row r="31" spans="1:9" ht="12.75" customHeight="1">
      <c r="A31" s="85"/>
      <c r="B31" s="81">
        <v>2</v>
      </c>
      <c r="C31" s="87" t="str">
        <f>VLOOKUP(B31,'пр.взвешивания'!B6:C21,2,FALSE)</f>
        <v>Мирошкина Светлана Сергеевна</v>
      </c>
      <c r="D31" s="87" t="str">
        <f>VLOOKUP(C31,'пр.взвешивания'!C6:D21,2,FALSE)</f>
        <v>14.04.1994, КМС</v>
      </c>
      <c r="E31" s="87" t="str">
        <f>VLOOKUP(D31,'пр.взвешивания'!D6:E21,2,FALSE)</f>
        <v>СФО, Алтайский, Барнаул, МО</v>
      </c>
      <c r="F31" s="91"/>
      <c r="G31" s="92"/>
      <c r="H31" s="84"/>
      <c r="I31" s="81"/>
    </row>
    <row r="32" spans="1:9" ht="12.75">
      <c r="A32" s="85"/>
      <c r="B32" s="81"/>
      <c r="C32" s="87"/>
      <c r="D32" s="87"/>
      <c r="E32" s="87"/>
      <c r="F32" s="91"/>
      <c r="G32" s="91"/>
      <c r="H32" s="84"/>
      <c r="I32" s="81"/>
    </row>
    <row r="33" spans="1:9" ht="12.75">
      <c r="A33" s="89"/>
      <c r="B33" s="81">
        <v>1</v>
      </c>
      <c r="C33" s="93" t="s">
        <v>57</v>
      </c>
      <c r="D33" s="81" t="s">
        <v>58</v>
      </c>
      <c r="E33" s="94" t="s">
        <v>59</v>
      </c>
      <c r="F33" s="91"/>
      <c r="G33" s="91"/>
      <c r="H33" s="81"/>
      <c r="I33" s="81"/>
    </row>
    <row r="34" spans="1:9" ht="12.75">
      <c r="A34" s="89"/>
      <c r="B34" s="81"/>
      <c r="C34" s="93"/>
      <c r="D34" s="81"/>
      <c r="E34" s="94"/>
      <c r="F34" s="91"/>
      <c r="G34" s="91"/>
      <c r="H34" s="81"/>
      <c r="I34" s="81"/>
    </row>
    <row r="35" ht="24.75" customHeight="1">
      <c r="E35" s="9" t="s">
        <v>24</v>
      </c>
    </row>
    <row r="36" spans="5:9" ht="24.75" customHeight="1">
      <c r="E36" s="9" t="s">
        <v>7</v>
      </c>
      <c r="F36" s="10"/>
      <c r="G36" s="10"/>
      <c r="H36" s="10"/>
      <c r="I36" s="10"/>
    </row>
    <row r="37" ht="24.75" customHeight="1">
      <c r="E37" s="9" t="s">
        <v>8</v>
      </c>
    </row>
    <row r="38" spans="5:9" ht="24.75" customHeight="1">
      <c r="E38" s="9" t="s">
        <v>8</v>
      </c>
      <c r="F38" s="10"/>
      <c r="G38" s="10"/>
      <c r="H38" s="10"/>
      <c r="I38" s="10"/>
    </row>
    <row r="39" ht="24.75" customHeight="1"/>
    <row r="40" ht="24.75" customHeight="1"/>
    <row r="41" ht="24.75" customHeight="1"/>
    <row r="42" ht="24.75" customHeight="1"/>
  </sheetData>
  <mergeCells count="81"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E31:E32"/>
    <mergeCell ref="F31:F32"/>
    <mergeCell ref="G31:G32"/>
    <mergeCell ref="H31:H32"/>
    <mergeCell ref="A31:A32"/>
    <mergeCell ref="B31:B32"/>
    <mergeCell ref="C31:C32"/>
    <mergeCell ref="D31:D32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20:E21"/>
    <mergeCell ref="F20:F21"/>
    <mergeCell ref="G20:G21"/>
    <mergeCell ref="H20:H21"/>
    <mergeCell ref="A20:A21"/>
    <mergeCell ref="B20:B21"/>
    <mergeCell ref="C20:C21"/>
    <mergeCell ref="D20:D21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E16:E17"/>
    <mergeCell ref="F16:F17"/>
    <mergeCell ref="G16:G17"/>
    <mergeCell ref="H16:H17"/>
    <mergeCell ref="A16:A17"/>
    <mergeCell ref="B16:B17"/>
    <mergeCell ref="C16:C17"/>
    <mergeCell ref="D16:D17"/>
    <mergeCell ref="I4:I5"/>
    <mergeCell ref="I6:I7"/>
    <mergeCell ref="I8:I9"/>
    <mergeCell ref="E8:E9"/>
    <mergeCell ref="F8:F9"/>
    <mergeCell ref="G8:G9"/>
    <mergeCell ref="H8:H9"/>
    <mergeCell ref="E6:E7"/>
    <mergeCell ref="F6:F7"/>
    <mergeCell ref="G6:G7"/>
    <mergeCell ref="A8:A9"/>
    <mergeCell ref="B8:B9"/>
    <mergeCell ref="C8:C9"/>
    <mergeCell ref="D8:D9"/>
    <mergeCell ref="H6:H7"/>
    <mergeCell ref="A6:A7"/>
    <mergeCell ref="B6:B7"/>
    <mergeCell ref="C6:C7"/>
    <mergeCell ref="D6:D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36"/>
  <sheetViews>
    <sheetView tabSelected="1" workbookViewId="0" topLeftCell="A1">
      <selection activeCell="A34" sqref="A1:Q35"/>
    </sheetView>
  </sheetViews>
  <sheetFormatPr defaultColWidth="9.140625" defaultRowHeight="12.75"/>
  <cols>
    <col min="1" max="1" width="5.7109375" style="0" customWidth="1"/>
    <col min="2" max="2" width="19.28125" style="0" customWidth="1"/>
    <col min="4" max="4" width="12.00390625" style="0" customWidth="1"/>
    <col min="5" max="10" width="5.7109375" style="0" customWidth="1"/>
    <col min="11" max="11" width="1.57421875" style="0" customWidth="1"/>
    <col min="12" max="12" width="4.28125" style="0" customWidth="1"/>
    <col min="13" max="13" width="16.00390625" style="0" customWidth="1"/>
    <col min="15" max="15" width="11.421875" style="0" customWidth="1"/>
    <col min="16" max="16" width="6.28125" style="0" customWidth="1"/>
    <col min="17" max="17" width="14.421875" style="0" customWidth="1"/>
  </cols>
  <sheetData>
    <row r="1" spans="1:17" ht="24" customHeight="1">
      <c r="A1" s="95" t="s">
        <v>30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9.5" customHeight="1" thickBot="1">
      <c r="A2" s="179" t="s">
        <v>29</v>
      </c>
      <c r="B2" s="180"/>
      <c r="C2" s="180"/>
      <c r="D2" s="180"/>
      <c r="E2" s="180"/>
      <c r="F2" s="180"/>
      <c r="G2" s="180"/>
      <c r="H2" s="180"/>
      <c r="I2" s="180"/>
      <c r="J2" s="14"/>
      <c r="K2" s="181" t="str">
        <f>HYPERLINK('[3]реквизиты'!$L$7)</f>
        <v>ИТОГОВЫЙ ПРОТОКОЛ</v>
      </c>
      <c r="L2" s="181"/>
      <c r="M2" s="181"/>
      <c r="N2" s="181"/>
      <c r="O2" s="181"/>
      <c r="P2" s="181"/>
      <c r="Q2" s="34"/>
    </row>
    <row r="3" spans="1:17" ht="28.5" customHeight="1" thickBot="1">
      <c r="A3" s="14"/>
      <c r="B3" s="28"/>
      <c r="C3" s="28"/>
      <c r="D3" s="182" t="str">
        <f>HYPERLINK('[2]реквизиты'!$A$2)</f>
        <v>Первенство Сибирского Федерального Округа по самбо среди девушек 1992-93г.р.</v>
      </c>
      <c r="E3" s="183"/>
      <c r="F3" s="183"/>
      <c r="G3" s="183"/>
      <c r="H3" s="183"/>
      <c r="I3" s="183"/>
      <c r="J3" s="183"/>
      <c r="K3" s="183"/>
      <c r="L3" s="183"/>
      <c r="M3" s="184"/>
      <c r="N3" s="28"/>
      <c r="O3" s="28"/>
      <c r="P3" s="28"/>
      <c r="Q3" s="28"/>
    </row>
    <row r="4" spans="1:18" ht="24.75" customHeight="1" thickBot="1">
      <c r="A4" s="185" t="str">
        <f>HYPERLINK('[2]реквизиты'!$A$3)</f>
        <v>10-11.12.2009г.                             г.Новокузнецк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26"/>
    </row>
    <row r="5" spans="1:18" ht="25.5" customHeight="1" thickBot="1">
      <c r="A5" s="3" t="s">
        <v>7</v>
      </c>
      <c r="B5" s="14"/>
      <c r="C5" s="14"/>
      <c r="D5" s="3"/>
      <c r="E5" s="14"/>
      <c r="F5" s="14"/>
      <c r="G5" s="178"/>
      <c r="H5" s="178"/>
      <c r="I5" s="178"/>
      <c r="J5" s="14"/>
      <c r="K5" s="14"/>
      <c r="L5" s="14"/>
      <c r="M5" s="14"/>
      <c r="N5" s="3"/>
      <c r="O5" s="14"/>
      <c r="P5" s="186" t="str">
        <f>HYPERLINK('пр.взвешивания'!E3)</f>
        <v>в.к.  65 кг.</v>
      </c>
      <c r="Q5" s="187"/>
      <c r="R5" s="27"/>
    </row>
    <row r="6" spans="1:18" ht="30" customHeight="1" thickBot="1">
      <c r="A6" s="129" t="s">
        <v>0</v>
      </c>
      <c r="B6" s="129" t="s">
        <v>1</v>
      </c>
      <c r="C6" s="129" t="s">
        <v>2</v>
      </c>
      <c r="D6" s="129" t="s">
        <v>3</v>
      </c>
      <c r="E6" s="143" t="s">
        <v>4</v>
      </c>
      <c r="F6" s="144"/>
      <c r="G6" s="144"/>
      <c r="H6" s="145"/>
      <c r="I6" s="129" t="s">
        <v>5</v>
      </c>
      <c r="J6" s="137" t="s">
        <v>6</v>
      </c>
      <c r="L6" s="154" t="s">
        <v>6</v>
      </c>
      <c r="M6" s="156" t="s">
        <v>1</v>
      </c>
      <c r="N6" s="158" t="s">
        <v>17</v>
      </c>
      <c r="O6" s="158" t="s">
        <v>18</v>
      </c>
      <c r="P6" s="167" t="s">
        <v>19</v>
      </c>
      <c r="Q6" s="150" t="s">
        <v>20</v>
      </c>
      <c r="R6" s="2"/>
    </row>
    <row r="7" spans="1:17" ht="19.5" customHeight="1" thickBot="1">
      <c r="A7" s="130"/>
      <c r="B7" s="130"/>
      <c r="C7" s="130"/>
      <c r="D7" s="131"/>
      <c r="E7" s="22">
        <v>1</v>
      </c>
      <c r="F7" s="23">
        <v>2</v>
      </c>
      <c r="G7" s="23">
        <v>3</v>
      </c>
      <c r="H7" s="24">
        <v>4</v>
      </c>
      <c r="I7" s="146"/>
      <c r="J7" s="138"/>
      <c r="L7" s="155"/>
      <c r="M7" s="157"/>
      <c r="N7" s="159"/>
      <c r="O7" s="159"/>
      <c r="P7" s="168"/>
      <c r="Q7" s="151"/>
    </row>
    <row r="8" spans="1:17" ht="13.5" customHeight="1">
      <c r="A8" s="124">
        <v>1</v>
      </c>
      <c r="B8" s="125" t="str">
        <f>HYPERLINK('пр.взвешивания'!C6)</f>
        <v>Васильева Маргарита Евгеньевна</v>
      </c>
      <c r="C8" s="126" t="str">
        <f>HYPERLINK('пр.взвешивания'!D6)</f>
        <v>22.12.1993, 1р</v>
      </c>
      <c r="D8" s="118" t="str">
        <f>HYPERLINK('пр.взвешивания'!E6)</f>
        <v>СФО, Р.Бурятия, Улан-Удэ, МО</v>
      </c>
      <c r="E8" s="42"/>
      <c r="F8" s="41">
        <v>0</v>
      </c>
      <c r="G8" s="43">
        <v>4</v>
      </c>
      <c r="H8" s="44" t="s">
        <v>73</v>
      </c>
      <c r="I8" s="116">
        <v>7</v>
      </c>
      <c r="J8" s="142">
        <v>2</v>
      </c>
      <c r="K8" s="188">
        <v>2</v>
      </c>
      <c r="L8" s="124">
        <v>1</v>
      </c>
      <c r="M8" s="160" t="str">
        <f>VLOOKUP(K8,'пр.взвешивания'!B6:G21,2,FALSE)</f>
        <v>Мирошкина Светлана Сергеевна</v>
      </c>
      <c r="N8" s="162" t="str">
        <f>VLOOKUP(K8,'пр.взвешивания'!B6:G21,3,FALSE)</f>
        <v>14.04.1994, КМС</v>
      </c>
      <c r="O8" s="164" t="str">
        <f>VLOOKUP(K8,'пр.взвешивания'!B6:G21,4,FALSE)</f>
        <v>СФО, Алтайский, Барнаул, МО</v>
      </c>
      <c r="P8" s="169">
        <f>VLOOKUP(K8,'пр.взвешивания'!B6:G21,5,FALSE)</f>
        <v>0</v>
      </c>
      <c r="Q8" s="152" t="str">
        <f>VLOOKUP(K8,'пр.взвешивания'!B6:G21,6,FALSE)</f>
        <v>Тихонова С.Л.</v>
      </c>
    </row>
    <row r="9" spans="1:17" ht="13.5" customHeight="1">
      <c r="A9" s="105"/>
      <c r="B9" s="112"/>
      <c r="C9" s="91"/>
      <c r="D9" s="119"/>
      <c r="E9" s="45"/>
      <c r="F9" s="40" t="s">
        <v>62</v>
      </c>
      <c r="G9" s="46" t="s">
        <v>66</v>
      </c>
      <c r="H9" s="47"/>
      <c r="I9" s="117"/>
      <c r="J9" s="141"/>
      <c r="K9" s="188"/>
      <c r="L9" s="105"/>
      <c r="M9" s="161"/>
      <c r="N9" s="163"/>
      <c r="O9" s="165"/>
      <c r="P9" s="82"/>
      <c r="Q9" s="153"/>
    </row>
    <row r="10" spans="1:17" ht="13.5" customHeight="1">
      <c r="A10" s="105">
        <v>2</v>
      </c>
      <c r="B10" s="111" t="str">
        <f>HYPERLINK('пр.взвешивания'!C8)</f>
        <v>Мирошкина Светлана Сергеевна</v>
      </c>
      <c r="C10" s="113" t="str">
        <f>HYPERLINK('пр.взвешивания'!D8)</f>
        <v>14.04.1994, КМС</v>
      </c>
      <c r="D10" s="123" t="str">
        <f>HYPERLINK('пр.взвешивания'!E8)</f>
        <v>СФО, Алтайский, Барнаул, МО</v>
      </c>
      <c r="E10" s="48">
        <v>4</v>
      </c>
      <c r="F10" s="49"/>
      <c r="G10" s="50" t="s">
        <v>68</v>
      </c>
      <c r="H10" s="51" t="s">
        <v>68</v>
      </c>
      <c r="I10" s="117">
        <v>12</v>
      </c>
      <c r="J10" s="141">
        <v>1</v>
      </c>
      <c r="K10" s="188">
        <v>1</v>
      </c>
      <c r="L10" s="105">
        <v>2</v>
      </c>
      <c r="M10" s="172" t="str">
        <f>VLOOKUP(K10,'пр.взвешивания'!B6:G21,2,FALSE)</f>
        <v>Васильева Маргарита Евгеньевна</v>
      </c>
      <c r="N10" s="171" t="str">
        <f>VLOOKUP(K10,'пр.взвешивания'!B6:G21,3,FALSE)</f>
        <v>22.12.1993, 1р</v>
      </c>
      <c r="O10" s="166" t="str">
        <f>VLOOKUP(K10,'пр.взвешивания'!B6:G21,4,FALSE)</f>
        <v>СФО, Р.Бурятия, Улан-Удэ, МО</v>
      </c>
      <c r="P10" s="81">
        <f>VLOOKUP(K10,'пр.взвешивания'!B6:G21,5,FALSE)</f>
        <v>0</v>
      </c>
      <c r="Q10" s="170" t="str">
        <f>VLOOKUP(K10,'пр.взвешивания'!B6:G21,6,FALSE)</f>
        <v>Санжиев Т.Ш., Васильев Е.А.</v>
      </c>
    </row>
    <row r="11" spans="1:17" ht="13.5" customHeight="1">
      <c r="A11" s="105"/>
      <c r="B11" s="112"/>
      <c r="C11" s="91"/>
      <c r="D11" s="119"/>
      <c r="E11" s="40" t="s">
        <v>62</v>
      </c>
      <c r="F11" s="52"/>
      <c r="G11" s="53" t="s">
        <v>75</v>
      </c>
      <c r="H11" s="47" t="s">
        <v>69</v>
      </c>
      <c r="I11" s="117"/>
      <c r="J11" s="141"/>
      <c r="K11" s="188"/>
      <c r="L11" s="105"/>
      <c r="M11" s="172"/>
      <c r="N11" s="171"/>
      <c r="O11" s="166"/>
      <c r="P11" s="81"/>
      <c r="Q11" s="170"/>
    </row>
    <row r="12" spans="1:17" ht="13.5" customHeight="1">
      <c r="A12" s="96">
        <v>3</v>
      </c>
      <c r="B12" s="111" t="str">
        <f>HYPERLINK('пр.взвешивания'!C10)</f>
        <v>Золкина Екатерина Юрьевна</v>
      </c>
      <c r="C12" s="113" t="str">
        <f>HYPERLINK('пр.взвешивания'!D10)</f>
        <v>20.08.1993, 2р</v>
      </c>
      <c r="D12" s="123" t="str">
        <f>HYPERLINK('пр.взвешивания'!E10)</f>
        <v>СФО, Кемеровская, Прокопьевск, МО</v>
      </c>
      <c r="E12" s="54" t="s">
        <v>67</v>
      </c>
      <c r="F12" s="55" t="s">
        <v>67</v>
      </c>
      <c r="G12" s="56"/>
      <c r="H12" s="57">
        <v>0</v>
      </c>
      <c r="I12" s="117">
        <f>SUM(E12:H12)</f>
        <v>0</v>
      </c>
      <c r="J12" s="127"/>
      <c r="K12" s="188">
        <v>5</v>
      </c>
      <c r="L12" s="105">
        <v>3</v>
      </c>
      <c r="M12" s="161" t="str">
        <f>VLOOKUP(K12,'пр.взвешивания'!B6:G21,2,FALSE)</f>
        <v>Ри Айко Чангиевна</v>
      </c>
      <c r="N12" s="171" t="str">
        <f>VLOOKUP(K12,'пр.взвешивания'!B6:G21,3,FALSE)</f>
        <v>16.02.1994, 1р</v>
      </c>
      <c r="O12" s="166" t="str">
        <f>VLOOKUP(K12,'пр.взвешивания'!B6:G21,4,FALSE)</f>
        <v>СФО, Новосибирская, Новосибирск, МО</v>
      </c>
      <c r="P12" s="81">
        <f>VLOOKUP(K12,'пр.взвешивания'!B6:G21,5,FALSE)</f>
        <v>0</v>
      </c>
      <c r="Q12" s="170" t="str">
        <f>VLOOKUP(K12,'пр.взвешивания'!B6:G21,6,FALSE)</f>
        <v>Завалищев В.С., Орлов А</v>
      </c>
    </row>
    <row r="13" spans="1:17" ht="13.5" customHeight="1">
      <c r="A13" s="96"/>
      <c r="B13" s="112"/>
      <c r="C13" s="91"/>
      <c r="D13" s="119"/>
      <c r="E13" s="40" t="s">
        <v>66</v>
      </c>
      <c r="F13" s="53" t="s">
        <v>75</v>
      </c>
      <c r="G13" s="58"/>
      <c r="H13" s="40" t="s">
        <v>63</v>
      </c>
      <c r="I13" s="117"/>
      <c r="J13" s="127"/>
      <c r="K13" s="188"/>
      <c r="L13" s="105"/>
      <c r="M13" s="161"/>
      <c r="N13" s="171"/>
      <c r="O13" s="166"/>
      <c r="P13" s="81"/>
      <c r="Q13" s="170"/>
    </row>
    <row r="14" spans="1:17" ht="13.5" customHeight="1">
      <c r="A14" s="96">
        <v>4</v>
      </c>
      <c r="B14" s="111" t="str">
        <f>HYPERLINK('пр.взвешивания'!C12)</f>
        <v>Чемерская Анна Владимировна</v>
      </c>
      <c r="C14" s="113" t="str">
        <f>HYPERLINK('пр.взвешивания'!D12)</f>
        <v>08.08.1994, 1р</v>
      </c>
      <c r="D14" s="123" t="str">
        <f>HYPERLINK('пр.взвешивания'!E12)</f>
        <v>СФО, Новосибирская, Новосибирск, МО</v>
      </c>
      <c r="E14" s="48" t="s">
        <v>74</v>
      </c>
      <c r="F14" s="51" t="s">
        <v>67</v>
      </c>
      <c r="G14" s="55">
        <v>4</v>
      </c>
      <c r="H14" s="58"/>
      <c r="I14" s="117">
        <v>5</v>
      </c>
      <c r="J14" s="127"/>
      <c r="K14" s="188">
        <v>8</v>
      </c>
      <c r="L14" s="105">
        <v>3</v>
      </c>
      <c r="M14" s="161" t="str">
        <f>VLOOKUP(K14,'пр.взвешивания'!B6:G21,2,FALSE)</f>
        <v>Алексеева Наталья Васильевна</v>
      </c>
      <c r="N14" s="171" t="str">
        <f>VLOOKUP(K14,'пр.взвешивания'!B6:G21,3,FALSE)</f>
        <v>02.05.1994, 1р</v>
      </c>
      <c r="O14" s="166" t="str">
        <f>VLOOKUP(K14,'пр.взвешивания'!B6:G21,4,FALSE)</f>
        <v>СФО, Новосибирская, Новосибирск, МО</v>
      </c>
      <c r="P14" s="81">
        <f>VLOOKUP(K14,'пр.взвешивания'!B6:G21,5,FALSE)</f>
        <v>0</v>
      </c>
      <c r="Q14" s="170" t="str">
        <f>VLOOKUP(K14,'пр.взвешивания'!B6:G21,6,FALSE)</f>
        <v>Дорогина О.А.</v>
      </c>
    </row>
    <row r="15" spans="1:17" ht="13.5" customHeight="1" thickBot="1">
      <c r="A15" s="97"/>
      <c r="B15" s="149"/>
      <c r="C15" s="120"/>
      <c r="D15" s="139"/>
      <c r="E15" s="59"/>
      <c r="F15" s="60" t="s">
        <v>69</v>
      </c>
      <c r="G15" s="40" t="s">
        <v>63</v>
      </c>
      <c r="H15" s="61"/>
      <c r="I15" s="140"/>
      <c r="J15" s="128"/>
      <c r="K15" s="188"/>
      <c r="L15" s="105"/>
      <c r="M15" s="161"/>
      <c r="N15" s="171"/>
      <c r="O15" s="166"/>
      <c r="P15" s="81"/>
      <c r="Q15" s="170"/>
    </row>
    <row r="16" spans="1:17" ht="13.5" customHeight="1" thickBot="1">
      <c r="A16" s="3" t="s">
        <v>8</v>
      </c>
      <c r="E16" s="62"/>
      <c r="F16" s="62"/>
      <c r="G16" s="62"/>
      <c r="H16" s="62"/>
      <c r="I16" s="37"/>
      <c r="K16" s="188">
        <v>7</v>
      </c>
      <c r="L16" s="105">
        <v>5</v>
      </c>
      <c r="M16" s="161" t="str">
        <f>VLOOKUP(K16,'пр.взвешивания'!B6:G21,2,FALSE)</f>
        <v>Чокубаева Еркегуль Адильжановна</v>
      </c>
      <c r="N16" s="171" t="str">
        <f>VLOOKUP(K16,'пр.взвешивания'!B6:G21,3,FALSE)</f>
        <v>26.11.1992, 1р</v>
      </c>
      <c r="O16" s="166" t="str">
        <f>VLOOKUP(K16,'пр.взвешивания'!B6:G21,4,FALSE)</f>
        <v>СФО, Р.Алтай, МО</v>
      </c>
      <c r="P16" s="81" t="str">
        <f>VLOOKUP(K16,'пр.взвешивания'!B6:G21,5,FALSE)</f>
        <v>015319004</v>
      </c>
      <c r="Q16" s="170" t="str">
        <f>VLOOKUP(K16,'пр.взвешивания'!B6:G21,6,FALSE)</f>
        <v>Сватов Р.М.</v>
      </c>
    </row>
    <row r="17" spans="1:17" ht="13.5" customHeight="1" thickBot="1">
      <c r="A17" s="129" t="s">
        <v>0</v>
      </c>
      <c r="B17" s="129" t="s">
        <v>1</v>
      </c>
      <c r="C17" s="129" t="s">
        <v>2</v>
      </c>
      <c r="D17" s="129" t="s">
        <v>3</v>
      </c>
      <c r="E17" s="132" t="s">
        <v>4</v>
      </c>
      <c r="F17" s="133"/>
      <c r="G17" s="133"/>
      <c r="H17" s="134"/>
      <c r="I17" s="135" t="s">
        <v>5</v>
      </c>
      <c r="J17" s="137" t="s">
        <v>6</v>
      </c>
      <c r="K17" s="188"/>
      <c r="L17" s="105"/>
      <c r="M17" s="161"/>
      <c r="N17" s="171"/>
      <c r="O17" s="166"/>
      <c r="P17" s="81"/>
      <c r="Q17" s="170"/>
    </row>
    <row r="18" spans="1:17" ht="13.5" customHeight="1" thickBot="1">
      <c r="A18" s="130"/>
      <c r="B18" s="130"/>
      <c r="C18" s="130"/>
      <c r="D18" s="131"/>
      <c r="E18" s="63">
        <v>1</v>
      </c>
      <c r="F18" s="64">
        <v>2</v>
      </c>
      <c r="G18" s="64">
        <v>3</v>
      </c>
      <c r="H18" s="65">
        <v>4</v>
      </c>
      <c r="I18" s="136"/>
      <c r="J18" s="138"/>
      <c r="K18" s="188">
        <v>4</v>
      </c>
      <c r="L18" s="105">
        <v>5</v>
      </c>
      <c r="M18" s="161" t="str">
        <f>VLOOKUP(K18,'пр.взвешивания'!B6:G21,2,FALSE)</f>
        <v>Чемерская Анна Владимировна</v>
      </c>
      <c r="N18" s="171" t="str">
        <f>VLOOKUP(K18,'пр.взвешивания'!B6:G21,3,FALSE)</f>
        <v>08.08.1994, 1р</v>
      </c>
      <c r="O18" s="166" t="str">
        <f>VLOOKUP(K18,'пр.взвешивания'!B6:G21,4,FALSE)</f>
        <v>СФО, Новосибирская, Новосибирск, МО</v>
      </c>
      <c r="P18" s="81">
        <f>VLOOKUP(K18,'пр.взвешивания'!B6:G21,5,FALSE)</f>
        <v>0</v>
      </c>
      <c r="Q18" s="170" t="str">
        <f>VLOOKUP(K18,'пр.взвешивания'!B6:G21,6,FALSE)</f>
        <v>Завалищев В.С., Орлов А</v>
      </c>
    </row>
    <row r="19" spans="1:17" ht="13.5" customHeight="1">
      <c r="A19" s="124">
        <v>5</v>
      </c>
      <c r="B19" s="125" t="str">
        <f>HYPERLINK('пр.взвешивания'!C14)</f>
        <v>Ри Айко Чангиевна</v>
      </c>
      <c r="C19" s="126" t="str">
        <f>HYPERLINK('пр.взвешивания'!D14)</f>
        <v>16.02.1994, 1р</v>
      </c>
      <c r="D19" s="118" t="str">
        <f>HYPERLINK('пр.взвешивания'!E14)</f>
        <v>СФО, Новосибирская, Новосибирск, МО</v>
      </c>
      <c r="E19" s="42"/>
      <c r="F19" s="41" t="s">
        <v>64</v>
      </c>
      <c r="G19" s="43" t="s">
        <v>68</v>
      </c>
      <c r="H19" s="66" t="s">
        <v>72</v>
      </c>
      <c r="I19" s="116">
        <v>11</v>
      </c>
      <c r="J19" s="121">
        <v>1</v>
      </c>
      <c r="K19" s="188"/>
      <c r="L19" s="105"/>
      <c r="M19" s="161"/>
      <c r="N19" s="171"/>
      <c r="O19" s="166"/>
      <c r="P19" s="81"/>
      <c r="Q19" s="170"/>
    </row>
    <row r="20" spans="1:17" ht="13.5" customHeight="1">
      <c r="A20" s="105"/>
      <c r="B20" s="112"/>
      <c r="C20" s="91"/>
      <c r="D20" s="119"/>
      <c r="E20" s="45"/>
      <c r="F20" s="53"/>
      <c r="G20" s="46" t="s">
        <v>70</v>
      </c>
      <c r="H20" s="67"/>
      <c r="I20" s="117"/>
      <c r="J20" s="122"/>
      <c r="K20" s="188">
        <v>3</v>
      </c>
      <c r="L20" s="105">
        <v>7</v>
      </c>
      <c r="M20" s="161" t="str">
        <f>VLOOKUP(K20,'пр.взвешивания'!B6:G21,2,FALSE)</f>
        <v>Золкина Екатерина Юрьевна</v>
      </c>
      <c r="N20" s="171" t="str">
        <f>VLOOKUP(K20,'пр.взвешивания'!B6:G21,3,FALSE)</f>
        <v>20.08.1993, 2р</v>
      </c>
      <c r="O20" s="166" t="str">
        <f>VLOOKUP(K20,'пр.взвешивания'!B6:G21,4,FALSE)</f>
        <v>СФО, Кемеровская, Прокопьевск, МО</v>
      </c>
      <c r="P20" s="81" t="str">
        <f>VLOOKUP(K20,'пр.взвешивания'!B6:G21,5,FALSE)</f>
        <v>008691042</v>
      </c>
      <c r="Q20" s="170" t="str">
        <f>VLOOKUP(K20,'пр.взвешивания'!B6:G21,6,FALSE)</f>
        <v>Пинаев В.В.</v>
      </c>
    </row>
    <row r="21" spans="1:17" ht="13.5" customHeight="1">
      <c r="A21" s="105">
        <v>6</v>
      </c>
      <c r="B21" s="111" t="str">
        <f>HYPERLINK('пр.взвешивания'!C16)</f>
        <v>Бычкова Нина Андреевна</v>
      </c>
      <c r="C21" s="113" t="str">
        <f>HYPERLINK('пр.взвешивания'!D16)</f>
        <v>26.05.1993, 1р</v>
      </c>
      <c r="D21" s="123" t="str">
        <f>HYPERLINK('пр.взвешивания'!E16)</f>
        <v>СФО, Кемеровская, Прокопьевск, МО</v>
      </c>
      <c r="E21" s="48">
        <v>0</v>
      </c>
      <c r="F21" s="49"/>
      <c r="G21" s="50" t="s">
        <v>67</v>
      </c>
      <c r="H21" s="68" t="s">
        <v>71</v>
      </c>
      <c r="I21" s="117">
        <v>0.5</v>
      </c>
      <c r="J21" s="122"/>
      <c r="K21" s="188"/>
      <c r="L21" s="105"/>
      <c r="M21" s="161"/>
      <c r="N21" s="171"/>
      <c r="O21" s="166"/>
      <c r="P21" s="81"/>
      <c r="Q21" s="170"/>
    </row>
    <row r="22" spans="1:17" ht="13.5" customHeight="1" thickBot="1">
      <c r="A22" s="105"/>
      <c r="B22" s="112"/>
      <c r="C22" s="91"/>
      <c r="D22" s="119"/>
      <c r="E22" s="40"/>
      <c r="F22" s="52"/>
      <c r="G22" s="53"/>
      <c r="H22" s="67"/>
      <c r="I22" s="117"/>
      <c r="J22" s="122"/>
      <c r="K22" s="188">
        <v>6</v>
      </c>
      <c r="L22" s="105">
        <v>7</v>
      </c>
      <c r="M22" s="161" t="str">
        <f>VLOOKUP(K22,'пр.взвешивания'!B6:G21,2,FALSE)</f>
        <v>Бычкова Нина Андреевна</v>
      </c>
      <c r="N22" s="171" t="str">
        <f>VLOOKUP(K22,'пр.взвешивания'!B6:G21,3,FALSE)</f>
        <v>26.05.1993, 1р</v>
      </c>
      <c r="O22" s="166" t="str">
        <f>VLOOKUP(K22,'пр.взвешивания'!B6:G21,4,FALSE)</f>
        <v>СФО, Кемеровская, Прокопьевск, МО</v>
      </c>
      <c r="P22" s="81">
        <f>VLOOKUP(K22,'пр.взвешивания'!B6:G21,5,FALSE)</f>
        <v>0</v>
      </c>
      <c r="Q22" s="170" t="str">
        <f>VLOOKUP(K22,'пр.взвешивания'!B6:G21,6,FALSE)</f>
        <v>Боксгорн А.А.</v>
      </c>
    </row>
    <row r="23" spans="1:17" ht="13.5" customHeight="1" thickBot="1">
      <c r="A23" s="96">
        <v>7</v>
      </c>
      <c r="B23" s="111" t="str">
        <f>HYPERLINK('пр.взвешивания'!C18)</f>
        <v>Чокубаева Еркегуль Адильжановна</v>
      </c>
      <c r="C23" s="113" t="str">
        <f>HYPERLINK('пр.взвешивания'!D18)</f>
        <v>26.11.1992, 1р</v>
      </c>
      <c r="D23" s="123" t="str">
        <f>HYPERLINK('пр.взвешивания'!E18)</f>
        <v>СФО, Р.Алтай, МО</v>
      </c>
      <c r="E23" s="54" t="s">
        <v>67</v>
      </c>
      <c r="F23" s="55" t="s">
        <v>72</v>
      </c>
      <c r="G23" s="56"/>
      <c r="H23" s="41" t="s">
        <v>65</v>
      </c>
      <c r="I23" s="117">
        <v>4</v>
      </c>
      <c r="J23" s="109"/>
      <c r="K23" s="188"/>
      <c r="L23" s="106"/>
      <c r="M23" s="175"/>
      <c r="N23" s="176"/>
      <c r="O23" s="177"/>
      <c r="P23" s="173"/>
      <c r="Q23" s="174"/>
    </row>
    <row r="24" spans="1:10" ht="13.5" customHeight="1" thickBot="1">
      <c r="A24" s="96"/>
      <c r="B24" s="112"/>
      <c r="C24" s="91"/>
      <c r="D24" s="119"/>
      <c r="E24" s="40" t="s">
        <v>70</v>
      </c>
      <c r="F24" s="53"/>
      <c r="G24" s="58"/>
      <c r="H24" s="67"/>
      <c r="I24" s="117"/>
      <c r="J24" s="109"/>
    </row>
    <row r="25" spans="1:10" ht="13.5" customHeight="1">
      <c r="A25" s="96">
        <v>8</v>
      </c>
      <c r="B25" s="111" t="str">
        <f>HYPERLINK('пр.взвешивания'!C20)</f>
        <v>Алексеева Наталья Васильевна</v>
      </c>
      <c r="C25" s="113" t="str">
        <f>HYPERLINK('пр.взвешивания'!D20)</f>
        <v>02.05.1994, 1р</v>
      </c>
      <c r="D25" s="123" t="str">
        <f>HYPERLINK('пр.взвешивания'!E20)</f>
        <v>СФО, Новосибирская, Новосибирск, МО</v>
      </c>
      <c r="E25" s="48" t="s">
        <v>67</v>
      </c>
      <c r="F25" s="51" t="s">
        <v>72</v>
      </c>
      <c r="G25" s="41" t="s">
        <v>64</v>
      </c>
      <c r="H25" s="69"/>
      <c r="I25" s="117">
        <v>7</v>
      </c>
      <c r="J25" s="109">
        <v>2</v>
      </c>
    </row>
    <row r="26" spans="1:10" ht="13.5" customHeight="1" thickBot="1">
      <c r="A26" s="97"/>
      <c r="B26" s="149"/>
      <c r="C26" s="120"/>
      <c r="D26" s="139"/>
      <c r="E26" s="59"/>
      <c r="F26" s="60"/>
      <c r="G26" s="70"/>
      <c r="H26" s="71"/>
      <c r="I26" s="140"/>
      <c r="J26" s="110"/>
    </row>
    <row r="27" spans="1:8" ht="23.25" customHeight="1" thickBot="1">
      <c r="A27" s="25"/>
      <c r="B27" s="25" t="s">
        <v>28</v>
      </c>
      <c r="C27" s="25"/>
      <c r="D27" s="25"/>
      <c r="E27" s="25"/>
      <c r="F27" s="25" t="s">
        <v>25</v>
      </c>
      <c r="G27" s="25"/>
      <c r="H27" s="25"/>
    </row>
    <row r="28" spans="1:17" ht="12.75" customHeight="1" thickBot="1">
      <c r="A28" s="124">
        <v>2</v>
      </c>
      <c r="B28" s="103" t="str">
        <f>VLOOKUP(A28,'пр.взвешивания'!B6:C21,2,FALSE)</f>
        <v>Мирошкина Светлана Сергеевна</v>
      </c>
      <c r="C28" s="104" t="str">
        <f>VLOOKUP(A28,'пр.взвешивания'!B6:G21,3,FALSE)</f>
        <v>14.04.1994, КМС</v>
      </c>
      <c r="D28" s="114" t="str">
        <f>VLOOKUP(A28,'пр.взвешивания'!B6:G21,4,FALSE)</f>
        <v>СФО, Алтайский, Барнаул, МО</v>
      </c>
      <c r="E28" s="29"/>
      <c r="F28" s="29"/>
      <c r="G28" s="29"/>
      <c r="H28" s="29"/>
      <c r="I28" s="20"/>
      <c r="J28" s="17"/>
      <c r="K28" s="17"/>
      <c r="L28" s="17"/>
      <c r="M28" s="17"/>
      <c r="N28" s="17"/>
      <c r="O28" s="17"/>
      <c r="P28" s="17"/>
      <c r="Q28" s="17"/>
    </row>
    <row r="29" spans="1:9" ht="12.75" customHeight="1">
      <c r="A29" s="105"/>
      <c r="B29" s="98"/>
      <c r="C29" s="100"/>
      <c r="D29" s="115"/>
      <c r="E29" s="38">
        <v>2</v>
      </c>
      <c r="F29" s="29"/>
      <c r="G29" s="29"/>
      <c r="H29" s="29"/>
      <c r="I29" s="20"/>
    </row>
    <row r="30" spans="1:9" ht="12.75" customHeight="1" thickBot="1">
      <c r="A30" s="105">
        <v>8</v>
      </c>
      <c r="B30" s="98" t="str">
        <f>VLOOKUP(A30,'пр.взвешивания'!B6:C23,2,FALSE)</f>
        <v>Алексеева Наталья Васильевна</v>
      </c>
      <c r="C30" s="100" t="str">
        <f>VLOOKUP(A30,'пр.взвешивания'!B6:G23,3,FALSE)</f>
        <v>02.05.1994, 1р</v>
      </c>
      <c r="D30" s="115" t="str">
        <f>VLOOKUP(A30,'пр.взвешивания'!B6:G23,4,FALSE)</f>
        <v>СФО, Новосибирская, Новосибирск, МО</v>
      </c>
      <c r="E30" s="72" t="s">
        <v>77</v>
      </c>
      <c r="F30" s="73"/>
      <c r="G30" s="74"/>
      <c r="H30" s="21"/>
      <c r="I30" s="20"/>
    </row>
    <row r="31" spans="1:17" ht="12.75" customHeight="1" thickBot="1">
      <c r="A31" s="106"/>
      <c r="B31" s="107"/>
      <c r="C31" s="108"/>
      <c r="D31" s="148"/>
      <c r="E31" s="21"/>
      <c r="F31" s="75"/>
      <c r="G31" s="75"/>
      <c r="H31" s="76">
        <v>2</v>
      </c>
      <c r="I31" s="20"/>
      <c r="J31" s="30" t="str">
        <f>HYPERLINK('[2]реквизиты'!$A$6)</f>
        <v>Гл. судья, судья МК</v>
      </c>
      <c r="K31" s="31"/>
      <c r="L31" s="31"/>
      <c r="M31" s="17"/>
      <c r="N31" s="14"/>
      <c r="O31" s="14"/>
      <c r="P31" s="32" t="str">
        <f>HYPERLINK('[2]реквизиты'!$G$6)</f>
        <v>Горбунов А.В.</v>
      </c>
      <c r="Q31" s="17"/>
    </row>
    <row r="32" spans="1:17" ht="12.75" customHeight="1" thickBot="1">
      <c r="A32" s="102">
        <v>5</v>
      </c>
      <c r="B32" s="103" t="str">
        <f>VLOOKUP(A32,'пр.взвешивания'!B6:C25,2,FALSE)</f>
        <v>Ри Айко Чангиевна</v>
      </c>
      <c r="C32" s="104" t="str">
        <f>VLOOKUP(A32,'пр.взвешивания'!B6:G25,3,FALSE)</f>
        <v>16.02.1994, 1р</v>
      </c>
      <c r="D32" s="114" t="str">
        <f>VLOOKUP(A32,'пр.взвешивания'!B6:G25,4,FALSE)</f>
        <v>СФО, Новосибирская, Новосибирск, МО</v>
      </c>
      <c r="E32" s="21"/>
      <c r="F32" s="75"/>
      <c r="G32" s="75"/>
      <c r="H32" s="77" t="s">
        <v>77</v>
      </c>
      <c r="I32" s="20"/>
      <c r="J32" s="31"/>
      <c r="K32" s="31"/>
      <c r="L32" s="31"/>
      <c r="M32" s="17"/>
      <c r="N32" s="15"/>
      <c r="O32" s="15"/>
      <c r="P32" s="13" t="str">
        <f>HYPERLINK('[2]реквизиты'!$G$7)</f>
        <v>/Омск/</v>
      </c>
      <c r="Q32" s="17"/>
    </row>
    <row r="33" spans="1:17" ht="12.75" customHeight="1">
      <c r="A33" s="96"/>
      <c r="B33" s="98"/>
      <c r="C33" s="100"/>
      <c r="D33" s="115"/>
      <c r="E33" s="78">
        <v>1</v>
      </c>
      <c r="F33" s="79"/>
      <c r="G33" s="80"/>
      <c r="H33" s="21"/>
      <c r="I33" s="20"/>
      <c r="J33" s="33"/>
      <c r="K33" s="33"/>
      <c r="L33" s="33"/>
      <c r="M33" s="17"/>
      <c r="N33" s="19"/>
      <c r="O33" s="19"/>
      <c r="P33" s="17"/>
      <c r="Q33" s="17"/>
    </row>
    <row r="34" spans="1:17" ht="12.75" customHeight="1" thickBot="1">
      <c r="A34" s="96">
        <v>1</v>
      </c>
      <c r="B34" s="98" t="str">
        <f>VLOOKUP(A34,'пр.взвешивания'!B6:C27,2,FALSE)</f>
        <v>Васильева Маргарита Евгеньевна</v>
      </c>
      <c r="C34" s="100" t="str">
        <f>VLOOKUP(A34,'пр.взвешивания'!B6:G27,3,FALSE)</f>
        <v>22.12.1993, 1р</v>
      </c>
      <c r="D34" s="115" t="str">
        <f>VLOOKUP(A34,'пр.взвешивания'!B6:G27,4,FALSE)</f>
        <v>СФО, Р.Бурятия, Улан-Удэ, МО</v>
      </c>
      <c r="E34" s="72" t="s">
        <v>78</v>
      </c>
      <c r="F34" s="21"/>
      <c r="G34" s="21"/>
      <c r="H34" s="21"/>
      <c r="I34" s="20"/>
      <c r="J34" s="30" t="str">
        <f>HYPERLINK('[4]реквизиты'!$A$22)</f>
        <v>Гл. секретарь, судья МК</v>
      </c>
      <c r="K34" s="31"/>
      <c r="L34" s="31"/>
      <c r="M34" s="17"/>
      <c r="N34" s="16"/>
      <c r="O34" s="16"/>
      <c r="P34" s="32" t="str">
        <f>HYPERLINK('[2]реквизиты'!$G$8)</f>
        <v>Трескин С.М.</v>
      </c>
      <c r="Q34" s="17"/>
    </row>
    <row r="35" spans="1:17" ht="12.75" customHeight="1" thickBot="1">
      <c r="A35" s="97"/>
      <c r="B35" s="99"/>
      <c r="C35" s="101"/>
      <c r="D35" s="147"/>
      <c r="E35" s="21"/>
      <c r="F35" s="21"/>
      <c r="G35" s="21"/>
      <c r="H35" s="21"/>
      <c r="I35" s="20"/>
      <c r="J35" s="33"/>
      <c r="K35" s="33"/>
      <c r="L35" s="33"/>
      <c r="M35" s="17"/>
      <c r="N35" s="17"/>
      <c r="O35" s="17"/>
      <c r="P35" s="13" t="str">
        <f>HYPERLINK('[2]реквизиты'!$G$9)</f>
        <v>/Бийск/</v>
      </c>
      <c r="Q35" s="17"/>
    </row>
    <row r="36" spans="5:10" ht="12.75" customHeight="1">
      <c r="E36" s="20"/>
      <c r="F36" s="20"/>
      <c r="G36" s="20"/>
      <c r="H36" s="20"/>
      <c r="I36" s="20"/>
      <c r="J36" s="20"/>
    </row>
    <row r="37" ht="12.75" customHeight="1"/>
    <row r="38" ht="26.2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mergeCells count="147">
    <mergeCell ref="K16:K17"/>
    <mergeCell ref="K18:K19"/>
    <mergeCell ref="K20:K21"/>
    <mergeCell ref="K22:K23"/>
    <mergeCell ref="K8:K9"/>
    <mergeCell ref="K10:K11"/>
    <mergeCell ref="K12:K13"/>
    <mergeCell ref="K14:K15"/>
    <mergeCell ref="G5:I5"/>
    <mergeCell ref="A2:I2"/>
    <mergeCell ref="K2:P2"/>
    <mergeCell ref="D3:M3"/>
    <mergeCell ref="A4:Q4"/>
    <mergeCell ref="P5:Q5"/>
    <mergeCell ref="P22:P23"/>
    <mergeCell ref="Q22:Q23"/>
    <mergeCell ref="L22:L23"/>
    <mergeCell ref="M22:M23"/>
    <mergeCell ref="N22:N23"/>
    <mergeCell ref="O22:O23"/>
    <mergeCell ref="P20:P21"/>
    <mergeCell ref="Q20:Q21"/>
    <mergeCell ref="L18:L19"/>
    <mergeCell ref="M18:M19"/>
    <mergeCell ref="L20:L21"/>
    <mergeCell ref="M20:M21"/>
    <mergeCell ref="N20:N21"/>
    <mergeCell ref="O20:O21"/>
    <mergeCell ref="N18:N19"/>
    <mergeCell ref="O18:O19"/>
    <mergeCell ref="P18:P19"/>
    <mergeCell ref="P14:P15"/>
    <mergeCell ref="Q14:Q15"/>
    <mergeCell ref="P16:P17"/>
    <mergeCell ref="Q16:Q17"/>
    <mergeCell ref="Q18:Q19"/>
    <mergeCell ref="L16:L17"/>
    <mergeCell ref="M16:M17"/>
    <mergeCell ref="N16:N17"/>
    <mergeCell ref="O16:O17"/>
    <mergeCell ref="L14:L15"/>
    <mergeCell ref="M14:M15"/>
    <mergeCell ref="N14:N15"/>
    <mergeCell ref="O14:O15"/>
    <mergeCell ref="Q10:Q11"/>
    <mergeCell ref="L12:L13"/>
    <mergeCell ref="M12:M13"/>
    <mergeCell ref="N12:N13"/>
    <mergeCell ref="O12:O13"/>
    <mergeCell ref="P12:P13"/>
    <mergeCell ref="Q12:Q13"/>
    <mergeCell ref="L10:L11"/>
    <mergeCell ref="M10:M11"/>
    <mergeCell ref="N10:N11"/>
    <mergeCell ref="O10:O11"/>
    <mergeCell ref="O6:O7"/>
    <mergeCell ref="P6:P7"/>
    <mergeCell ref="P10:P11"/>
    <mergeCell ref="P8:P9"/>
    <mergeCell ref="Q8:Q9"/>
    <mergeCell ref="L6:L7"/>
    <mergeCell ref="M6:M7"/>
    <mergeCell ref="N6:N7"/>
    <mergeCell ref="L8:L9"/>
    <mergeCell ref="M8:M9"/>
    <mergeCell ref="N8:N9"/>
    <mergeCell ref="O8:O9"/>
    <mergeCell ref="B6:B7"/>
    <mergeCell ref="C6:C7"/>
    <mergeCell ref="Q6:Q7"/>
    <mergeCell ref="J6:J7"/>
    <mergeCell ref="A23:A24"/>
    <mergeCell ref="A28:A29"/>
    <mergeCell ref="A25:A26"/>
    <mergeCell ref="B25:B26"/>
    <mergeCell ref="A14:A15"/>
    <mergeCell ref="A10:A11"/>
    <mergeCell ref="B10:B11"/>
    <mergeCell ref="C10:C11"/>
    <mergeCell ref="B14:B15"/>
    <mergeCell ref="C14:C15"/>
    <mergeCell ref="D34:D35"/>
    <mergeCell ref="D30:D31"/>
    <mergeCell ref="I23:I24"/>
    <mergeCell ref="I25:I26"/>
    <mergeCell ref="D23:D24"/>
    <mergeCell ref="D32:D33"/>
    <mergeCell ref="D25:D26"/>
    <mergeCell ref="I8:I9"/>
    <mergeCell ref="J8:J9"/>
    <mergeCell ref="A6:A7"/>
    <mergeCell ref="D6:D7"/>
    <mergeCell ref="E6:H6"/>
    <mergeCell ref="A8:A9"/>
    <mergeCell ref="B8:B9"/>
    <mergeCell ref="C8:C9"/>
    <mergeCell ref="D8:D9"/>
    <mergeCell ref="I6:I7"/>
    <mergeCell ref="I10:I11"/>
    <mergeCell ref="J10:J11"/>
    <mergeCell ref="A12:A13"/>
    <mergeCell ref="B12:B13"/>
    <mergeCell ref="C12:C13"/>
    <mergeCell ref="D12:D13"/>
    <mergeCell ref="I12:I13"/>
    <mergeCell ref="J12:J13"/>
    <mergeCell ref="D10:D11"/>
    <mergeCell ref="J14:J15"/>
    <mergeCell ref="A17:A18"/>
    <mergeCell ref="B17:B18"/>
    <mergeCell ref="C17:C18"/>
    <mergeCell ref="D17:D18"/>
    <mergeCell ref="E17:H17"/>
    <mergeCell ref="I17:I18"/>
    <mergeCell ref="J17:J18"/>
    <mergeCell ref="D14:D15"/>
    <mergeCell ref="I14:I15"/>
    <mergeCell ref="J19:J20"/>
    <mergeCell ref="A21:A22"/>
    <mergeCell ref="B21:B22"/>
    <mergeCell ref="C21:C22"/>
    <mergeCell ref="D21:D22"/>
    <mergeCell ref="I21:I22"/>
    <mergeCell ref="J21:J22"/>
    <mergeCell ref="A19:A20"/>
    <mergeCell ref="B19:B20"/>
    <mergeCell ref="C19:C20"/>
    <mergeCell ref="C28:C29"/>
    <mergeCell ref="D28:D29"/>
    <mergeCell ref="B28:B29"/>
    <mergeCell ref="I19:I20"/>
    <mergeCell ref="D19:D20"/>
    <mergeCell ref="C25:C26"/>
    <mergeCell ref="J23:J24"/>
    <mergeCell ref="J25:J26"/>
    <mergeCell ref="B23:B24"/>
    <mergeCell ref="C23:C24"/>
    <mergeCell ref="A1:Q1"/>
    <mergeCell ref="A34:A35"/>
    <mergeCell ref="B34:B35"/>
    <mergeCell ref="C34:C35"/>
    <mergeCell ref="A32:A33"/>
    <mergeCell ref="B32:B33"/>
    <mergeCell ref="C32:C33"/>
    <mergeCell ref="A30:A31"/>
    <mergeCell ref="B30:B31"/>
    <mergeCell ref="C30:C31"/>
  </mergeCells>
  <printOptions horizontalCentered="1" verticalCentered="1"/>
  <pageMargins left="0" right="0.3937007874015748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R59"/>
  <sheetViews>
    <sheetView workbookViewId="0" topLeftCell="A1">
      <selection activeCell="A20" sqref="A1:H2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07" t="s">
        <v>26</v>
      </c>
      <c r="B1" s="207"/>
      <c r="C1" s="207"/>
      <c r="D1" s="207"/>
      <c r="E1" s="207"/>
      <c r="F1" s="207"/>
      <c r="G1" s="207"/>
      <c r="H1" s="207"/>
      <c r="Q1" s="5"/>
    </row>
    <row r="2" spans="1:17" ht="18" customHeight="1">
      <c r="A2" s="39" t="s">
        <v>27</v>
      </c>
      <c r="B2" s="4" t="s">
        <v>15</v>
      </c>
      <c r="C2" s="4"/>
      <c r="D2" s="4"/>
      <c r="E2" s="39" t="str">
        <f>HYPERLINK('пр.взвешивания'!E3)</f>
        <v>в.к.  65 кг.</v>
      </c>
      <c r="F2" s="4"/>
      <c r="G2" s="4"/>
      <c r="H2" s="4"/>
      <c r="Q2" s="5"/>
    </row>
    <row r="3" spans="1:17" ht="12.75" customHeight="1">
      <c r="A3" s="81" t="s">
        <v>0</v>
      </c>
      <c r="B3" s="81" t="s">
        <v>1</v>
      </c>
      <c r="C3" s="81" t="s">
        <v>2</v>
      </c>
      <c r="D3" s="81" t="s">
        <v>3</v>
      </c>
      <c r="E3" s="81" t="s">
        <v>9</v>
      </c>
      <c r="F3" s="81" t="s">
        <v>10</v>
      </c>
      <c r="G3" s="81" t="s">
        <v>11</v>
      </c>
      <c r="H3" s="81" t="s">
        <v>12</v>
      </c>
      <c r="Q3" s="5"/>
    </row>
    <row r="4" spans="1:17" ht="13.5" thickBot="1">
      <c r="A4" s="82"/>
      <c r="B4" s="82"/>
      <c r="C4" s="82"/>
      <c r="D4" s="82"/>
      <c r="E4" s="82"/>
      <c r="F4" s="82"/>
      <c r="G4" s="82"/>
      <c r="H4" s="82"/>
      <c r="Q4" s="5"/>
    </row>
    <row r="5" spans="1:18" ht="12.75">
      <c r="A5" s="204">
        <v>1</v>
      </c>
      <c r="B5" s="206" t="str">
        <f>VLOOKUP(A5,'пр.взвешивания'!B6:C21,2,FALSE)</f>
        <v>Васильева Маргарита Евгеньевна</v>
      </c>
      <c r="C5" s="206" t="str">
        <f>VLOOKUP(B5,'пр.взвешивания'!C6:D21,2,FALSE)</f>
        <v>22.12.1993, 1р</v>
      </c>
      <c r="D5" s="206" t="str">
        <f>VLOOKUP(C5,'пр.взвешивания'!D6:E21,2,FALSE)</f>
        <v>СФО, Р.Бурятия, Улан-Удэ, МО</v>
      </c>
      <c r="E5" s="189"/>
      <c r="F5" s="190"/>
      <c r="G5" s="191"/>
      <c r="H5" s="198"/>
      <c r="Q5" s="5"/>
      <c r="R5" s="6"/>
    </row>
    <row r="6" spans="1:18" ht="12.75">
      <c r="A6" s="205"/>
      <c r="B6" s="87"/>
      <c r="C6" s="87"/>
      <c r="D6" s="87"/>
      <c r="E6" s="91"/>
      <c r="F6" s="91"/>
      <c r="G6" s="84"/>
      <c r="H6" s="199"/>
      <c r="Q6" s="5"/>
      <c r="R6" s="6"/>
    </row>
    <row r="7" spans="1:18" ht="12.75">
      <c r="A7" s="202">
        <v>4</v>
      </c>
      <c r="B7" s="87" t="str">
        <f>VLOOKUP(A7,'пр.взвешивания'!B8:C23,2,FALSE)</f>
        <v>Чемерская Анна Владимировна</v>
      </c>
      <c r="C7" s="87" t="str">
        <f>VLOOKUP(B7,'пр.взвешивания'!C8:D23,2,FALSE)</f>
        <v>08.08.1994, 1р</v>
      </c>
      <c r="D7" s="87" t="str">
        <f>VLOOKUP(C7,'пр.взвешивания'!D8:E23,2,FALSE)</f>
        <v>СФО, Новосибирская, Новосибирск, МО</v>
      </c>
      <c r="E7" s="193"/>
      <c r="F7" s="193"/>
      <c r="G7" s="82"/>
      <c r="H7" s="200"/>
      <c r="Q7" s="5"/>
      <c r="R7" s="6"/>
    </row>
    <row r="8" spans="1:18" ht="13.5" thickBot="1">
      <c r="A8" s="203"/>
      <c r="B8" s="196"/>
      <c r="C8" s="196"/>
      <c r="D8" s="196"/>
      <c r="E8" s="194"/>
      <c r="F8" s="194"/>
      <c r="G8" s="195"/>
      <c r="H8" s="201"/>
      <c r="Q8" s="5"/>
      <c r="R8" s="6"/>
    </row>
    <row r="9" spans="1:18" ht="12.75" customHeight="1">
      <c r="A9" s="204">
        <v>3</v>
      </c>
      <c r="B9" s="206" t="str">
        <f>VLOOKUP(A9,'пр.взвешивания'!B6:C21,2,FALSE)</f>
        <v>Золкина Екатерина Юрьевна</v>
      </c>
      <c r="C9" s="206" t="str">
        <f>VLOOKUP(B9,'пр.взвешивания'!C6:D21,2,FALSE)</f>
        <v>20.08.1993, 2р</v>
      </c>
      <c r="D9" s="206" t="str">
        <f>VLOOKUP(C9,'пр.взвешивания'!D6:E21,2,FALSE)</f>
        <v>СФО, Кемеровская, Прокопьевск, МО</v>
      </c>
      <c r="E9" s="189"/>
      <c r="F9" s="190"/>
      <c r="G9" s="191"/>
      <c r="H9" s="198"/>
      <c r="Q9" s="5"/>
      <c r="R9" s="6"/>
    </row>
    <row r="10" spans="1:18" ht="12.75">
      <c r="A10" s="205"/>
      <c r="B10" s="87"/>
      <c r="C10" s="87"/>
      <c r="D10" s="87"/>
      <c r="E10" s="91"/>
      <c r="F10" s="91"/>
      <c r="G10" s="84"/>
      <c r="H10" s="199"/>
      <c r="Q10" s="5"/>
      <c r="R10" s="6"/>
    </row>
    <row r="11" spans="1:8" ht="12.75" customHeight="1">
      <c r="A11" s="202">
        <v>2</v>
      </c>
      <c r="B11" s="192" t="str">
        <f>VLOOKUP(A11,'пр.взвешивания'!B6:C21,2,FALSE)</f>
        <v>Мирошкина Светлана Сергеевна</v>
      </c>
      <c r="C11" s="87" t="str">
        <f>VLOOKUP(B11,'пр.взвешивания'!C6:D21,2,FALSE)</f>
        <v>14.04.1994, КМС</v>
      </c>
      <c r="D11" s="87" t="str">
        <f>VLOOKUP(C11,'пр.взвешивания'!D6:E21,2,FALSE)</f>
        <v>СФО, Алтайский, Барнаул, МО</v>
      </c>
      <c r="E11" s="193"/>
      <c r="F11" s="193"/>
      <c r="G11" s="82"/>
      <c r="H11" s="200"/>
    </row>
    <row r="12" spans="1:8" ht="12.75" customHeight="1" thickBot="1">
      <c r="A12" s="203"/>
      <c r="B12" s="196"/>
      <c r="C12" s="196"/>
      <c r="D12" s="196"/>
      <c r="E12" s="194"/>
      <c r="F12" s="194"/>
      <c r="G12" s="195"/>
      <c r="H12" s="201"/>
    </row>
    <row r="13" spans="1:5" ht="18.75" customHeight="1" hidden="1">
      <c r="A13" s="39" t="s">
        <v>27</v>
      </c>
      <c r="B13" s="4" t="s">
        <v>14</v>
      </c>
      <c r="E13" s="39" t="str">
        <f>HYPERLINK('пр.взвешивания'!E3)</f>
        <v>в.к.  65 кг.</v>
      </c>
    </row>
    <row r="14" spans="1:8" ht="12.75">
      <c r="A14" s="81">
        <v>5</v>
      </c>
      <c r="B14" s="87" t="str">
        <f>VLOOKUP(A14,'пр.взвешивания'!B6:C21,2,FALSE)</f>
        <v>Ри Айко Чангиевна</v>
      </c>
      <c r="C14" s="87" t="str">
        <f>VLOOKUP(B14,'пр.взвешивания'!C6:D21,2,FALSE)</f>
        <v>16.02.1994, 1р</v>
      </c>
      <c r="D14" s="87" t="str">
        <f>VLOOKUP(C14,'пр.взвешивания'!D6:E21,2,FALSE)</f>
        <v>СФО, Новосибирская, Новосибирск, МО</v>
      </c>
      <c r="E14" s="91"/>
      <c r="F14" s="92"/>
      <c r="G14" s="84"/>
      <c r="H14" s="81"/>
    </row>
    <row r="15" spans="1:8" ht="12.75">
      <c r="A15" s="81"/>
      <c r="B15" s="87"/>
      <c r="C15" s="87"/>
      <c r="D15" s="87"/>
      <c r="E15" s="91"/>
      <c r="F15" s="91"/>
      <c r="G15" s="84"/>
      <c r="H15" s="81"/>
    </row>
    <row r="16" spans="1:8" ht="12.75">
      <c r="A16" s="82">
        <v>8</v>
      </c>
      <c r="B16" s="87" t="str">
        <f>VLOOKUP(A16,'пр.взвешивания'!B8:C23,2,FALSE)</f>
        <v>Алексеева Наталья Васильевна</v>
      </c>
      <c r="C16" s="87" t="str">
        <f>VLOOKUP(B16,'пр.взвешивания'!C8:D23,2,FALSE)</f>
        <v>02.05.1994, 1р</v>
      </c>
      <c r="D16" s="87" t="str">
        <f>VLOOKUP(C16,'пр.взвешивания'!D8:E23,2,FALSE)</f>
        <v>СФО, Новосибирская, Новосибирск, МО</v>
      </c>
      <c r="E16" s="193"/>
      <c r="F16" s="193"/>
      <c r="G16" s="82"/>
      <c r="H16" s="82"/>
    </row>
    <row r="17" spans="1:8" ht="13.5" thickBot="1">
      <c r="A17" s="195"/>
      <c r="B17" s="196"/>
      <c r="C17" s="196"/>
      <c r="D17" s="196"/>
      <c r="E17" s="194"/>
      <c r="F17" s="194"/>
      <c r="G17" s="195"/>
      <c r="H17" s="195"/>
    </row>
    <row r="18" spans="1:8" ht="12.75" customHeight="1">
      <c r="A18" s="204">
        <v>7</v>
      </c>
      <c r="B18" s="206" t="str">
        <f>VLOOKUP(A18,'пр.взвешивания'!B6:C21,2,FALSE)</f>
        <v>Чокубаева Еркегуль Адильжановна</v>
      </c>
      <c r="C18" s="206" t="str">
        <f>VLOOKUP(B18,'пр.взвешивания'!C6:D21,2,FALSE)</f>
        <v>26.11.1992, 1р</v>
      </c>
      <c r="D18" s="206" t="str">
        <f>VLOOKUP(C18,'пр.взвешивания'!D6:E21,2,FALSE)</f>
        <v>СФО, Р.Алтай, МО</v>
      </c>
      <c r="E18" s="189"/>
      <c r="F18" s="190"/>
      <c r="G18" s="191"/>
      <c r="H18" s="198"/>
    </row>
    <row r="19" spans="1:8" ht="12.75" customHeight="1">
      <c r="A19" s="205"/>
      <c r="B19" s="87"/>
      <c r="C19" s="87"/>
      <c r="D19" s="87"/>
      <c r="E19" s="91"/>
      <c r="F19" s="91"/>
      <c r="G19" s="84"/>
      <c r="H19" s="199"/>
    </row>
    <row r="20" spans="1:8" ht="12.75">
      <c r="A20" s="202">
        <v>6</v>
      </c>
      <c r="B20" s="87" t="str">
        <f>VLOOKUP(A20,'пр.взвешивания'!B12:C27,2,FALSE)</f>
        <v>Бычкова Нина Андреевна</v>
      </c>
      <c r="C20" s="87" t="str">
        <f>VLOOKUP(B20,'пр.взвешивания'!C12:D27,2,FALSE)</f>
        <v>26.05.1993, 1р</v>
      </c>
      <c r="D20" s="87" t="str">
        <f>VLOOKUP(C20,'пр.взвешивания'!D12:E27,2,FALSE)</f>
        <v>СФО, Кемеровская, Прокопьевск, МО</v>
      </c>
      <c r="E20" s="193"/>
      <c r="F20" s="193"/>
      <c r="G20" s="82"/>
      <c r="H20" s="200"/>
    </row>
    <row r="21" spans="1:8" ht="13.5" thickBot="1">
      <c r="A21" s="203"/>
      <c r="B21" s="196"/>
      <c r="C21" s="196"/>
      <c r="D21" s="196"/>
      <c r="E21" s="194"/>
      <c r="F21" s="194"/>
      <c r="G21" s="195"/>
      <c r="H21" s="201"/>
    </row>
    <row r="22" spans="1:5" ht="21" customHeight="1">
      <c r="A22" s="39" t="s">
        <v>27</v>
      </c>
      <c r="B22" s="4" t="s">
        <v>15</v>
      </c>
      <c r="E22" s="39" t="str">
        <f>HYPERLINK('пр.взвешивания'!E3)</f>
        <v>в.к.  65 кг.</v>
      </c>
    </row>
    <row r="23" spans="1:8" ht="12.75">
      <c r="A23" s="81">
        <v>1</v>
      </c>
      <c r="B23" s="87" t="str">
        <f>VLOOKUP(A23,'пр.взвешивания'!B6:C21,2,FALSE)</f>
        <v>Васильева Маргарита Евгеньевна</v>
      </c>
      <c r="C23" s="87" t="str">
        <f>VLOOKUP(B23,'пр.взвешивания'!C6:D21,2,FALSE)</f>
        <v>22.12.1993, 1р</v>
      </c>
      <c r="D23" s="87" t="str">
        <f>VLOOKUP(C23,'пр.взвешивания'!D6:E21,2,FALSE)</f>
        <v>СФО, Р.Бурятия, Улан-Удэ, МО</v>
      </c>
      <c r="E23" s="91"/>
      <c r="F23" s="92"/>
      <c r="G23" s="84"/>
      <c r="H23" s="81"/>
    </row>
    <row r="24" spans="1:8" ht="12.75">
      <c r="A24" s="81"/>
      <c r="B24" s="87"/>
      <c r="C24" s="87"/>
      <c r="D24" s="87"/>
      <c r="E24" s="91"/>
      <c r="F24" s="91"/>
      <c r="G24" s="84"/>
      <c r="H24" s="81"/>
    </row>
    <row r="25" spans="1:8" ht="12.75" customHeight="1">
      <c r="A25" s="82">
        <v>4</v>
      </c>
      <c r="B25" s="87" t="str">
        <f>VLOOKUP(A25,'пр.взвешивания'!B8:C23,2,FALSE)</f>
        <v>Чемерская Анна Владимировна</v>
      </c>
      <c r="C25" s="87" t="str">
        <f>VLOOKUP(B25,'пр.взвешивания'!C8:D23,2,FALSE)</f>
        <v>08.08.1994, 1р</v>
      </c>
      <c r="D25" s="87" t="str">
        <f>VLOOKUP(C25,'пр.взвешивания'!D8:E23,2,FALSE)</f>
        <v>СФО, Новосибирская, Новосибирск, МО</v>
      </c>
      <c r="E25" s="193"/>
      <c r="F25" s="193"/>
      <c r="G25" s="82"/>
      <c r="H25" s="82"/>
    </row>
    <row r="26" spans="1:8" ht="12.75" customHeight="1" thickBot="1">
      <c r="A26" s="195"/>
      <c r="B26" s="196"/>
      <c r="C26" s="196"/>
      <c r="D26" s="196"/>
      <c r="E26" s="194"/>
      <c r="F26" s="194"/>
      <c r="G26" s="195"/>
      <c r="H26" s="195"/>
    </row>
    <row r="27" spans="1:8" ht="12.75">
      <c r="A27" s="169">
        <v>3</v>
      </c>
      <c r="B27" s="192" t="str">
        <f>VLOOKUP(A27,'пр.взвешивания'!B10:C25,2,FALSE)</f>
        <v>Золкина Екатерина Юрьевна</v>
      </c>
      <c r="C27" s="192" t="str">
        <f>VLOOKUP(B27,'пр.взвешивания'!C10:D25,2,FALSE)</f>
        <v>20.08.1993, 2р</v>
      </c>
      <c r="D27" s="192" t="str">
        <f>VLOOKUP(C27,'пр.взвешивания'!D10:E25,2,FALSE)</f>
        <v>СФО, Кемеровская, Прокопьевск, МО</v>
      </c>
      <c r="E27" s="189"/>
      <c r="F27" s="190"/>
      <c r="G27" s="191"/>
      <c r="H27" s="169"/>
    </row>
    <row r="28" spans="1:8" ht="12.75">
      <c r="A28" s="81"/>
      <c r="B28" s="87"/>
      <c r="C28" s="87"/>
      <c r="D28" s="87"/>
      <c r="E28" s="91"/>
      <c r="F28" s="91"/>
      <c r="G28" s="84"/>
      <c r="H28" s="81"/>
    </row>
    <row r="29" spans="1:8" ht="12.75">
      <c r="A29" s="82">
        <v>2</v>
      </c>
      <c r="B29" s="87" t="str">
        <f>VLOOKUP(A29,'пр.взвешивания'!B6:C21,2,FALSE)</f>
        <v>Мирошкина Светлана Сергеевна</v>
      </c>
      <c r="C29" s="87" t="str">
        <f>VLOOKUP(B29,'пр.взвешивания'!C6:D21,2,FALSE)</f>
        <v>14.04.1994, КМС</v>
      </c>
      <c r="D29" s="87" t="str">
        <f>VLOOKUP(C29,'пр.взвешивания'!D6:E21,2,FALSE)</f>
        <v>СФО, Алтайский, Барнаул, МО</v>
      </c>
      <c r="E29" s="193"/>
      <c r="F29" s="193"/>
      <c r="G29" s="82"/>
      <c r="H29" s="82"/>
    </row>
    <row r="30" spans="1:8" ht="12.75">
      <c r="A30" s="83"/>
      <c r="B30" s="87"/>
      <c r="C30" s="87"/>
      <c r="D30" s="87"/>
      <c r="E30" s="197"/>
      <c r="F30" s="197"/>
      <c r="G30" s="83"/>
      <c r="H30" s="83"/>
    </row>
    <row r="31" spans="1:8" ht="21" customHeight="1">
      <c r="A31" s="39" t="s">
        <v>8</v>
      </c>
      <c r="B31" s="4" t="s">
        <v>13</v>
      </c>
      <c r="C31" s="4"/>
      <c r="D31" s="4"/>
      <c r="E31" s="39" t="str">
        <f>HYPERLINK('пр.взвешивания'!E3)</f>
        <v>в.к.  65 кг.</v>
      </c>
      <c r="F31" s="4"/>
      <c r="G31" s="4"/>
      <c r="H31" s="4"/>
    </row>
    <row r="32" spans="1:8" ht="12.75">
      <c r="A32" s="81" t="s">
        <v>0</v>
      </c>
      <c r="B32" s="81" t="s">
        <v>1</v>
      </c>
      <c r="C32" s="81" t="s">
        <v>2</v>
      </c>
      <c r="D32" s="81" t="s">
        <v>3</v>
      </c>
      <c r="E32" s="81" t="s">
        <v>9</v>
      </c>
      <c r="F32" s="81" t="s">
        <v>10</v>
      </c>
      <c r="G32" s="81" t="s">
        <v>11</v>
      </c>
      <c r="H32" s="81" t="s">
        <v>12</v>
      </c>
    </row>
    <row r="33" spans="1:8" ht="12.75">
      <c r="A33" s="82"/>
      <c r="B33" s="82"/>
      <c r="C33" s="82"/>
      <c r="D33" s="82"/>
      <c r="E33" s="82"/>
      <c r="F33" s="82"/>
      <c r="G33" s="82"/>
      <c r="H33" s="82"/>
    </row>
    <row r="34" spans="1:8" ht="12.75" customHeight="1">
      <c r="A34" s="81">
        <v>5</v>
      </c>
      <c r="B34" s="87" t="str">
        <f>VLOOKUP(A34,'пр.взвешивания'!B6:E21,2,FALSE)</f>
        <v>Ри Айко Чангиевна</v>
      </c>
      <c r="C34" s="87" t="str">
        <f>VLOOKUP(B34,'пр.взвешивания'!C6:F21,2,FALSE)</f>
        <v>16.02.1994, 1р</v>
      </c>
      <c r="D34" s="87" t="str">
        <f>VLOOKUP(C34,'пр.взвешивания'!D6:G21,2,FALSE)</f>
        <v>СФО, Новосибирская, Новосибирск, МО</v>
      </c>
      <c r="E34" s="91"/>
      <c r="F34" s="92"/>
      <c r="G34" s="84"/>
      <c r="H34" s="81"/>
    </row>
    <row r="35" spans="1:8" ht="12.75" customHeight="1">
      <c r="A35" s="81"/>
      <c r="B35" s="87"/>
      <c r="C35" s="87"/>
      <c r="D35" s="87"/>
      <c r="E35" s="91"/>
      <c r="F35" s="91"/>
      <c r="G35" s="84"/>
      <c r="H35" s="81"/>
    </row>
    <row r="36" spans="1:8" ht="12.75">
      <c r="A36" s="82">
        <v>6</v>
      </c>
      <c r="B36" s="87" t="str">
        <f>VLOOKUP(A36,'пр.взвешивания'!B8:E23,2,FALSE)</f>
        <v>Бычкова Нина Андреевна</v>
      </c>
      <c r="C36" s="87" t="str">
        <f>VLOOKUP(B36,'пр.взвешивания'!C8:F23,2,FALSE)</f>
        <v>26.05.1993, 1р</v>
      </c>
      <c r="D36" s="87" t="str">
        <f>VLOOKUP(C36,'пр.взвешивания'!D8:G23,2,FALSE)</f>
        <v>СФО, Кемеровская, Прокопьевск, МО</v>
      </c>
      <c r="E36" s="193"/>
      <c r="F36" s="193"/>
      <c r="G36" s="82"/>
      <c r="H36" s="82"/>
    </row>
    <row r="37" spans="1:8" ht="13.5" thickBot="1">
      <c r="A37" s="195"/>
      <c r="B37" s="196"/>
      <c r="C37" s="196"/>
      <c r="D37" s="196"/>
      <c r="E37" s="194"/>
      <c r="F37" s="194"/>
      <c r="G37" s="195"/>
      <c r="H37" s="195"/>
    </row>
    <row r="38" spans="1:8" ht="12.75">
      <c r="A38" s="169">
        <v>8</v>
      </c>
      <c r="B38" s="192" t="str">
        <f>VLOOKUP(A38,'пр.взвешивания'!B10:E25,2,FALSE)</f>
        <v>Алексеева Наталья Васильевна</v>
      </c>
      <c r="C38" s="192" t="str">
        <f>VLOOKUP(B38,'пр.взвешивания'!C10:F25,2,FALSE)</f>
        <v>02.05.1994, 1р</v>
      </c>
      <c r="D38" s="192" t="str">
        <f>VLOOKUP(C38,'пр.взвешивания'!D10:G25,2,FALSE)</f>
        <v>СФО, Новосибирская, Новосибирск, МО</v>
      </c>
      <c r="E38" s="189"/>
      <c r="F38" s="190"/>
      <c r="G38" s="191"/>
      <c r="H38" s="169"/>
    </row>
    <row r="39" spans="1:8" ht="12.75">
      <c r="A39" s="81"/>
      <c r="B39" s="87"/>
      <c r="C39" s="87"/>
      <c r="D39" s="87"/>
      <c r="E39" s="91"/>
      <c r="F39" s="91"/>
      <c r="G39" s="84"/>
      <c r="H39" s="81"/>
    </row>
    <row r="40" spans="1:8" ht="12.75" customHeight="1">
      <c r="A40" s="82">
        <v>7</v>
      </c>
      <c r="B40" s="87" t="str">
        <f>VLOOKUP(A40,'пр.взвешивания'!B12:E27,2,FALSE)</f>
        <v>Чокубаева Еркегуль Адильжановна</v>
      </c>
      <c r="C40" s="87" t="str">
        <f>VLOOKUP(B40,'пр.взвешивания'!C12:F27,2,FALSE)</f>
        <v>26.11.1992, 1р</v>
      </c>
      <c r="D40" s="87" t="str">
        <f>VLOOKUP(C40,'пр.взвешивания'!D12:G27,2,FALSE)</f>
        <v>СФО, Р.Алтай, МО</v>
      </c>
      <c r="E40" s="193"/>
      <c r="F40" s="193"/>
      <c r="G40" s="82"/>
      <c r="H40" s="82"/>
    </row>
    <row r="41" spans="1:8" ht="12.75" customHeight="1">
      <c r="A41" s="83"/>
      <c r="B41" s="87"/>
      <c r="C41" s="87"/>
      <c r="D41" s="87"/>
      <c r="E41" s="197"/>
      <c r="F41" s="197"/>
      <c r="G41" s="83"/>
      <c r="H41" s="83"/>
    </row>
    <row r="42" spans="1:5" ht="18" customHeight="1">
      <c r="A42" s="39" t="s">
        <v>8</v>
      </c>
      <c r="B42" s="4" t="s">
        <v>14</v>
      </c>
      <c r="E42" s="39" t="str">
        <f>HYPERLINK('пр.взвешивания'!E3)</f>
        <v>в.к.  65 кг.</v>
      </c>
    </row>
    <row r="43" spans="1:8" ht="12.75">
      <c r="A43" s="81">
        <v>5</v>
      </c>
      <c r="B43" s="87" t="str">
        <f>VLOOKUP(A43,'пр.взвешивания'!B6:E21,2,FALSE)</f>
        <v>Ри Айко Чангиевна</v>
      </c>
      <c r="C43" s="87" t="str">
        <f>VLOOKUP(B43,'пр.взвешивания'!C6:F21,2,FALSE)</f>
        <v>16.02.1994, 1р</v>
      </c>
      <c r="D43" s="87" t="str">
        <f>VLOOKUP(C43,'пр.взвешивания'!D6:G21,2,FALSE)</f>
        <v>СФО, Новосибирская, Новосибирск, МО</v>
      </c>
      <c r="E43" s="91"/>
      <c r="F43" s="92"/>
      <c r="G43" s="84"/>
      <c r="H43" s="81"/>
    </row>
    <row r="44" spans="1:8" ht="12.75">
      <c r="A44" s="81"/>
      <c r="B44" s="87"/>
      <c r="C44" s="87"/>
      <c r="D44" s="87"/>
      <c r="E44" s="91"/>
      <c r="F44" s="91"/>
      <c r="G44" s="84"/>
      <c r="H44" s="81"/>
    </row>
    <row r="45" spans="1:8" ht="12.75">
      <c r="A45" s="82">
        <v>7</v>
      </c>
      <c r="B45" s="87" t="str">
        <f>VLOOKUP(A45,'пр.взвешивания'!B8:E23,2,FALSE)</f>
        <v>Чокубаева Еркегуль Адильжановна</v>
      </c>
      <c r="C45" s="87" t="str">
        <f>VLOOKUP(B45,'пр.взвешивания'!C8:F23,2,FALSE)</f>
        <v>26.11.1992, 1р</v>
      </c>
      <c r="D45" s="87" t="str">
        <f>VLOOKUP(C45,'пр.взвешивания'!D8:G23,2,FALSE)</f>
        <v>СФО, Р.Алтай, МО</v>
      </c>
      <c r="E45" s="193"/>
      <c r="F45" s="193"/>
      <c r="G45" s="82"/>
      <c r="H45" s="82"/>
    </row>
    <row r="46" spans="1:8" ht="13.5" thickBot="1">
      <c r="A46" s="195"/>
      <c r="B46" s="196"/>
      <c r="C46" s="196"/>
      <c r="D46" s="196"/>
      <c r="E46" s="194"/>
      <c r="F46" s="194"/>
      <c r="G46" s="195"/>
      <c r="H46" s="195"/>
    </row>
    <row r="47" spans="1:8" ht="12.75">
      <c r="A47" s="169">
        <v>6</v>
      </c>
      <c r="B47" s="192" t="str">
        <f>VLOOKUP(A47,'пр.взвешивания'!B10:E25,2,FALSE)</f>
        <v>Бычкова Нина Андреевна</v>
      </c>
      <c r="C47" s="192" t="str">
        <f>VLOOKUP(B47,'пр.взвешивания'!C10:F25,2,FALSE)</f>
        <v>26.05.1993, 1р</v>
      </c>
      <c r="D47" s="192" t="str">
        <f>VLOOKUP(C47,'пр.взвешивания'!D10:G25,2,FALSE)</f>
        <v>СФО, Кемеровская, Прокопьевск, МО</v>
      </c>
      <c r="E47" s="189"/>
      <c r="F47" s="190"/>
      <c r="G47" s="191"/>
      <c r="H47" s="169"/>
    </row>
    <row r="48" spans="1:8" ht="12.75">
      <c r="A48" s="81"/>
      <c r="B48" s="87"/>
      <c r="C48" s="87"/>
      <c r="D48" s="87"/>
      <c r="E48" s="91"/>
      <c r="F48" s="91"/>
      <c r="G48" s="84"/>
      <c r="H48" s="81"/>
    </row>
    <row r="49" spans="1:8" ht="12.75">
      <c r="A49" s="82">
        <v>8</v>
      </c>
      <c r="B49" s="87" t="str">
        <f>VLOOKUP(A49,'пр.взвешивания'!B12:E27,2,FALSE)</f>
        <v>Алексеева Наталья Васильевна</v>
      </c>
      <c r="C49" s="87" t="str">
        <f>VLOOKUP(B49,'пр.взвешивания'!C12:F27,2,FALSE)</f>
        <v>02.05.1994, 1р</v>
      </c>
      <c r="D49" s="87" t="str">
        <f>VLOOKUP(C49,'пр.взвешивания'!D12:G27,2,FALSE)</f>
        <v>СФО, Новосибирская, Новосибирск, МО</v>
      </c>
      <c r="E49" s="193"/>
      <c r="F49" s="193"/>
      <c r="G49" s="82"/>
      <c r="H49" s="82"/>
    </row>
    <row r="50" spans="1:8" ht="12.75">
      <c r="A50" s="83"/>
      <c r="B50" s="87"/>
      <c r="C50" s="87"/>
      <c r="D50" s="87"/>
      <c r="E50" s="197"/>
      <c r="F50" s="197"/>
      <c r="G50" s="83"/>
      <c r="H50" s="83"/>
    </row>
    <row r="51" spans="1:5" ht="17.25" customHeight="1">
      <c r="A51" s="39" t="s">
        <v>8</v>
      </c>
      <c r="B51" s="4" t="s">
        <v>15</v>
      </c>
      <c r="E51" s="39" t="str">
        <f>HYPERLINK('пр.взвешивания'!E3)</f>
        <v>в.к.  65 кг.</v>
      </c>
    </row>
    <row r="52" spans="1:8" ht="12.75">
      <c r="A52" s="81">
        <v>5</v>
      </c>
      <c r="B52" s="87" t="str">
        <f>VLOOKUP(A52,'пр.взвешивания'!B6:E21,2,FALSE)</f>
        <v>Ри Айко Чангиевна</v>
      </c>
      <c r="C52" s="87" t="str">
        <f>VLOOKUP(B52,'пр.взвешивания'!C6:F21,2,FALSE)</f>
        <v>16.02.1994, 1р</v>
      </c>
      <c r="D52" s="87" t="str">
        <f>VLOOKUP(C52,'пр.взвешивания'!D6:G21,2,FALSE)</f>
        <v>СФО, Новосибирская, Новосибирск, МО</v>
      </c>
      <c r="E52" s="91"/>
      <c r="F52" s="92"/>
      <c r="G52" s="84"/>
      <c r="H52" s="81"/>
    </row>
    <row r="53" spans="1:8" ht="12.75">
      <c r="A53" s="81"/>
      <c r="B53" s="87"/>
      <c r="C53" s="87"/>
      <c r="D53" s="87"/>
      <c r="E53" s="91"/>
      <c r="F53" s="91"/>
      <c r="G53" s="84"/>
      <c r="H53" s="81"/>
    </row>
    <row r="54" spans="1:8" ht="12.75">
      <c r="A54" s="82">
        <v>8</v>
      </c>
      <c r="B54" s="87" t="str">
        <f>VLOOKUP(A54,'пр.взвешивания'!B8:E23,2,FALSE)</f>
        <v>Алексеева Наталья Васильевна</v>
      </c>
      <c r="C54" s="87" t="str">
        <f>VLOOKUP(B54,'пр.взвешивания'!C8:F23,2,FALSE)</f>
        <v>02.05.1994, 1р</v>
      </c>
      <c r="D54" s="87" t="str">
        <f>VLOOKUP(C54,'пр.взвешивания'!D8:G23,2,FALSE)</f>
        <v>СФО, Новосибирская, Новосибирск, МО</v>
      </c>
      <c r="E54" s="193"/>
      <c r="F54" s="193"/>
      <c r="G54" s="82"/>
      <c r="H54" s="82"/>
    </row>
    <row r="55" spans="1:8" ht="13.5" thickBot="1">
      <c r="A55" s="195"/>
      <c r="B55" s="196"/>
      <c r="C55" s="196"/>
      <c r="D55" s="196"/>
      <c r="E55" s="194"/>
      <c r="F55" s="194"/>
      <c r="G55" s="195"/>
      <c r="H55" s="195"/>
    </row>
    <row r="56" spans="1:8" ht="12.75" customHeight="1">
      <c r="A56" s="169">
        <v>7</v>
      </c>
      <c r="B56" s="192" t="str">
        <f>VLOOKUP(A56,'пр.взвешивания'!B10:E25,2,FALSE)</f>
        <v>Чокубаева Еркегуль Адильжановна</v>
      </c>
      <c r="C56" s="192" t="str">
        <f>VLOOKUP(B56,'пр.взвешивания'!C10:F25,2,FALSE)</f>
        <v>26.11.1992, 1р</v>
      </c>
      <c r="D56" s="192" t="str">
        <f>VLOOKUP(C56,'пр.взвешивания'!D10:G25,2,FALSE)</f>
        <v>СФО, Р.Алтай, МО</v>
      </c>
      <c r="E56" s="189"/>
      <c r="F56" s="190"/>
      <c r="G56" s="191"/>
      <c r="H56" s="169"/>
    </row>
    <row r="57" spans="1:8" ht="12.75" customHeight="1">
      <c r="A57" s="81"/>
      <c r="B57" s="87"/>
      <c r="C57" s="87"/>
      <c r="D57" s="87"/>
      <c r="E57" s="91"/>
      <c r="F57" s="91"/>
      <c r="G57" s="84"/>
      <c r="H57" s="81"/>
    </row>
    <row r="58" spans="1:8" ht="12.75" customHeight="1">
      <c r="A58" s="82">
        <v>6</v>
      </c>
      <c r="B58" s="87" t="str">
        <f>VLOOKUP(A58,'пр.взвешивания'!B12:E27,2,FALSE)</f>
        <v>Бычкова Нина Андреевна</v>
      </c>
      <c r="C58" s="87" t="str">
        <f>VLOOKUP(B58,'пр.взвешивания'!C12:F27,2,FALSE)</f>
        <v>26.05.1993, 1р</v>
      </c>
      <c r="D58" s="87" t="str">
        <f>VLOOKUP(C58,'пр.взвешивания'!D12:G27,2,FALSE)</f>
        <v>СФО, Кемеровская, Прокопьевск, МО</v>
      </c>
      <c r="E58" s="193"/>
      <c r="F58" s="193"/>
      <c r="G58" s="82"/>
      <c r="H58" s="82"/>
    </row>
    <row r="59" spans="1:8" ht="12.75" customHeight="1">
      <c r="A59" s="83"/>
      <c r="B59" s="87"/>
      <c r="C59" s="87"/>
      <c r="D59" s="87"/>
      <c r="E59" s="197"/>
      <c r="F59" s="197"/>
      <c r="G59" s="83"/>
      <c r="H59" s="83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mergeCells count="209">
    <mergeCell ref="E58:E59"/>
    <mergeCell ref="F58:F59"/>
    <mergeCell ref="G58:G59"/>
    <mergeCell ref="A58:A59"/>
    <mergeCell ref="B58:B59"/>
    <mergeCell ref="C58:C59"/>
    <mergeCell ref="D58:D59"/>
    <mergeCell ref="E56:E57"/>
    <mergeCell ref="F56:F57"/>
    <mergeCell ref="G56:G57"/>
    <mergeCell ref="H56:H57"/>
    <mergeCell ref="A56:A57"/>
    <mergeCell ref="B56:B57"/>
    <mergeCell ref="C56:C57"/>
    <mergeCell ref="D56:D57"/>
    <mergeCell ref="E54:E55"/>
    <mergeCell ref="F54:F55"/>
    <mergeCell ref="G54:G55"/>
    <mergeCell ref="H54:H55"/>
    <mergeCell ref="A54:A55"/>
    <mergeCell ref="B54:B55"/>
    <mergeCell ref="C54:C55"/>
    <mergeCell ref="D54:D55"/>
    <mergeCell ref="E52:E53"/>
    <mergeCell ref="F52:F53"/>
    <mergeCell ref="G52:G53"/>
    <mergeCell ref="H52:H53"/>
    <mergeCell ref="A52:A53"/>
    <mergeCell ref="B52:B53"/>
    <mergeCell ref="C52:C53"/>
    <mergeCell ref="D52:D53"/>
    <mergeCell ref="E49:E50"/>
    <mergeCell ref="F49:F50"/>
    <mergeCell ref="G49:G50"/>
    <mergeCell ref="H49:H50"/>
    <mergeCell ref="A49:A50"/>
    <mergeCell ref="B49:B50"/>
    <mergeCell ref="C49:C50"/>
    <mergeCell ref="D49:D50"/>
    <mergeCell ref="E25:E26"/>
    <mergeCell ref="F25:F26"/>
    <mergeCell ref="G25:G26"/>
    <mergeCell ref="H25:H26"/>
    <mergeCell ref="A25:A26"/>
    <mergeCell ref="B25:B26"/>
    <mergeCell ref="C25:C26"/>
    <mergeCell ref="D25:D26"/>
    <mergeCell ref="H58:H59"/>
    <mergeCell ref="B5:B6"/>
    <mergeCell ref="C5:C6"/>
    <mergeCell ref="A7:A8"/>
    <mergeCell ref="B7:B8"/>
    <mergeCell ref="C7:C8"/>
    <mergeCell ref="F7:F8"/>
    <mergeCell ref="G7:G8"/>
    <mergeCell ref="H7:H8"/>
    <mergeCell ref="E5:E6"/>
    <mergeCell ref="A3:A4"/>
    <mergeCell ref="B3:B4"/>
    <mergeCell ref="C3:C4"/>
    <mergeCell ref="A5:A6"/>
    <mergeCell ref="F5:F6"/>
    <mergeCell ref="G5:G6"/>
    <mergeCell ref="H5:H6"/>
    <mergeCell ref="A1:H1"/>
    <mergeCell ref="E3:E4"/>
    <mergeCell ref="F3:F4"/>
    <mergeCell ref="G3:G4"/>
    <mergeCell ref="H3:H4"/>
    <mergeCell ref="D3:D4"/>
    <mergeCell ref="D5:D6"/>
    <mergeCell ref="F9:F10"/>
    <mergeCell ref="G9:G10"/>
    <mergeCell ref="H9:H10"/>
    <mergeCell ref="A9:A10"/>
    <mergeCell ref="B9:B10"/>
    <mergeCell ref="C9:C10"/>
    <mergeCell ref="D9:D10"/>
    <mergeCell ref="E7:E8"/>
    <mergeCell ref="A11:A12"/>
    <mergeCell ref="B11:B12"/>
    <mergeCell ref="C11:C12"/>
    <mergeCell ref="D11:D12"/>
    <mergeCell ref="E11:E12"/>
    <mergeCell ref="E9:E10"/>
    <mergeCell ref="D7:D8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G18:G19"/>
    <mergeCell ref="H18:H19"/>
    <mergeCell ref="E20:E21"/>
    <mergeCell ref="F20:F21"/>
    <mergeCell ref="G20:G21"/>
    <mergeCell ref="H20:H21"/>
    <mergeCell ref="A23:A24"/>
    <mergeCell ref="B23:B24"/>
    <mergeCell ref="C23:C24"/>
    <mergeCell ref="D23:D24"/>
    <mergeCell ref="E23:E24"/>
    <mergeCell ref="F23:F24"/>
    <mergeCell ref="G23:G24"/>
    <mergeCell ref="H23:H24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2:A33"/>
    <mergeCell ref="B32:B33"/>
    <mergeCell ref="C32:C33"/>
    <mergeCell ref="D32:D33"/>
    <mergeCell ref="E32:E33"/>
    <mergeCell ref="F32:F33"/>
    <mergeCell ref="G32:G33"/>
    <mergeCell ref="H32:H33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G34:G35"/>
    <mergeCell ref="H34:H35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3:A44"/>
    <mergeCell ref="B43:B44"/>
    <mergeCell ref="C43:C44"/>
    <mergeCell ref="D43:D44"/>
    <mergeCell ref="E43:E44"/>
    <mergeCell ref="F43:F44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7:A48"/>
    <mergeCell ref="B47:B48"/>
    <mergeCell ref="C47:C48"/>
    <mergeCell ref="D47:D48"/>
    <mergeCell ref="E47:E48"/>
    <mergeCell ref="F47:F48"/>
    <mergeCell ref="G47:G48"/>
    <mergeCell ref="H47:H4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82"/>
  <sheetViews>
    <sheetView workbookViewId="0" topLeftCell="A1">
      <selection activeCell="C6" sqref="C6:E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0" customHeight="1">
      <c r="A1" s="185" t="str">
        <f>HYPERLINK('[2]реквизиты'!$A$2)</f>
        <v>Первенство Сибирского Федерального Округа по самбо среди девушек 1992-93г.р.</v>
      </c>
      <c r="B1" s="211"/>
      <c r="C1" s="211"/>
      <c r="D1" s="211"/>
      <c r="E1" s="211"/>
      <c r="F1" s="211"/>
      <c r="G1" s="211"/>
    </row>
    <row r="2" spans="1:7" ht="20.25" customHeight="1">
      <c r="A2" s="208" t="str">
        <f>HYPERLINK('[2]реквизиты'!$A$3)</f>
        <v>10-11.12.2009г.                             г.Новокузнецк</v>
      </c>
      <c r="B2" s="208"/>
      <c r="C2" s="208"/>
      <c r="D2" s="208"/>
      <c r="E2" s="208"/>
      <c r="F2" s="208"/>
      <c r="G2" s="208"/>
    </row>
    <row r="3" spans="1:7" ht="20.25" customHeight="1">
      <c r="A3" s="35"/>
      <c r="B3" s="35"/>
      <c r="C3" s="35"/>
      <c r="D3" s="35"/>
      <c r="E3" s="35" t="s">
        <v>61</v>
      </c>
      <c r="F3" s="35"/>
      <c r="G3" s="35"/>
    </row>
    <row r="4" spans="1:7" ht="12.75">
      <c r="A4" s="82" t="s">
        <v>16</v>
      </c>
      <c r="B4" s="82" t="s">
        <v>0</v>
      </c>
      <c r="C4" s="82"/>
      <c r="D4" s="82"/>
      <c r="E4" s="82"/>
      <c r="F4" s="82"/>
      <c r="G4" s="82"/>
    </row>
    <row r="5" spans="1:7" ht="12.75">
      <c r="A5" s="83"/>
      <c r="B5" s="83"/>
      <c r="C5" s="83"/>
      <c r="D5" s="83"/>
      <c r="E5" s="83"/>
      <c r="F5" s="83"/>
      <c r="G5" s="83"/>
    </row>
    <row r="6" spans="1:7" ht="12.75">
      <c r="A6" s="213"/>
      <c r="B6" s="214">
        <v>1</v>
      </c>
      <c r="C6" s="93" t="s">
        <v>57</v>
      </c>
      <c r="D6" s="81" t="s">
        <v>58</v>
      </c>
      <c r="E6" s="94" t="s">
        <v>59</v>
      </c>
      <c r="F6" s="84"/>
      <c r="G6" s="212" t="s">
        <v>60</v>
      </c>
    </row>
    <row r="7" spans="1:7" ht="12.75">
      <c r="A7" s="213"/>
      <c r="B7" s="214"/>
      <c r="C7" s="93"/>
      <c r="D7" s="81"/>
      <c r="E7" s="94"/>
      <c r="F7" s="84"/>
      <c r="G7" s="212"/>
    </row>
    <row r="8" spans="1:7" ht="12.75">
      <c r="A8" s="213"/>
      <c r="B8" s="214">
        <v>2</v>
      </c>
      <c r="C8" s="93" t="s">
        <v>53</v>
      </c>
      <c r="D8" s="81" t="s">
        <v>54</v>
      </c>
      <c r="E8" s="94" t="s">
        <v>55</v>
      </c>
      <c r="F8" s="84"/>
      <c r="G8" s="212" t="s">
        <v>56</v>
      </c>
    </row>
    <row r="9" spans="1:7" ht="12.75">
      <c r="A9" s="213"/>
      <c r="B9" s="214"/>
      <c r="C9" s="93"/>
      <c r="D9" s="81"/>
      <c r="E9" s="94"/>
      <c r="F9" s="84"/>
      <c r="G9" s="212"/>
    </row>
    <row r="10" spans="1:7" ht="12.75">
      <c r="A10" s="213"/>
      <c r="B10" s="214">
        <v>3</v>
      </c>
      <c r="C10" s="93" t="s">
        <v>49</v>
      </c>
      <c r="D10" s="81" t="s">
        <v>50</v>
      </c>
      <c r="E10" s="94" t="s">
        <v>47</v>
      </c>
      <c r="F10" s="84" t="s">
        <v>51</v>
      </c>
      <c r="G10" s="212" t="s">
        <v>52</v>
      </c>
    </row>
    <row r="11" spans="1:7" ht="12.75">
      <c r="A11" s="213"/>
      <c r="B11" s="214"/>
      <c r="C11" s="93"/>
      <c r="D11" s="81"/>
      <c r="E11" s="94"/>
      <c r="F11" s="84"/>
      <c r="G11" s="212"/>
    </row>
    <row r="12" spans="1:7" ht="12.75">
      <c r="A12" s="213"/>
      <c r="B12" s="214">
        <v>4</v>
      </c>
      <c r="C12" s="93" t="s">
        <v>43</v>
      </c>
      <c r="D12" s="81" t="s">
        <v>44</v>
      </c>
      <c r="E12" s="94" t="s">
        <v>33</v>
      </c>
      <c r="F12" s="84"/>
      <c r="G12" s="212" t="s">
        <v>34</v>
      </c>
    </row>
    <row r="13" spans="1:7" ht="12.75">
      <c r="A13" s="213"/>
      <c r="B13" s="214"/>
      <c r="C13" s="93"/>
      <c r="D13" s="81"/>
      <c r="E13" s="94"/>
      <c r="F13" s="84"/>
      <c r="G13" s="212"/>
    </row>
    <row r="14" spans="1:7" ht="12.75">
      <c r="A14" s="213"/>
      <c r="B14" s="214">
        <v>5</v>
      </c>
      <c r="C14" s="93" t="s">
        <v>31</v>
      </c>
      <c r="D14" s="81" t="s">
        <v>32</v>
      </c>
      <c r="E14" s="94" t="s">
        <v>33</v>
      </c>
      <c r="F14" s="84"/>
      <c r="G14" s="212" t="s">
        <v>34</v>
      </c>
    </row>
    <row r="15" spans="1:7" ht="12.75">
      <c r="A15" s="213"/>
      <c r="B15" s="214"/>
      <c r="C15" s="93"/>
      <c r="D15" s="81"/>
      <c r="E15" s="94"/>
      <c r="F15" s="84"/>
      <c r="G15" s="212"/>
    </row>
    <row r="16" spans="1:7" ht="12.75">
      <c r="A16" s="213"/>
      <c r="B16" s="214">
        <v>6</v>
      </c>
      <c r="C16" s="93" t="s">
        <v>45</v>
      </c>
      <c r="D16" s="81" t="s">
        <v>46</v>
      </c>
      <c r="E16" s="94" t="s">
        <v>47</v>
      </c>
      <c r="F16" s="84"/>
      <c r="G16" s="212" t="s">
        <v>48</v>
      </c>
    </row>
    <row r="17" spans="1:7" ht="12.75">
      <c r="A17" s="213"/>
      <c r="B17" s="214"/>
      <c r="C17" s="93"/>
      <c r="D17" s="81"/>
      <c r="E17" s="94"/>
      <c r="F17" s="84"/>
      <c r="G17" s="212"/>
    </row>
    <row r="18" spans="1:7" ht="12.75">
      <c r="A18" s="213"/>
      <c r="B18" s="214">
        <v>7</v>
      </c>
      <c r="C18" s="93" t="s">
        <v>38</v>
      </c>
      <c r="D18" s="81" t="s">
        <v>39</v>
      </c>
      <c r="E18" s="94" t="s">
        <v>40</v>
      </c>
      <c r="F18" s="84" t="s">
        <v>41</v>
      </c>
      <c r="G18" s="212" t="s">
        <v>42</v>
      </c>
    </row>
    <row r="19" spans="1:7" ht="12.75">
      <c r="A19" s="213"/>
      <c r="B19" s="214"/>
      <c r="C19" s="93"/>
      <c r="D19" s="81"/>
      <c r="E19" s="94"/>
      <c r="F19" s="84"/>
      <c r="G19" s="212"/>
    </row>
    <row r="20" spans="1:7" ht="12.75">
      <c r="A20" s="213"/>
      <c r="B20" s="214">
        <v>8</v>
      </c>
      <c r="C20" s="93" t="s">
        <v>35</v>
      </c>
      <c r="D20" s="81" t="s">
        <v>36</v>
      </c>
      <c r="E20" s="94" t="s">
        <v>33</v>
      </c>
      <c r="F20" s="84"/>
      <c r="G20" s="212" t="s">
        <v>37</v>
      </c>
    </row>
    <row r="21" spans="1:7" ht="12.75">
      <c r="A21" s="213"/>
      <c r="B21" s="214"/>
      <c r="C21" s="93"/>
      <c r="D21" s="81"/>
      <c r="E21" s="94"/>
      <c r="F21" s="84"/>
      <c r="G21" s="212"/>
    </row>
    <row r="22" spans="1:8" ht="12.75">
      <c r="A22" s="209"/>
      <c r="B22" s="209"/>
      <c r="C22" s="209"/>
      <c r="D22" s="209"/>
      <c r="E22" s="209"/>
      <c r="F22" s="209"/>
      <c r="G22" s="210"/>
      <c r="H22" s="2"/>
    </row>
    <row r="23" spans="1:8" ht="12.75">
      <c r="A23" s="209"/>
      <c r="B23" s="209"/>
      <c r="C23" s="209"/>
      <c r="D23" s="209"/>
      <c r="E23" s="209"/>
      <c r="F23" s="209"/>
      <c r="G23" s="210"/>
      <c r="H23" s="2"/>
    </row>
    <row r="24" spans="1:8" ht="12.75">
      <c r="A24" s="209"/>
      <c r="B24" s="209"/>
      <c r="C24" s="209"/>
      <c r="D24" s="209"/>
      <c r="E24" s="209"/>
      <c r="F24" s="209"/>
      <c r="G24" s="209"/>
      <c r="H24" s="2"/>
    </row>
    <row r="25" spans="1:8" ht="12.75">
      <c r="A25" s="209"/>
      <c r="B25" s="209"/>
      <c r="C25" s="209"/>
      <c r="D25" s="209"/>
      <c r="E25" s="209"/>
      <c r="F25" s="209"/>
      <c r="G25" s="209"/>
      <c r="H25" s="2"/>
    </row>
    <row r="26" spans="1:8" ht="12.75">
      <c r="A26" s="209"/>
      <c r="B26" s="209"/>
      <c r="C26" s="209"/>
      <c r="D26" s="209"/>
      <c r="E26" s="209"/>
      <c r="F26" s="209"/>
      <c r="G26" s="210"/>
      <c r="H26" s="2"/>
    </row>
    <row r="27" spans="1:8" ht="12.75">
      <c r="A27" s="209"/>
      <c r="B27" s="209"/>
      <c r="C27" s="209"/>
      <c r="D27" s="209"/>
      <c r="E27" s="209"/>
      <c r="F27" s="209"/>
      <c r="G27" s="210"/>
      <c r="H27" s="2"/>
    </row>
    <row r="28" spans="1:8" ht="12.75">
      <c r="A28" s="209"/>
      <c r="B28" s="209"/>
      <c r="C28" s="209"/>
      <c r="D28" s="209"/>
      <c r="E28" s="209"/>
      <c r="F28" s="209"/>
      <c r="G28" s="209"/>
      <c r="H28" s="2"/>
    </row>
    <row r="29" spans="1:8" ht="12.75">
      <c r="A29" s="209"/>
      <c r="B29" s="209"/>
      <c r="C29" s="209"/>
      <c r="D29" s="209"/>
      <c r="E29" s="209"/>
      <c r="F29" s="209"/>
      <c r="G29" s="209"/>
      <c r="H29" s="2"/>
    </row>
    <row r="30" spans="1:8" ht="12.75">
      <c r="A30" s="209"/>
      <c r="B30" s="209"/>
      <c r="C30" s="209"/>
      <c r="D30" s="209"/>
      <c r="E30" s="209"/>
      <c r="F30" s="209"/>
      <c r="G30" s="210"/>
      <c r="H30" s="2"/>
    </row>
    <row r="31" spans="1:8" ht="12.75">
      <c r="A31" s="209"/>
      <c r="B31" s="209"/>
      <c r="C31" s="209"/>
      <c r="D31" s="209"/>
      <c r="E31" s="209"/>
      <c r="F31" s="209"/>
      <c r="G31" s="210"/>
      <c r="H31" s="2"/>
    </row>
    <row r="32" spans="1:8" ht="12.75">
      <c r="A32" s="209"/>
      <c r="B32" s="209"/>
      <c r="C32" s="209"/>
      <c r="D32" s="209"/>
      <c r="E32" s="209"/>
      <c r="F32" s="209"/>
      <c r="G32" s="209"/>
      <c r="H32" s="2"/>
    </row>
    <row r="33" spans="1:8" ht="12.75">
      <c r="A33" s="209"/>
      <c r="B33" s="209"/>
      <c r="C33" s="209"/>
      <c r="D33" s="209"/>
      <c r="E33" s="209"/>
      <c r="F33" s="209"/>
      <c r="G33" s="209"/>
      <c r="H33" s="2"/>
    </row>
    <row r="34" spans="1:8" ht="12.75">
      <c r="A34" s="209"/>
      <c r="B34" s="209"/>
      <c r="C34" s="209"/>
      <c r="D34" s="209"/>
      <c r="E34" s="209"/>
      <c r="F34" s="209"/>
      <c r="G34" s="210"/>
      <c r="H34" s="2"/>
    </row>
    <row r="35" spans="1:8" ht="12.75">
      <c r="A35" s="209"/>
      <c r="B35" s="209"/>
      <c r="C35" s="209"/>
      <c r="D35" s="209"/>
      <c r="E35" s="209"/>
      <c r="F35" s="209"/>
      <c r="G35" s="210"/>
      <c r="H35" s="2"/>
    </row>
    <row r="36" spans="1:8" ht="12.75">
      <c r="A36" s="209"/>
      <c r="B36" s="209"/>
      <c r="C36" s="209"/>
      <c r="D36" s="209"/>
      <c r="E36" s="209"/>
      <c r="F36" s="209"/>
      <c r="G36" s="209"/>
      <c r="H36" s="2"/>
    </row>
    <row r="37" spans="1:8" ht="12.75">
      <c r="A37" s="209"/>
      <c r="B37" s="209"/>
      <c r="C37" s="209"/>
      <c r="D37" s="209"/>
      <c r="E37" s="209"/>
      <c r="F37" s="209"/>
      <c r="G37" s="209"/>
      <c r="H37" s="2"/>
    </row>
    <row r="38" spans="1:8" ht="12.75">
      <c r="A38" s="209"/>
      <c r="B38" s="209"/>
      <c r="C38" s="209"/>
      <c r="D38" s="209"/>
      <c r="E38" s="209"/>
      <c r="F38" s="209"/>
      <c r="G38" s="210"/>
      <c r="H38" s="2"/>
    </row>
    <row r="39" spans="1:8" ht="12.75">
      <c r="A39" s="209"/>
      <c r="B39" s="209"/>
      <c r="C39" s="209"/>
      <c r="D39" s="209"/>
      <c r="E39" s="209"/>
      <c r="F39" s="209"/>
      <c r="G39" s="210"/>
      <c r="H39" s="2"/>
    </row>
    <row r="40" spans="1:8" ht="12.75">
      <c r="A40" s="209"/>
      <c r="B40" s="209"/>
      <c r="C40" s="209"/>
      <c r="D40" s="209"/>
      <c r="E40" s="209"/>
      <c r="F40" s="209"/>
      <c r="G40" s="209"/>
      <c r="H40" s="2"/>
    </row>
    <row r="41" spans="1:8" ht="12.75">
      <c r="A41" s="209"/>
      <c r="B41" s="209"/>
      <c r="C41" s="209"/>
      <c r="D41" s="209"/>
      <c r="E41" s="209"/>
      <c r="F41" s="209"/>
      <c r="G41" s="209"/>
      <c r="H41" s="2"/>
    </row>
    <row r="42" spans="1:8" ht="12.75">
      <c r="A42" s="209"/>
      <c r="B42" s="209"/>
      <c r="C42" s="209"/>
      <c r="D42" s="209"/>
      <c r="E42" s="209"/>
      <c r="F42" s="209"/>
      <c r="G42" s="210"/>
      <c r="H42" s="2"/>
    </row>
    <row r="43" spans="1:8" ht="12.75">
      <c r="A43" s="209"/>
      <c r="B43" s="209"/>
      <c r="C43" s="209"/>
      <c r="D43" s="209"/>
      <c r="E43" s="209"/>
      <c r="F43" s="209"/>
      <c r="G43" s="210"/>
      <c r="H43" s="2"/>
    </row>
    <row r="44" spans="1:8" ht="12.75">
      <c r="A44" s="209"/>
      <c r="B44" s="209"/>
      <c r="C44" s="209"/>
      <c r="D44" s="209"/>
      <c r="E44" s="209"/>
      <c r="F44" s="209"/>
      <c r="G44" s="209"/>
      <c r="H44" s="2"/>
    </row>
    <row r="45" spans="1:8" ht="12.75">
      <c r="A45" s="209"/>
      <c r="B45" s="209"/>
      <c r="C45" s="209"/>
      <c r="D45" s="209"/>
      <c r="E45" s="209"/>
      <c r="F45" s="209"/>
      <c r="G45" s="209"/>
      <c r="H45" s="2"/>
    </row>
    <row r="46" spans="1:8" ht="12.75">
      <c r="A46" s="209"/>
      <c r="B46" s="209"/>
      <c r="C46" s="209"/>
      <c r="D46" s="209"/>
      <c r="E46" s="209"/>
      <c r="F46" s="209"/>
      <c r="G46" s="210"/>
      <c r="H46" s="2"/>
    </row>
    <row r="47" spans="1:8" ht="12.75">
      <c r="A47" s="209"/>
      <c r="B47" s="209"/>
      <c r="C47" s="209"/>
      <c r="D47" s="209"/>
      <c r="E47" s="209"/>
      <c r="F47" s="209"/>
      <c r="G47" s="210"/>
      <c r="H47" s="2"/>
    </row>
    <row r="48" spans="1:8" ht="12.75">
      <c r="A48" s="209"/>
      <c r="B48" s="209"/>
      <c r="C48" s="209"/>
      <c r="D48" s="209"/>
      <c r="E48" s="209"/>
      <c r="F48" s="209"/>
      <c r="G48" s="209"/>
      <c r="H48" s="2"/>
    </row>
    <row r="49" spans="1:8" ht="12.75">
      <c r="A49" s="209"/>
      <c r="B49" s="209"/>
      <c r="C49" s="209"/>
      <c r="D49" s="209"/>
      <c r="E49" s="209"/>
      <c r="F49" s="209"/>
      <c r="G49" s="209"/>
      <c r="H49" s="2"/>
    </row>
    <row r="50" spans="1:8" ht="12.75">
      <c r="A50" s="209"/>
      <c r="B50" s="209"/>
      <c r="C50" s="209"/>
      <c r="D50" s="209"/>
      <c r="E50" s="209"/>
      <c r="F50" s="209"/>
      <c r="G50" s="210"/>
      <c r="H50" s="2"/>
    </row>
    <row r="51" spans="1:8" ht="12.75">
      <c r="A51" s="209"/>
      <c r="B51" s="209"/>
      <c r="C51" s="209"/>
      <c r="D51" s="209"/>
      <c r="E51" s="209"/>
      <c r="F51" s="209"/>
      <c r="G51" s="210"/>
      <c r="H51" s="2"/>
    </row>
    <row r="52" spans="1:8" ht="12.75">
      <c r="A52" s="209"/>
      <c r="B52" s="209"/>
      <c r="C52" s="209"/>
      <c r="D52" s="209"/>
      <c r="E52" s="209"/>
      <c r="F52" s="209"/>
      <c r="G52" s="209"/>
      <c r="H52" s="2"/>
    </row>
    <row r="53" spans="1:8" ht="12.75">
      <c r="A53" s="209"/>
      <c r="B53" s="209"/>
      <c r="C53" s="209"/>
      <c r="D53" s="209"/>
      <c r="E53" s="209"/>
      <c r="F53" s="209"/>
      <c r="G53" s="209"/>
      <c r="H53" s="2"/>
    </row>
    <row r="54" spans="1:8" ht="12.75">
      <c r="A54" s="209"/>
      <c r="B54" s="209"/>
      <c r="C54" s="209"/>
      <c r="D54" s="209"/>
      <c r="E54" s="209"/>
      <c r="F54" s="209"/>
      <c r="G54" s="210"/>
      <c r="H54" s="2"/>
    </row>
    <row r="55" spans="1:8" ht="12.75">
      <c r="A55" s="209"/>
      <c r="B55" s="209"/>
      <c r="C55" s="209"/>
      <c r="D55" s="209"/>
      <c r="E55" s="209"/>
      <c r="F55" s="209"/>
      <c r="G55" s="210"/>
      <c r="H55" s="2"/>
    </row>
    <row r="56" spans="1:8" ht="12.75">
      <c r="A56" s="209"/>
      <c r="B56" s="209"/>
      <c r="C56" s="209"/>
      <c r="D56" s="209"/>
      <c r="E56" s="209"/>
      <c r="F56" s="209"/>
      <c r="G56" s="209"/>
      <c r="H56" s="2"/>
    </row>
    <row r="57" spans="1:8" ht="12.75">
      <c r="A57" s="209"/>
      <c r="B57" s="209"/>
      <c r="C57" s="209"/>
      <c r="D57" s="209"/>
      <c r="E57" s="209"/>
      <c r="F57" s="209"/>
      <c r="G57" s="209"/>
      <c r="H57" s="2"/>
    </row>
    <row r="58" spans="1:8" ht="12.75">
      <c r="A58" s="209"/>
      <c r="B58" s="209"/>
      <c r="C58" s="209"/>
      <c r="D58" s="209"/>
      <c r="E58" s="209"/>
      <c r="F58" s="209"/>
      <c r="G58" s="210"/>
      <c r="H58" s="2"/>
    </row>
    <row r="59" spans="1:8" ht="12.75">
      <c r="A59" s="209"/>
      <c r="B59" s="209"/>
      <c r="C59" s="209"/>
      <c r="D59" s="209"/>
      <c r="E59" s="209"/>
      <c r="F59" s="209"/>
      <c r="G59" s="210"/>
      <c r="H59" s="2"/>
    </row>
    <row r="60" spans="1:8" ht="12.75">
      <c r="A60" s="209"/>
      <c r="B60" s="209"/>
      <c r="C60" s="209"/>
      <c r="D60" s="209"/>
      <c r="E60" s="209"/>
      <c r="F60" s="209"/>
      <c r="G60" s="209"/>
      <c r="H60" s="2"/>
    </row>
    <row r="61" spans="1:8" ht="12.75">
      <c r="A61" s="209"/>
      <c r="B61" s="209"/>
      <c r="C61" s="209"/>
      <c r="D61" s="209"/>
      <c r="E61" s="209"/>
      <c r="F61" s="209"/>
      <c r="G61" s="209"/>
      <c r="H61" s="2"/>
    </row>
    <row r="62" spans="1:8" ht="12.75">
      <c r="A62" s="209"/>
      <c r="B62" s="209"/>
      <c r="C62" s="209"/>
      <c r="D62" s="209"/>
      <c r="E62" s="209"/>
      <c r="F62" s="209"/>
      <c r="G62" s="210"/>
      <c r="H62" s="2"/>
    </row>
    <row r="63" spans="1:8" ht="12.75">
      <c r="A63" s="209"/>
      <c r="B63" s="209"/>
      <c r="C63" s="209"/>
      <c r="D63" s="209"/>
      <c r="E63" s="209"/>
      <c r="F63" s="209"/>
      <c r="G63" s="210"/>
      <c r="H63" s="2"/>
    </row>
    <row r="64" spans="1:8" ht="12.75">
      <c r="A64" s="209"/>
      <c r="B64" s="209"/>
      <c r="C64" s="209"/>
      <c r="D64" s="209"/>
      <c r="E64" s="209"/>
      <c r="F64" s="209"/>
      <c r="G64" s="209"/>
      <c r="H64" s="2"/>
    </row>
    <row r="65" spans="1:8" ht="12.75">
      <c r="A65" s="209"/>
      <c r="B65" s="209"/>
      <c r="C65" s="209"/>
      <c r="D65" s="209"/>
      <c r="E65" s="209"/>
      <c r="F65" s="209"/>
      <c r="G65" s="209"/>
      <c r="H65" s="2"/>
    </row>
    <row r="66" spans="1:8" ht="12.75">
      <c r="A66" s="209"/>
      <c r="B66" s="209"/>
      <c r="C66" s="209"/>
      <c r="D66" s="209"/>
      <c r="E66" s="209"/>
      <c r="F66" s="209"/>
      <c r="G66" s="210"/>
      <c r="H66" s="2"/>
    </row>
    <row r="67" spans="1:8" ht="12.75">
      <c r="A67" s="209"/>
      <c r="B67" s="209"/>
      <c r="C67" s="209"/>
      <c r="D67" s="209"/>
      <c r="E67" s="209"/>
      <c r="F67" s="209"/>
      <c r="G67" s="210"/>
      <c r="H67" s="2"/>
    </row>
    <row r="68" spans="1:8" ht="12.75">
      <c r="A68" s="209"/>
      <c r="B68" s="209"/>
      <c r="C68" s="209"/>
      <c r="D68" s="209"/>
      <c r="E68" s="209"/>
      <c r="F68" s="209"/>
      <c r="G68" s="209"/>
      <c r="H68" s="2"/>
    </row>
    <row r="69" spans="1:8" ht="12.75">
      <c r="A69" s="209"/>
      <c r="B69" s="209"/>
      <c r="C69" s="209"/>
      <c r="D69" s="209"/>
      <c r="E69" s="209"/>
      <c r="F69" s="209"/>
      <c r="G69" s="209"/>
      <c r="H69" s="2"/>
    </row>
    <row r="70" spans="1:8" ht="12.75">
      <c r="A70" s="209"/>
      <c r="B70" s="209"/>
      <c r="C70" s="209"/>
      <c r="D70" s="209"/>
      <c r="E70" s="209"/>
      <c r="F70" s="209"/>
      <c r="G70" s="210"/>
      <c r="H70" s="2"/>
    </row>
    <row r="71" spans="1:8" ht="12.75">
      <c r="A71" s="209"/>
      <c r="B71" s="209"/>
      <c r="C71" s="209"/>
      <c r="D71" s="209"/>
      <c r="E71" s="209"/>
      <c r="F71" s="209"/>
      <c r="G71" s="210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</sheetData>
  <mergeCells count="240">
    <mergeCell ref="A4:A5"/>
    <mergeCell ref="B4:B5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E20:E21"/>
    <mergeCell ref="F20:F21"/>
    <mergeCell ref="G20:G21"/>
    <mergeCell ref="A20:A21"/>
    <mergeCell ref="B20:B21"/>
    <mergeCell ref="C20:C21"/>
    <mergeCell ref="D20:D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F62:F63"/>
    <mergeCell ref="C62:C63"/>
    <mergeCell ref="E58:E59"/>
    <mergeCell ref="F58:F59"/>
    <mergeCell ref="C58:C59"/>
    <mergeCell ref="D58:D59"/>
    <mergeCell ref="D62:D63"/>
    <mergeCell ref="A62:A63"/>
    <mergeCell ref="B62:B63"/>
    <mergeCell ref="A64:A65"/>
    <mergeCell ref="B64:B65"/>
    <mergeCell ref="G62:G63"/>
    <mergeCell ref="B66:B67"/>
    <mergeCell ref="C66:C67"/>
    <mergeCell ref="D66:D67"/>
    <mergeCell ref="E62:E63"/>
    <mergeCell ref="E64:E65"/>
    <mergeCell ref="F64:F65"/>
    <mergeCell ref="G64:G65"/>
    <mergeCell ref="C64:C65"/>
    <mergeCell ref="D64:D65"/>
    <mergeCell ref="A1:G1"/>
    <mergeCell ref="A70:A71"/>
    <mergeCell ref="B70:B71"/>
    <mergeCell ref="C70:C71"/>
    <mergeCell ref="D70:D71"/>
    <mergeCell ref="E66:E67"/>
    <mergeCell ref="F66:F67"/>
    <mergeCell ref="G66:G67"/>
    <mergeCell ref="A68:A69"/>
    <mergeCell ref="B68:B69"/>
    <mergeCell ref="A2:G2"/>
    <mergeCell ref="E70:E71"/>
    <mergeCell ref="F70:F71"/>
    <mergeCell ref="G70:G71"/>
    <mergeCell ref="C68:C69"/>
    <mergeCell ref="D68:D69"/>
    <mergeCell ref="E68:E69"/>
    <mergeCell ref="F68:F69"/>
    <mergeCell ref="G68:G69"/>
    <mergeCell ref="A66:A6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2009-12-11T14:22:52Z</cp:lastPrinted>
  <dcterms:created xsi:type="dcterms:W3CDTF">1996-10-08T23:32:33Z</dcterms:created>
  <dcterms:modified xsi:type="dcterms:W3CDTF">2009-12-11T14:23:13Z</dcterms:modified>
  <cp:category/>
  <cp:version/>
  <cp:contentType/>
  <cp:contentStatus/>
</cp:coreProperties>
</file>