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<sst xmlns="http://schemas.openxmlformats.org/spreadsheetml/2006/main" count="318" uniqueCount="163">
  <si>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</si>
  <si>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</si>
  <si>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</si>
  <si>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</si>
  <si>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</si>
  <si>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</si>
  <si>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</si>
  <si>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</si>
  <si>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</si>
  <si>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</si>
  <si>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</si>
  <si>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</si>
  <si>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</si>
  <si>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</si>
  <si>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</si>
  <si>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</si>
  <si>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</si>
  <si>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</si>
  <si>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</si>
  <si>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</si>
  <si>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</si>
  <si>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</si>
  <si>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</si>
  <si>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</si>
  <si>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</si>
  <si>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</si>
  <si>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</si>
  <si>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</si>
  <si>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</si>
  <si>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</si>
  <si>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</si>
  <si>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</si>
  <si>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</si>
  <si>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</si>
  <si>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</si>
  <si>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</si>
  <si>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</si>
  <si>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</si>
  <si>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</si>
  <si>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</si>
  <si>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</si>
  <si>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</si>
  <si>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</si>
  <si>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</si>
  <si>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</si>
  <si>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</si>
  <si>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</si>
  <si>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</si>
  <si>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</si>
  <si>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</si>
  <si>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</si>
  <si>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</si>
  <si>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</si>
  <si>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</si>
  <si>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</si>
  <si>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</si>
  <si>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</si>
  <si>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</si>
  <si>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</si>
  <si>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</si>
  <si>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</si>
  <si>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</si>
  <si>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</si>
  <si>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</si>
  <si>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</si>
  <si>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</si>
  <si>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</si>
  <si>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</si>
  <si>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</si>
  <si>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</si>
  <si>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</si>
  <si>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</si>
  <si>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</si>
  <si>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</si>
  <si>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</si>
  <si>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</si>
  <si>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</si>
  <si>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</si>
  <si>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</si>
  <si>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</si>
  <si>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ВЕРШИННИКОВ Вячеслав Викторович</t>
  </si>
  <si>
    <t>26.12.88 мс</t>
  </si>
  <si>
    <t>ПФО Башкортостан Туймазы МО</t>
  </si>
  <si>
    <t>Мухаметдинов РР</t>
  </si>
  <si>
    <t>БОБИКОВ Роман Николаевич</t>
  </si>
  <si>
    <t>88 мс</t>
  </si>
  <si>
    <t>ЦФО Тверская Тверь МО</t>
  </si>
  <si>
    <t>Каверзин ПИ</t>
  </si>
  <si>
    <t>КРИВЕЦКИЙ Павел Евгеньевич</t>
  </si>
  <si>
    <t>19.01.89 кмс</t>
  </si>
  <si>
    <t>ЦФО Калужская МО</t>
  </si>
  <si>
    <t>001096</t>
  </si>
  <si>
    <t>Королев АИ</t>
  </si>
  <si>
    <t>МИХАЛЬЧЕНКО Роман Александрович</t>
  </si>
  <si>
    <t>27.06.87 мс</t>
  </si>
  <si>
    <t>УФО Курганская Курган Д</t>
  </si>
  <si>
    <t>Стенников МГ, Бородин ОБ</t>
  </si>
  <si>
    <t>ШИРЯЕВ Максим Сергеевич</t>
  </si>
  <si>
    <t>18.03.88 мс</t>
  </si>
  <si>
    <t>Москва Д</t>
  </si>
  <si>
    <t>000129</t>
  </si>
  <si>
    <t>Фунтиков ПВ,Сейтаблаев АВ</t>
  </si>
  <si>
    <t>КОСТИН Дмитрий Андреевич</t>
  </si>
  <si>
    <t>05.10.88 кмс</t>
  </si>
  <si>
    <t>Москва ВС</t>
  </si>
  <si>
    <t>003112</t>
  </si>
  <si>
    <t>Фунтиков ПВ,Бобров АА</t>
  </si>
  <si>
    <t>ПОЗДНЯКОВ Дмитрий Михайлович</t>
  </si>
  <si>
    <t>07.01.88 мс</t>
  </si>
  <si>
    <t>ЮФО Краснодарский край Армавир Д</t>
  </si>
  <si>
    <t>Елиазян СК</t>
  </si>
  <si>
    <t>БЕРЕЗНЕВ Алексей Владимирович</t>
  </si>
  <si>
    <t>15.09.88 мс</t>
  </si>
  <si>
    <t>ЦФО Липецкая обл. Липецк Л</t>
  </si>
  <si>
    <t>Толчеев А.Н.</t>
  </si>
  <si>
    <t>МЕДВЕДСКИЙ Алексей Владимирович</t>
  </si>
  <si>
    <t>01.08.89 кмс</t>
  </si>
  <si>
    <t>ЦФО Липецкая обл. Елец ВС</t>
  </si>
  <si>
    <t>Селиванов Ю.Н.</t>
  </si>
  <si>
    <t>ХАЛИДОВ Асхабали Гасанович</t>
  </si>
  <si>
    <t>25.08.87 мс</t>
  </si>
  <si>
    <t>ЮФО Дагестан Махачкала ПР</t>
  </si>
  <si>
    <t>001251</t>
  </si>
  <si>
    <t>Булатов КХ, Ахмедов ГА</t>
  </si>
  <si>
    <t>СМИРНОВ Танаус Александрович</t>
  </si>
  <si>
    <t>22.07.87 кмс</t>
  </si>
  <si>
    <t>ЮФО Волгоградская Волгоград Д</t>
  </si>
  <si>
    <t>Слесарев ГМ</t>
  </si>
  <si>
    <t>ГАКАЕВ Руслан Шируаниевич</t>
  </si>
  <si>
    <t>14.12.87 кмс</t>
  </si>
  <si>
    <t>ПФО Оренбургская Соль-Илецк МО</t>
  </si>
  <si>
    <t>Бесенов СА</t>
  </si>
  <si>
    <t>ТЕШЕВ Анзор Русланович</t>
  </si>
  <si>
    <t>05.07.89 мс</t>
  </si>
  <si>
    <t>ЮФО Адыгея Майкоп Д</t>
  </si>
  <si>
    <t>006613</t>
  </si>
  <si>
    <t>Мертуков С, Хапай А</t>
  </si>
  <si>
    <t>ПОЛЕХИН Денис Владимирович</t>
  </si>
  <si>
    <t>17.08.90 кмс</t>
  </si>
  <si>
    <t>ЦФО Тульская Тула МО</t>
  </si>
  <si>
    <t>Ломиворотов РН</t>
  </si>
  <si>
    <t>В.к.    +100    кг.</t>
  </si>
  <si>
    <t>Группа В</t>
  </si>
  <si>
    <t>св.</t>
  </si>
  <si>
    <t>1  КРУГ</t>
  </si>
  <si>
    <t>свободен</t>
  </si>
  <si>
    <t>+100</t>
  </si>
  <si>
    <t>0.00</t>
  </si>
  <si>
    <t>снят врачом</t>
  </si>
  <si>
    <t>3.20</t>
  </si>
  <si>
    <t>4.35</t>
  </si>
  <si>
    <t>св</t>
  </si>
  <si>
    <t>4.30</t>
  </si>
  <si>
    <t>х</t>
  </si>
  <si>
    <t>0.08</t>
  </si>
  <si>
    <t>2.45</t>
  </si>
  <si>
    <t>А2</t>
  </si>
  <si>
    <t>3.50</t>
  </si>
  <si>
    <t>0.01</t>
  </si>
  <si>
    <t>А1</t>
  </si>
  <si>
    <t>В2</t>
  </si>
  <si>
    <t>3.08</t>
  </si>
  <si>
    <t>В1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</si>
</sst>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180" fontId="15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17" xfId="42" applyNumberFormat="1" applyFont="1" applyFill="1" applyBorder="1" applyAlignment="1" applyProtection="1">
      <alignment horizontal="left" vertical="center" wrapText="1"/>
      <protection/>
    </xf>
    <xf numFmtId="0" fontId="0" fillId="0" borderId="18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17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42" applyNumberFormat="1" applyFont="1" applyFill="1" applyBorder="1" applyAlignment="1" applyProtection="1">
      <alignment horizontal="center" vertical="center" wrapText="1"/>
      <protection/>
    </xf>
    <xf numFmtId="0" fontId="24" fillId="0" borderId="32" xfId="42" applyNumberFormat="1" applyFont="1" applyFill="1" applyBorder="1" applyAlignment="1" applyProtection="1">
      <alignment horizontal="left" vertical="center" wrapText="1"/>
      <protection/>
    </xf>
    <xf numFmtId="0" fontId="24" fillId="0" borderId="28" xfId="42" applyNumberFormat="1" applyFont="1" applyFill="1" applyBorder="1" applyAlignment="1" applyProtection="1">
      <alignment horizontal="left" vertical="center" wrapText="1"/>
      <protection/>
    </xf>
    <xf numFmtId="0" fontId="24" fillId="0" borderId="32" xfId="42" applyNumberFormat="1" applyFont="1" applyFill="1" applyBorder="1" applyAlignment="1" applyProtection="1">
      <alignment horizontal="center" vertical="center" wrapText="1"/>
      <protection/>
    </xf>
    <xf numFmtId="0" fontId="24" fillId="0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  <xf numFmtId="0" fontId="24" fillId="0" borderId="17" xfId="42" applyNumberFormat="1" applyFont="1" applyFill="1" applyBorder="1" applyAlignment="1" applyProtection="1">
      <alignment horizontal="left" vertical="center" wrapText="1"/>
      <protection/>
    </xf>
    <xf numFmtId="0" fontId="24" fillId="0" borderId="18" xfId="42" applyNumberFormat="1" applyFont="1" applyFill="1" applyBorder="1" applyAlignment="1" applyProtection="1">
      <alignment horizontal="left" vertical="center" wrapText="1"/>
      <protection/>
    </xf>
    <xf numFmtId="0" fontId="24" fillId="0" borderId="17" xfId="42" applyNumberFormat="1" applyFont="1" applyFill="1" applyBorder="1" applyAlignment="1" applyProtection="1">
      <alignment horizontal="center" vertical="center" wrapText="1"/>
      <protection/>
    </xf>
    <xf numFmtId="0" fontId="24" fillId="0" borderId="18" xfId="42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64" xfId="42" applyFont="1" applyBorder="1" applyAlignment="1" applyProtection="1">
      <alignment horizontal="center" vertical="center"/>
      <protection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4" fillId="0" borderId="67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textRotation="90" wrapText="1"/>
    </xf>
    <xf numFmtId="0" fontId="21" fillId="0" borderId="69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19" fillId="0" borderId="65" xfId="42" applyNumberFormat="1" applyFont="1" applyFill="1" applyBorder="1" applyAlignment="1" applyProtection="1">
      <alignment horizontal="center" vertical="center" wrapText="1"/>
      <protection/>
    </xf>
    <xf numFmtId="0" fontId="19" fillId="0" borderId="66" xfId="42" applyNumberFormat="1" applyFont="1" applyFill="1" applyBorder="1" applyAlignment="1" applyProtection="1">
      <alignment horizontal="center" vertical="center" wrapText="1"/>
      <protection/>
    </xf>
    <xf numFmtId="0" fontId="13" fillId="33" borderId="74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center" vertical="center" wrapText="1"/>
    </xf>
    <xf numFmtId="0" fontId="22" fillId="34" borderId="55" xfId="0" applyFont="1" applyFill="1" applyBorder="1" applyAlignment="1">
      <alignment horizontal="center" vertical="center" textRotation="90" wrapText="1"/>
    </xf>
    <xf numFmtId="0" fontId="22" fillId="34" borderId="69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5" fillId="0" borderId="8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" fillId="0" borderId="70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5" fillId="0" borderId="66" xfId="42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0" fillId="0" borderId="18" xfId="42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61" fillId="0" borderId="18" xfId="4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142875</xdr:colOff>
      <xdr:row>1</xdr:row>
      <xdr:rowOff>161925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6%20&#1096;&#1090;&#1088;&#1072;&#1092;&#1085;&#1099;&#1093;%20&#1084;&#1086;&#1083;&#1086;&#1076;&#1077;&#1078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54">
      <selection activeCell="A63" sqref="A63:I70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19.8515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68" t="s">
        <v>23</v>
      </c>
      <c r="C1" s="68"/>
      <c r="D1" s="68"/>
      <c r="E1" s="68"/>
      <c r="F1" s="68"/>
      <c r="G1" s="68"/>
      <c r="H1" s="68"/>
      <c r="I1" s="68"/>
      <c r="K1" s="121" t="s">
        <v>23</v>
      </c>
      <c r="L1" s="121"/>
      <c r="M1" s="121"/>
      <c r="N1" s="121"/>
      <c r="O1" s="121"/>
      <c r="P1" s="121"/>
      <c r="Q1" s="121"/>
      <c r="R1" s="121"/>
    </row>
    <row r="2" spans="1:18" ht="15" customHeight="1" thickBot="1">
      <c r="A2" s="12"/>
      <c r="B2" s="14"/>
      <c r="C2" s="14" t="s">
        <v>144</v>
      </c>
      <c r="D2" s="14"/>
      <c r="E2" s="14"/>
      <c r="F2" s="33" t="str">
        <f>HYPERLINK('пр.взв'!D4)</f>
        <v>В.к.    +100    кг.</v>
      </c>
      <c r="G2" s="14"/>
      <c r="H2" s="14"/>
      <c r="I2" s="14"/>
      <c r="K2" s="1"/>
      <c r="L2" s="1" t="s">
        <v>38</v>
      </c>
      <c r="M2" s="1"/>
      <c r="N2" s="1"/>
      <c r="O2" s="33" t="str">
        <f>HYPERLINK('пр.взв'!D4)</f>
        <v>В.к.    +100    кг.</v>
      </c>
      <c r="P2" s="1"/>
      <c r="Q2" s="1"/>
      <c r="R2" s="1"/>
    </row>
    <row r="3" spans="1:18" ht="12.75">
      <c r="A3" s="86"/>
      <c r="B3" s="69" t="s">
        <v>5</v>
      </c>
      <c r="C3" s="71" t="s">
        <v>2</v>
      </c>
      <c r="D3" s="73" t="s">
        <v>24</v>
      </c>
      <c r="E3" s="71" t="s">
        <v>25</v>
      </c>
      <c r="F3" s="71" t="s">
        <v>26</v>
      </c>
      <c r="G3" s="73" t="s">
        <v>27</v>
      </c>
      <c r="H3" s="71" t="s">
        <v>28</v>
      </c>
      <c r="I3" s="62" t="s">
        <v>29</v>
      </c>
      <c r="K3" s="122" t="s">
        <v>5</v>
      </c>
      <c r="L3" s="124" t="s">
        <v>2</v>
      </c>
      <c r="M3" s="126" t="s">
        <v>24</v>
      </c>
      <c r="N3" s="124" t="s">
        <v>25</v>
      </c>
      <c r="O3" s="124" t="s">
        <v>26</v>
      </c>
      <c r="P3" s="126" t="s">
        <v>27</v>
      </c>
      <c r="Q3" s="124" t="s">
        <v>28</v>
      </c>
      <c r="R3" s="128" t="s">
        <v>29</v>
      </c>
    </row>
    <row r="4" spans="1:18" ht="13.5" thickBot="1">
      <c r="A4" s="86"/>
      <c r="B4" s="70"/>
      <c r="C4" s="72"/>
      <c r="D4" s="74"/>
      <c r="E4" s="72"/>
      <c r="F4" s="72"/>
      <c r="G4" s="74"/>
      <c r="H4" s="72"/>
      <c r="I4" s="63"/>
      <c r="K4" s="123"/>
      <c r="L4" s="125"/>
      <c r="M4" s="127"/>
      <c r="N4" s="125"/>
      <c r="O4" s="125"/>
      <c r="P4" s="127"/>
      <c r="Q4" s="125"/>
      <c r="R4" s="129"/>
    </row>
    <row r="5" spans="1:18" ht="12.75" hidden="1">
      <c r="A5" s="86"/>
      <c r="B5" s="79">
        <v>1</v>
      </c>
      <c r="C5" s="81" t="str">
        <f>VLOOKUP(B5,'пр.взв'!B7:E30,2,FALSE)</f>
        <v>КРИВЕЦКИЙ Павел Евгеньевич</v>
      </c>
      <c r="D5" s="83" t="str">
        <f>VLOOKUP(B5,'пр.взв'!B7:F30,3,FALSE)</f>
        <v>19.01.89 кмс</v>
      </c>
      <c r="E5" s="83" t="str">
        <f>VLOOKUP(B5,'пр.взв'!B5:G30,4,FALSE)</f>
        <v>ЦФО Калужская МО</v>
      </c>
      <c r="F5" s="85"/>
      <c r="G5" s="85"/>
      <c r="H5" s="64"/>
      <c r="I5" s="66"/>
      <c r="K5" s="79"/>
      <c r="L5" s="81" t="e">
        <f>VLOOKUP(круги!K5,'пр.взв'!B7:E30,2,FALSE)</f>
        <v>#N/A</v>
      </c>
      <c r="M5" s="81" t="e">
        <f>VLOOKUP(круги!L5,'пр.взв'!C7:F30,2,FALSE)</f>
        <v>#N/A</v>
      </c>
      <c r="N5" s="81" t="e">
        <f>VLOOKUP(круги!M5,'пр.взв'!D7:G30,2,FALSE)</f>
        <v>#N/A</v>
      </c>
      <c r="O5" s="85"/>
      <c r="P5" s="85"/>
      <c r="Q5" s="64"/>
      <c r="R5" s="66"/>
    </row>
    <row r="6" spans="1:18" ht="12.75" hidden="1">
      <c r="A6" s="86"/>
      <c r="B6" s="80"/>
      <c r="C6" s="82"/>
      <c r="D6" s="84"/>
      <c r="E6" s="84"/>
      <c r="F6" s="76"/>
      <c r="G6" s="76"/>
      <c r="H6" s="65"/>
      <c r="I6" s="67"/>
      <c r="K6" s="80"/>
      <c r="L6" s="82"/>
      <c r="M6" s="82"/>
      <c r="N6" s="82"/>
      <c r="O6" s="76"/>
      <c r="P6" s="76"/>
      <c r="Q6" s="65"/>
      <c r="R6" s="67"/>
    </row>
    <row r="7" spans="1:18" ht="12.75" hidden="1">
      <c r="A7" s="86"/>
      <c r="B7" s="80">
        <v>2</v>
      </c>
      <c r="C7" s="89" t="str">
        <f>VLOOKUP(B7,'пр.взв'!B7:E30,2,FALSE)</f>
        <v>БОБИКОВ Роман Николаевич</v>
      </c>
      <c r="D7" s="84" t="str">
        <f>VLOOKUP(B7,'пр.взв'!B7:F30,3,FALSE)</f>
        <v>88 мс</v>
      </c>
      <c r="E7" s="84" t="str">
        <f>VLOOKUP(B7,'пр.взв'!B5:G30,4,FALSE)</f>
        <v>ЦФО Тверская Тверь МО</v>
      </c>
      <c r="F7" s="76"/>
      <c r="G7" s="76"/>
      <c r="H7" s="65"/>
      <c r="I7" s="67"/>
      <c r="K7" s="80"/>
      <c r="L7" s="89" t="e">
        <f>VLOOKUP(круги!K7,'пр.взв'!B9:E32,2,FALSE)</f>
        <v>#N/A</v>
      </c>
      <c r="M7" s="89" t="e">
        <f>VLOOKUP(круги!L7,'пр.взв'!C9:F32,2,FALSE)</f>
        <v>#N/A</v>
      </c>
      <c r="N7" s="89" t="e">
        <f>VLOOKUP(круги!M7,'пр.взв'!D9:G32,2,FALSE)</f>
        <v>#N/A</v>
      </c>
      <c r="O7" s="76"/>
      <c r="P7" s="76"/>
      <c r="Q7" s="65"/>
      <c r="R7" s="67"/>
    </row>
    <row r="8" spans="1:18" ht="13.5" hidden="1" thickBot="1">
      <c r="A8" s="86"/>
      <c r="B8" s="88"/>
      <c r="C8" s="90"/>
      <c r="D8" s="87"/>
      <c r="E8" s="87"/>
      <c r="F8" s="77"/>
      <c r="G8" s="77"/>
      <c r="H8" s="78"/>
      <c r="I8" s="75"/>
      <c r="K8" s="88"/>
      <c r="L8" s="82"/>
      <c r="M8" s="82"/>
      <c r="N8" s="82"/>
      <c r="O8" s="77"/>
      <c r="P8" s="77"/>
      <c r="Q8" s="78"/>
      <c r="R8" s="75"/>
    </row>
    <row r="9" spans="1:18" ht="12.75" hidden="1">
      <c r="A9" s="86"/>
      <c r="B9" s="79">
        <v>3</v>
      </c>
      <c r="C9" s="81" t="str">
        <f>VLOOKUP(B9,'пр.взв'!B7:E30,2,FALSE)</f>
        <v>ГАКАЕВ Руслан Шируаниевич</v>
      </c>
      <c r="D9" s="91" t="str">
        <f>VLOOKUP(C9,'пр.взв'!C7:F30,2,FALSE)</f>
        <v>14.12.87 кмс</v>
      </c>
      <c r="E9" s="91" t="str">
        <f>VLOOKUP(D9,'пр.взв'!D7:G30,2,FALSE)</f>
        <v>ПФО Оренбургская Соль-Илецк МО</v>
      </c>
      <c r="F9" s="85"/>
      <c r="G9" s="85"/>
      <c r="H9" s="64"/>
      <c r="I9" s="66"/>
      <c r="K9" s="79"/>
      <c r="L9" s="81" t="e">
        <f>VLOOKUP(круги!K9,'пр.взв'!B11:E34,2,FALSE)</f>
        <v>#N/A</v>
      </c>
      <c r="M9" s="81" t="e">
        <f>VLOOKUP(круги!L9,'пр.взв'!C11:F34,2,FALSE)</f>
        <v>#N/A</v>
      </c>
      <c r="N9" s="81" t="e">
        <f>VLOOKUP(круги!M9,'пр.взв'!D11:G34,2,FALSE)</f>
        <v>#N/A</v>
      </c>
      <c r="O9" s="85"/>
      <c r="P9" s="85"/>
      <c r="Q9" s="64"/>
      <c r="R9" s="66"/>
    </row>
    <row r="10" spans="1:18" ht="12.75" hidden="1">
      <c r="A10" s="86"/>
      <c r="B10" s="80"/>
      <c r="C10" s="82"/>
      <c r="D10" s="92"/>
      <c r="E10" s="92"/>
      <c r="F10" s="76"/>
      <c r="G10" s="76"/>
      <c r="H10" s="65"/>
      <c r="I10" s="67"/>
      <c r="K10" s="80"/>
      <c r="L10" s="82"/>
      <c r="M10" s="82"/>
      <c r="N10" s="82"/>
      <c r="O10" s="76"/>
      <c r="P10" s="76"/>
      <c r="Q10" s="65"/>
      <c r="R10" s="67"/>
    </row>
    <row r="11" spans="1:18" ht="12.75" hidden="1">
      <c r="A11" s="86"/>
      <c r="B11" s="80">
        <v>4</v>
      </c>
      <c r="C11" s="89" t="str">
        <f>VLOOKUP(B11,'пр.взв'!B7:E30,2,FALSE)</f>
        <v>ТЕШЕВ Анзор Русланович</v>
      </c>
      <c r="D11" s="84" t="str">
        <f>VLOOKUP(C11,'пр.взв'!C7:F30,2,FALSE)</f>
        <v>05.07.89 мс</v>
      </c>
      <c r="E11" s="84" t="str">
        <f>VLOOKUP(D11,'пр.взв'!D7:G30,2,FALSE)</f>
        <v>ЮФО Адыгея Майкоп Д</v>
      </c>
      <c r="F11" s="76"/>
      <c r="G11" s="76"/>
      <c r="H11" s="65"/>
      <c r="I11" s="67"/>
      <c r="K11" s="80"/>
      <c r="L11" s="89" t="e">
        <f>VLOOKUP(круги!K11,'пр.взв'!B7:E30,2,FALSE)</f>
        <v>#N/A</v>
      </c>
      <c r="M11" s="89" t="e">
        <f>VLOOKUP(круги!L11,'пр.взв'!C13:F36,2,FALSE)</f>
        <v>#N/A</v>
      </c>
      <c r="N11" s="89" t="e">
        <f>VLOOKUP(круги!M11,'пр.взв'!D13:G36,2,FALSE)</f>
        <v>#N/A</v>
      </c>
      <c r="O11" s="76"/>
      <c r="P11" s="76"/>
      <c r="Q11" s="65"/>
      <c r="R11" s="67"/>
    </row>
    <row r="12" spans="1:18" ht="13.5" hidden="1" thickBot="1">
      <c r="A12" s="86"/>
      <c r="B12" s="88"/>
      <c r="C12" s="90"/>
      <c r="D12" s="87"/>
      <c r="E12" s="87"/>
      <c r="F12" s="77"/>
      <c r="G12" s="77"/>
      <c r="H12" s="78"/>
      <c r="I12" s="75"/>
      <c r="K12" s="88"/>
      <c r="L12" s="82"/>
      <c r="M12" s="82"/>
      <c r="N12" s="82"/>
      <c r="O12" s="77"/>
      <c r="P12" s="77"/>
      <c r="Q12" s="78"/>
      <c r="R12" s="75"/>
    </row>
    <row r="13" spans="1:18" ht="12.75" hidden="1">
      <c r="A13" s="86"/>
      <c r="B13" s="79">
        <v>5</v>
      </c>
      <c r="C13" s="81" t="str">
        <f>VLOOKUP(B13,'пр.взв'!B7:E30,2,FALSE)</f>
        <v>БЕРЕЗНЕВ Алексей Владимирович</v>
      </c>
      <c r="D13" s="91" t="str">
        <f>VLOOKUP(C13,'пр.взв'!C7:F30,2,FALSE)</f>
        <v>15.09.88 мс</v>
      </c>
      <c r="E13" s="91" t="str">
        <f>VLOOKUP(D13,'пр.взв'!D7:G30,2,FALSE)</f>
        <v>ЦФО Липецкая обл. Липецк Л</v>
      </c>
      <c r="F13" s="85"/>
      <c r="G13" s="85"/>
      <c r="H13" s="64"/>
      <c r="I13" s="66"/>
      <c r="K13" s="79"/>
      <c r="L13" s="81" t="e">
        <f>VLOOKUP(круги!K13,'пр.взв'!B7:E30,2,FALSE)</f>
        <v>#N/A</v>
      </c>
      <c r="M13" s="81" t="e">
        <f>VLOOKUP(круги!L13,'пр.взв'!C15:F38,2,FALSE)</f>
        <v>#N/A</v>
      </c>
      <c r="N13" s="81" t="e">
        <f>VLOOKUP(круги!M13,'пр.взв'!D15:G38,2,FALSE)</f>
        <v>#N/A</v>
      </c>
      <c r="O13" s="85"/>
      <c r="P13" s="85"/>
      <c r="Q13" s="64"/>
      <c r="R13" s="66"/>
    </row>
    <row r="14" spans="1:18" ht="12.75" hidden="1">
      <c r="A14" s="86"/>
      <c r="B14" s="80"/>
      <c r="C14" s="82"/>
      <c r="D14" s="92"/>
      <c r="E14" s="92"/>
      <c r="F14" s="76"/>
      <c r="G14" s="76"/>
      <c r="H14" s="65"/>
      <c r="I14" s="67"/>
      <c r="K14" s="80"/>
      <c r="L14" s="82"/>
      <c r="M14" s="82"/>
      <c r="N14" s="82"/>
      <c r="O14" s="76"/>
      <c r="P14" s="76"/>
      <c r="Q14" s="65"/>
      <c r="R14" s="67"/>
    </row>
    <row r="15" spans="1:18" ht="12.75" hidden="1">
      <c r="A15" s="86"/>
      <c r="B15" s="80">
        <v>6</v>
      </c>
      <c r="C15" s="89" t="str">
        <f>VLOOKUP(B15,'пр.взв'!B7:E30,2,FALSE)</f>
        <v>СМИРНОВ Танаус Александрович</v>
      </c>
      <c r="D15" s="84" t="str">
        <f>VLOOKUP(C15,'пр.взв'!C7:F30,2,FALSE)</f>
        <v>22.07.87 кмс</v>
      </c>
      <c r="E15" s="84" t="str">
        <f>VLOOKUP(D15,'пр.взв'!D7:G30,2,FALSE)</f>
        <v>ЮФО Волгоградская Волгоград Д</v>
      </c>
      <c r="F15" s="76"/>
      <c r="G15" s="76"/>
      <c r="H15" s="65"/>
      <c r="I15" s="67"/>
      <c r="K15" s="80"/>
      <c r="L15" s="89" t="e">
        <f>VLOOKUP(круги!K15,'пр.взв'!B7:E30,2,FALSE)</f>
        <v>#N/A</v>
      </c>
      <c r="M15" s="89" t="e">
        <f>VLOOKUP(круги!L15,'пр.взв'!C17:F40,2,FALSE)</f>
        <v>#N/A</v>
      </c>
      <c r="N15" s="89" t="e">
        <f>VLOOKUP(круги!M15,'пр.взв'!D17:G40,2,FALSE)</f>
        <v>#N/A</v>
      </c>
      <c r="O15" s="76"/>
      <c r="P15" s="76"/>
      <c r="Q15" s="65"/>
      <c r="R15" s="67"/>
    </row>
    <row r="16" spans="1:18" ht="13.5" hidden="1" thickBot="1">
      <c r="A16" s="86"/>
      <c r="B16" s="88"/>
      <c r="C16" s="90"/>
      <c r="D16" s="87"/>
      <c r="E16" s="87"/>
      <c r="F16" s="77"/>
      <c r="G16" s="77"/>
      <c r="H16" s="78"/>
      <c r="I16" s="75"/>
      <c r="K16" s="88"/>
      <c r="L16" s="82"/>
      <c r="M16" s="82"/>
      <c r="N16" s="82"/>
      <c r="O16" s="77"/>
      <c r="P16" s="77"/>
      <c r="Q16" s="78"/>
      <c r="R16" s="75"/>
    </row>
    <row r="17" spans="1:18" ht="12.75" hidden="1">
      <c r="A17" s="86"/>
      <c r="B17" s="79">
        <v>7</v>
      </c>
      <c r="C17" s="81" t="str">
        <f>VLOOKUP(B17,'пр.взв'!B7:E30,2,FALSE)</f>
        <v>КОСТИН Дмитрий Андреевич</v>
      </c>
      <c r="D17" s="91" t="str">
        <f>VLOOKUP(C17,'пр.взв'!C7:F30,2,FALSE)</f>
        <v>05.10.88 кмс</v>
      </c>
      <c r="E17" s="91" t="str">
        <f>VLOOKUP(D17,'пр.взв'!D7:G30,2,FALSE)</f>
        <v>Москва ВС</v>
      </c>
      <c r="F17" s="85" t="s">
        <v>145</v>
      </c>
      <c r="G17" s="85"/>
      <c r="H17" s="64"/>
      <c r="I17" s="66"/>
      <c r="K17" s="79"/>
      <c r="L17" s="81" t="e">
        <f>VLOOKUP(круги!K17,'пр.взв'!B7:E30,2,FALSE)</f>
        <v>#N/A</v>
      </c>
      <c r="M17" s="81" t="e">
        <f>VLOOKUP(круги!L17,'пр.взв'!C19:F42,2,FALSE)</f>
        <v>#N/A</v>
      </c>
      <c r="N17" s="81" t="e">
        <f>VLOOKUP(круги!M17,'пр.взв'!D19:G42,2,FALSE)</f>
        <v>#N/A</v>
      </c>
      <c r="O17" s="85"/>
      <c r="P17" s="85"/>
      <c r="Q17" s="64"/>
      <c r="R17" s="66"/>
    </row>
    <row r="18" spans="1:18" ht="12.75" hidden="1">
      <c r="A18" s="86"/>
      <c r="B18" s="80"/>
      <c r="C18" s="82"/>
      <c r="D18" s="92"/>
      <c r="E18" s="92"/>
      <c r="F18" s="76"/>
      <c r="G18" s="76"/>
      <c r="H18" s="65"/>
      <c r="I18" s="67"/>
      <c r="K18" s="80"/>
      <c r="L18" s="82"/>
      <c r="M18" s="82"/>
      <c r="N18" s="82"/>
      <c r="O18" s="76"/>
      <c r="P18" s="76"/>
      <c r="Q18" s="65"/>
      <c r="R18" s="67"/>
    </row>
    <row r="19" spans="1:18" ht="12.75" hidden="1">
      <c r="A19" s="86"/>
      <c r="B19" s="97"/>
      <c r="C19" s="93" t="e">
        <f>VLOOKUP(B19,'пр.взв'!B7:E30,2,FALSE)</f>
        <v>#N/A</v>
      </c>
      <c r="D19" s="95" t="e">
        <f>VLOOKUP(C19,'пр.взв'!C7:F30,2,FALSE)</f>
        <v>#N/A</v>
      </c>
      <c r="E19" s="95" t="e">
        <f>VLOOKUP(D19,'пр.взв'!D7:G30,2,FALSE)</f>
        <v>#N/A</v>
      </c>
      <c r="F19" s="99"/>
      <c r="G19" s="99"/>
      <c r="H19" s="101"/>
      <c r="I19" s="103"/>
      <c r="K19" s="80"/>
      <c r="L19" s="89" t="e">
        <f>VLOOKUP(круги!K19,'пр.взв'!B7:E30,2,FALSE)</f>
        <v>#N/A</v>
      </c>
      <c r="M19" s="89" t="e">
        <f>VLOOKUP(круги!L19,'пр.взв'!C7:F30,2,FALSE)</f>
        <v>#N/A</v>
      </c>
      <c r="N19" s="89" t="e">
        <f>VLOOKUP(круги!M19,'пр.взв'!D7:G30,2,FALSE)</f>
        <v>#N/A</v>
      </c>
      <c r="O19" s="76"/>
      <c r="P19" s="76"/>
      <c r="Q19" s="65"/>
      <c r="R19" s="67"/>
    </row>
    <row r="20" spans="1:18" ht="13.5" hidden="1" thickBot="1">
      <c r="A20" s="86"/>
      <c r="B20" s="98"/>
      <c r="C20" s="94"/>
      <c r="D20" s="96"/>
      <c r="E20" s="96"/>
      <c r="F20" s="100"/>
      <c r="G20" s="100"/>
      <c r="H20" s="102"/>
      <c r="I20" s="104"/>
      <c r="K20" s="88"/>
      <c r="L20" s="82"/>
      <c r="M20" s="82"/>
      <c r="N20" s="82"/>
      <c r="O20" s="77"/>
      <c r="P20" s="77"/>
      <c r="Q20" s="78"/>
      <c r="R20" s="75"/>
    </row>
    <row r="21" spans="1:18" ht="12.75">
      <c r="A21" s="86"/>
      <c r="B21" s="79">
        <v>8</v>
      </c>
      <c r="C21" s="81" t="str">
        <f>VLOOKUP(B21,'пр.взв'!B7:E30,2,FALSE)</f>
        <v>МИХАЛЬЧЕНКО Роман Александрович</v>
      </c>
      <c r="D21" s="91" t="str">
        <f>VLOOKUP(C21,'пр.взв'!C7:F30,2,FALSE)</f>
        <v>27.06.87 мс</v>
      </c>
      <c r="E21" s="91" t="str">
        <f>VLOOKUP(D21,'пр.взв'!D7:G30,2,FALSE)</f>
        <v>УФО Курганская Курган Д</v>
      </c>
      <c r="F21" s="85"/>
      <c r="G21" s="85"/>
      <c r="H21" s="64"/>
      <c r="I21" s="66"/>
      <c r="K21" s="79"/>
      <c r="L21" s="81" t="e">
        <f>VLOOKUP(круги!K21,'пр.взв'!B7:E30,2,FALSE)</f>
        <v>#N/A</v>
      </c>
      <c r="M21" s="81" t="e">
        <f>VLOOKUP(круги!L21,'пр.взв'!C7:F30,2,FALSE)</f>
        <v>#N/A</v>
      </c>
      <c r="N21" s="81" t="e">
        <f>VLOOKUP(круги!M21,'пр.взв'!D7:G30,2,FALSE)</f>
        <v>#N/A</v>
      </c>
      <c r="O21" s="85"/>
      <c r="P21" s="85"/>
      <c r="Q21" s="64"/>
      <c r="R21" s="66"/>
    </row>
    <row r="22" spans="1:18" ht="12.75">
      <c r="A22" s="86"/>
      <c r="B22" s="80"/>
      <c r="C22" s="82"/>
      <c r="D22" s="92"/>
      <c r="E22" s="92"/>
      <c r="F22" s="76"/>
      <c r="G22" s="76"/>
      <c r="H22" s="65"/>
      <c r="I22" s="67"/>
      <c r="K22" s="80"/>
      <c r="L22" s="82"/>
      <c r="M22" s="82"/>
      <c r="N22" s="82"/>
      <c r="O22" s="76"/>
      <c r="P22" s="76"/>
      <c r="Q22" s="65"/>
      <c r="R22" s="67"/>
    </row>
    <row r="23" spans="1:18" ht="12.75">
      <c r="A23" s="86"/>
      <c r="B23" s="80">
        <v>9</v>
      </c>
      <c r="C23" s="89" t="str">
        <f>VLOOKUP(B23,'пр.взв'!B7:E30,2,FALSE)</f>
        <v>ХАЛИДОВ Асхабали Гасанович</v>
      </c>
      <c r="D23" s="84" t="str">
        <f>VLOOKUP(C23,'пр.взв'!C7:F30,2,FALSE)</f>
        <v>25.08.87 мс</v>
      </c>
      <c r="E23" s="84" t="str">
        <f>VLOOKUP(D23,'пр.взв'!D7:G30,2,FALSE)</f>
        <v>ЮФО Дагестан Махачкала ПР</v>
      </c>
      <c r="F23" s="76"/>
      <c r="G23" s="76"/>
      <c r="H23" s="65"/>
      <c r="I23" s="67"/>
      <c r="K23" s="80"/>
      <c r="L23" s="89" t="e">
        <f>VLOOKUP(круги!K23,'пр.взв'!B7:E30,2,FALSE)</f>
        <v>#N/A</v>
      </c>
      <c r="M23" s="89" t="e">
        <f>VLOOKUP(круги!L23,'пр.взв'!C7:F30,2,FALSE)</f>
        <v>#N/A</v>
      </c>
      <c r="N23" s="89" t="e">
        <f>VLOOKUP(круги!M23,'пр.взв'!D7:G30,2,FALSE)</f>
        <v>#N/A</v>
      </c>
      <c r="O23" s="76"/>
      <c r="P23" s="76"/>
      <c r="Q23" s="65"/>
      <c r="R23" s="67"/>
    </row>
    <row r="24" spans="1:18" ht="13.5" thickBot="1">
      <c r="A24" s="86"/>
      <c r="B24" s="88"/>
      <c r="C24" s="90"/>
      <c r="D24" s="87"/>
      <c r="E24" s="87"/>
      <c r="F24" s="77"/>
      <c r="G24" s="77"/>
      <c r="H24" s="78"/>
      <c r="I24" s="75"/>
      <c r="K24" s="88"/>
      <c r="L24" s="82"/>
      <c r="M24" s="82"/>
      <c r="N24" s="82"/>
      <c r="O24" s="77"/>
      <c r="P24" s="77"/>
      <c r="Q24" s="78"/>
      <c r="R24" s="75"/>
    </row>
    <row r="25" spans="1:18" ht="12.75">
      <c r="A25" s="86"/>
      <c r="B25" s="79">
        <v>10</v>
      </c>
      <c r="C25" s="81" t="str">
        <f>VLOOKUP(B25,'пр.взв'!B7:E30,2,FALSE)</f>
        <v>ПОЗДНЯКОВ Дмитрий Михайлович</v>
      </c>
      <c r="D25" s="91" t="str">
        <f>VLOOKUP(C25,'пр.взв'!C7:F30,2,FALSE)</f>
        <v>07.01.88 мс</v>
      </c>
      <c r="E25" s="91" t="str">
        <f>VLOOKUP(D25,'пр.взв'!D7:G30,2,FALSE)</f>
        <v>ЮФО Краснодарский край Армавир Д</v>
      </c>
      <c r="F25" s="85"/>
      <c r="G25" s="85"/>
      <c r="H25" s="64"/>
      <c r="I25" s="66"/>
      <c r="K25" s="79"/>
      <c r="L25" s="81" t="e">
        <f>VLOOKUP(круги!K25,'пр.взв'!B7:E30,2,FALSE)</f>
        <v>#N/A</v>
      </c>
      <c r="M25" s="81" t="e">
        <f>VLOOKUP(круги!L25,'пр.взв'!C7:F30,2,FALSE)</f>
        <v>#N/A</v>
      </c>
      <c r="N25" s="81" t="e">
        <f>VLOOKUP(круги!M25,'пр.взв'!D7:G30,2,FALSE)</f>
        <v>#N/A</v>
      </c>
      <c r="O25" s="85"/>
      <c r="P25" s="85"/>
      <c r="Q25" s="64"/>
      <c r="R25" s="66"/>
    </row>
    <row r="26" spans="1:18" ht="12.75">
      <c r="A26" s="86"/>
      <c r="B26" s="80"/>
      <c r="C26" s="82"/>
      <c r="D26" s="92"/>
      <c r="E26" s="92"/>
      <c r="F26" s="76"/>
      <c r="G26" s="76"/>
      <c r="H26" s="65"/>
      <c r="I26" s="67"/>
      <c r="K26" s="80"/>
      <c r="L26" s="82"/>
      <c r="M26" s="82"/>
      <c r="N26" s="82"/>
      <c r="O26" s="76"/>
      <c r="P26" s="76"/>
      <c r="Q26" s="65"/>
      <c r="R26" s="67"/>
    </row>
    <row r="27" spans="1:18" ht="12.75">
      <c r="A27" s="86"/>
      <c r="B27" s="80">
        <v>11</v>
      </c>
      <c r="C27" s="89" t="str">
        <f>VLOOKUP(B27,'пр.взв'!B7:E30,2,FALSE)</f>
        <v>ПОЛЕХИН Денис Владимирович</v>
      </c>
      <c r="D27" s="84" t="str">
        <f>VLOOKUP(C27,'пр.взв'!C7:F30,2,FALSE)</f>
        <v>17.08.90 кмс</v>
      </c>
      <c r="E27" s="84" t="str">
        <f>VLOOKUP(D27,'пр.взв'!D7:G30,2,FALSE)</f>
        <v>ЦФО Тульская Тула МО</v>
      </c>
      <c r="F27" s="76"/>
      <c r="G27" s="76"/>
      <c r="H27" s="65"/>
      <c r="I27" s="67"/>
      <c r="K27" s="80"/>
      <c r="L27" s="89" t="e">
        <f>VLOOKUP(круги!K27,'пр.взв'!B7:E30,2,FALSE)</f>
        <v>#N/A</v>
      </c>
      <c r="M27" s="89" t="e">
        <f>VLOOKUP(круги!L27,'пр.взв'!C7:F30,2,FALSE)</f>
        <v>#N/A</v>
      </c>
      <c r="N27" s="89" t="e">
        <f>VLOOKUP(круги!M27,'пр.взв'!D7:G30,2,FALSE)</f>
        <v>#N/A</v>
      </c>
      <c r="O27" s="76"/>
      <c r="P27" s="76"/>
      <c r="Q27" s="65"/>
      <c r="R27" s="67"/>
    </row>
    <row r="28" spans="1:18" ht="13.5" thickBot="1">
      <c r="A28" s="86"/>
      <c r="B28" s="88"/>
      <c r="C28" s="90"/>
      <c r="D28" s="87"/>
      <c r="E28" s="87"/>
      <c r="F28" s="77"/>
      <c r="G28" s="77"/>
      <c r="H28" s="78"/>
      <c r="I28" s="75"/>
      <c r="K28" s="88"/>
      <c r="L28" s="82"/>
      <c r="M28" s="82"/>
      <c r="N28" s="82"/>
      <c r="O28" s="77"/>
      <c r="P28" s="77"/>
      <c r="Q28" s="78"/>
      <c r="R28" s="75"/>
    </row>
    <row r="29" spans="1:18" ht="12.75">
      <c r="A29" s="86"/>
      <c r="B29" s="79">
        <v>12</v>
      </c>
      <c r="C29" s="81" t="str">
        <f>VLOOKUP(B29,'пр.взв'!B7:E30,2,FALSE)</f>
        <v>ШИРЯЕВ Максим Сергеевич</v>
      </c>
      <c r="D29" s="91" t="str">
        <f>VLOOKUP(C29,'пр.взв'!C7:F30,2,FALSE)</f>
        <v>18.03.88 мс</v>
      </c>
      <c r="E29" s="91" t="str">
        <f>VLOOKUP(D29,'пр.взв'!D7:G30,2,FALSE)</f>
        <v>Москва Д</v>
      </c>
      <c r="F29" s="85"/>
      <c r="G29" s="85"/>
      <c r="H29" s="64"/>
      <c r="I29" s="66"/>
      <c r="K29" s="79"/>
      <c r="L29" s="81" t="e">
        <f>VLOOKUP(K29,'пр.взв'!B7:E30,2,FALSE)</f>
        <v>#N/A</v>
      </c>
      <c r="M29" s="81" t="e">
        <f>VLOOKUP(L29,'пр.взв'!C7:F30,2,FALSE)</f>
        <v>#N/A</v>
      </c>
      <c r="N29" s="81" t="e">
        <f>VLOOKUP(M29,'пр.взв'!D7:G30,2,FALSE)</f>
        <v>#N/A</v>
      </c>
      <c r="O29" s="85"/>
      <c r="P29" s="85"/>
      <c r="Q29" s="64"/>
      <c r="R29" s="66"/>
    </row>
    <row r="30" spans="1:18" ht="13.5" thickBot="1">
      <c r="A30" s="86"/>
      <c r="B30" s="80"/>
      <c r="C30" s="82"/>
      <c r="D30" s="92"/>
      <c r="E30" s="92"/>
      <c r="F30" s="76"/>
      <c r="G30" s="76"/>
      <c r="H30" s="65"/>
      <c r="I30" s="67"/>
      <c r="K30" s="80"/>
      <c r="L30" s="82"/>
      <c r="M30" s="82"/>
      <c r="N30" s="82"/>
      <c r="O30" s="76"/>
      <c r="P30" s="76"/>
      <c r="Q30" s="65"/>
      <c r="R30" s="67"/>
    </row>
    <row r="31" spans="1:18" ht="12.75">
      <c r="A31" s="86"/>
      <c r="B31" s="80">
        <v>13</v>
      </c>
      <c r="C31" s="81" t="str">
        <f>VLOOKUP(B31,'пр.взв'!B9:E32,2,FALSE)</f>
        <v>ВЕРШИННИКОВ Вячеслав Викторович</v>
      </c>
      <c r="D31" s="91" t="str">
        <f>VLOOKUP(C31,'пр.взв'!C9:F32,2,FALSE)</f>
        <v>26.12.88 мс</v>
      </c>
      <c r="E31" s="91" t="str">
        <f>VLOOKUP(D31,'пр.взв'!D9:G32,2,FALSE)</f>
        <v>ПФО Башкортостан Туймазы МО</v>
      </c>
      <c r="F31" s="76"/>
      <c r="G31" s="76"/>
      <c r="H31" s="65"/>
      <c r="I31" s="67"/>
      <c r="K31" s="80"/>
      <c r="L31" s="89" t="e">
        <f>VLOOKUP(K31,'пр.взв'!B9:E32,2,FALSE)</f>
        <v>#N/A</v>
      </c>
      <c r="M31" s="89" t="e">
        <f>VLOOKUP(L31,'пр.взв'!C9:F32,2,FALSE)</f>
        <v>#N/A</v>
      </c>
      <c r="N31" s="89" t="e">
        <f>VLOOKUP(M31,'пр.взв'!D9:G32,2,FALSE)</f>
        <v>#N/A</v>
      </c>
      <c r="O31" s="76"/>
      <c r="P31" s="76"/>
      <c r="Q31" s="65"/>
      <c r="R31" s="67"/>
    </row>
    <row r="32" spans="1:18" ht="13.5" thickBot="1">
      <c r="A32" s="86"/>
      <c r="B32" s="88"/>
      <c r="C32" s="82"/>
      <c r="D32" s="92"/>
      <c r="E32" s="92"/>
      <c r="F32" s="77"/>
      <c r="G32" s="77"/>
      <c r="H32" s="78"/>
      <c r="I32" s="75"/>
      <c r="K32" s="88"/>
      <c r="L32" s="82"/>
      <c r="M32" s="82"/>
      <c r="N32" s="82"/>
      <c r="O32" s="77"/>
      <c r="P32" s="77"/>
      <c r="Q32" s="78"/>
      <c r="R32" s="75"/>
    </row>
    <row r="33" spans="1:18" ht="12.75">
      <c r="A33" s="86"/>
      <c r="B33" s="79">
        <v>14</v>
      </c>
      <c r="C33" s="81" t="str">
        <f>VLOOKUP(B33,'пр.взв'!B11:E34,2,FALSE)</f>
        <v>МЕДВЕДСКИЙ Алексей Владимирович</v>
      </c>
      <c r="D33" s="91" t="str">
        <f>VLOOKUP(C33,'пр.взв'!C11:F34,2,FALSE)</f>
        <v>01.08.89 кмс</v>
      </c>
      <c r="E33" s="91" t="str">
        <f>VLOOKUP(D33,'пр.взв'!D11:G34,2,FALSE)</f>
        <v>ЦФО Липецкая обл. Елец ВС</v>
      </c>
      <c r="F33" s="85" t="s">
        <v>145</v>
      </c>
      <c r="G33" s="85"/>
      <c r="H33" s="64"/>
      <c r="I33" s="66"/>
      <c r="K33" s="79"/>
      <c r="L33" s="81" t="e">
        <f>VLOOKUP(K33,'пр.взв'!B7:E30,2,FALSE)</f>
        <v>#N/A</v>
      </c>
      <c r="M33" s="81" t="e">
        <f>VLOOKUP(L33,'пр.взв'!C7:F30,2,FALSE)</f>
        <v>#N/A</v>
      </c>
      <c r="N33" s="81" t="e">
        <f>VLOOKUP(M33,'пр.взв'!D7:G30,2,FALSE)</f>
        <v>#N/A</v>
      </c>
      <c r="O33" s="85"/>
      <c r="P33" s="85"/>
      <c r="Q33" s="64"/>
      <c r="R33" s="66"/>
    </row>
    <row r="34" spans="1:18" ht="12.75">
      <c r="A34" s="86"/>
      <c r="B34" s="80"/>
      <c r="C34" s="82"/>
      <c r="D34" s="92"/>
      <c r="E34" s="92"/>
      <c r="F34" s="76"/>
      <c r="G34" s="76"/>
      <c r="H34" s="65"/>
      <c r="I34" s="67"/>
      <c r="K34" s="80"/>
      <c r="L34" s="82"/>
      <c r="M34" s="82"/>
      <c r="N34" s="82"/>
      <c r="O34" s="76"/>
      <c r="P34" s="76"/>
      <c r="Q34" s="65"/>
      <c r="R34" s="67"/>
    </row>
    <row r="35" spans="1:18" ht="12.75">
      <c r="A35" s="86"/>
      <c r="B35" s="97"/>
      <c r="C35" s="93" t="e">
        <f>VLOOKUP(B35,'пр.взв'!B7:E30,2,FALSE)</f>
        <v>#N/A</v>
      </c>
      <c r="D35" s="95" t="e">
        <f>VLOOKUP(C35,'пр.взв'!C7:F30,2,FALSE)</f>
        <v>#N/A</v>
      </c>
      <c r="E35" s="95" t="e">
        <f>VLOOKUP(D35,'пр.взв'!D7:G30,2,FALSE)</f>
        <v>#N/A</v>
      </c>
      <c r="F35" s="99"/>
      <c r="G35" s="99"/>
      <c r="H35" s="101"/>
      <c r="I35" s="103"/>
      <c r="K35" s="80"/>
      <c r="L35" s="89" t="e">
        <f>VLOOKUP(K35,'пр.взв'!B7:E30,2,FALSE)</f>
        <v>#N/A</v>
      </c>
      <c r="M35" s="89" t="e">
        <f>VLOOKUP(L35,'пр.взв'!C7:F30,2,FALSE)</f>
        <v>#N/A</v>
      </c>
      <c r="N35" s="89" t="e">
        <f>VLOOKUP(M35,'пр.взв'!D7:G30,2,FALSE)</f>
        <v>#N/A</v>
      </c>
      <c r="O35" s="76"/>
      <c r="P35" s="76"/>
      <c r="Q35" s="65"/>
      <c r="R35" s="67"/>
    </row>
    <row r="36" spans="1:18" ht="13.5" thickBot="1">
      <c r="A36" s="86"/>
      <c r="B36" s="98"/>
      <c r="C36" s="94"/>
      <c r="D36" s="96"/>
      <c r="E36" s="96"/>
      <c r="F36" s="100"/>
      <c r="G36" s="100"/>
      <c r="H36" s="102"/>
      <c r="I36" s="104"/>
      <c r="K36" s="88"/>
      <c r="L36" s="82"/>
      <c r="M36" s="82"/>
      <c r="N36" s="82"/>
      <c r="O36" s="77"/>
      <c r="P36" s="77"/>
      <c r="Q36" s="78"/>
      <c r="R36" s="75"/>
    </row>
    <row r="37" spans="1:18" ht="12.75">
      <c r="A37" s="86"/>
      <c r="B37" s="108"/>
      <c r="C37" s="109" t="e">
        <f>VLOOKUP(B37,'пр.взв'!B7:E30,2,FALSE)</f>
        <v>#N/A</v>
      </c>
      <c r="D37" s="111" t="e">
        <f>VLOOKUP(C37,'пр.взв'!C7:F30,2,FALSE)</f>
        <v>#N/A</v>
      </c>
      <c r="E37" s="111" t="e">
        <f>VLOOKUP(D37,'пр.взв'!D7:G30,2,FALSE)</f>
        <v>#N/A</v>
      </c>
      <c r="F37" s="105"/>
      <c r="G37" s="105"/>
      <c r="H37" s="106"/>
      <c r="I37" s="107"/>
      <c r="K37" s="79"/>
      <c r="L37" s="81" t="e">
        <f>VLOOKUP(K37,'пр.взв'!B7:E30,2,FALSE)</f>
        <v>#N/A</v>
      </c>
      <c r="M37" s="81" t="e">
        <f>VLOOKUP(L37,'пр.взв'!C7:F30,2,FALSE)</f>
        <v>#N/A</v>
      </c>
      <c r="N37" s="81" t="e">
        <f>VLOOKUP(M37,'пр.взв'!D7:G30,2,FALSE)</f>
        <v>#N/A</v>
      </c>
      <c r="O37" s="85"/>
      <c r="P37" s="85"/>
      <c r="Q37" s="64"/>
      <c r="R37" s="66"/>
    </row>
    <row r="38" spans="1:18" ht="12.75">
      <c r="A38" s="86"/>
      <c r="B38" s="97"/>
      <c r="C38" s="110"/>
      <c r="D38" s="112"/>
      <c r="E38" s="112"/>
      <c r="F38" s="99"/>
      <c r="G38" s="99"/>
      <c r="H38" s="101"/>
      <c r="I38" s="103"/>
      <c r="K38" s="80"/>
      <c r="L38" s="82"/>
      <c r="M38" s="82"/>
      <c r="N38" s="82"/>
      <c r="O38" s="76"/>
      <c r="P38" s="76"/>
      <c r="Q38" s="65"/>
      <c r="R38" s="67"/>
    </row>
    <row r="39" spans="1:18" ht="12.75">
      <c r="A39" s="86"/>
      <c r="B39" s="97"/>
      <c r="C39" s="93" t="e">
        <f>VLOOKUP(B39,'пр.взв'!B7:E30,2,FALSE)</f>
        <v>#N/A</v>
      </c>
      <c r="D39" s="95" t="e">
        <f>VLOOKUP(C39,'пр.взв'!C19:F42,2,FALSE)</f>
        <v>#N/A</v>
      </c>
      <c r="E39" s="95" t="e">
        <f>VLOOKUP(D39,'пр.взв'!D19:G42,2,FALSE)</f>
        <v>#N/A</v>
      </c>
      <c r="F39" s="99"/>
      <c r="G39" s="99"/>
      <c r="H39" s="101"/>
      <c r="I39" s="103"/>
      <c r="K39" s="80"/>
      <c r="L39" s="89" t="e">
        <f>VLOOKUP(K39,'пр.взв'!B7:E30,2,FALSE)</f>
        <v>#N/A</v>
      </c>
      <c r="M39" s="89" t="e">
        <f>VLOOKUP(L39,'пр.взв'!C7:F30,2,FALSE)</f>
        <v>#N/A</v>
      </c>
      <c r="N39" s="89" t="e">
        <f>VLOOKUP(M39,'пр.взв'!D7:G30,2,FALSE)</f>
        <v>#N/A</v>
      </c>
      <c r="O39" s="76"/>
      <c r="P39" s="76"/>
      <c r="Q39" s="65"/>
      <c r="R39" s="67"/>
    </row>
    <row r="40" spans="1:18" ht="13.5" thickBot="1">
      <c r="A40" s="86"/>
      <c r="B40" s="98"/>
      <c r="C40" s="94"/>
      <c r="D40" s="96"/>
      <c r="E40" s="96"/>
      <c r="F40" s="100"/>
      <c r="G40" s="100"/>
      <c r="H40" s="102"/>
      <c r="I40" s="104"/>
      <c r="K40" s="88"/>
      <c r="L40" s="82"/>
      <c r="M40" s="82"/>
      <c r="N40" s="82"/>
      <c r="O40" s="77"/>
      <c r="P40" s="77"/>
      <c r="Q40" s="78"/>
      <c r="R40" s="75"/>
    </row>
    <row r="41" spans="1:18" ht="12.75">
      <c r="A41" s="86"/>
      <c r="B41" s="108"/>
      <c r="C41" s="109" t="e">
        <f>VLOOKUP(B41,'пр.взв'!B7:E30,2,FALSE)</f>
        <v>#N/A</v>
      </c>
      <c r="D41" s="111" t="e">
        <f>VLOOKUP(C41,'пр.взв'!C7:F30,2,FALSE)</f>
        <v>#N/A</v>
      </c>
      <c r="E41" s="111" t="e">
        <f>VLOOKUP(D41,'пр.взв'!D7:G30,2,FALSE)</f>
        <v>#N/A</v>
      </c>
      <c r="F41" s="105"/>
      <c r="G41" s="105"/>
      <c r="H41" s="106"/>
      <c r="I41" s="107"/>
      <c r="K41" s="79"/>
      <c r="L41" s="81" t="e">
        <f>VLOOKUP(K41,'пр.взв'!B7:E30,2,FALSE)</f>
        <v>#N/A</v>
      </c>
      <c r="M41" s="81" t="e">
        <f>VLOOKUP(L41,'пр.взв'!C7:F30,2,FALSE)</f>
        <v>#N/A</v>
      </c>
      <c r="N41" s="81" t="e">
        <f>VLOOKUP(M41,'пр.взв'!D7:G30,2,FALSE)</f>
        <v>#N/A</v>
      </c>
      <c r="O41" s="85"/>
      <c r="P41" s="85"/>
      <c r="Q41" s="64"/>
      <c r="R41" s="66"/>
    </row>
    <row r="42" spans="1:18" ht="12.75">
      <c r="A42" s="86"/>
      <c r="B42" s="97"/>
      <c r="C42" s="110"/>
      <c r="D42" s="112"/>
      <c r="E42" s="112"/>
      <c r="F42" s="99"/>
      <c r="G42" s="99"/>
      <c r="H42" s="101"/>
      <c r="I42" s="103"/>
      <c r="K42" s="80"/>
      <c r="L42" s="82"/>
      <c r="M42" s="82"/>
      <c r="N42" s="82"/>
      <c r="O42" s="76"/>
      <c r="P42" s="76"/>
      <c r="Q42" s="65"/>
      <c r="R42" s="67"/>
    </row>
    <row r="43" spans="1:18" ht="12.75">
      <c r="A43" s="86"/>
      <c r="B43" s="97"/>
      <c r="C43" s="93" t="e">
        <f>VLOOKUP(B43,'пр.взв'!B7:E30,2,FALSE)</f>
        <v>#N/A</v>
      </c>
      <c r="D43" s="95" t="e">
        <f>VLOOKUP(C43,'пр.взв'!C7:F30,2,FALSE)</f>
        <v>#N/A</v>
      </c>
      <c r="E43" s="95" t="e">
        <f>VLOOKUP(D43,'пр.взв'!D7:G30,2,FALSE)</f>
        <v>#N/A</v>
      </c>
      <c r="F43" s="99"/>
      <c r="G43" s="99"/>
      <c r="H43" s="101"/>
      <c r="I43" s="103"/>
      <c r="K43" s="80"/>
      <c r="L43" s="89" t="e">
        <f>VLOOKUP(K43,'пр.взв'!B7:F30,2,FALSE)</f>
        <v>#N/A</v>
      </c>
      <c r="M43" s="89" t="e">
        <f>VLOOKUP(L43,'пр.взв'!C7:G30,2,FALSE)</f>
        <v>#N/A</v>
      </c>
      <c r="N43" s="89" t="e">
        <f>VLOOKUP(M43,'пр.взв'!D7:H30,2,FALSE)</f>
        <v>#N/A</v>
      </c>
      <c r="O43" s="76"/>
      <c r="P43" s="76"/>
      <c r="Q43" s="65"/>
      <c r="R43" s="67"/>
    </row>
    <row r="44" spans="1:18" ht="13.5" thickBot="1">
      <c r="A44" s="86"/>
      <c r="B44" s="98"/>
      <c r="C44" s="94"/>
      <c r="D44" s="96"/>
      <c r="E44" s="96"/>
      <c r="F44" s="100"/>
      <c r="G44" s="100"/>
      <c r="H44" s="102"/>
      <c r="I44" s="104"/>
      <c r="K44" s="88"/>
      <c r="L44" s="82"/>
      <c r="M44" s="82"/>
      <c r="N44" s="82"/>
      <c r="O44" s="77"/>
      <c r="P44" s="77"/>
      <c r="Q44" s="78"/>
      <c r="R44" s="75"/>
    </row>
    <row r="45" spans="1:18" ht="12.75">
      <c r="A45" s="86"/>
      <c r="B45" s="108"/>
      <c r="C45" s="109" t="e">
        <f>VLOOKUP(B45,'пр.взв'!B9:E32,2,FALSE)</f>
        <v>#N/A</v>
      </c>
      <c r="D45" s="111" t="e">
        <f>VLOOKUP(C45,'пр.взв'!C9:F32,2,FALSE)</f>
        <v>#N/A</v>
      </c>
      <c r="E45" s="111" t="e">
        <f>VLOOKUP(D45,'пр.взв'!D9:G32,2,FALSE)</f>
        <v>#N/A</v>
      </c>
      <c r="F45" s="105"/>
      <c r="G45" s="105"/>
      <c r="H45" s="106"/>
      <c r="I45" s="107"/>
      <c r="K45" s="79"/>
      <c r="L45" s="81" t="e">
        <f>VLOOKUP(K45,'пр.взв'!B7:E30,2,FALSE)</f>
        <v>#N/A</v>
      </c>
      <c r="M45" s="81" t="e">
        <f>VLOOKUP(L45,'пр.взв'!C7:F30,2,FALSE)</f>
        <v>#N/A</v>
      </c>
      <c r="N45" s="81" t="e">
        <f>VLOOKUP(M45,'пр.взв'!D7:G30,2,FALSE)</f>
        <v>#N/A</v>
      </c>
      <c r="O45" s="85"/>
      <c r="P45" s="85"/>
      <c r="Q45" s="64"/>
      <c r="R45" s="66"/>
    </row>
    <row r="46" spans="1:18" ht="12.75">
      <c r="A46" s="86"/>
      <c r="B46" s="97"/>
      <c r="C46" s="110"/>
      <c r="D46" s="112"/>
      <c r="E46" s="112"/>
      <c r="F46" s="99"/>
      <c r="G46" s="99"/>
      <c r="H46" s="101"/>
      <c r="I46" s="103"/>
      <c r="K46" s="80"/>
      <c r="L46" s="82"/>
      <c r="M46" s="82"/>
      <c r="N46" s="82"/>
      <c r="O46" s="76"/>
      <c r="P46" s="76"/>
      <c r="Q46" s="65"/>
      <c r="R46" s="67"/>
    </row>
    <row r="47" spans="1:18" ht="12.75">
      <c r="A47" s="86"/>
      <c r="B47" s="97"/>
      <c r="C47" s="93" t="e">
        <f>VLOOKUP(B47,'пр.взв'!B11:E34,2,FALSE)</f>
        <v>#N/A</v>
      </c>
      <c r="D47" s="95" t="e">
        <f>VLOOKUP(C47,'пр.взв'!C11:F34,2,FALSE)</f>
        <v>#N/A</v>
      </c>
      <c r="E47" s="95" t="e">
        <f>VLOOKUP(D47,'пр.взв'!D11:G34,2,FALSE)</f>
        <v>#N/A</v>
      </c>
      <c r="F47" s="99"/>
      <c r="G47" s="99"/>
      <c r="H47" s="101"/>
      <c r="I47" s="103"/>
      <c r="K47" s="80"/>
      <c r="L47" s="89" t="e">
        <f>VLOOKUP(K47,'пр.взв'!B9:E30,2,FALSE)</f>
        <v>#N/A</v>
      </c>
      <c r="M47" s="89" t="e">
        <f>VLOOKUP(L47,'пр.взв'!C9:F30,2,FALSE)</f>
        <v>#N/A</v>
      </c>
      <c r="N47" s="89" t="e">
        <f>VLOOKUP(M47,'пр.взв'!D9:G30,2,FALSE)</f>
        <v>#N/A</v>
      </c>
      <c r="O47" s="76"/>
      <c r="P47" s="76"/>
      <c r="Q47" s="65"/>
      <c r="R47" s="67"/>
    </row>
    <row r="48" spans="1:18" ht="13.5" thickBot="1">
      <c r="A48" s="86"/>
      <c r="B48" s="98"/>
      <c r="C48" s="94"/>
      <c r="D48" s="96"/>
      <c r="E48" s="96"/>
      <c r="F48" s="100"/>
      <c r="G48" s="100"/>
      <c r="H48" s="102"/>
      <c r="I48" s="104"/>
      <c r="K48" s="88"/>
      <c r="L48" s="82"/>
      <c r="M48" s="82"/>
      <c r="N48" s="82"/>
      <c r="O48" s="77"/>
      <c r="P48" s="77"/>
      <c r="Q48" s="78"/>
      <c r="R48" s="75"/>
    </row>
    <row r="49" spans="1:18" ht="12.75">
      <c r="A49" s="86"/>
      <c r="B49" s="108"/>
      <c r="C49" s="109" t="e">
        <f>VLOOKUP(B49,'пр.взв'!B13:E36,2,FALSE)</f>
        <v>#N/A</v>
      </c>
      <c r="D49" s="111" t="e">
        <f>VLOOKUP(C49,'пр.взв'!C13:F36,2,FALSE)</f>
        <v>#N/A</v>
      </c>
      <c r="E49" s="111" t="e">
        <f>VLOOKUP(D49,'пр.взв'!D13:G36,2,FALSE)</f>
        <v>#N/A</v>
      </c>
      <c r="F49" s="105"/>
      <c r="G49" s="105"/>
      <c r="H49" s="106"/>
      <c r="I49" s="107"/>
      <c r="K49" s="79"/>
      <c r="L49" s="81" t="e">
        <f>VLOOKUP(K49,'пр.взв'!B7:E30,2,FALSE)</f>
        <v>#N/A</v>
      </c>
      <c r="M49" s="81" t="e">
        <f>VLOOKUP(L49,'пр.взв'!C7:F30,2,FALSE)</f>
        <v>#N/A</v>
      </c>
      <c r="N49" s="81" t="e">
        <f>VLOOKUP(M49,'пр.взв'!D7:G30,2,FALSE)</f>
        <v>#N/A</v>
      </c>
      <c r="O49" s="85"/>
      <c r="P49" s="85"/>
      <c r="Q49" s="64"/>
      <c r="R49" s="66"/>
    </row>
    <row r="50" spans="1:18" ht="12.75">
      <c r="A50" s="86"/>
      <c r="B50" s="97"/>
      <c r="C50" s="110"/>
      <c r="D50" s="112"/>
      <c r="E50" s="112"/>
      <c r="F50" s="99"/>
      <c r="G50" s="99"/>
      <c r="H50" s="101"/>
      <c r="I50" s="103"/>
      <c r="K50" s="80"/>
      <c r="L50" s="82"/>
      <c r="M50" s="82"/>
      <c r="N50" s="82"/>
      <c r="O50" s="76"/>
      <c r="P50" s="76"/>
      <c r="Q50" s="65"/>
      <c r="R50" s="67"/>
    </row>
    <row r="51" spans="1:18" ht="12.75">
      <c r="A51" s="86"/>
      <c r="B51" s="97"/>
      <c r="C51" s="93" t="e">
        <f>VLOOKUP(B51,'пр.взв'!B7:E30,2,FALSE)</f>
        <v>#N/A</v>
      </c>
      <c r="D51" s="95" t="e">
        <f>VLOOKUP(C51,'пр.взв'!C7:F30,2,FALSE)</f>
        <v>#N/A</v>
      </c>
      <c r="E51" s="95" t="e">
        <f>VLOOKUP(D51,'пр.взв'!D7:G30,2,FALSE)</f>
        <v>#N/A</v>
      </c>
      <c r="F51" s="99"/>
      <c r="G51" s="99"/>
      <c r="H51" s="101"/>
      <c r="I51" s="103"/>
      <c r="K51" s="80"/>
      <c r="L51" s="89" t="e">
        <f>VLOOKUP(K51,'пр.взв'!B7:E30,2,FALSE)</f>
        <v>#N/A</v>
      </c>
      <c r="M51" s="89" t="e">
        <f>VLOOKUP(L51,'пр.взв'!C7:F30,2,FALSE)</f>
        <v>#N/A</v>
      </c>
      <c r="N51" s="89" t="e">
        <f>VLOOKUP(M51,'пр.взв'!D7:G30,2,FALSE)</f>
        <v>#N/A</v>
      </c>
      <c r="O51" s="76"/>
      <c r="P51" s="76"/>
      <c r="Q51" s="65"/>
      <c r="R51" s="67"/>
    </row>
    <row r="52" spans="1:18" ht="13.5" thickBot="1">
      <c r="A52" s="86"/>
      <c r="B52" s="98"/>
      <c r="C52" s="94"/>
      <c r="D52" s="96"/>
      <c r="E52" s="96"/>
      <c r="F52" s="100"/>
      <c r="G52" s="100"/>
      <c r="H52" s="102"/>
      <c r="I52" s="104"/>
      <c r="K52" s="88"/>
      <c r="L52" s="82"/>
      <c r="M52" s="82"/>
      <c r="N52" s="82"/>
      <c r="O52" s="77"/>
      <c r="P52" s="77"/>
      <c r="Q52" s="78"/>
      <c r="R52" s="75"/>
    </row>
    <row r="53" spans="1:18" ht="12.75">
      <c r="A53" s="86"/>
      <c r="B53" s="108"/>
      <c r="C53" s="109" t="e">
        <f>VLOOKUP(B53,'пр.взв'!B7:E30,2,FALSE)</f>
        <v>#N/A</v>
      </c>
      <c r="D53" s="111" t="e">
        <f>VLOOKUP(C53,'пр.взв'!C7:F30,2,FALSE)</f>
        <v>#N/A</v>
      </c>
      <c r="E53" s="111" t="e">
        <f>VLOOKUP(D53,'пр.взв'!D7:G30,2,FALSE)</f>
        <v>#N/A</v>
      </c>
      <c r="F53" s="105"/>
      <c r="G53" s="105"/>
      <c r="H53" s="106"/>
      <c r="I53" s="107"/>
      <c r="K53" s="79"/>
      <c r="L53" s="81" t="e">
        <f>VLOOKUP(K53,'пр.взв'!B7:E30,2,FALSE)</f>
        <v>#N/A</v>
      </c>
      <c r="M53" s="81" t="e">
        <f>VLOOKUP(L53,'пр.взв'!C7:F30,2,FALSE)</f>
        <v>#N/A</v>
      </c>
      <c r="N53" s="81" t="e">
        <f>VLOOKUP(M53,'пр.взв'!D7:G30,2,FALSE)</f>
        <v>#N/A</v>
      </c>
      <c r="O53" s="85"/>
      <c r="P53" s="85"/>
      <c r="Q53" s="64"/>
      <c r="R53" s="66"/>
    </row>
    <row r="54" spans="1:18" ht="12.75">
      <c r="A54" s="86"/>
      <c r="B54" s="97"/>
      <c r="C54" s="110"/>
      <c r="D54" s="112"/>
      <c r="E54" s="112"/>
      <c r="F54" s="99"/>
      <c r="G54" s="99"/>
      <c r="H54" s="101"/>
      <c r="I54" s="103"/>
      <c r="K54" s="80"/>
      <c r="L54" s="82"/>
      <c r="M54" s="82"/>
      <c r="N54" s="82"/>
      <c r="O54" s="76"/>
      <c r="P54" s="76"/>
      <c r="Q54" s="65"/>
      <c r="R54" s="67"/>
    </row>
    <row r="55" spans="1:18" ht="12.75">
      <c r="A55" s="86"/>
      <c r="B55" s="97"/>
      <c r="C55" s="93" t="e">
        <f>VLOOKUP(B55,'пр.взв'!B9:E32,2,FALSE)</f>
        <v>#N/A</v>
      </c>
      <c r="D55" s="95" t="e">
        <f>VLOOKUP(C55,'пр.взв'!C9:F32,2,FALSE)</f>
        <v>#N/A</v>
      </c>
      <c r="E55" s="95" t="e">
        <f>VLOOKUP(D55,'пр.взв'!D9:G32,2,FALSE)</f>
        <v>#N/A</v>
      </c>
      <c r="F55" s="99"/>
      <c r="G55" s="99"/>
      <c r="H55" s="101"/>
      <c r="I55" s="103"/>
      <c r="K55" s="80"/>
      <c r="L55" s="89" t="e">
        <f>VLOOKUP(K55,'пр.взв'!B9:E32,2,FALSE)</f>
        <v>#N/A</v>
      </c>
      <c r="M55" s="89" t="e">
        <f>VLOOKUP(L55,'пр.взв'!C9:F32,2,FALSE)</f>
        <v>#N/A</v>
      </c>
      <c r="N55" s="89" t="e">
        <f>VLOOKUP(M55,'пр.взв'!D9:G32,2,FALSE)</f>
        <v>#N/A</v>
      </c>
      <c r="O55" s="76"/>
      <c r="P55" s="76"/>
      <c r="Q55" s="65"/>
      <c r="R55" s="67"/>
    </row>
    <row r="56" spans="1:18" ht="13.5" thickBot="1">
      <c r="A56" s="86"/>
      <c r="B56" s="98"/>
      <c r="C56" s="94"/>
      <c r="D56" s="96"/>
      <c r="E56" s="96"/>
      <c r="F56" s="100"/>
      <c r="G56" s="100"/>
      <c r="H56" s="102"/>
      <c r="I56" s="104"/>
      <c r="K56" s="88"/>
      <c r="L56" s="82"/>
      <c r="M56" s="82"/>
      <c r="N56" s="82"/>
      <c r="O56" s="77"/>
      <c r="P56" s="77"/>
      <c r="Q56" s="78"/>
      <c r="R56" s="75"/>
    </row>
    <row r="57" spans="1:18" ht="12.75">
      <c r="A57" s="86"/>
      <c r="B57" s="108"/>
      <c r="C57" s="109" t="e">
        <f>VLOOKUP(B57,'пр.взв'!B11:E34,2,FALSE)</f>
        <v>#N/A</v>
      </c>
      <c r="D57" s="111" t="e">
        <f>VLOOKUP(C57,'пр.взв'!C11:F34,2,FALSE)</f>
        <v>#N/A</v>
      </c>
      <c r="E57" s="111" t="e">
        <f>VLOOKUP(D57,'пр.взв'!D11:G34,2,FALSE)</f>
        <v>#N/A</v>
      </c>
      <c r="F57" s="118"/>
      <c r="G57" s="105"/>
      <c r="H57" s="106"/>
      <c r="I57" s="107"/>
      <c r="K57" s="79"/>
      <c r="L57" s="81" t="e">
        <f>VLOOKUP(K57,'пр.взв'!B7:E30,2,FALSE)</f>
        <v>#N/A</v>
      </c>
      <c r="M57" s="81" t="e">
        <f>VLOOKUP(L57,'пр.взв'!C7:F30,2,FALSE)</f>
        <v>#N/A</v>
      </c>
      <c r="N57" s="81" t="e">
        <f>VLOOKUP(M57,'пр.взв'!D7:G30,2,FALSE)</f>
        <v>#N/A</v>
      </c>
      <c r="O57" s="115"/>
      <c r="P57" s="85"/>
      <c r="Q57" s="64"/>
      <c r="R57" s="66"/>
    </row>
    <row r="58" spans="1:18" ht="12.75">
      <c r="A58" s="86"/>
      <c r="B58" s="97"/>
      <c r="C58" s="110"/>
      <c r="D58" s="112"/>
      <c r="E58" s="112"/>
      <c r="F58" s="119"/>
      <c r="G58" s="99"/>
      <c r="H58" s="101"/>
      <c r="I58" s="103"/>
      <c r="K58" s="80"/>
      <c r="L58" s="82"/>
      <c r="M58" s="82"/>
      <c r="N58" s="82"/>
      <c r="O58" s="113"/>
      <c r="P58" s="76"/>
      <c r="Q58" s="65"/>
      <c r="R58" s="67"/>
    </row>
    <row r="59" spans="1:18" ht="12.75">
      <c r="A59" s="86"/>
      <c r="B59" s="97"/>
      <c r="C59" s="93" t="e">
        <f>VLOOKUP(B59,'пр.взв'!B7:E30,2,FALSE)</f>
        <v>#N/A</v>
      </c>
      <c r="D59" s="95" t="e">
        <f>VLOOKUP(C59,'пр.взв'!C7:F30,2,FALSE)</f>
        <v>#N/A</v>
      </c>
      <c r="E59" s="95" t="e">
        <f>VLOOKUP(D59,'пр.взв'!D7:G30,2,FALSE)</f>
        <v>#N/A</v>
      </c>
      <c r="F59" s="119"/>
      <c r="G59" s="99"/>
      <c r="H59" s="101"/>
      <c r="I59" s="103"/>
      <c r="K59" s="80"/>
      <c r="L59" s="89" t="e">
        <f>VLOOKUP(K59,'пр.взв'!B7:E30,2,FALSE)</f>
        <v>#N/A</v>
      </c>
      <c r="M59" s="89" t="e">
        <f>VLOOKUP(L59,'пр.взв'!C13:F36,2,FALSE)</f>
        <v>#N/A</v>
      </c>
      <c r="N59" s="89" t="e">
        <f>VLOOKUP(M59,'пр.взв'!D13:G36,2,FALSE)</f>
        <v>#N/A</v>
      </c>
      <c r="O59" s="113"/>
      <c r="P59" s="76"/>
      <c r="Q59" s="65"/>
      <c r="R59" s="67"/>
    </row>
    <row r="60" spans="1:18" ht="13.5" thickBot="1">
      <c r="A60" s="86"/>
      <c r="B60" s="98"/>
      <c r="C60" s="94"/>
      <c r="D60" s="96"/>
      <c r="E60" s="96"/>
      <c r="F60" s="120"/>
      <c r="G60" s="100"/>
      <c r="H60" s="102"/>
      <c r="I60" s="104"/>
      <c r="K60" s="88"/>
      <c r="L60" s="90"/>
      <c r="M60" s="90"/>
      <c r="N60" s="90"/>
      <c r="O60" s="114"/>
      <c r="P60" s="77"/>
      <c r="Q60" s="78"/>
      <c r="R60" s="75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68" t="s">
        <v>23</v>
      </c>
      <c r="C63" s="68"/>
      <c r="D63" s="68"/>
      <c r="E63" s="68"/>
      <c r="F63" s="68"/>
      <c r="G63" s="68"/>
      <c r="H63" s="68"/>
      <c r="I63" s="68"/>
      <c r="K63" s="68" t="s">
        <v>23</v>
      </c>
      <c r="L63" s="68"/>
      <c r="M63" s="68"/>
      <c r="N63" s="68"/>
      <c r="O63" s="68"/>
      <c r="P63" s="68"/>
      <c r="Q63" s="68"/>
      <c r="R63" s="68"/>
    </row>
    <row r="64" spans="1:18" ht="13.5" thickBot="1">
      <c r="A64" s="12"/>
      <c r="B64" s="14">
        <v>5</v>
      </c>
      <c r="C64" s="14" t="s">
        <v>38</v>
      </c>
      <c r="D64" s="14"/>
      <c r="E64" s="59" t="s">
        <v>146</v>
      </c>
      <c r="F64" s="15" t="s">
        <v>30</v>
      </c>
      <c r="G64" s="14"/>
      <c r="H64" s="14"/>
      <c r="I64" s="14"/>
      <c r="K64" s="14">
        <v>4</v>
      </c>
      <c r="L64" s="14" t="s">
        <v>38</v>
      </c>
      <c r="M64" s="14"/>
      <c r="N64" s="59" t="str">
        <f>E64</f>
        <v>+100</v>
      </c>
      <c r="O64" s="15" t="s">
        <v>30</v>
      </c>
      <c r="P64" s="14"/>
      <c r="Q64" s="14"/>
      <c r="R64" s="14"/>
    </row>
    <row r="65" spans="1:18" ht="12.75">
      <c r="A65" s="12"/>
      <c r="B65" s="69" t="s">
        <v>5</v>
      </c>
      <c r="C65" s="71" t="s">
        <v>2</v>
      </c>
      <c r="D65" s="73" t="s">
        <v>24</v>
      </c>
      <c r="E65" s="71" t="s">
        <v>25</v>
      </c>
      <c r="F65" s="71" t="s">
        <v>26</v>
      </c>
      <c r="G65" s="73" t="s">
        <v>27</v>
      </c>
      <c r="H65" s="71" t="s">
        <v>28</v>
      </c>
      <c r="I65" s="62" t="s">
        <v>29</v>
      </c>
      <c r="K65" s="69" t="s">
        <v>5</v>
      </c>
      <c r="L65" s="71" t="s">
        <v>2</v>
      </c>
      <c r="M65" s="73" t="s">
        <v>24</v>
      </c>
      <c r="N65" s="71" t="s">
        <v>25</v>
      </c>
      <c r="O65" s="71" t="s">
        <v>26</v>
      </c>
      <c r="P65" s="73" t="s">
        <v>27</v>
      </c>
      <c r="Q65" s="71" t="s">
        <v>28</v>
      </c>
      <c r="R65" s="62" t="s">
        <v>29</v>
      </c>
    </row>
    <row r="66" spans="1:18" ht="13.5" thickBot="1">
      <c r="A66" s="12"/>
      <c r="B66" s="70"/>
      <c r="C66" s="72"/>
      <c r="D66" s="74"/>
      <c r="E66" s="72"/>
      <c r="F66" s="72"/>
      <c r="G66" s="74"/>
      <c r="H66" s="72"/>
      <c r="I66" s="63"/>
      <c r="K66" s="70"/>
      <c r="L66" s="72"/>
      <c r="M66" s="74"/>
      <c r="N66" s="72"/>
      <c r="O66" s="72"/>
      <c r="P66" s="74"/>
      <c r="Q66" s="72"/>
      <c r="R66" s="63"/>
    </row>
    <row r="67" spans="1:18" ht="12.75" customHeight="1">
      <c r="A67" s="12"/>
      <c r="B67" s="79">
        <v>11</v>
      </c>
      <c r="C67" s="81" t="str">
        <f>VLOOKUP(B67,'пр.взв'!B7:E30,2,FALSE)</f>
        <v>ПОЛЕХИН Денис Владимирович</v>
      </c>
      <c r="D67" s="91" t="str">
        <f>VLOOKUP(C67,'пр.взв'!C7:F30,2,FALSE)</f>
        <v>17.08.90 кмс</v>
      </c>
      <c r="E67" s="91" t="str">
        <f>VLOOKUP(D67,'пр.взв'!D7:G30,2,FALSE)</f>
        <v>ЦФО Тульская Тула МО</v>
      </c>
      <c r="F67" s="85"/>
      <c r="G67" s="85"/>
      <c r="H67" s="64"/>
      <c r="I67" s="66"/>
      <c r="K67" s="130">
        <v>2</v>
      </c>
      <c r="L67" s="132" t="str">
        <f>VLOOKUP(K67,'пр.взв'!B7:E30,2,FALSE)</f>
        <v>БОБИКОВ Роман Николаевич</v>
      </c>
      <c r="M67" s="132" t="str">
        <f>VLOOKUP(L67,'пр.взв'!C7:F30,2,FALSE)</f>
        <v>88 мс</v>
      </c>
      <c r="N67" s="132" t="str">
        <f>VLOOKUP(M67,'пр.взв'!D7:G30,2,FALSE)</f>
        <v>ЦФО Тверская Тверь МО</v>
      </c>
      <c r="O67" s="85"/>
      <c r="P67" s="85"/>
      <c r="Q67" s="64"/>
      <c r="R67" s="66"/>
    </row>
    <row r="68" spans="1:18" ht="12.75" customHeight="1">
      <c r="A68" s="12"/>
      <c r="B68" s="80"/>
      <c r="C68" s="82"/>
      <c r="D68" s="92"/>
      <c r="E68" s="92"/>
      <c r="F68" s="76"/>
      <c r="G68" s="76"/>
      <c r="H68" s="65"/>
      <c r="I68" s="67"/>
      <c r="K68" s="131"/>
      <c r="L68" s="89"/>
      <c r="M68" s="89"/>
      <c r="N68" s="89"/>
      <c r="O68" s="76"/>
      <c r="P68" s="76"/>
      <c r="Q68" s="65"/>
      <c r="R68" s="67"/>
    </row>
    <row r="69" spans="1:18" ht="12.75" customHeight="1">
      <c r="A69" s="12"/>
      <c r="B69" s="80">
        <v>12</v>
      </c>
      <c r="C69" s="89" t="str">
        <f>VLOOKUP(B69,'пр.взв'!B7:E30,2,FALSE)</f>
        <v>ШИРЯЕВ Максим Сергеевич</v>
      </c>
      <c r="D69" s="84" t="str">
        <f>VLOOKUP(C69,'пр.взв'!C7:F30,2,FALSE)</f>
        <v>18.03.88 мс</v>
      </c>
      <c r="E69" s="84" t="str">
        <f>VLOOKUP(D69,'пр.взв'!D7:G30,2,FALSE)</f>
        <v>Москва Д</v>
      </c>
      <c r="F69" s="76"/>
      <c r="G69" s="76"/>
      <c r="H69" s="65"/>
      <c r="I69" s="67"/>
      <c r="K69" s="133">
        <v>7</v>
      </c>
      <c r="L69" s="135" t="str">
        <f>VLOOKUP(K69,'пр.взв'!B7:E30,2,FALSE)</f>
        <v>КОСТИН Дмитрий Андреевич</v>
      </c>
      <c r="M69" s="135" t="str">
        <f>VLOOKUP(L69,'пр.взв'!C7:F30,2,FALSE)</f>
        <v>05.10.88 кмс</v>
      </c>
      <c r="N69" s="135" t="str">
        <f>VLOOKUP(M69,'пр.взв'!D7:G30,2,FALSE)</f>
        <v>Москва ВС</v>
      </c>
      <c r="O69" s="76"/>
      <c r="P69" s="76"/>
      <c r="Q69" s="65"/>
      <c r="R69" s="67"/>
    </row>
    <row r="70" spans="1:18" ht="13.5" customHeight="1" thickBot="1">
      <c r="A70" s="12"/>
      <c r="B70" s="88"/>
      <c r="C70" s="90"/>
      <c r="D70" s="87"/>
      <c r="E70" s="87"/>
      <c r="F70" s="77"/>
      <c r="G70" s="77"/>
      <c r="H70" s="78"/>
      <c r="I70" s="75"/>
      <c r="K70" s="134"/>
      <c r="L70" s="136"/>
      <c r="M70" s="136"/>
      <c r="N70" s="136"/>
      <c r="O70" s="77"/>
      <c r="P70" s="77"/>
      <c r="Q70" s="78"/>
      <c r="R70" s="75"/>
    </row>
    <row r="71" spans="1:18" ht="12.75" customHeight="1">
      <c r="A71" s="12"/>
      <c r="B71" s="79"/>
      <c r="C71" s="89" t="e">
        <f>VLOOKUP(B71,'пр.взв'!B7:E30,2,FALSE)</f>
        <v>#N/A</v>
      </c>
      <c r="D71" s="84" t="e">
        <f>VLOOKUP(C71,'пр.взв'!C7:F30,2,FALSE)</f>
        <v>#N/A</v>
      </c>
      <c r="E71" s="84" t="e">
        <f>VLOOKUP(D71,'пр.взв'!D7:G30,2,FALSE)</f>
        <v>#N/A</v>
      </c>
      <c r="F71" s="85"/>
      <c r="G71" s="85"/>
      <c r="H71" s="64"/>
      <c r="I71" s="66"/>
      <c r="K71" s="130">
        <v>4</v>
      </c>
      <c r="L71" s="135" t="str">
        <f>VLOOKUP(K71,'пр.взв'!B9:E32,2,FALSE)</f>
        <v>ТЕШЕВ Анзор Русланович</v>
      </c>
      <c r="M71" s="135" t="str">
        <f>VLOOKUP(L71,'пр.взв'!C9:F32,2,FALSE)</f>
        <v>05.07.89 мс</v>
      </c>
      <c r="N71" s="135" t="str">
        <f>VLOOKUP(M71,'пр.взв'!D9:G32,2,FALSE)</f>
        <v>ЮФО Адыгея Майкоп Д</v>
      </c>
      <c r="O71" s="85"/>
      <c r="P71" s="85"/>
      <c r="Q71" s="64"/>
      <c r="R71" s="66"/>
    </row>
    <row r="72" spans="1:18" ht="12.75" customHeight="1" thickBot="1">
      <c r="A72" s="12"/>
      <c r="B72" s="80"/>
      <c r="C72" s="82"/>
      <c r="D72" s="92"/>
      <c r="E72" s="92"/>
      <c r="F72" s="76"/>
      <c r="G72" s="76"/>
      <c r="H72" s="65"/>
      <c r="I72" s="67"/>
      <c r="K72" s="131"/>
      <c r="L72" s="136"/>
      <c r="M72" s="136"/>
      <c r="N72" s="136"/>
      <c r="O72" s="76"/>
      <c r="P72" s="76"/>
      <c r="Q72" s="65"/>
      <c r="R72" s="67"/>
    </row>
    <row r="73" spans="1:18" ht="12.75" customHeight="1">
      <c r="A73" s="12"/>
      <c r="B73" s="80"/>
      <c r="C73" s="89" t="e">
        <f>VLOOKUP(B73,'пр.взв'!B11:E34,2,FALSE)</f>
        <v>#N/A</v>
      </c>
      <c r="D73" s="89" t="e">
        <f>VLOOKUP(C73,'пр.взв'!C11:F34,2,FALSE)</f>
        <v>#N/A</v>
      </c>
      <c r="E73" s="89" t="e">
        <f>VLOOKUP(D73,'пр.взв'!D11:G34,2,FALSE)</f>
        <v>#N/A</v>
      </c>
      <c r="F73" s="76"/>
      <c r="G73" s="76"/>
      <c r="H73" s="65"/>
      <c r="I73" s="67"/>
      <c r="K73" s="133">
        <v>5</v>
      </c>
      <c r="L73" s="135" t="str">
        <f>VLOOKUP(K73,'пр.взв'!B7:E30,2,FALSE)</f>
        <v>БЕРЕЗНЕВ Алексей Владимирович</v>
      </c>
      <c r="M73" s="135" t="str">
        <f>VLOOKUP(L73,'пр.взв'!C7:F30,2,FALSE)</f>
        <v>15.09.88 мс</v>
      </c>
      <c r="N73" s="135" t="str">
        <f>VLOOKUP(M73,'пр.взв'!D7:G30,2,FALSE)</f>
        <v>ЦФО Липецкая обл. Липецк Л</v>
      </c>
      <c r="O73" s="76"/>
      <c r="P73" s="76"/>
      <c r="Q73" s="65"/>
      <c r="R73" s="67"/>
    </row>
    <row r="74" spans="1:18" ht="13.5" customHeight="1" thickBot="1">
      <c r="A74" s="12"/>
      <c r="B74" s="88"/>
      <c r="C74" s="82"/>
      <c r="D74" s="82"/>
      <c r="E74" s="82"/>
      <c r="F74" s="77"/>
      <c r="G74" s="77"/>
      <c r="H74" s="78"/>
      <c r="I74" s="75"/>
      <c r="K74" s="134"/>
      <c r="L74" s="136"/>
      <c r="M74" s="136"/>
      <c r="N74" s="136"/>
      <c r="O74" s="77"/>
      <c r="P74" s="77"/>
      <c r="Q74" s="78"/>
      <c r="R74" s="75"/>
    </row>
    <row r="75" spans="1:18" ht="12.75" customHeight="1">
      <c r="A75" s="12"/>
      <c r="B75" s="79"/>
      <c r="C75" s="81" t="e">
        <f>VLOOKUP(B75,'пр.взв'!B7:E30,2,FALSE)</f>
        <v>#N/A</v>
      </c>
      <c r="D75" s="91" t="e">
        <f>VLOOKUP(C75,'пр.взв'!C7:F30,2,FALSE)</f>
        <v>#N/A</v>
      </c>
      <c r="E75" s="91" t="e">
        <f>VLOOKUP(D75,'пр.взв'!D7:G30,2,FALSE)</f>
        <v>#N/A</v>
      </c>
      <c r="F75" s="85"/>
      <c r="G75" s="85"/>
      <c r="H75" s="64"/>
      <c r="I75" s="66"/>
      <c r="K75" s="130"/>
      <c r="L75" s="132" t="e">
        <f>VLOOKUP(K75,'пр.взв'!B9:E32,2,FALSE)</f>
        <v>#N/A</v>
      </c>
      <c r="M75" s="132" t="e">
        <f>VLOOKUP(L75,'пр.взв'!C9:F32,2,FALSE)</f>
        <v>#N/A</v>
      </c>
      <c r="N75" s="132" t="e">
        <f>VLOOKUP(M75,'пр.взв'!D9:G32,2,FALSE)</f>
        <v>#N/A</v>
      </c>
      <c r="O75" s="85"/>
      <c r="P75" s="85"/>
      <c r="Q75" s="64"/>
      <c r="R75" s="66"/>
    </row>
    <row r="76" spans="1:18" ht="12.75" customHeight="1">
      <c r="A76" s="12"/>
      <c r="B76" s="80"/>
      <c r="C76" s="82"/>
      <c r="D76" s="92"/>
      <c r="E76" s="92"/>
      <c r="F76" s="76"/>
      <c r="G76" s="76"/>
      <c r="H76" s="65"/>
      <c r="I76" s="67"/>
      <c r="K76" s="131"/>
      <c r="L76" s="89"/>
      <c r="M76" s="89"/>
      <c r="N76" s="89"/>
      <c r="O76" s="76"/>
      <c r="P76" s="76"/>
      <c r="Q76" s="65"/>
      <c r="R76" s="67"/>
    </row>
    <row r="77" spans="1:18" ht="12.75" customHeight="1">
      <c r="A77" s="12"/>
      <c r="B77" s="80"/>
      <c r="C77" s="89" t="e">
        <f>VLOOKUP(B77,'пр.взв'!B7:E30,2,FALSE)</f>
        <v>#N/A</v>
      </c>
      <c r="D77" s="84" t="e">
        <f>VLOOKUP(C77,'пр.взв'!C7:F30,2,FALSE)</f>
        <v>#N/A</v>
      </c>
      <c r="E77" s="84" t="e">
        <f>VLOOKUP(D77,'пр.взв'!D7:G30,2,FALSE)</f>
        <v>#N/A</v>
      </c>
      <c r="F77" s="76"/>
      <c r="G77" s="76"/>
      <c r="H77" s="65"/>
      <c r="I77" s="67"/>
      <c r="K77" s="133"/>
      <c r="L77" s="135" t="e">
        <f>VLOOKUP(K77,'пр.взв'!B11:E34,2,FALSE)</f>
        <v>#N/A</v>
      </c>
      <c r="M77" s="135" t="e">
        <f>VLOOKUP(L77,'пр.взв'!C11:F34,2,FALSE)</f>
        <v>#N/A</v>
      </c>
      <c r="N77" s="135" t="e">
        <f>VLOOKUP(M77,'пр.взв'!D11:G34,2,FALSE)</f>
        <v>#N/A</v>
      </c>
      <c r="O77" s="76"/>
      <c r="P77" s="76"/>
      <c r="Q77" s="65"/>
      <c r="R77" s="67"/>
    </row>
    <row r="78" spans="1:18" ht="13.5" customHeight="1" thickBot="1">
      <c r="A78" s="12"/>
      <c r="B78" s="88"/>
      <c r="C78" s="82"/>
      <c r="D78" s="92"/>
      <c r="E78" s="92"/>
      <c r="F78" s="77"/>
      <c r="G78" s="77"/>
      <c r="H78" s="78"/>
      <c r="I78" s="75"/>
      <c r="K78" s="134"/>
      <c r="L78" s="136"/>
      <c r="M78" s="136"/>
      <c r="N78" s="136"/>
      <c r="O78" s="77"/>
      <c r="P78" s="77"/>
      <c r="Q78" s="78"/>
      <c r="R78" s="75"/>
    </row>
    <row r="79" spans="1:18" ht="12.75" customHeight="1">
      <c r="A79" s="12"/>
      <c r="B79" s="79"/>
      <c r="C79" s="81" t="e">
        <f>VLOOKUP(B79,'пр.взв'!B7:E30,2,FALSE)</f>
        <v>#N/A</v>
      </c>
      <c r="D79" s="91" t="e">
        <f>VLOOKUP(C79,'пр.взв'!C7:F30,2,FALSE)</f>
        <v>#N/A</v>
      </c>
      <c r="E79" s="91" t="e">
        <f>VLOOKUP(D79,'пр.взв'!D7:G30,2,FALSE)</f>
        <v>#N/A</v>
      </c>
      <c r="F79" s="85" t="s">
        <v>145</v>
      </c>
      <c r="G79" s="85"/>
      <c r="H79" s="64"/>
      <c r="I79" s="66"/>
      <c r="K79" s="130"/>
      <c r="L79" s="135" t="e">
        <f>VLOOKUP(K79,'пр.взв'!B13:E36,2,FALSE)</f>
        <v>#N/A</v>
      </c>
      <c r="M79" s="135" t="e">
        <f>VLOOKUP(L79,'пр.взв'!C13:F36,2,FALSE)</f>
        <v>#N/A</v>
      </c>
      <c r="N79" s="135" t="e">
        <f>VLOOKUP(M79,'пр.взв'!D13:G36,2,FALSE)</f>
        <v>#N/A</v>
      </c>
      <c r="O79" s="85" t="s">
        <v>145</v>
      </c>
      <c r="P79" s="85"/>
      <c r="Q79" s="64"/>
      <c r="R79" s="66"/>
    </row>
    <row r="80" spans="1:18" ht="12.75" customHeight="1" thickBot="1">
      <c r="A80" s="12"/>
      <c r="B80" s="80"/>
      <c r="C80" s="82"/>
      <c r="D80" s="92"/>
      <c r="E80" s="92"/>
      <c r="F80" s="76"/>
      <c r="G80" s="76"/>
      <c r="H80" s="65"/>
      <c r="I80" s="67"/>
      <c r="K80" s="131"/>
      <c r="L80" s="136"/>
      <c r="M80" s="136"/>
      <c r="N80" s="136"/>
      <c r="O80" s="76"/>
      <c r="P80" s="76"/>
      <c r="Q80" s="65"/>
      <c r="R80" s="67"/>
    </row>
    <row r="81" spans="1:18" ht="12.75" customHeight="1">
      <c r="A81" s="12"/>
      <c r="B81" s="80"/>
      <c r="C81" s="89" t="e">
        <f>VLOOKUP(B81,'пр.взв'!B7:E30,2,FALSE)</f>
        <v>#N/A</v>
      </c>
      <c r="D81" s="116" t="e">
        <f>VLOOKUP(C81,'пр.взв'!C7:F30,2,FALSE)</f>
        <v>#N/A</v>
      </c>
      <c r="E81" s="84" t="e">
        <f>VLOOKUP(D81,'пр.взв'!D7:G30,2,FALSE)</f>
        <v>#N/A</v>
      </c>
      <c r="F81" s="76"/>
      <c r="G81" s="76"/>
      <c r="H81" s="65"/>
      <c r="I81" s="67"/>
      <c r="K81" s="133"/>
      <c r="L81" s="135" t="e">
        <f>VLOOKUP(K81,'пр.взв'!B7:E30,2,FALSE)</f>
        <v>#N/A</v>
      </c>
      <c r="M81" s="135" t="e">
        <f>VLOOKUP(L81,'пр.взв'!C7:F30,2,FALSE)</f>
        <v>#N/A</v>
      </c>
      <c r="N81" s="135" t="e">
        <f>VLOOKUP(M81,'пр.взв'!D7:G30,2,FALSE)</f>
        <v>#N/A</v>
      </c>
      <c r="O81" s="76"/>
      <c r="P81" s="76"/>
      <c r="Q81" s="65"/>
      <c r="R81" s="67"/>
    </row>
    <row r="82" spans="1:18" ht="13.5" customHeight="1" thickBot="1">
      <c r="A82" s="12"/>
      <c r="B82" s="88"/>
      <c r="C82" s="82"/>
      <c r="D82" s="117"/>
      <c r="E82" s="92"/>
      <c r="F82" s="77"/>
      <c r="G82" s="77"/>
      <c r="H82" s="78"/>
      <c r="I82" s="75"/>
      <c r="K82" s="134"/>
      <c r="L82" s="136"/>
      <c r="M82" s="136"/>
      <c r="N82" s="136"/>
      <c r="O82" s="77"/>
      <c r="P82" s="77"/>
      <c r="Q82" s="78"/>
      <c r="R82" s="75"/>
    </row>
    <row r="83" spans="1:18" ht="12.75" customHeight="1">
      <c r="A83" s="12"/>
      <c r="B83" s="79"/>
      <c r="C83" s="81" t="e">
        <f>VLOOKUP(B83,'пр.взв'!B7:E30,2,FALSE)</f>
        <v>#N/A</v>
      </c>
      <c r="D83" s="91" t="e">
        <f>VLOOKUP(C83,'пр.взв'!C7:F30,2,FALSE)</f>
        <v>#N/A</v>
      </c>
      <c r="E83" s="91" t="e">
        <f>VLOOKUP(D83,'пр.взв'!D7:G30,2,FALSE)</f>
        <v>#N/A</v>
      </c>
      <c r="F83" s="85"/>
      <c r="G83" s="85"/>
      <c r="H83" s="64"/>
      <c r="I83" s="66"/>
      <c r="K83" s="130"/>
      <c r="L83" s="132" t="e">
        <f>VLOOKUP(K83,'пр.взв'!B7:E30,2,FALSE)</f>
        <v>#N/A</v>
      </c>
      <c r="M83" s="132" t="e">
        <f>VLOOKUP(L83,'пр.взв'!C7:F30,2,FALSE)</f>
        <v>#N/A</v>
      </c>
      <c r="N83" s="132" t="e">
        <f>VLOOKUP(M83,'пр.взв'!D7:G30,2,FALSE)</f>
        <v>#N/A</v>
      </c>
      <c r="O83" s="85"/>
      <c r="P83" s="85"/>
      <c r="Q83" s="64"/>
      <c r="R83" s="66"/>
    </row>
    <row r="84" spans="1:18" ht="12.75" customHeight="1">
      <c r="A84" s="12"/>
      <c r="B84" s="80"/>
      <c r="C84" s="82"/>
      <c r="D84" s="92"/>
      <c r="E84" s="92"/>
      <c r="F84" s="76"/>
      <c r="G84" s="76"/>
      <c r="H84" s="65"/>
      <c r="I84" s="67"/>
      <c r="K84" s="131"/>
      <c r="L84" s="89"/>
      <c r="M84" s="89"/>
      <c r="N84" s="89"/>
      <c r="O84" s="76"/>
      <c r="P84" s="76"/>
      <c r="Q84" s="65"/>
      <c r="R84" s="67"/>
    </row>
    <row r="85" spans="1:18" ht="12.75" customHeight="1">
      <c r="A85" s="12"/>
      <c r="B85" s="80"/>
      <c r="C85" s="89" t="e">
        <f>VLOOKUP(B85,'пр.взв'!B7:E30,2,FALSE)</f>
        <v>#N/A</v>
      </c>
      <c r="D85" s="84" t="e">
        <f>VLOOKUP(C85,'пр.взв'!C7:F30,2,FALSE)</f>
        <v>#N/A</v>
      </c>
      <c r="E85" s="84" t="e">
        <f>VLOOKUP(D85,'пр.взв'!D7:G30,2,FALSE)</f>
        <v>#N/A</v>
      </c>
      <c r="F85" s="76"/>
      <c r="G85" s="76"/>
      <c r="H85" s="65"/>
      <c r="I85" s="67"/>
      <c r="K85" s="133"/>
      <c r="L85" s="135" t="e">
        <f>VLOOKUP(K85,'пр.взв'!B7:E30,2,FALSE)</f>
        <v>#N/A</v>
      </c>
      <c r="M85" s="135" t="e">
        <f>VLOOKUP(L85,'пр.взв'!C7:F30,2,FALSE)</f>
        <v>#N/A</v>
      </c>
      <c r="N85" s="135" t="e">
        <f>VLOOKUP(M85,'пр.взв'!D7:G30,2,FALSE)</f>
        <v>#N/A</v>
      </c>
      <c r="O85" s="76"/>
      <c r="P85" s="76"/>
      <c r="Q85" s="65"/>
      <c r="R85" s="67"/>
    </row>
    <row r="86" spans="1:18" ht="13.5" customHeight="1" thickBot="1">
      <c r="A86" s="12"/>
      <c r="B86" s="88"/>
      <c r="C86" s="82"/>
      <c r="D86" s="92"/>
      <c r="E86" s="92"/>
      <c r="F86" s="77"/>
      <c r="G86" s="77"/>
      <c r="H86" s="78"/>
      <c r="I86" s="75"/>
      <c r="K86" s="134"/>
      <c r="L86" s="136"/>
      <c r="M86" s="136"/>
      <c r="N86" s="136"/>
      <c r="O86" s="77"/>
      <c r="P86" s="77"/>
      <c r="Q86" s="78"/>
      <c r="R86" s="75"/>
    </row>
    <row r="87" spans="1:18" ht="12.75" customHeight="1">
      <c r="A87" s="12"/>
      <c r="B87" s="79"/>
      <c r="C87" s="81" t="e">
        <f>VLOOKUP(B87,'пр.взв'!B7:E30,2,FALSE)</f>
        <v>#N/A</v>
      </c>
      <c r="D87" s="91" t="e">
        <f>VLOOKUP(C87,'пр.взв'!C7:F30,2,FALSE)</f>
        <v>#N/A</v>
      </c>
      <c r="E87" s="91" t="e">
        <f>VLOOKUP(D87,'пр.взв'!D7:G30,2,FALSE)</f>
        <v>#N/A</v>
      </c>
      <c r="F87" s="85"/>
      <c r="G87" s="85"/>
      <c r="H87" s="64"/>
      <c r="I87" s="66"/>
      <c r="K87" s="130"/>
      <c r="L87" s="132" t="e">
        <f>VLOOKUP(K87,'пр.взв'!B7:E30,2,FALSE)</f>
        <v>#N/A</v>
      </c>
      <c r="M87" s="132" t="e">
        <f>VLOOKUP(L87,'пр.взв'!C7:F30,2,FALSE)</f>
        <v>#N/A</v>
      </c>
      <c r="N87" s="132" t="e">
        <f>VLOOKUP(M87,'пр.взв'!D7:G30,2,FALSE)</f>
        <v>#N/A</v>
      </c>
      <c r="O87" s="85"/>
      <c r="P87" s="85"/>
      <c r="Q87" s="64"/>
      <c r="R87" s="66"/>
    </row>
    <row r="88" spans="1:18" ht="12.75" customHeight="1">
      <c r="A88" s="12"/>
      <c r="B88" s="80"/>
      <c r="C88" s="82"/>
      <c r="D88" s="92"/>
      <c r="E88" s="92"/>
      <c r="F88" s="76"/>
      <c r="G88" s="76"/>
      <c r="H88" s="65"/>
      <c r="I88" s="67"/>
      <c r="K88" s="131"/>
      <c r="L88" s="89"/>
      <c r="M88" s="89"/>
      <c r="N88" s="89"/>
      <c r="O88" s="76"/>
      <c r="P88" s="76"/>
      <c r="Q88" s="65"/>
      <c r="R88" s="67"/>
    </row>
    <row r="89" spans="1:18" ht="12.75" customHeight="1">
      <c r="A89" s="12"/>
      <c r="B89" s="80"/>
      <c r="C89" s="89" t="e">
        <f>VLOOKUP(B89,'пр.взв'!B7:E30,2,FALSE)</f>
        <v>#N/A</v>
      </c>
      <c r="D89" s="84" t="e">
        <f>VLOOKUP(C89,'пр.взв'!C7:F30,2,FALSE)</f>
        <v>#N/A</v>
      </c>
      <c r="E89" s="84" t="e">
        <f>VLOOKUP(D89,'пр.взв'!D7:G30,2,FALSE)</f>
        <v>#N/A</v>
      </c>
      <c r="F89" s="76"/>
      <c r="G89" s="76"/>
      <c r="H89" s="65"/>
      <c r="I89" s="67"/>
      <c r="K89" s="133"/>
      <c r="L89" s="135" t="e">
        <f>VLOOKUP(K89,'пр.взв'!B7:E30,2,FALSE)</f>
        <v>#N/A</v>
      </c>
      <c r="M89" s="135" t="e">
        <f>VLOOKUP(L89,'пр.взв'!C7:F30,2,FALSE)</f>
        <v>#N/A</v>
      </c>
      <c r="N89" s="135" t="e">
        <f>VLOOKUP(M89,'пр.взв'!D7:G30,2,FALSE)</f>
        <v>#N/A</v>
      </c>
      <c r="O89" s="76"/>
      <c r="P89" s="76"/>
      <c r="Q89" s="65"/>
      <c r="R89" s="67"/>
    </row>
    <row r="90" spans="1:18" ht="13.5" customHeight="1" thickBot="1">
      <c r="A90" s="12"/>
      <c r="B90" s="88"/>
      <c r="C90" s="82"/>
      <c r="D90" s="92"/>
      <c r="E90" s="92"/>
      <c r="F90" s="77"/>
      <c r="G90" s="77"/>
      <c r="H90" s="78"/>
      <c r="I90" s="75"/>
      <c r="K90" s="134"/>
      <c r="L90" s="136"/>
      <c r="M90" s="136"/>
      <c r="N90" s="136"/>
      <c r="O90" s="77"/>
      <c r="P90" s="77"/>
      <c r="Q90" s="78"/>
      <c r="R90" s="75"/>
    </row>
    <row r="91" spans="1:18" ht="12.75" customHeight="1">
      <c r="A91" s="12"/>
      <c r="B91" s="79"/>
      <c r="C91" s="81" t="e">
        <f>VLOOKUP(B91,'пр.взв'!B7:E30,2,FALSE)</f>
        <v>#N/A</v>
      </c>
      <c r="D91" s="91" t="e">
        <f>VLOOKUP(C91,'пр.взв'!C7:F30,2,FALSE)</f>
        <v>#N/A</v>
      </c>
      <c r="E91" s="91" t="e">
        <f>VLOOKUP(D91,'пр.взв'!D7:G30,2,FALSE)</f>
        <v>#N/A</v>
      </c>
      <c r="F91" s="85"/>
      <c r="G91" s="85"/>
      <c r="H91" s="64"/>
      <c r="I91" s="66"/>
      <c r="K91" s="130"/>
      <c r="L91" s="132" t="e">
        <f>VLOOKUP(K91,'пр.взв'!B7:E30,2,FALSE)</f>
        <v>#N/A</v>
      </c>
      <c r="M91" s="132" t="e">
        <f>VLOOKUP(L91,'пр.взв'!C7:F30,2,FALSE)</f>
        <v>#N/A</v>
      </c>
      <c r="N91" s="132" t="e">
        <f>VLOOKUP(M91,'пр.взв'!D7:G30,2,FALSE)</f>
        <v>#N/A</v>
      </c>
      <c r="O91" s="85"/>
      <c r="P91" s="85"/>
      <c r="Q91" s="64"/>
      <c r="R91" s="66"/>
    </row>
    <row r="92" spans="1:18" ht="12.75" customHeight="1">
      <c r="A92" s="12"/>
      <c r="B92" s="80"/>
      <c r="C92" s="82"/>
      <c r="D92" s="92"/>
      <c r="E92" s="92"/>
      <c r="F92" s="76"/>
      <c r="G92" s="76"/>
      <c r="H92" s="65"/>
      <c r="I92" s="67"/>
      <c r="K92" s="131"/>
      <c r="L92" s="89"/>
      <c r="M92" s="89"/>
      <c r="N92" s="89"/>
      <c r="O92" s="76"/>
      <c r="P92" s="76"/>
      <c r="Q92" s="65"/>
      <c r="R92" s="67"/>
    </row>
    <row r="93" spans="1:18" ht="12.75" customHeight="1">
      <c r="A93" s="12"/>
      <c r="B93" s="80"/>
      <c r="C93" s="89" t="e">
        <f>VLOOKUP(B93,'пр.взв'!B7:E30,2,FALSE)</f>
        <v>#N/A</v>
      </c>
      <c r="D93" s="84" t="e">
        <f>VLOOKUP(C93,'пр.взв'!C7:F30,2,FALSE)</f>
        <v>#N/A</v>
      </c>
      <c r="E93" s="84" t="e">
        <f>VLOOKUP(D93,'пр.взв'!D7:G30,2,FALSE)</f>
        <v>#N/A</v>
      </c>
      <c r="F93" s="76"/>
      <c r="G93" s="76"/>
      <c r="H93" s="65"/>
      <c r="I93" s="67"/>
      <c r="K93" s="133"/>
      <c r="L93" s="135" t="e">
        <f>VLOOKUP(K93,'пр.взв'!B7:F30,2,FALSE)</f>
        <v>#N/A</v>
      </c>
      <c r="M93" s="135" t="e">
        <f>VLOOKUP(L93,'пр.взв'!C7:G30,2,FALSE)</f>
        <v>#N/A</v>
      </c>
      <c r="N93" s="135" t="e">
        <f>VLOOKUP(M93,'пр.взв'!D7:H30,2,FALSE)</f>
        <v>#N/A</v>
      </c>
      <c r="O93" s="76"/>
      <c r="P93" s="76"/>
      <c r="Q93" s="65"/>
      <c r="R93" s="67"/>
    </row>
    <row r="94" spans="1:18" ht="13.5" customHeight="1" thickBot="1">
      <c r="A94" s="12"/>
      <c r="B94" s="88"/>
      <c r="C94" s="82"/>
      <c r="D94" s="92"/>
      <c r="E94" s="92"/>
      <c r="F94" s="77"/>
      <c r="G94" s="77"/>
      <c r="H94" s="78"/>
      <c r="I94" s="75"/>
      <c r="K94" s="134"/>
      <c r="L94" s="136"/>
      <c r="M94" s="136"/>
      <c r="N94" s="136"/>
      <c r="O94" s="77"/>
      <c r="P94" s="77"/>
      <c r="Q94" s="78"/>
      <c r="R94" s="75"/>
    </row>
    <row r="95" spans="1:18" ht="12.75" customHeight="1">
      <c r="A95" s="12"/>
      <c r="B95" s="79"/>
      <c r="C95" s="81" t="e">
        <f>VLOOKUP(B95,'пр.взв'!B7:E30,2,FALSE)</f>
        <v>#N/A</v>
      </c>
      <c r="D95" s="91" t="e">
        <f>VLOOKUP(C95,'пр.взв'!C7:F30,2,FALSE)</f>
        <v>#N/A</v>
      </c>
      <c r="E95" s="91" t="e">
        <f>VLOOKUP(D95,'пр.взв'!D7:G30,2,FALSE)</f>
        <v>#N/A</v>
      </c>
      <c r="F95" s="85"/>
      <c r="G95" s="85"/>
      <c r="H95" s="64"/>
      <c r="I95" s="66"/>
      <c r="K95" s="130"/>
      <c r="L95" s="132" t="e">
        <f>VLOOKUP(K95,'пр.взв'!B7:E30,2,FALSE)</f>
        <v>#N/A</v>
      </c>
      <c r="M95" s="132" t="e">
        <f>VLOOKUP(L95,'пр.взв'!C7:F30,2,FALSE)</f>
        <v>#N/A</v>
      </c>
      <c r="N95" s="132" t="e">
        <f>VLOOKUP(M95,'пр.взв'!D7:G30,2,FALSE)</f>
        <v>#N/A</v>
      </c>
      <c r="O95" s="85"/>
      <c r="P95" s="85"/>
      <c r="Q95" s="64"/>
      <c r="R95" s="66"/>
    </row>
    <row r="96" spans="1:18" ht="12.75" customHeight="1">
      <c r="A96" s="12"/>
      <c r="B96" s="80"/>
      <c r="C96" s="82"/>
      <c r="D96" s="92"/>
      <c r="E96" s="92"/>
      <c r="F96" s="76"/>
      <c r="G96" s="76"/>
      <c r="H96" s="65"/>
      <c r="I96" s="67"/>
      <c r="K96" s="131"/>
      <c r="L96" s="89"/>
      <c r="M96" s="89"/>
      <c r="N96" s="89"/>
      <c r="O96" s="76"/>
      <c r="P96" s="76"/>
      <c r="Q96" s="65"/>
      <c r="R96" s="67"/>
    </row>
    <row r="97" spans="1:18" ht="12.75" customHeight="1">
      <c r="A97" s="12"/>
      <c r="B97" s="80"/>
      <c r="C97" s="89" t="e">
        <f>VLOOKUP(B97,'пр.взв'!B7:E30,2,FALSE)</f>
        <v>#N/A</v>
      </c>
      <c r="D97" s="84" t="e">
        <f>VLOOKUP(C97,'пр.взв'!C7:F30,2,FALSE)</f>
        <v>#N/A</v>
      </c>
      <c r="E97" s="84" t="e">
        <f>VLOOKUP(D97,'пр.взв'!D7:G30,2,FALSE)</f>
        <v>#N/A</v>
      </c>
      <c r="F97" s="76"/>
      <c r="G97" s="76"/>
      <c r="H97" s="65"/>
      <c r="I97" s="67"/>
      <c r="K97" s="133"/>
      <c r="L97" s="135" t="e">
        <f>VLOOKUP(K97,'пр.взв'!B7:F30,2,FALSE)</f>
        <v>#N/A</v>
      </c>
      <c r="M97" s="135" t="e">
        <f>VLOOKUP(L97,'пр.взв'!C7:G30,2,FALSE)</f>
        <v>#N/A</v>
      </c>
      <c r="N97" s="135" t="e">
        <f>VLOOKUP(M97,'пр.взв'!D7:H30,2,FALSE)</f>
        <v>#N/A</v>
      </c>
      <c r="O97" s="76"/>
      <c r="P97" s="76"/>
      <c r="Q97" s="65"/>
      <c r="R97" s="67"/>
    </row>
    <row r="98" spans="1:18" ht="13.5" customHeight="1" thickBot="1">
      <c r="A98" s="12"/>
      <c r="B98" s="88"/>
      <c r="C98" s="82"/>
      <c r="D98" s="92"/>
      <c r="E98" s="92"/>
      <c r="F98" s="77"/>
      <c r="G98" s="77"/>
      <c r="H98" s="78"/>
      <c r="I98" s="75"/>
      <c r="K98" s="134"/>
      <c r="L98" s="136"/>
      <c r="M98" s="136"/>
      <c r="N98" s="136"/>
      <c r="O98" s="77"/>
      <c r="P98" s="77"/>
      <c r="Q98" s="78"/>
      <c r="R98" s="75"/>
    </row>
    <row r="99" spans="1:18" ht="12.75" customHeight="1">
      <c r="A99" s="12"/>
      <c r="B99" s="79"/>
      <c r="C99" s="81" t="e">
        <f>VLOOKUP(B99,'пр.взв'!B7:E30,2,FALSE)</f>
        <v>#N/A</v>
      </c>
      <c r="D99" s="91" t="e">
        <f>VLOOKUP(C99,'пр.взв'!C7:F30,2,FALSE)</f>
        <v>#N/A</v>
      </c>
      <c r="E99" s="91" t="e">
        <f>VLOOKUP(D99,'пр.взв'!D7:G30,2,FALSE)</f>
        <v>#N/A</v>
      </c>
      <c r="F99" s="85"/>
      <c r="G99" s="85"/>
      <c r="H99" s="64"/>
      <c r="I99" s="66"/>
      <c r="K99" s="130"/>
      <c r="L99" s="132" t="e">
        <f>VLOOKUP(K99,'пр.взв'!B7:E30,2,FALSE)</f>
        <v>#N/A</v>
      </c>
      <c r="M99" s="132" t="e">
        <f>VLOOKUP(L99,'пр.взв'!C7:F30,2,FALSE)</f>
        <v>#N/A</v>
      </c>
      <c r="N99" s="132" t="e">
        <f>VLOOKUP(M99,'пр.взв'!D7:G30,2,FALSE)</f>
        <v>#N/A</v>
      </c>
      <c r="O99" s="85"/>
      <c r="P99" s="85"/>
      <c r="Q99" s="64"/>
      <c r="R99" s="66"/>
    </row>
    <row r="100" spans="1:18" ht="12.75" customHeight="1">
      <c r="A100" s="12"/>
      <c r="B100" s="80"/>
      <c r="C100" s="82"/>
      <c r="D100" s="92"/>
      <c r="E100" s="92"/>
      <c r="F100" s="76"/>
      <c r="G100" s="76"/>
      <c r="H100" s="65"/>
      <c r="I100" s="67"/>
      <c r="K100" s="131"/>
      <c r="L100" s="89"/>
      <c r="M100" s="89"/>
      <c r="N100" s="89"/>
      <c r="O100" s="76"/>
      <c r="P100" s="76"/>
      <c r="Q100" s="65"/>
      <c r="R100" s="67"/>
    </row>
    <row r="101" spans="1:18" ht="12.75" customHeight="1">
      <c r="A101" s="12"/>
      <c r="B101" s="80"/>
      <c r="C101" s="89" t="e">
        <f>VLOOKUP(B101,'пр.взв'!B7:E30,2,FALSE)</f>
        <v>#N/A</v>
      </c>
      <c r="D101" s="84" t="e">
        <f>VLOOKUP(C101,'пр.взв'!C7:F30,2,FALSE)</f>
        <v>#N/A</v>
      </c>
      <c r="E101" s="84" t="e">
        <f>VLOOKUP(D101,'пр.взв'!D7:G30,2,FALSE)</f>
        <v>#N/A</v>
      </c>
      <c r="F101" s="76"/>
      <c r="G101" s="76"/>
      <c r="H101" s="65"/>
      <c r="I101" s="67"/>
      <c r="K101" s="133"/>
      <c r="L101" s="135" t="e">
        <f>VLOOKUP(K101,'пр.взв'!B7:F30,2,FALSE)</f>
        <v>#N/A</v>
      </c>
      <c r="M101" s="135" t="e">
        <f>VLOOKUP(L101,'пр.взв'!C7:G30,2,FALSE)</f>
        <v>#N/A</v>
      </c>
      <c r="N101" s="135" t="e">
        <f>VLOOKUP(M101,'пр.взв'!D7:H30,2,FALSE)</f>
        <v>#N/A</v>
      </c>
      <c r="O101" s="76"/>
      <c r="P101" s="76"/>
      <c r="Q101" s="65"/>
      <c r="R101" s="67"/>
    </row>
    <row r="102" spans="1:18" ht="13.5" customHeight="1" thickBot="1">
      <c r="A102" s="12"/>
      <c r="B102" s="88"/>
      <c r="C102" s="82"/>
      <c r="D102" s="92"/>
      <c r="E102" s="92"/>
      <c r="F102" s="77"/>
      <c r="G102" s="77"/>
      <c r="H102" s="78"/>
      <c r="I102" s="75"/>
      <c r="K102" s="134"/>
      <c r="L102" s="136"/>
      <c r="M102" s="136"/>
      <c r="N102" s="136"/>
      <c r="O102" s="77"/>
      <c r="P102" s="77"/>
      <c r="Q102" s="78"/>
      <c r="R102" s="75"/>
    </row>
    <row r="103" spans="1:18" ht="12.75" customHeight="1">
      <c r="A103" s="12"/>
      <c r="B103" s="79"/>
      <c r="C103" s="81" t="e">
        <f>VLOOKUP(B103,'пр.взв'!B7:E30,2,FALSE)</f>
        <v>#N/A</v>
      </c>
      <c r="D103" s="91" t="e">
        <f>VLOOKUP(C103,'пр.взв'!C7:F30,2,FALSE)</f>
        <v>#N/A</v>
      </c>
      <c r="E103" s="91" t="e">
        <f>VLOOKUP(D103,'пр.взв'!D7:G30,2,FALSE)</f>
        <v>#N/A</v>
      </c>
      <c r="F103" s="85"/>
      <c r="G103" s="85"/>
      <c r="H103" s="64"/>
      <c r="I103" s="66"/>
      <c r="K103" s="130"/>
      <c r="L103" s="132" t="e">
        <f>VLOOKUP(K103,'пр.взв'!B7:E30,2,FALSE)</f>
        <v>#N/A</v>
      </c>
      <c r="M103" s="132" t="e">
        <f>VLOOKUP(L103,'пр.взв'!C7:F30,2,FALSE)</f>
        <v>#N/A</v>
      </c>
      <c r="N103" s="132" t="e">
        <f>VLOOKUP(M103,'пр.взв'!D7:G30,2,FALSE)</f>
        <v>#N/A</v>
      </c>
      <c r="O103" s="85"/>
      <c r="P103" s="85"/>
      <c r="Q103" s="64"/>
      <c r="R103" s="66"/>
    </row>
    <row r="104" spans="1:18" ht="12.75" customHeight="1">
      <c r="A104" s="12"/>
      <c r="B104" s="80"/>
      <c r="C104" s="82"/>
      <c r="D104" s="92"/>
      <c r="E104" s="92"/>
      <c r="F104" s="76"/>
      <c r="G104" s="76"/>
      <c r="H104" s="65"/>
      <c r="I104" s="67"/>
      <c r="K104" s="131"/>
      <c r="L104" s="89"/>
      <c r="M104" s="89"/>
      <c r="N104" s="89"/>
      <c r="O104" s="76"/>
      <c r="P104" s="76"/>
      <c r="Q104" s="65"/>
      <c r="R104" s="67"/>
    </row>
    <row r="105" spans="1:18" ht="12.75" customHeight="1">
      <c r="A105" s="12"/>
      <c r="B105" s="80"/>
      <c r="C105" s="89" t="e">
        <f>VLOOKUP(B105,'пр.взв'!B7:E30,2,FALSE)</f>
        <v>#N/A</v>
      </c>
      <c r="D105" s="84" t="e">
        <f>VLOOKUP(C105,'пр.взв'!C7:F30,2,FALSE)</f>
        <v>#N/A</v>
      </c>
      <c r="E105" s="84" t="e">
        <f>VLOOKUP(D105,'пр.взв'!D7:G30,2,FALSE)</f>
        <v>#N/A</v>
      </c>
      <c r="F105" s="76"/>
      <c r="G105" s="76"/>
      <c r="H105" s="65"/>
      <c r="I105" s="67"/>
      <c r="K105" s="133"/>
      <c r="L105" s="135" t="e">
        <f>VLOOKUP(K105,'пр.взв'!B7:E30,2,FALSE)</f>
        <v>#N/A</v>
      </c>
      <c r="M105" s="135" t="e">
        <f>VLOOKUP(L105,'пр.взв'!C7:F30,2,FALSE)</f>
        <v>#N/A</v>
      </c>
      <c r="N105" s="135" t="e">
        <f>VLOOKUP(M105,'пр.взв'!D7:G30,2,FALSE)</f>
        <v>#N/A</v>
      </c>
      <c r="O105" s="76"/>
      <c r="P105" s="76"/>
      <c r="Q105" s="65"/>
      <c r="R105" s="67"/>
    </row>
    <row r="106" spans="1:18" ht="13.5" customHeight="1" thickBot="1">
      <c r="A106" s="12"/>
      <c r="B106" s="88"/>
      <c r="C106" s="82"/>
      <c r="D106" s="92"/>
      <c r="E106" s="92"/>
      <c r="F106" s="77"/>
      <c r="G106" s="77"/>
      <c r="H106" s="78"/>
      <c r="I106" s="75"/>
      <c r="K106" s="134"/>
      <c r="L106" s="136"/>
      <c r="M106" s="136"/>
      <c r="N106" s="136"/>
      <c r="O106" s="77"/>
      <c r="P106" s="77"/>
      <c r="Q106" s="78"/>
      <c r="R106" s="75"/>
    </row>
    <row r="107" spans="1:18" ht="12.75" customHeight="1">
      <c r="A107" s="12"/>
      <c r="B107" s="79"/>
      <c r="C107" s="81" t="e">
        <f>VLOOKUP(B107,'пр.взв'!B7:E30,2,FALSE)</f>
        <v>#N/A</v>
      </c>
      <c r="D107" s="91" t="e">
        <f>VLOOKUP(C107,'пр.взв'!C7:F30,2,FALSE)</f>
        <v>#N/A</v>
      </c>
      <c r="E107" s="91" t="e">
        <f>VLOOKUP(D107,'пр.взв'!D7:G30,2,FALSE)</f>
        <v>#N/A</v>
      </c>
      <c r="F107" s="85"/>
      <c r="G107" s="85"/>
      <c r="H107" s="64"/>
      <c r="I107" s="66"/>
      <c r="K107" s="130"/>
      <c r="L107" s="132" t="e">
        <f>VLOOKUP(K107,'пр.взв'!B7:E30,2,FALSE)</f>
        <v>#N/A</v>
      </c>
      <c r="M107" s="132" t="e">
        <f>VLOOKUP(L107,'пр.взв'!C7:F30,2,FALSE)</f>
        <v>#N/A</v>
      </c>
      <c r="N107" s="132" t="e">
        <f>VLOOKUP(M107,'пр.взв'!D7:G30,2,FALSE)</f>
        <v>#N/A</v>
      </c>
      <c r="O107" s="85"/>
      <c r="P107" s="85"/>
      <c r="Q107" s="64"/>
      <c r="R107" s="66"/>
    </row>
    <row r="108" spans="1:18" ht="12.75" customHeight="1">
      <c r="A108" s="12"/>
      <c r="B108" s="80"/>
      <c r="C108" s="82"/>
      <c r="D108" s="92"/>
      <c r="E108" s="92"/>
      <c r="F108" s="76"/>
      <c r="G108" s="76"/>
      <c r="H108" s="65"/>
      <c r="I108" s="67"/>
      <c r="K108" s="131"/>
      <c r="L108" s="89"/>
      <c r="M108" s="89"/>
      <c r="N108" s="89"/>
      <c r="O108" s="76"/>
      <c r="P108" s="76"/>
      <c r="Q108" s="65"/>
      <c r="R108" s="67"/>
    </row>
    <row r="109" spans="1:18" ht="12.75" customHeight="1">
      <c r="A109" s="12"/>
      <c r="B109" s="80"/>
      <c r="C109" s="89" t="e">
        <f>VLOOKUP(B109,'пр.взв'!B7:E30,2,FALSE)</f>
        <v>#N/A</v>
      </c>
      <c r="D109" s="84" t="e">
        <f>VLOOKUP(C109,'пр.взв'!C7:F30,2,FALSE)</f>
        <v>#N/A</v>
      </c>
      <c r="E109" s="84" t="e">
        <f>VLOOKUP(D109,'пр.взв'!D7:G30,2,FALSE)</f>
        <v>#N/A</v>
      </c>
      <c r="F109" s="76"/>
      <c r="G109" s="76"/>
      <c r="H109" s="65"/>
      <c r="I109" s="67"/>
      <c r="K109" s="133"/>
      <c r="L109" s="135" t="e">
        <f>VLOOKUP(K109,'пр.взв'!B7:E30,2,FALSE)</f>
        <v>#N/A</v>
      </c>
      <c r="M109" s="135" t="e">
        <f>VLOOKUP(L109,'пр.взв'!C7:F30,2,FALSE)</f>
        <v>#N/A</v>
      </c>
      <c r="N109" s="135" t="e">
        <f>VLOOKUP(M109,'пр.взв'!D7:G30,2,FALSE)</f>
        <v>#N/A</v>
      </c>
      <c r="O109" s="76"/>
      <c r="P109" s="76"/>
      <c r="Q109" s="65"/>
      <c r="R109" s="67"/>
    </row>
    <row r="110" spans="1:18" ht="13.5" customHeight="1" thickBot="1">
      <c r="A110" s="12"/>
      <c r="B110" s="88"/>
      <c r="C110" s="82"/>
      <c r="D110" s="92"/>
      <c r="E110" s="92"/>
      <c r="F110" s="77"/>
      <c r="G110" s="77"/>
      <c r="H110" s="78"/>
      <c r="I110" s="75"/>
      <c r="K110" s="134"/>
      <c r="L110" s="136"/>
      <c r="M110" s="136"/>
      <c r="N110" s="136"/>
      <c r="O110" s="77"/>
      <c r="P110" s="77"/>
      <c r="Q110" s="78"/>
      <c r="R110" s="75"/>
    </row>
    <row r="111" spans="1:18" ht="12.75" customHeight="1">
      <c r="A111" s="12"/>
      <c r="B111" s="79"/>
      <c r="C111" s="81" t="e">
        <f>VLOOKUP(B111,'пр.взв'!B7:E30,2,FALSE)</f>
        <v>#N/A</v>
      </c>
      <c r="D111" s="91" t="e">
        <f>VLOOKUP(C111,'пр.взв'!C7:F30,2,FALSE)</f>
        <v>#N/A</v>
      </c>
      <c r="E111" s="91" t="e">
        <f>VLOOKUP(D111,'пр.взв'!D7:G30,2,FALSE)</f>
        <v>#N/A</v>
      </c>
      <c r="F111" s="85"/>
      <c r="G111" s="85"/>
      <c r="H111" s="64"/>
      <c r="I111" s="66"/>
      <c r="K111" s="130"/>
      <c r="L111" s="132" t="e">
        <f>VLOOKUP(K111,'пр.взв'!B7:E30,2,FALSE)</f>
        <v>#N/A</v>
      </c>
      <c r="M111" s="132" t="e">
        <f>VLOOKUP(L111,'пр.взв'!C7:F30,2,FALSE)</f>
        <v>#N/A</v>
      </c>
      <c r="N111" s="132" t="e">
        <f>VLOOKUP(M111,'пр.взв'!D7:G30,2,FALSE)</f>
        <v>#N/A</v>
      </c>
      <c r="O111" s="85"/>
      <c r="P111" s="85"/>
      <c r="Q111" s="64"/>
      <c r="R111" s="66"/>
    </row>
    <row r="112" spans="1:18" ht="12.75" customHeight="1">
      <c r="A112" s="12"/>
      <c r="B112" s="80"/>
      <c r="C112" s="82"/>
      <c r="D112" s="92"/>
      <c r="E112" s="92"/>
      <c r="F112" s="76"/>
      <c r="G112" s="76"/>
      <c r="H112" s="65"/>
      <c r="I112" s="67"/>
      <c r="K112" s="131"/>
      <c r="L112" s="89"/>
      <c r="M112" s="89"/>
      <c r="N112" s="89"/>
      <c r="O112" s="76"/>
      <c r="P112" s="76"/>
      <c r="Q112" s="65"/>
      <c r="R112" s="67"/>
    </row>
    <row r="113" spans="1:18" ht="12.75" customHeight="1">
      <c r="A113" s="12"/>
      <c r="B113" s="80"/>
      <c r="C113" s="89" t="e">
        <f>VLOOKUP(B113,'пр.взв'!B7:E30,2,FALSE)</f>
        <v>#N/A</v>
      </c>
      <c r="D113" s="84" t="e">
        <f>VLOOKUP(C113,'пр.взв'!C7:F30,2,FALSE)</f>
        <v>#N/A</v>
      </c>
      <c r="E113" s="84" t="e">
        <f>VLOOKUP(D113,'пр.взв'!D7:G30,2,FALSE)</f>
        <v>#N/A</v>
      </c>
      <c r="F113" s="76"/>
      <c r="G113" s="76"/>
      <c r="H113" s="65"/>
      <c r="I113" s="67"/>
      <c r="K113" s="133"/>
      <c r="L113" s="135" t="e">
        <f>VLOOKUP(K113,'пр.взв'!B7:E30,2,FALSE)</f>
        <v>#N/A</v>
      </c>
      <c r="M113" s="135" t="e">
        <f>VLOOKUP(L113,'пр.взв'!C7:F30,2,FALSE)</f>
        <v>#N/A</v>
      </c>
      <c r="N113" s="135" t="e">
        <f>VLOOKUP(M113,'пр.взв'!D7:G30,2,FALSE)</f>
        <v>#N/A</v>
      </c>
      <c r="O113" s="76"/>
      <c r="P113" s="76"/>
      <c r="Q113" s="65"/>
      <c r="R113" s="67"/>
    </row>
    <row r="114" spans="1:18" ht="13.5" customHeight="1" thickBot="1">
      <c r="A114" s="12"/>
      <c r="B114" s="88"/>
      <c r="C114" s="82"/>
      <c r="D114" s="92"/>
      <c r="E114" s="92"/>
      <c r="F114" s="77"/>
      <c r="G114" s="77"/>
      <c r="H114" s="78"/>
      <c r="I114" s="75"/>
      <c r="K114" s="134"/>
      <c r="L114" s="136"/>
      <c r="M114" s="136"/>
      <c r="N114" s="136"/>
      <c r="O114" s="77"/>
      <c r="P114" s="77"/>
      <c r="Q114" s="78"/>
      <c r="R114" s="75"/>
    </row>
    <row r="115" spans="1:18" ht="12.75" customHeight="1">
      <c r="A115" s="12"/>
      <c r="B115" s="79"/>
      <c r="C115" s="81" t="e">
        <f>VLOOKUP(B115,'пр.взв'!B7:E30,2,FALSE)</f>
        <v>#N/A</v>
      </c>
      <c r="D115" s="91" t="e">
        <f>VLOOKUP(C115,'пр.взв'!C7:F30,2,FALSE)</f>
        <v>#N/A</v>
      </c>
      <c r="E115" s="91" t="e">
        <f>VLOOKUP(D115,'пр.взв'!D7:G30,2,FALSE)</f>
        <v>#N/A</v>
      </c>
      <c r="F115" s="85"/>
      <c r="G115" s="85"/>
      <c r="H115" s="64"/>
      <c r="I115" s="66"/>
      <c r="K115" s="130"/>
      <c r="L115" s="132" t="e">
        <f>VLOOKUP(K115,'пр.взв'!B7:E30,2,FALSE)</f>
        <v>#N/A</v>
      </c>
      <c r="M115" s="132" t="e">
        <f>VLOOKUP(L115,'пр.взв'!C7:F30,2,FALSE)</f>
        <v>#N/A</v>
      </c>
      <c r="N115" s="132" t="e">
        <f>VLOOKUP(M115,'пр.взв'!D7:G30,2,FALSE)</f>
        <v>#N/A</v>
      </c>
      <c r="O115" s="85"/>
      <c r="P115" s="85"/>
      <c r="Q115" s="64"/>
      <c r="R115" s="66"/>
    </row>
    <row r="116" spans="1:18" ht="12.75" customHeight="1">
      <c r="A116" s="12"/>
      <c r="B116" s="80"/>
      <c r="C116" s="82"/>
      <c r="D116" s="92"/>
      <c r="E116" s="92"/>
      <c r="F116" s="76"/>
      <c r="G116" s="76"/>
      <c r="H116" s="65"/>
      <c r="I116" s="67"/>
      <c r="K116" s="131"/>
      <c r="L116" s="89"/>
      <c r="M116" s="89"/>
      <c r="N116" s="89"/>
      <c r="O116" s="76"/>
      <c r="P116" s="76"/>
      <c r="Q116" s="65"/>
      <c r="R116" s="67"/>
    </row>
    <row r="117" spans="1:18" ht="12.75" customHeight="1">
      <c r="A117" s="12"/>
      <c r="B117" s="80"/>
      <c r="C117" s="89" t="e">
        <f>VLOOKUP(B117,'пр.взв'!B7:E30,2,FALSE)</f>
        <v>#N/A</v>
      </c>
      <c r="D117" s="84" t="e">
        <f>VLOOKUP(C117,'пр.взв'!C7:F30,2,FALSE)</f>
        <v>#N/A</v>
      </c>
      <c r="E117" s="84" t="e">
        <f>VLOOKUP(D117,'пр.взв'!D7:G30,2,FALSE)</f>
        <v>#N/A</v>
      </c>
      <c r="F117" s="76"/>
      <c r="G117" s="76"/>
      <c r="H117" s="65"/>
      <c r="I117" s="67"/>
      <c r="K117" s="133"/>
      <c r="L117" s="137" t="e">
        <f>VLOOKUP(K117,'пр.взв'!B7:E30,2,FALSE)</f>
        <v>#N/A</v>
      </c>
      <c r="M117" s="137" t="e">
        <f>VLOOKUP(L117,'пр.взв'!C7:F30,2,FALSE)</f>
        <v>#N/A</v>
      </c>
      <c r="N117" s="137" t="e">
        <f>VLOOKUP(M117,'пр.взв'!D7:G30,2,FALSE)</f>
        <v>#N/A</v>
      </c>
      <c r="O117" s="76"/>
      <c r="P117" s="76"/>
      <c r="Q117" s="65"/>
      <c r="R117" s="67"/>
    </row>
    <row r="118" spans="1:18" ht="13.5" customHeight="1" thickBot="1">
      <c r="A118" s="12"/>
      <c r="B118" s="88"/>
      <c r="C118" s="82"/>
      <c r="D118" s="92"/>
      <c r="E118" s="92"/>
      <c r="F118" s="77"/>
      <c r="G118" s="77"/>
      <c r="H118" s="78"/>
      <c r="I118" s="75"/>
      <c r="K118" s="134"/>
      <c r="L118" s="89"/>
      <c r="M118" s="89"/>
      <c r="N118" s="89"/>
      <c r="O118" s="77"/>
      <c r="P118" s="77"/>
      <c r="Q118" s="78"/>
      <c r="R118" s="75"/>
    </row>
    <row r="119" spans="1:18" ht="12.75" customHeight="1">
      <c r="A119" s="12"/>
      <c r="B119" s="79"/>
      <c r="C119" s="81" t="e">
        <f>VLOOKUP(B119,'пр.взв'!B7:E30,2,FALSE)</f>
        <v>#N/A</v>
      </c>
      <c r="D119" s="91" t="e">
        <f>VLOOKUP(C119,'пр.взв'!C7:F30,2,FALSE)</f>
        <v>#N/A</v>
      </c>
      <c r="E119" s="91" t="e">
        <f>VLOOKUP(D119,'пр.взв'!D7:G30,2,FALSE)</f>
        <v>#N/A</v>
      </c>
      <c r="F119" s="115"/>
      <c r="G119" s="85"/>
      <c r="H119" s="64"/>
      <c r="I119" s="66"/>
      <c r="K119" s="130"/>
      <c r="L119" s="132" t="e">
        <f>VLOOKUP(K119,'пр.взв'!B7:F30,2,FALSE)</f>
        <v>#N/A</v>
      </c>
      <c r="M119" s="132" t="e">
        <f>VLOOKUP(L119,'пр.взв'!C7:G30,2,FALSE)</f>
        <v>#N/A</v>
      </c>
      <c r="N119" s="132" t="e">
        <f>VLOOKUP(M119,'пр.взв'!D7:H30,2,FALSE)</f>
        <v>#N/A</v>
      </c>
      <c r="O119" s="115"/>
      <c r="P119" s="85"/>
      <c r="Q119" s="64"/>
      <c r="R119" s="66"/>
    </row>
    <row r="120" spans="1:18" ht="12.75" customHeight="1">
      <c r="A120" s="12"/>
      <c r="B120" s="80"/>
      <c r="C120" s="82"/>
      <c r="D120" s="92"/>
      <c r="E120" s="92"/>
      <c r="F120" s="113"/>
      <c r="G120" s="76"/>
      <c r="H120" s="65"/>
      <c r="I120" s="67"/>
      <c r="K120" s="131"/>
      <c r="L120" s="89"/>
      <c r="M120" s="89"/>
      <c r="N120" s="89"/>
      <c r="O120" s="113"/>
      <c r="P120" s="76"/>
      <c r="Q120" s="65"/>
      <c r="R120" s="67"/>
    </row>
    <row r="121" spans="1:18" ht="12.75" customHeight="1">
      <c r="A121" s="12"/>
      <c r="B121" s="80"/>
      <c r="C121" s="89" t="e">
        <f>VLOOKUP(B121,'пр.взв'!B7:E30,2,FALSE)</f>
        <v>#N/A</v>
      </c>
      <c r="D121" s="84" t="e">
        <f>VLOOKUP(C121,'пр.взв'!C7:F30,2,FALSE)</f>
        <v>#N/A</v>
      </c>
      <c r="E121" s="84" t="e">
        <f>VLOOKUP(D121,'пр.взв'!D7:G30,2,FALSE)</f>
        <v>#N/A</v>
      </c>
      <c r="F121" s="113"/>
      <c r="G121" s="76"/>
      <c r="H121" s="65"/>
      <c r="I121" s="67"/>
      <c r="K121" s="133"/>
      <c r="L121" s="135" t="e">
        <f>VLOOKUP(K121,'пр.взв'!B7:E30,2,FALSE)</f>
        <v>#N/A</v>
      </c>
      <c r="M121" s="135" t="e">
        <f>VLOOKUP(L121,'пр.взв'!C7:F30,2,FALSE)</f>
        <v>#N/A</v>
      </c>
      <c r="N121" s="135" t="e">
        <f>VLOOKUP(M121,'пр.взв'!D7:G30,2,FALSE)</f>
        <v>#N/A</v>
      </c>
      <c r="O121" s="113"/>
      <c r="P121" s="76"/>
      <c r="Q121" s="65"/>
      <c r="R121" s="67"/>
    </row>
    <row r="122" spans="1:18" ht="13.5" customHeight="1" thickBot="1">
      <c r="A122" s="12"/>
      <c r="B122" s="88"/>
      <c r="C122" s="90"/>
      <c r="D122" s="87"/>
      <c r="E122" s="87"/>
      <c r="F122" s="114"/>
      <c r="G122" s="77"/>
      <c r="H122" s="78"/>
      <c r="I122" s="75"/>
      <c r="K122" s="134"/>
      <c r="L122" s="136"/>
      <c r="M122" s="136"/>
      <c r="N122" s="136"/>
      <c r="O122" s="114"/>
      <c r="P122" s="77"/>
      <c r="Q122" s="78"/>
      <c r="R122" s="75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sheetProtection/>
  <mergeCells count="961"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5:Q96"/>
    <mergeCell ref="R95:R96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91:Q92"/>
    <mergeCell ref="R91:R92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7:Q88"/>
    <mergeCell ref="R87:R88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83:Q84"/>
    <mergeCell ref="R83:R84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9:Q80"/>
    <mergeCell ref="R79:R80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5:Q76"/>
    <mergeCell ref="R75:R76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71:Q72"/>
    <mergeCell ref="R71:R72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Q67:Q68"/>
    <mergeCell ref="R67:R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Q5:Q6"/>
    <mergeCell ref="R5:R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53:A54"/>
    <mergeCell ref="A13:A14"/>
    <mergeCell ref="A17:A18"/>
    <mergeCell ref="A19:A20"/>
    <mergeCell ref="A21:A22"/>
    <mergeCell ref="A15:A16"/>
    <mergeCell ref="A35:A36"/>
    <mergeCell ref="A39:A40"/>
    <mergeCell ref="A41:A42"/>
    <mergeCell ref="A43:A44"/>
    <mergeCell ref="C47:C48"/>
    <mergeCell ref="B37:B38"/>
    <mergeCell ref="C37:C38"/>
    <mergeCell ref="B41:B42"/>
    <mergeCell ref="C41:C42"/>
    <mergeCell ref="A51:A52"/>
    <mergeCell ref="A45:A46"/>
    <mergeCell ref="A47:A48"/>
    <mergeCell ref="A49:A50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B47:B48"/>
    <mergeCell ref="B65:B66"/>
    <mergeCell ref="C65:C66"/>
    <mergeCell ref="D65:D66"/>
    <mergeCell ref="E65:E66"/>
    <mergeCell ref="F67:F68"/>
    <mergeCell ref="G67:G68"/>
    <mergeCell ref="B67:B68"/>
    <mergeCell ref="C67:C68"/>
    <mergeCell ref="D67:D68"/>
    <mergeCell ref="E67:E68"/>
    <mergeCell ref="G29:G30"/>
    <mergeCell ref="D59:D60"/>
    <mergeCell ref="E59:E60"/>
    <mergeCell ref="F57:F58"/>
    <mergeCell ref="F59:F60"/>
    <mergeCell ref="G59:G60"/>
    <mergeCell ref="D41:D42"/>
    <mergeCell ref="E41:E42"/>
    <mergeCell ref="G39:G40"/>
    <mergeCell ref="G43:G44"/>
    <mergeCell ref="H65:H66"/>
    <mergeCell ref="D29:D30"/>
    <mergeCell ref="E29:E30"/>
    <mergeCell ref="F29:F30"/>
    <mergeCell ref="D45:D46"/>
    <mergeCell ref="E45:E46"/>
    <mergeCell ref="F65:F66"/>
    <mergeCell ref="G65:G66"/>
    <mergeCell ref="H59:H60"/>
    <mergeCell ref="F39:F40"/>
    <mergeCell ref="D15:D16"/>
    <mergeCell ref="E15:E16"/>
    <mergeCell ref="F15:F16"/>
    <mergeCell ref="G15:G16"/>
    <mergeCell ref="F71:F72"/>
    <mergeCell ref="G71:G72"/>
    <mergeCell ref="F55:F56"/>
    <mergeCell ref="G55:G56"/>
    <mergeCell ref="D39:D40"/>
    <mergeCell ref="E39:E40"/>
    <mergeCell ref="H67:H68"/>
    <mergeCell ref="B69:B70"/>
    <mergeCell ref="C69:C70"/>
    <mergeCell ref="D69:D70"/>
    <mergeCell ref="E69:E70"/>
    <mergeCell ref="F69:F70"/>
    <mergeCell ref="G69:G70"/>
    <mergeCell ref="H69:H70"/>
    <mergeCell ref="D71:D72"/>
    <mergeCell ref="E71:E72"/>
    <mergeCell ref="F75:F76"/>
    <mergeCell ref="G75:G76"/>
    <mergeCell ref="B75:B76"/>
    <mergeCell ref="C75:C76"/>
    <mergeCell ref="D75:D76"/>
    <mergeCell ref="E75:E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H75:H76"/>
    <mergeCell ref="B77:B78"/>
    <mergeCell ref="C77:C78"/>
    <mergeCell ref="D77:D78"/>
    <mergeCell ref="E77:E78"/>
    <mergeCell ref="F77:F78"/>
    <mergeCell ref="G77:G78"/>
    <mergeCell ref="H77:H78"/>
    <mergeCell ref="D79:D80"/>
    <mergeCell ref="E79:E80"/>
    <mergeCell ref="F83:F84"/>
    <mergeCell ref="G83:G84"/>
    <mergeCell ref="B83:B84"/>
    <mergeCell ref="C83:C84"/>
    <mergeCell ref="D83:D84"/>
    <mergeCell ref="E83:E84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H83:H84"/>
    <mergeCell ref="B85:B86"/>
    <mergeCell ref="C85:C86"/>
    <mergeCell ref="D85:D86"/>
    <mergeCell ref="E85:E86"/>
    <mergeCell ref="F85:F86"/>
    <mergeCell ref="G85:G86"/>
    <mergeCell ref="H85:H86"/>
    <mergeCell ref="D87:D88"/>
    <mergeCell ref="E87:E88"/>
    <mergeCell ref="F91:F92"/>
    <mergeCell ref="G91:G92"/>
    <mergeCell ref="B91:B92"/>
    <mergeCell ref="C91:C92"/>
    <mergeCell ref="D91:D92"/>
    <mergeCell ref="E91:E92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H91:H92"/>
    <mergeCell ref="B93:B94"/>
    <mergeCell ref="C93:C94"/>
    <mergeCell ref="D93:D94"/>
    <mergeCell ref="E93:E94"/>
    <mergeCell ref="F93:F94"/>
    <mergeCell ref="G93:G94"/>
    <mergeCell ref="H93:H94"/>
    <mergeCell ref="D95:D96"/>
    <mergeCell ref="E95:E96"/>
    <mergeCell ref="F99:F100"/>
    <mergeCell ref="G99:G100"/>
    <mergeCell ref="B99:B100"/>
    <mergeCell ref="C99:C100"/>
    <mergeCell ref="D99:D100"/>
    <mergeCell ref="E99:E100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D103:D104"/>
    <mergeCell ref="E103:E104"/>
    <mergeCell ref="F107:F108"/>
    <mergeCell ref="G107:G108"/>
    <mergeCell ref="B107:B108"/>
    <mergeCell ref="C107:C108"/>
    <mergeCell ref="D107:D108"/>
    <mergeCell ref="E107:E108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D111:D112"/>
    <mergeCell ref="E111:E112"/>
    <mergeCell ref="F115:F116"/>
    <mergeCell ref="G115:G116"/>
    <mergeCell ref="B115:B116"/>
    <mergeCell ref="C115:C116"/>
    <mergeCell ref="D115:D116"/>
    <mergeCell ref="E115:E116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I73:I74"/>
    <mergeCell ref="I75:I76"/>
    <mergeCell ref="H119:H120"/>
    <mergeCell ref="I89:I90"/>
    <mergeCell ref="I91:I92"/>
    <mergeCell ref="I93:I94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81:I82"/>
    <mergeCell ref="I83:I84"/>
    <mergeCell ref="I85:I86"/>
    <mergeCell ref="I87:I88"/>
    <mergeCell ref="I121:I122"/>
    <mergeCell ref="I107:I108"/>
    <mergeCell ref="I109:I110"/>
    <mergeCell ref="I117:I118"/>
    <mergeCell ref="I119:I120"/>
    <mergeCell ref="I105:I106"/>
    <mergeCell ref="I111:I112"/>
    <mergeCell ref="I59:I60"/>
    <mergeCell ref="I113:I114"/>
    <mergeCell ref="I115:I116"/>
    <mergeCell ref="I97:I98"/>
    <mergeCell ref="I99:I100"/>
    <mergeCell ref="I101:I102"/>
    <mergeCell ref="I103:I104"/>
    <mergeCell ref="I77:I78"/>
    <mergeCell ref="I79:I80"/>
    <mergeCell ref="I95:I96"/>
    <mergeCell ref="I55:I56"/>
    <mergeCell ref="F33:F34"/>
    <mergeCell ref="G33:G34"/>
    <mergeCell ref="H33:H34"/>
    <mergeCell ref="I33:I34"/>
    <mergeCell ref="H37:H38"/>
    <mergeCell ref="I49:I50"/>
    <mergeCell ref="F53:F54"/>
    <mergeCell ref="G53:G54"/>
    <mergeCell ref="F43:F44"/>
    <mergeCell ref="B57:B58"/>
    <mergeCell ref="C57:C58"/>
    <mergeCell ref="D57:D58"/>
    <mergeCell ref="E57:E58"/>
    <mergeCell ref="D33:D34"/>
    <mergeCell ref="E33:E34"/>
    <mergeCell ref="B55:B56"/>
    <mergeCell ref="C55:C56"/>
    <mergeCell ref="D55:D56"/>
    <mergeCell ref="E55:E56"/>
    <mergeCell ref="H53:H54"/>
    <mergeCell ref="I53:I54"/>
    <mergeCell ref="H39:H40"/>
    <mergeCell ref="C35:C36"/>
    <mergeCell ref="D35:D36"/>
    <mergeCell ref="E35:E36"/>
    <mergeCell ref="D37:D38"/>
    <mergeCell ref="E37:E38"/>
    <mergeCell ref="F41:F42"/>
    <mergeCell ref="D47:D48"/>
    <mergeCell ref="F47:F48"/>
    <mergeCell ref="G47:G48"/>
    <mergeCell ref="F45:F46"/>
    <mergeCell ref="G45:G46"/>
    <mergeCell ref="F51:F52"/>
    <mergeCell ref="G51:G52"/>
    <mergeCell ref="F49:F50"/>
    <mergeCell ref="G49:G50"/>
    <mergeCell ref="B51:B52"/>
    <mergeCell ref="C51:C52"/>
    <mergeCell ref="D51:D52"/>
    <mergeCell ref="E51:E52"/>
    <mergeCell ref="B53:B54"/>
    <mergeCell ref="C53:C54"/>
    <mergeCell ref="D53:D54"/>
    <mergeCell ref="E53:E5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B29:B30"/>
    <mergeCell ref="H45:H46"/>
    <mergeCell ref="I45:I46"/>
    <mergeCell ref="F35:F36"/>
    <mergeCell ref="G35:G36"/>
    <mergeCell ref="H35:H36"/>
    <mergeCell ref="I35:I36"/>
    <mergeCell ref="F37:F38"/>
    <mergeCell ref="G41:G42"/>
    <mergeCell ref="I37:I38"/>
    <mergeCell ref="B43:B44"/>
    <mergeCell ref="C43:C44"/>
    <mergeCell ref="D43:D44"/>
    <mergeCell ref="E43:E44"/>
    <mergeCell ref="C39:C40"/>
    <mergeCell ref="E31:E32"/>
    <mergeCell ref="B35:B36"/>
    <mergeCell ref="E25:E26"/>
    <mergeCell ref="F27:F28"/>
    <mergeCell ref="G27:G28"/>
    <mergeCell ref="G37:G38"/>
    <mergeCell ref="B27:B28"/>
    <mergeCell ref="C27:C28"/>
    <mergeCell ref="D27:D28"/>
    <mergeCell ref="E27:E28"/>
    <mergeCell ref="F31:F32"/>
    <mergeCell ref="C29:C30"/>
    <mergeCell ref="H23:H24"/>
    <mergeCell ref="I23:I24"/>
    <mergeCell ref="F25:F26"/>
    <mergeCell ref="G25:G26"/>
    <mergeCell ref="H27:H28"/>
    <mergeCell ref="I27:I28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B25:B26"/>
    <mergeCell ref="C25:C26"/>
    <mergeCell ref="D25:D26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H21:H22"/>
    <mergeCell ref="C19:C20"/>
    <mergeCell ref="D19:D20"/>
    <mergeCell ref="E19:E20"/>
    <mergeCell ref="B17:B18"/>
    <mergeCell ref="C17:C18"/>
    <mergeCell ref="D17:D18"/>
    <mergeCell ref="E17:E18"/>
    <mergeCell ref="B19:B20"/>
    <mergeCell ref="G17:G18"/>
    <mergeCell ref="H17:H18"/>
    <mergeCell ref="I17:I18"/>
    <mergeCell ref="H15:H16"/>
    <mergeCell ref="I15:I16"/>
    <mergeCell ref="F13:F14"/>
    <mergeCell ref="G13:G14"/>
    <mergeCell ref="F17:F18"/>
    <mergeCell ref="H9:H10"/>
    <mergeCell ref="I9:I10"/>
    <mergeCell ref="F11:F12"/>
    <mergeCell ref="H13:H14"/>
    <mergeCell ref="I13:I14"/>
    <mergeCell ref="B9:B10"/>
    <mergeCell ref="C9:C10"/>
    <mergeCell ref="D9:D10"/>
    <mergeCell ref="G11:G12"/>
    <mergeCell ref="H11:H12"/>
    <mergeCell ref="G9:G10"/>
    <mergeCell ref="C15:C16"/>
    <mergeCell ref="B11:B12"/>
    <mergeCell ref="C11:C12"/>
    <mergeCell ref="D11:D12"/>
    <mergeCell ref="B13:B14"/>
    <mergeCell ref="C13:C14"/>
    <mergeCell ref="D13:D14"/>
    <mergeCell ref="E13:E14"/>
    <mergeCell ref="B15:B16"/>
    <mergeCell ref="G5:G6"/>
    <mergeCell ref="I11:I12"/>
    <mergeCell ref="A11:A12"/>
    <mergeCell ref="E11:E12"/>
    <mergeCell ref="B7:B8"/>
    <mergeCell ref="C7:C8"/>
    <mergeCell ref="D7:D8"/>
    <mergeCell ref="E7:E8"/>
    <mergeCell ref="E9:E10"/>
    <mergeCell ref="F9:F10"/>
    <mergeCell ref="H3:H4"/>
    <mergeCell ref="I7:I8"/>
    <mergeCell ref="F7:F8"/>
    <mergeCell ref="G7:G8"/>
    <mergeCell ref="H7:H8"/>
    <mergeCell ref="B5:B6"/>
    <mergeCell ref="C5:C6"/>
    <mergeCell ref="D5:D6"/>
    <mergeCell ref="E5:E6"/>
    <mergeCell ref="F5:F6"/>
    <mergeCell ref="I3:I4"/>
    <mergeCell ref="H5:H6"/>
    <mergeCell ref="I5:I6"/>
    <mergeCell ref="B1:I1"/>
    <mergeCell ref="B3:B4"/>
    <mergeCell ref="C3:C4"/>
    <mergeCell ref="D3:D4"/>
    <mergeCell ref="E3:E4"/>
    <mergeCell ref="F3:F4"/>
    <mergeCell ref="G3:G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17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16" sqref="AE16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3" width="8.7109375" style="0" customWidth="1"/>
    <col min="4" max="4" width="9.8515625" style="0" customWidth="1"/>
    <col min="5" max="5" width="3.421875" style="0" customWidth="1"/>
    <col min="6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24.75" customHeight="1" thickBot="1">
      <c r="A2" s="170" t="s">
        <v>69</v>
      </c>
      <c r="B2" s="171"/>
      <c r="C2" s="171"/>
      <c r="D2" s="171"/>
      <c r="E2" s="171"/>
      <c r="F2" s="171"/>
      <c r="G2" s="171"/>
      <c r="H2" s="171"/>
      <c r="I2" s="171"/>
      <c r="J2" s="187" t="str">
        <f>HYPERLINK('[1]реквизиты'!$A$2)</f>
        <v>Первенство России по самбо среди юниоров до 23 лет.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</row>
    <row r="3" spans="1:29" ht="20.25" customHeight="1" thickBot="1">
      <c r="A3" s="162" t="str">
        <f>HYPERLINK('[1]реквизиты'!$A$3)</f>
        <v>22-26 января 2010г.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/>
      <c r="W3" s="159" t="str">
        <f>HYPERLINK('пр.взв'!D4)</f>
        <v>В.к.    +100    кг.</v>
      </c>
      <c r="X3" s="160"/>
      <c r="Y3" s="160"/>
      <c r="Z3" s="160"/>
      <c r="AA3" s="161"/>
      <c r="AB3" s="16"/>
      <c r="AC3" s="16"/>
    </row>
    <row r="4" spans="1:33" ht="14.25" customHeight="1" thickBot="1">
      <c r="A4" s="176" t="s">
        <v>5</v>
      </c>
      <c r="B4" s="178" t="s">
        <v>2</v>
      </c>
      <c r="C4" s="172" t="s">
        <v>3</v>
      </c>
      <c r="D4" s="174" t="s">
        <v>70</v>
      </c>
      <c r="E4" s="183" t="s">
        <v>6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5"/>
      <c r="X4" s="186"/>
      <c r="Y4" s="166" t="s">
        <v>7</v>
      </c>
      <c r="Z4" s="168" t="s">
        <v>73</v>
      </c>
      <c r="AA4" s="200" t="s">
        <v>22</v>
      </c>
      <c r="AB4" s="16"/>
      <c r="AC4" s="16"/>
      <c r="AG4" s="18"/>
    </row>
    <row r="5" spans="1:32" ht="15" customHeight="1" thickBot="1">
      <c r="A5" s="177"/>
      <c r="B5" s="179"/>
      <c r="C5" s="173"/>
      <c r="D5" s="175"/>
      <c r="E5" s="180">
        <v>1</v>
      </c>
      <c r="F5" s="181"/>
      <c r="G5" s="180">
        <v>2</v>
      </c>
      <c r="H5" s="182"/>
      <c r="I5" s="190">
        <v>3</v>
      </c>
      <c r="J5" s="181"/>
      <c r="K5" s="180">
        <v>4</v>
      </c>
      <c r="L5" s="182"/>
      <c r="M5" s="190">
        <v>5</v>
      </c>
      <c r="N5" s="181"/>
      <c r="O5" s="180">
        <v>6</v>
      </c>
      <c r="P5" s="182"/>
      <c r="Q5" s="190">
        <v>7</v>
      </c>
      <c r="R5" s="181"/>
      <c r="S5" s="180">
        <v>8</v>
      </c>
      <c r="T5" s="182"/>
      <c r="U5" s="180">
        <v>9</v>
      </c>
      <c r="V5" s="182"/>
      <c r="W5" s="180">
        <v>10</v>
      </c>
      <c r="X5" s="182"/>
      <c r="Y5" s="167"/>
      <c r="Z5" s="169"/>
      <c r="AA5" s="201"/>
      <c r="AB5" s="29"/>
      <c r="AC5" s="29"/>
      <c r="AD5" s="20"/>
      <c r="AE5" s="20"/>
      <c r="AF5" s="2"/>
    </row>
    <row r="6" spans="1:33" ht="13.5" customHeight="1">
      <c r="A6" s="195">
        <v>1</v>
      </c>
      <c r="B6" s="197" t="str">
        <f>VLOOKUP(A6,'пр.взв'!B7:E30,2,FALSE)</f>
        <v>КРИВЕЦКИЙ Павел Евгеньевич</v>
      </c>
      <c r="C6" s="124" t="str">
        <f>VLOOKUP(A6,'пр.взв'!B7:F86,3,FALSE)</f>
        <v>19.01.89 кмс</v>
      </c>
      <c r="D6" s="124" t="str">
        <f>VLOOKUP(A6,'пр.взв'!B7:G86,4,FALSE)</f>
        <v>ЦФО Калужская МО</v>
      </c>
      <c r="E6" s="138">
        <v>2</v>
      </c>
      <c r="F6" s="58">
        <v>4</v>
      </c>
      <c r="G6" s="138">
        <v>4</v>
      </c>
      <c r="H6" s="58">
        <v>4</v>
      </c>
      <c r="I6" s="138" t="s">
        <v>153</v>
      </c>
      <c r="J6" s="58"/>
      <c r="K6" s="138" t="s">
        <v>153</v>
      </c>
      <c r="L6" s="58"/>
      <c r="M6" s="138" t="s">
        <v>153</v>
      </c>
      <c r="N6" s="58"/>
      <c r="O6" s="138" t="s">
        <v>153</v>
      </c>
      <c r="P6" s="58"/>
      <c r="Q6" s="138" t="s">
        <v>153</v>
      </c>
      <c r="R6" s="58"/>
      <c r="S6" s="138" t="s">
        <v>153</v>
      </c>
      <c r="T6" s="58"/>
      <c r="U6" s="138" t="s">
        <v>153</v>
      </c>
      <c r="V6" s="58"/>
      <c r="W6" s="138" t="s">
        <v>153</v>
      </c>
      <c r="X6" s="58"/>
      <c r="Y6" s="146">
        <v>2</v>
      </c>
      <c r="Z6" s="148">
        <f>SUM(F6+H6+J6+L6+N6+P6+R6+T6+V6+X6)</f>
        <v>8</v>
      </c>
      <c r="AA6" s="148">
        <v>12</v>
      </c>
      <c r="AB6" s="27"/>
      <c r="AC6" s="27"/>
      <c r="AD6" s="27"/>
      <c r="AE6" s="27"/>
      <c r="AF6" s="27"/>
      <c r="AG6" s="27"/>
    </row>
    <row r="7" spans="1:33" ht="13.5" customHeight="1" thickBot="1">
      <c r="A7" s="196"/>
      <c r="B7" s="198"/>
      <c r="C7" s="194"/>
      <c r="D7" s="194"/>
      <c r="E7" s="139"/>
      <c r="F7" s="60"/>
      <c r="G7" s="139"/>
      <c r="H7" s="60" t="s">
        <v>152</v>
      </c>
      <c r="I7" s="139"/>
      <c r="J7" s="60"/>
      <c r="K7" s="139"/>
      <c r="L7" s="60"/>
      <c r="M7" s="139"/>
      <c r="N7" s="60"/>
      <c r="O7" s="139"/>
      <c r="P7" s="60"/>
      <c r="Q7" s="139"/>
      <c r="R7" s="60"/>
      <c r="S7" s="139"/>
      <c r="T7" s="60"/>
      <c r="U7" s="139"/>
      <c r="V7" s="60"/>
      <c r="W7" s="139"/>
      <c r="X7" s="60"/>
      <c r="Y7" s="147"/>
      <c r="Z7" s="149"/>
      <c r="AA7" s="149"/>
      <c r="AB7" s="27"/>
      <c r="AC7" s="27"/>
      <c r="AD7" s="27"/>
      <c r="AE7" s="27"/>
      <c r="AF7" s="27"/>
      <c r="AG7" s="27"/>
    </row>
    <row r="8" spans="1:33" ht="13.5" customHeight="1" thickTop="1">
      <c r="A8" s="150">
        <v>2</v>
      </c>
      <c r="B8" s="152" t="str">
        <f>VLOOKUP(A8,'пр.взв'!B9:E32,2,FALSE)</f>
        <v>БОБИКОВ Роман Николаевич</v>
      </c>
      <c r="C8" s="156" t="str">
        <f>VLOOKUP(A8,'пр.взв'!B9:F88,3,FALSE)</f>
        <v>88 мс</v>
      </c>
      <c r="D8" s="156" t="str">
        <f>VLOOKUP(A8,'пр.взв'!B9:G88,4,FALSE)</f>
        <v>ЦФО Тверская Тверь МО</v>
      </c>
      <c r="E8" s="138">
        <v>1</v>
      </c>
      <c r="F8" s="58">
        <v>0</v>
      </c>
      <c r="G8" s="138">
        <v>5</v>
      </c>
      <c r="H8" s="58">
        <v>3</v>
      </c>
      <c r="I8" s="138">
        <v>4</v>
      </c>
      <c r="J8" s="58">
        <v>2</v>
      </c>
      <c r="K8" s="138">
        <v>7</v>
      </c>
      <c r="L8" s="58">
        <v>1</v>
      </c>
      <c r="M8" s="138"/>
      <c r="N8" s="58"/>
      <c r="O8" s="138">
        <v>12</v>
      </c>
      <c r="P8" s="58">
        <v>4</v>
      </c>
      <c r="Q8" s="138"/>
      <c r="R8" s="58"/>
      <c r="S8" s="138"/>
      <c r="T8" s="58"/>
      <c r="U8" s="138"/>
      <c r="V8" s="58"/>
      <c r="W8" s="138"/>
      <c r="X8" s="58"/>
      <c r="Y8" s="164" t="s">
        <v>156</v>
      </c>
      <c r="Z8" s="148"/>
      <c r="AA8" s="148">
        <v>3</v>
      </c>
      <c r="AB8" s="27"/>
      <c r="AC8" s="27"/>
      <c r="AD8" s="27"/>
      <c r="AE8" s="27"/>
      <c r="AF8" s="27"/>
      <c r="AG8" s="27"/>
    </row>
    <row r="9" spans="1:33" ht="13.5" customHeight="1" thickBot="1">
      <c r="A9" s="151"/>
      <c r="B9" s="153"/>
      <c r="C9" s="157"/>
      <c r="D9" s="157"/>
      <c r="E9" s="139"/>
      <c r="F9" s="60" t="s">
        <v>147</v>
      </c>
      <c r="G9" s="139"/>
      <c r="H9" s="60"/>
      <c r="I9" s="139"/>
      <c r="J9" s="60"/>
      <c r="K9" s="139"/>
      <c r="L9" s="60"/>
      <c r="M9" s="139"/>
      <c r="N9" s="60"/>
      <c r="O9" s="139"/>
      <c r="P9" s="60"/>
      <c r="Q9" s="139"/>
      <c r="R9" s="60"/>
      <c r="S9" s="139"/>
      <c r="T9" s="60"/>
      <c r="U9" s="139"/>
      <c r="V9" s="60"/>
      <c r="W9" s="139"/>
      <c r="X9" s="60"/>
      <c r="Y9" s="165"/>
      <c r="Z9" s="149"/>
      <c r="AA9" s="149"/>
      <c r="AB9" s="27"/>
      <c r="AC9" s="27"/>
      <c r="AD9" s="27"/>
      <c r="AE9" s="27"/>
      <c r="AF9" s="27"/>
      <c r="AG9" s="27"/>
    </row>
    <row r="10" spans="1:33" ht="13.5" customHeight="1" thickTop="1">
      <c r="A10" s="199">
        <v>3</v>
      </c>
      <c r="B10" s="152" t="str">
        <f>VLOOKUP(A10,'пр.взв'!B11:E34,2,FALSE)</f>
        <v>ГАКАЕВ Руслан Шируаниевич</v>
      </c>
      <c r="C10" s="154" t="str">
        <f>VLOOKUP(A10,'пр.взв'!B11:F90,3,FALSE)</f>
        <v>14.12.87 кмс</v>
      </c>
      <c r="D10" s="154" t="str">
        <f>VLOOKUP(A10,'пр.взв'!B11:G90,4,FALSE)</f>
        <v>ПФО Оренбургская Соль-Илецк МО</v>
      </c>
      <c r="E10" s="138">
        <v>4</v>
      </c>
      <c r="F10" s="58">
        <v>3</v>
      </c>
      <c r="G10" s="138">
        <v>1</v>
      </c>
      <c r="H10" s="58"/>
      <c r="I10" s="140" t="s">
        <v>148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  <c r="Y10" s="146">
        <v>1</v>
      </c>
      <c r="Z10" s="148">
        <f>SUM(F10+H10+J10+L10+N10+P10+R10+T10+V10+X10)</f>
        <v>3</v>
      </c>
      <c r="AA10" s="148">
        <v>14</v>
      </c>
      <c r="AB10" s="27"/>
      <c r="AC10" s="27"/>
      <c r="AD10" s="27"/>
      <c r="AE10" s="27"/>
      <c r="AF10" s="27"/>
      <c r="AG10" s="27"/>
    </row>
    <row r="11" spans="1:33" ht="13.5" customHeight="1" thickBot="1">
      <c r="A11" s="196"/>
      <c r="B11" s="153"/>
      <c r="C11" s="155"/>
      <c r="D11" s="155"/>
      <c r="E11" s="139"/>
      <c r="F11" s="60"/>
      <c r="G11" s="139"/>
      <c r="H11" s="60"/>
      <c r="I11" s="143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7"/>
      <c r="Z11" s="149"/>
      <c r="AA11" s="149"/>
      <c r="AB11" s="27"/>
      <c r="AC11" s="27"/>
      <c r="AD11" s="27"/>
      <c r="AE11" s="27"/>
      <c r="AF11" s="27"/>
      <c r="AG11" s="27"/>
    </row>
    <row r="12" spans="1:33" ht="13.5" customHeight="1" thickTop="1">
      <c r="A12" s="150">
        <v>4</v>
      </c>
      <c r="B12" s="152" t="str">
        <f>VLOOKUP(A12,'пр.взв'!B13:E36,2,FALSE)</f>
        <v>ТЕШЕВ Анзор Русланович</v>
      </c>
      <c r="C12" s="154" t="str">
        <f>VLOOKUP(A12,'пр.взв'!B13:F92,3,FALSE)</f>
        <v>05.07.89 мс</v>
      </c>
      <c r="D12" s="156" t="str">
        <f>VLOOKUP(A12,'пр.взв'!B13:G92,4,FALSE)</f>
        <v>ЮФО Адыгея Майкоп Д</v>
      </c>
      <c r="E12" s="138">
        <v>3</v>
      </c>
      <c r="F12" s="58">
        <v>1</v>
      </c>
      <c r="G12" s="138">
        <v>1</v>
      </c>
      <c r="H12" s="58">
        <v>0</v>
      </c>
      <c r="I12" s="138">
        <v>2</v>
      </c>
      <c r="J12" s="58">
        <v>3</v>
      </c>
      <c r="K12" s="138">
        <v>5</v>
      </c>
      <c r="L12" s="58">
        <v>4</v>
      </c>
      <c r="M12" s="138" t="s">
        <v>153</v>
      </c>
      <c r="N12" s="58"/>
      <c r="O12" s="138" t="s">
        <v>153</v>
      </c>
      <c r="P12" s="58"/>
      <c r="Q12" s="138" t="s">
        <v>153</v>
      </c>
      <c r="R12" s="58"/>
      <c r="S12" s="138" t="s">
        <v>153</v>
      </c>
      <c r="T12" s="58"/>
      <c r="U12" s="138" t="s">
        <v>153</v>
      </c>
      <c r="V12" s="58"/>
      <c r="W12" s="138" t="s">
        <v>153</v>
      </c>
      <c r="X12" s="58"/>
      <c r="Y12" s="146">
        <v>4</v>
      </c>
      <c r="Z12" s="148">
        <f>SUM(F12+H12+J12+L12+N12+P12+R12+T12+V12+X12)</f>
        <v>8</v>
      </c>
      <c r="AA12" s="148">
        <v>6</v>
      </c>
      <c r="AB12" s="27"/>
      <c r="AC12" s="27"/>
      <c r="AD12" s="27"/>
      <c r="AE12" s="27"/>
      <c r="AF12" s="27"/>
      <c r="AG12" s="27"/>
    </row>
    <row r="13" spans="1:33" ht="13.5" customHeight="1" thickBot="1">
      <c r="A13" s="151"/>
      <c r="B13" s="153"/>
      <c r="C13" s="155"/>
      <c r="D13" s="157"/>
      <c r="E13" s="139"/>
      <c r="F13" s="60"/>
      <c r="G13" s="139"/>
      <c r="H13" s="60" t="s">
        <v>152</v>
      </c>
      <c r="I13" s="139"/>
      <c r="J13" s="60"/>
      <c r="K13" s="139"/>
      <c r="L13" s="60"/>
      <c r="M13" s="139"/>
      <c r="N13" s="60"/>
      <c r="O13" s="139"/>
      <c r="P13" s="60"/>
      <c r="Q13" s="139"/>
      <c r="R13" s="60"/>
      <c r="S13" s="139"/>
      <c r="T13" s="60"/>
      <c r="U13" s="139"/>
      <c r="V13" s="60"/>
      <c r="W13" s="139"/>
      <c r="X13" s="60"/>
      <c r="Y13" s="147"/>
      <c r="Z13" s="149"/>
      <c r="AA13" s="149"/>
      <c r="AB13" s="27"/>
      <c r="AC13" s="27"/>
      <c r="AD13" s="27"/>
      <c r="AE13" s="27"/>
      <c r="AF13" s="27"/>
      <c r="AG13" s="27"/>
    </row>
    <row r="14" spans="1:33" ht="13.5" customHeight="1" thickTop="1">
      <c r="A14" s="199">
        <v>5</v>
      </c>
      <c r="B14" s="152" t="str">
        <f>VLOOKUP(A14,'пр.взв'!B15:E38,2,FALSE)</f>
        <v>БЕРЕЗНЕВ Алексей Владимирович</v>
      </c>
      <c r="C14" s="154" t="str">
        <f>VLOOKUP(A14,'пр.взв'!B15:F94,3,FALSE)</f>
        <v>15.09.88 мс</v>
      </c>
      <c r="D14" s="154" t="str">
        <f>VLOOKUP(A14,'пр.взв'!B15:G94,4,FALSE)</f>
        <v>ЦФО Липецкая обл. Липецк Л</v>
      </c>
      <c r="E14" s="138">
        <v>6</v>
      </c>
      <c r="F14" s="58">
        <v>1</v>
      </c>
      <c r="G14" s="138">
        <v>2</v>
      </c>
      <c r="H14" s="58">
        <v>1</v>
      </c>
      <c r="I14" s="138">
        <v>7</v>
      </c>
      <c r="J14" s="58">
        <v>3</v>
      </c>
      <c r="K14" s="138">
        <v>4</v>
      </c>
      <c r="L14" s="58">
        <v>0</v>
      </c>
      <c r="M14" s="138"/>
      <c r="N14" s="58"/>
      <c r="O14" s="138">
        <v>11</v>
      </c>
      <c r="P14" s="58">
        <v>0</v>
      </c>
      <c r="Q14" s="138">
        <v>12</v>
      </c>
      <c r="R14" s="58">
        <v>3</v>
      </c>
      <c r="S14" s="138"/>
      <c r="T14" s="58"/>
      <c r="U14" s="138"/>
      <c r="V14" s="58"/>
      <c r="W14" s="138"/>
      <c r="X14" s="58"/>
      <c r="Y14" s="164" t="s">
        <v>159</v>
      </c>
      <c r="Z14" s="148"/>
      <c r="AA14" s="148">
        <v>2</v>
      </c>
      <c r="AB14" s="27"/>
      <c r="AC14" s="27"/>
      <c r="AD14" s="27"/>
      <c r="AE14" s="27"/>
      <c r="AF14" s="27"/>
      <c r="AG14" s="27"/>
    </row>
    <row r="15" spans="1:33" ht="13.5" customHeight="1" thickBot="1">
      <c r="A15" s="196"/>
      <c r="B15" s="153"/>
      <c r="C15" s="155"/>
      <c r="D15" s="155"/>
      <c r="E15" s="139"/>
      <c r="F15" s="60"/>
      <c r="G15" s="139"/>
      <c r="H15" s="60"/>
      <c r="I15" s="139"/>
      <c r="J15" s="60"/>
      <c r="K15" s="139"/>
      <c r="L15" s="60" t="s">
        <v>157</v>
      </c>
      <c r="M15" s="139"/>
      <c r="N15" s="60"/>
      <c r="O15" s="139"/>
      <c r="P15" s="60" t="s">
        <v>158</v>
      </c>
      <c r="Q15" s="139"/>
      <c r="R15" s="60"/>
      <c r="S15" s="139"/>
      <c r="T15" s="60"/>
      <c r="U15" s="139"/>
      <c r="V15" s="60"/>
      <c r="W15" s="139"/>
      <c r="X15" s="60"/>
      <c r="Y15" s="165"/>
      <c r="Z15" s="149"/>
      <c r="AA15" s="149"/>
      <c r="AB15" s="27"/>
      <c r="AC15" s="27"/>
      <c r="AD15" s="27"/>
      <c r="AE15" s="27"/>
      <c r="AF15" s="27"/>
      <c r="AG15" s="27"/>
    </row>
    <row r="16" spans="1:33" ht="13.5" customHeight="1" thickTop="1">
      <c r="A16" s="150">
        <v>6</v>
      </c>
      <c r="B16" s="152" t="str">
        <f>VLOOKUP(A16,'пр.взв'!B17:E40,2,FALSE)</f>
        <v>СМИРНОВ Танаус Александрович</v>
      </c>
      <c r="C16" s="154" t="str">
        <f>VLOOKUP(A16,'пр.взв'!B17:F96,3,FALSE)</f>
        <v>22.07.87 кмс</v>
      </c>
      <c r="D16" s="156" t="str">
        <f>VLOOKUP(A16,'пр.взв'!B17:G96,4,FALSE)</f>
        <v>ЮФО Волгоградская Волгоград Д</v>
      </c>
      <c r="E16" s="138">
        <v>5</v>
      </c>
      <c r="F16" s="58">
        <v>3</v>
      </c>
      <c r="G16" s="138">
        <v>7</v>
      </c>
      <c r="H16" s="58">
        <v>4</v>
      </c>
      <c r="I16" s="138" t="s">
        <v>153</v>
      </c>
      <c r="J16" s="58"/>
      <c r="K16" s="138" t="s">
        <v>153</v>
      </c>
      <c r="L16" s="58"/>
      <c r="M16" s="138" t="s">
        <v>153</v>
      </c>
      <c r="N16" s="58"/>
      <c r="O16" s="138" t="s">
        <v>153</v>
      </c>
      <c r="P16" s="58"/>
      <c r="Q16" s="138" t="s">
        <v>153</v>
      </c>
      <c r="R16" s="58"/>
      <c r="S16" s="138" t="s">
        <v>153</v>
      </c>
      <c r="T16" s="58"/>
      <c r="U16" s="138" t="s">
        <v>153</v>
      </c>
      <c r="V16" s="58"/>
      <c r="W16" s="138" t="s">
        <v>153</v>
      </c>
      <c r="X16" s="58"/>
      <c r="Y16" s="146">
        <v>2</v>
      </c>
      <c r="Z16" s="148">
        <f>SUM(F16+H16+J16+L16+N16+P16+R16+T16+V16+X16)</f>
        <v>7</v>
      </c>
      <c r="AA16" s="148">
        <v>11</v>
      </c>
      <c r="AB16" s="27"/>
      <c r="AC16" s="27"/>
      <c r="AD16" s="27"/>
      <c r="AE16" s="27"/>
      <c r="AF16" s="27"/>
      <c r="AG16" s="27"/>
    </row>
    <row r="17" spans="1:33" ht="13.5" customHeight="1" thickBot="1">
      <c r="A17" s="151"/>
      <c r="B17" s="153"/>
      <c r="C17" s="155"/>
      <c r="D17" s="157"/>
      <c r="E17" s="139"/>
      <c r="F17" s="60"/>
      <c r="G17" s="139"/>
      <c r="H17" s="60" t="s">
        <v>154</v>
      </c>
      <c r="I17" s="139"/>
      <c r="J17" s="60"/>
      <c r="K17" s="139"/>
      <c r="L17" s="60"/>
      <c r="M17" s="139"/>
      <c r="N17" s="60"/>
      <c r="O17" s="139"/>
      <c r="P17" s="60"/>
      <c r="Q17" s="139"/>
      <c r="R17" s="60"/>
      <c r="S17" s="139"/>
      <c r="T17" s="60"/>
      <c r="U17" s="139"/>
      <c r="V17" s="60"/>
      <c r="W17" s="139"/>
      <c r="X17" s="60"/>
      <c r="Y17" s="147"/>
      <c r="Z17" s="149"/>
      <c r="AA17" s="149"/>
      <c r="AB17" s="27"/>
      <c r="AC17" s="27"/>
      <c r="AD17" s="27"/>
      <c r="AE17" s="27"/>
      <c r="AF17" s="27"/>
      <c r="AG17" s="27"/>
    </row>
    <row r="18" spans="1:33" ht="13.5" customHeight="1" thickTop="1">
      <c r="A18" s="150">
        <v>7</v>
      </c>
      <c r="B18" s="152" t="str">
        <f>VLOOKUP(A18,'пр.взв'!B19:E42,2,FALSE)</f>
        <v>КОСТИН Дмитрий Андреевич</v>
      </c>
      <c r="C18" s="154" t="str">
        <f>VLOOKUP(A18,'пр.взв'!B19:F98,3,FALSE)</f>
        <v>05.10.88 кмс</v>
      </c>
      <c r="D18" s="154" t="str">
        <f>VLOOKUP(A18,'пр.взв'!B19:G98,4,FALSE)</f>
        <v>Москва ВС</v>
      </c>
      <c r="E18" s="138" t="s">
        <v>143</v>
      </c>
      <c r="F18" s="58"/>
      <c r="G18" s="138">
        <v>6</v>
      </c>
      <c r="H18" s="58">
        <v>0</v>
      </c>
      <c r="I18" s="138">
        <v>5</v>
      </c>
      <c r="J18" s="58">
        <v>2</v>
      </c>
      <c r="K18" s="138">
        <v>2</v>
      </c>
      <c r="L18" s="58">
        <v>3</v>
      </c>
      <c r="M18" s="138" t="s">
        <v>153</v>
      </c>
      <c r="N18" s="58"/>
      <c r="O18" s="138" t="s">
        <v>153</v>
      </c>
      <c r="P18" s="58"/>
      <c r="Q18" s="138" t="s">
        <v>153</v>
      </c>
      <c r="R18" s="58"/>
      <c r="S18" s="138" t="s">
        <v>153</v>
      </c>
      <c r="T18" s="58"/>
      <c r="U18" s="138" t="s">
        <v>153</v>
      </c>
      <c r="V18" s="58"/>
      <c r="W18" s="138" t="s">
        <v>153</v>
      </c>
      <c r="X18" s="58"/>
      <c r="Y18" s="146">
        <v>3</v>
      </c>
      <c r="Z18" s="148">
        <f>SUM(F18+H18+J18+L18+N18+P18+R18+T18+V18+X18)</f>
        <v>5</v>
      </c>
      <c r="AA18" s="148">
        <v>7</v>
      </c>
      <c r="AB18" s="27"/>
      <c r="AC18" s="27"/>
      <c r="AD18" s="27"/>
      <c r="AE18" s="27"/>
      <c r="AF18" s="27"/>
      <c r="AG18" s="27"/>
    </row>
    <row r="19" spans="1:33" ht="13.5" customHeight="1" thickBot="1">
      <c r="A19" s="151"/>
      <c r="B19" s="153"/>
      <c r="C19" s="155"/>
      <c r="D19" s="155"/>
      <c r="E19" s="139"/>
      <c r="F19" s="60"/>
      <c r="G19" s="139"/>
      <c r="H19" s="60" t="s">
        <v>154</v>
      </c>
      <c r="I19" s="139"/>
      <c r="J19" s="60"/>
      <c r="K19" s="139"/>
      <c r="L19" s="60"/>
      <c r="M19" s="139"/>
      <c r="N19" s="60"/>
      <c r="O19" s="139"/>
      <c r="P19" s="60"/>
      <c r="Q19" s="139"/>
      <c r="R19" s="60"/>
      <c r="S19" s="139"/>
      <c r="T19" s="60"/>
      <c r="U19" s="139"/>
      <c r="V19" s="60"/>
      <c r="W19" s="139"/>
      <c r="X19" s="60"/>
      <c r="Y19" s="147"/>
      <c r="Z19" s="149"/>
      <c r="AA19" s="149"/>
      <c r="AB19" s="27"/>
      <c r="AC19" s="27"/>
      <c r="AD19" s="27"/>
      <c r="AE19" s="27"/>
      <c r="AF19" s="27"/>
      <c r="AG19" s="27"/>
    </row>
    <row r="20" spans="1:33" ht="13.5" customHeight="1" thickBot="1" thickTop="1">
      <c r="A20" s="191" t="s">
        <v>142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3"/>
      <c r="AB20" s="27"/>
      <c r="AC20" s="27"/>
      <c r="AD20" s="27"/>
      <c r="AE20" s="27"/>
      <c r="AF20" s="27"/>
      <c r="AG20" s="27"/>
    </row>
    <row r="21" spans="1:33" ht="13.5" customHeight="1" thickTop="1">
      <c r="A21" s="150">
        <v>8</v>
      </c>
      <c r="B21" s="152" t="str">
        <f>VLOOKUP(A21,'пр.взв'!B21:E44,2,FALSE)</f>
        <v>МИХАЛЬЧЕНКО Роман Александрович</v>
      </c>
      <c r="C21" s="154" t="str">
        <f>VLOOKUP(A21,'пр.взв'!B21:F100,3,FALSE)</f>
        <v>27.06.87 мс</v>
      </c>
      <c r="D21" s="156" t="str">
        <f>VLOOKUP(A21,'пр.взв'!B21:G100,4,FALSE)</f>
        <v>УФО Курганская Курган Д</v>
      </c>
      <c r="E21" s="138">
        <v>9</v>
      </c>
      <c r="F21" s="58">
        <v>3</v>
      </c>
      <c r="G21" s="138">
        <v>10</v>
      </c>
      <c r="H21" s="58">
        <v>0</v>
      </c>
      <c r="I21" s="138">
        <v>11</v>
      </c>
      <c r="J21" s="58">
        <v>2</v>
      </c>
      <c r="K21" s="138">
        <v>12</v>
      </c>
      <c r="L21" s="58">
        <v>3</v>
      </c>
      <c r="M21" s="138" t="s">
        <v>153</v>
      </c>
      <c r="N21" s="58"/>
      <c r="O21" s="138" t="s">
        <v>153</v>
      </c>
      <c r="P21" s="58"/>
      <c r="Q21" s="138" t="s">
        <v>153</v>
      </c>
      <c r="R21" s="58"/>
      <c r="S21" s="138" t="s">
        <v>153</v>
      </c>
      <c r="T21" s="58"/>
      <c r="U21" s="138" t="s">
        <v>153</v>
      </c>
      <c r="V21" s="58"/>
      <c r="W21" s="138" t="s">
        <v>153</v>
      </c>
      <c r="X21" s="58"/>
      <c r="Y21" s="146">
        <v>4</v>
      </c>
      <c r="Z21" s="148">
        <f>SUM(F21+H21+J21+L21+N21+P21+R21+T21+V21+X21)</f>
        <v>8</v>
      </c>
      <c r="AA21" s="148">
        <v>5</v>
      </c>
      <c r="AB21" s="27"/>
      <c r="AC21" s="27"/>
      <c r="AD21" s="27"/>
      <c r="AE21" s="27"/>
      <c r="AF21" s="27"/>
      <c r="AG21" s="27"/>
    </row>
    <row r="22" spans="1:33" ht="13.5" customHeight="1" thickBot="1">
      <c r="A22" s="151"/>
      <c r="B22" s="153"/>
      <c r="C22" s="155"/>
      <c r="D22" s="157"/>
      <c r="E22" s="139"/>
      <c r="F22" s="60"/>
      <c r="G22" s="139"/>
      <c r="H22" s="60" t="s">
        <v>155</v>
      </c>
      <c r="I22" s="139"/>
      <c r="J22" s="60"/>
      <c r="K22" s="139"/>
      <c r="L22" s="60"/>
      <c r="M22" s="139"/>
      <c r="N22" s="60"/>
      <c r="O22" s="139"/>
      <c r="P22" s="60"/>
      <c r="Q22" s="139"/>
      <c r="R22" s="60"/>
      <c r="S22" s="139"/>
      <c r="T22" s="60"/>
      <c r="U22" s="139"/>
      <c r="V22" s="60"/>
      <c r="W22" s="139"/>
      <c r="X22" s="60"/>
      <c r="Y22" s="147"/>
      <c r="Z22" s="149"/>
      <c r="AA22" s="149"/>
      <c r="AB22" s="27"/>
      <c r="AC22" s="27"/>
      <c r="AD22" s="27"/>
      <c r="AE22" s="27"/>
      <c r="AF22" s="27"/>
      <c r="AG22" s="27"/>
    </row>
    <row r="23" spans="1:33" ht="13.5" customHeight="1" thickTop="1">
      <c r="A23" s="150">
        <v>9</v>
      </c>
      <c r="B23" s="152" t="str">
        <f>VLOOKUP(A23,'пр.взв'!B23:E46,2,FALSE)</f>
        <v>ХАЛИДОВ Асхабали Гасанович</v>
      </c>
      <c r="C23" s="154" t="str">
        <f>VLOOKUP(A23,'пр.взв'!B23:F102,3,FALSE)</f>
        <v>25.08.87 мс</v>
      </c>
      <c r="D23" s="154" t="str">
        <f>VLOOKUP(A23,'пр.взв'!B23:G102,4,FALSE)</f>
        <v>ЮФО Дагестан Махачкала ПР</v>
      </c>
      <c r="E23" s="138">
        <v>8</v>
      </c>
      <c r="F23" s="58">
        <v>2</v>
      </c>
      <c r="G23" s="138">
        <v>11</v>
      </c>
      <c r="H23" s="58">
        <v>3</v>
      </c>
      <c r="I23" s="138">
        <v>12</v>
      </c>
      <c r="J23" s="58">
        <v>3</v>
      </c>
      <c r="K23" s="138" t="s">
        <v>153</v>
      </c>
      <c r="L23" s="58"/>
      <c r="M23" s="138" t="s">
        <v>153</v>
      </c>
      <c r="N23" s="58"/>
      <c r="O23" s="138" t="s">
        <v>153</v>
      </c>
      <c r="P23" s="58"/>
      <c r="Q23" s="138" t="s">
        <v>153</v>
      </c>
      <c r="R23" s="58"/>
      <c r="S23" s="138" t="s">
        <v>153</v>
      </c>
      <c r="T23" s="58"/>
      <c r="U23" s="138" t="s">
        <v>153</v>
      </c>
      <c r="V23" s="58"/>
      <c r="W23" s="138" t="s">
        <v>153</v>
      </c>
      <c r="X23" s="58"/>
      <c r="Y23" s="146">
        <v>3</v>
      </c>
      <c r="Z23" s="148">
        <f>SUM(F23+H23+J23+L23+N23+P23+R23+T23+V23+X23)</f>
        <v>8</v>
      </c>
      <c r="AA23" s="148">
        <v>9</v>
      </c>
      <c r="AB23" s="27"/>
      <c r="AC23" s="27"/>
      <c r="AD23" s="27"/>
      <c r="AE23" s="27"/>
      <c r="AF23" s="27"/>
      <c r="AG23" s="27"/>
    </row>
    <row r="24" spans="1:33" ht="13.5" customHeight="1" thickBot="1">
      <c r="A24" s="151"/>
      <c r="B24" s="153"/>
      <c r="C24" s="155"/>
      <c r="D24" s="155"/>
      <c r="E24" s="139"/>
      <c r="F24" s="60"/>
      <c r="G24" s="139"/>
      <c r="H24" s="60"/>
      <c r="I24" s="139"/>
      <c r="J24" s="60"/>
      <c r="K24" s="139"/>
      <c r="L24" s="60"/>
      <c r="M24" s="139"/>
      <c r="N24" s="60"/>
      <c r="O24" s="139"/>
      <c r="P24" s="60"/>
      <c r="Q24" s="139"/>
      <c r="R24" s="60"/>
      <c r="S24" s="139"/>
      <c r="T24" s="60"/>
      <c r="U24" s="139"/>
      <c r="V24" s="60"/>
      <c r="W24" s="139"/>
      <c r="X24" s="60"/>
      <c r="Y24" s="147"/>
      <c r="Z24" s="149"/>
      <c r="AA24" s="149"/>
      <c r="AB24" s="27"/>
      <c r="AC24" s="27"/>
      <c r="AD24" s="27"/>
      <c r="AE24" s="27"/>
      <c r="AF24" s="27"/>
      <c r="AG24" s="27"/>
    </row>
    <row r="25" spans="1:33" ht="13.5" customHeight="1" thickTop="1">
      <c r="A25" s="150">
        <v>10</v>
      </c>
      <c r="B25" s="152" t="str">
        <f>VLOOKUP(A25,'пр.взв'!B25:E48,2,FALSE)</f>
        <v>ПОЗДНЯКОВ Дмитрий Михайлович</v>
      </c>
      <c r="C25" s="154" t="str">
        <f>VLOOKUP(A25,'пр.взв'!B25:F104,3,FALSE)</f>
        <v>07.01.88 мс</v>
      </c>
      <c r="D25" s="156" t="str">
        <f>VLOOKUP(A25,'пр.взв'!B25:G104,4,FALSE)</f>
        <v>ЮФО Краснодарский край Армавир Д</v>
      </c>
      <c r="E25" s="138">
        <v>11</v>
      </c>
      <c r="F25" s="58">
        <v>4</v>
      </c>
      <c r="G25" s="138">
        <v>8</v>
      </c>
      <c r="H25" s="58">
        <v>4</v>
      </c>
      <c r="I25" s="138" t="s">
        <v>153</v>
      </c>
      <c r="J25" s="58"/>
      <c r="K25" s="138" t="s">
        <v>153</v>
      </c>
      <c r="L25" s="58"/>
      <c r="M25" s="138" t="s">
        <v>153</v>
      </c>
      <c r="N25" s="58"/>
      <c r="O25" s="138" t="s">
        <v>153</v>
      </c>
      <c r="P25" s="58"/>
      <c r="Q25" s="138" t="s">
        <v>153</v>
      </c>
      <c r="R25" s="58"/>
      <c r="S25" s="138" t="s">
        <v>153</v>
      </c>
      <c r="T25" s="58"/>
      <c r="U25" s="138" t="s">
        <v>153</v>
      </c>
      <c r="V25" s="58"/>
      <c r="W25" s="138" t="s">
        <v>153</v>
      </c>
      <c r="X25" s="58"/>
      <c r="Y25" s="146">
        <v>2</v>
      </c>
      <c r="Z25" s="148">
        <f>SUM(F25+H25+J25+L25+N25+P25+R25+T25+V25+X25)</f>
        <v>8</v>
      </c>
      <c r="AA25" s="148">
        <v>13</v>
      </c>
      <c r="AB25" s="27"/>
      <c r="AC25" s="27"/>
      <c r="AD25" s="27"/>
      <c r="AE25" s="27"/>
      <c r="AF25" s="27"/>
      <c r="AG25" s="27"/>
    </row>
    <row r="26" spans="1:33" ht="13.5" customHeight="1" thickBot="1">
      <c r="A26" s="151"/>
      <c r="B26" s="153"/>
      <c r="C26" s="155"/>
      <c r="D26" s="157"/>
      <c r="E26" s="139"/>
      <c r="F26" s="60" t="s">
        <v>149</v>
      </c>
      <c r="G26" s="139"/>
      <c r="H26" s="60"/>
      <c r="I26" s="139"/>
      <c r="J26" s="60"/>
      <c r="K26" s="139"/>
      <c r="L26" s="60"/>
      <c r="M26" s="139"/>
      <c r="N26" s="60"/>
      <c r="O26" s="139"/>
      <c r="P26" s="60"/>
      <c r="Q26" s="139"/>
      <c r="R26" s="60"/>
      <c r="S26" s="139"/>
      <c r="T26" s="60"/>
      <c r="U26" s="139"/>
      <c r="V26" s="60"/>
      <c r="W26" s="139"/>
      <c r="X26" s="60"/>
      <c r="Y26" s="147"/>
      <c r="Z26" s="149"/>
      <c r="AA26" s="149"/>
      <c r="AB26" s="27"/>
      <c r="AC26" s="27"/>
      <c r="AD26" s="27"/>
      <c r="AE26" s="27"/>
      <c r="AF26" s="27"/>
      <c r="AG26" s="27"/>
    </row>
    <row r="27" spans="1:33" ht="13.5" customHeight="1" thickTop="1">
      <c r="A27" s="150">
        <v>11</v>
      </c>
      <c r="B27" s="152" t="str">
        <f>VLOOKUP(A27,'пр.взв'!B27:E50,2,FALSE)</f>
        <v>ПОЛЕХИН Денис Владимирович</v>
      </c>
      <c r="C27" s="154" t="str">
        <f>VLOOKUP(A27,'пр.взв'!B27:F106,3,FALSE)</f>
        <v>17.08.90 кмс</v>
      </c>
      <c r="D27" s="154" t="str">
        <f>VLOOKUP(A27,'пр.взв'!B27:G106,4,FALSE)</f>
        <v>ЦФО Тульская Тула МО</v>
      </c>
      <c r="E27" s="138">
        <v>10</v>
      </c>
      <c r="F27" s="58">
        <v>0</v>
      </c>
      <c r="G27" s="138">
        <v>9</v>
      </c>
      <c r="H27" s="58">
        <v>2</v>
      </c>
      <c r="I27" s="138">
        <v>8</v>
      </c>
      <c r="J27" s="58">
        <v>3</v>
      </c>
      <c r="K27" s="138">
        <v>14</v>
      </c>
      <c r="L27" s="58">
        <v>2</v>
      </c>
      <c r="M27" s="138">
        <v>12</v>
      </c>
      <c r="N27" s="58">
        <v>4</v>
      </c>
      <c r="O27" s="138">
        <v>5</v>
      </c>
      <c r="P27" s="58">
        <v>4</v>
      </c>
      <c r="Q27" s="138"/>
      <c r="R27" s="58"/>
      <c r="S27" s="138"/>
      <c r="T27" s="58"/>
      <c r="U27" s="138"/>
      <c r="V27" s="58"/>
      <c r="W27" s="138"/>
      <c r="X27" s="58"/>
      <c r="Y27" s="164" t="s">
        <v>160</v>
      </c>
      <c r="Z27" s="148"/>
      <c r="AA27" s="148">
        <v>3</v>
      </c>
      <c r="AB27" s="27"/>
      <c r="AC27" s="27"/>
      <c r="AD27" s="27"/>
      <c r="AE27" s="27"/>
      <c r="AF27" s="27"/>
      <c r="AG27" s="27"/>
    </row>
    <row r="28" spans="1:33" ht="13.5" customHeight="1" thickBot="1">
      <c r="A28" s="151"/>
      <c r="B28" s="153"/>
      <c r="C28" s="155"/>
      <c r="D28" s="155"/>
      <c r="E28" s="139"/>
      <c r="F28" s="60"/>
      <c r="G28" s="139"/>
      <c r="H28" s="60"/>
      <c r="I28" s="139"/>
      <c r="J28" s="60"/>
      <c r="K28" s="139"/>
      <c r="L28" s="60"/>
      <c r="M28" s="139"/>
      <c r="N28" s="60"/>
      <c r="O28" s="139"/>
      <c r="P28" s="60"/>
      <c r="Q28" s="139"/>
      <c r="R28" s="60"/>
      <c r="S28" s="139"/>
      <c r="T28" s="60"/>
      <c r="U28" s="139"/>
      <c r="V28" s="60"/>
      <c r="W28" s="139"/>
      <c r="X28" s="60"/>
      <c r="Y28" s="165"/>
      <c r="Z28" s="149"/>
      <c r="AA28" s="149"/>
      <c r="AB28" s="27"/>
      <c r="AC28" s="27"/>
      <c r="AD28" s="27"/>
      <c r="AE28" s="27"/>
      <c r="AF28" s="27"/>
      <c r="AG28" s="27"/>
    </row>
    <row r="29" spans="1:33" ht="13.5" customHeight="1" thickTop="1">
      <c r="A29" s="150">
        <v>12</v>
      </c>
      <c r="B29" s="152" t="str">
        <f>VLOOKUP(A29,'пр.взв'!B29:E52,2,FALSE)</f>
        <v>ШИРЯЕВ Максим Сергеевич</v>
      </c>
      <c r="C29" s="154" t="str">
        <f>VLOOKUP(A29,'пр.взв'!B29:F108,3,FALSE)</f>
        <v>18.03.88 мс</v>
      </c>
      <c r="D29" s="156" t="str">
        <f>VLOOKUP(A29,'пр.взв'!B29:G108,4,FALSE)</f>
        <v>Москва Д</v>
      </c>
      <c r="E29" s="138">
        <v>13</v>
      </c>
      <c r="F29" s="58">
        <v>0</v>
      </c>
      <c r="G29" s="138">
        <v>14</v>
      </c>
      <c r="H29" s="58">
        <v>1</v>
      </c>
      <c r="I29" s="138">
        <v>9</v>
      </c>
      <c r="J29" s="58">
        <v>2</v>
      </c>
      <c r="K29" s="138">
        <v>8</v>
      </c>
      <c r="L29" s="61">
        <v>2.5</v>
      </c>
      <c r="M29" s="138">
        <v>11</v>
      </c>
      <c r="N29" s="58">
        <v>0</v>
      </c>
      <c r="O29" s="138">
        <v>2</v>
      </c>
      <c r="P29" s="58">
        <v>0</v>
      </c>
      <c r="Q29" s="138">
        <v>5</v>
      </c>
      <c r="R29" s="58">
        <v>2</v>
      </c>
      <c r="S29" s="138"/>
      <c r="T29" s="58"/>
      <c r="U29" s="138"/>
      <c r="V29" s="58"/>
      <c r="W29" s="138"/>
      <c r="X29" s="58"/>
      <c r="Y29" s="164" t="s">
        <v>162</v>
      </c>
      <c r="Z29" s="148"/>
      <c r="AA29" s="148">
        <v>1</v>
      </c>
      <c r="AB29" s="27"/>
      <c r="AC29" s="27"/>
      <c r="AD29" s="27"/>
      <c r="AE29" s="27"/>
      <c r="AF29" s="27"/>
      <c r="AG29" s="27"/>
    </row>
    <row r="30" spans="1:33" ht="13.5" customHeight="1" thickBot="1">
      <c r="A30" s="151"/>
      <c r="B30" s="153"/>
      <c r="C30" s="155"/>
      <c r="D30" s="157"/>
      <c r="E30" s="139"/>
      <c r="F30" s="60" t="s">
        <v>150</v>
      </c>
      <c r="G30" s="139"/>
      <c r="H30" s="60"/>
      <c r="I30" s="139"/>
      <c r="J30" s="60"/>
      <c r="K30" s="139"/>
      <c r="L30" s="60"/>
      <c r="M30" s="139"/>
      <c r="N30" s="60" t="s">
        <v>147</v>
      </c>
      <c r="O30" s="139"/>
      <c r="P30" s="60" t="s">
        <v>161</v>
      </c>
      <c r="Q30" s="139"/>
      <c r="R30" s="60"/>
      <c r="S30" s="139"/>
      <c r="T30" s="60"/>
      <c r="U30" s="139"/>
      <c r="V30" s="60"/>
      <c r="W30" s="139"/>
      <c r="X30" s="60"/>
      <c r="Y30" s="165"/>
      <c r="Z30" s="149"/>
      <c r="AA30" s="149"/>
      <c r="AB30" s="27"/>
      <c r="AC30" s="27"/>
      <c r="AD30" s="27"/>
      <c r="AE30" s="27"/>
      <c r="AF30" s="27"/>
      <c r="AG30" s="27"/>
    </row>
    <row r="31" spans="1:33" ht="13.5" customHeight="1" thickTop="1">
      <c r="A31" s="150">
        <v>13</v>
      </c>
      <c r="B31" s="152" t="str">
        <f>VLOOKUP(A31,'пр.взв'!B31:E54,2,FALSE)</f>
        <v>ВЕРШИННИКОВ Вячеслав Викторович</v>
      </c>
      <c r="C31" s="154" t="str">
        <f>VLOOKUP(A31,'пр.взв'!B31:F110,3,FALSE)</f>
        <v>26.12.88 мс</v>
      </c>
      <c r="D31" s="154" t="str">
        <f>VLOOKUP(A31,'пр.взв'!B31:G110,4,FALSE)</f>
        <v>ПФО Башкортостан Туймазы МО</v>
      </c>
      <c r="E31" s="138">
        <v>12</v>
      </c>
      <c r="F31" s="58">
        <v>4</v>
      </c>
      <c r="G31" s="138" t="s">
        <v>151</v>
      </c>
      <c r="H31" s="58"/>
      <c r="I31" s="138">
        <v>14</v>
      </c>
      <c r="J31" s="58">
        <v>3</v>
      </c>
      <c r="K31" s="138" t="s">
        <v>153</v>
      </c>
      <c r="L31" s="58"/>
      <c r="M31" s="138" t="s">
        <v>153</v>
      </c>
      <c r="N31" s="58"/>
      <c r="O31" s="138" t="s">
        <v>153</v>
      </c>
      <c r="P31" s="58"/>
      <c r="Q31" s="138" t="s">
        <v>153</v>
      </c>
      <c r="R31" s="58"/>
      <c r="S31" s="138" t="s">
        <v>153</v>
      </c>
      <c r="T31" s="58"/>
      <c r="U31" s="138" t="s">
        <v>153</v>
      </c>
      <c r="V31" s="58"/>
      <c r="W31" s="138" t="s">
        <v>153</v>
      </c>
      <c r="X31" s="58"/>
      <c r="Y31" s="146">
        <v>2</v>
      </c>
      <c r="Z31" s="148">
        <f>SUM(F31+H31+J31+L31+N31+P31+R31+T31+V31+X31)</f>
        <v>7</v>
      </c>
      <c r="AA31" s="148">
        <v>10</v>
      </c>
      <c r="AB31" s="27"/>
      <c r="AC31" s="27"/>
      <c r="AD31" s="27"/>
      <c r="AE31" s="27"/>
      <c r="AF31" s="27"/>
      <c r="AG31" s="27"/>
    </row>
    <row r="32" spans="1:33" ht="13.5" customHeight="1" thickBot="1">
      <c r="A32" s="151"/>
      <c r="B32" s="153"/>
      <c r="C32" s="155"/>
      <c r="D32" s="155"/>
      <c r="E32" s="139"/>
      <c r="F32" s="60"/>
      <c r="G32" s="139"/>
      <c r="H32" s="60"/>
      <c r="I32" s="139"/>
      <c r="J32" s="60"/>
      <c r="K32" s="139"/>
      <c r="L32" s="60"/>
      <c r="M32" s="139"/>
      <c r="N32" s="60"/>
      <c r="O32" s="139"/>
      <c r="P32" s="60"/>
      <c r="Q32" s="139"/>
      <c r="R32" s="60"/>
      <c r="S32" s="139"/>
      <c r="T32" s="60"/>
      <c r="U32" s="139"/>
      <c r="V32" s="60"/>
      <c r="W32" s="139"/>
      <c r="X32" s="60"/>
      <c r="Y32" s="147"/>
      <c r="Z32" s="149"/>
      <c r="AA32" s="149"/>
      <c r="AB32" s="27"/>
      <c r="AC32" s="27"/>
      <c r="AD32" s="27"/>
      <c r="AE32" s="27"/>
      <c r="AF32" s="27"/>
      <c r="AG32" s="27"/>
    </row>
    <row r="33" spans="1:33" ht="13.5" customHeight="1" thickTop="1">
      <c r="A33" s="150">
        <v>14</v>
      </c>
      <c r="B33" s="152" t="str">
        <f>VLOOKUP(A33,'пр.взв'!B33:E56,2,FALSE)</f>
        <v>МЕДВЕДСКИЙ Алексей Владимирович</v>
      </c>
      <c r="C33" s="154" t="str">
        <f>VLOOKUP(A33,'пр.взв'!B33:F112,3,FALSE)</f>
        <v>01.08.89 кмс</v>
      </c>
      <c r="D33" s="156" t="str">
        <f>VLOOKUP(A33,'пр.взв'!B33:G112,4,FALSE)</f>
        <v>ЦФО Липецкая обл. Елец ВС</v>
      </c>
      <c r="E33" s="138" t="s">
        <v>143</v>
      </c>
      <c r="F33" s="58"/>
      <c r="G33" s="138">
        <v>12</v>
      </c>
      <c r="H33" s="58">
        <v>3</v>
      </c>
      <c r="I33" s="138">
        <v>13</v>
      </c>
      <c r="J33" s="58">
        <v>2</v>
      </c>
      <c r="K33" s="138">
        <v>11</v>
      </c>
      <c r="L33" s="58">
        <v>3</v>
      </c>
      <c r="M33" s="138" t="s">
        <v>153</v>
      </c>
      <c r="N33" s="58"/>
      <c r="O33" s="138" t="s">
        <v>153</v>
      </c>
      <c r="P33" s="58"/>
      <c r="Q33" s="138" t="s">
        <v>153</v>
      </c>
      <c r="R33" s="58"/>
      <c r="S33" s="138" t="s">
        <v>153</v>
      </c>
      <c r="T33" s="58"/>
      <c r="U33" s="138" t="s">
        <v>153</v>
      </c>
      <c r="V33" s="58"/>
      <c r="W33" s="138" t="s">
        <v>153</v>
      </c>
      <c r="X33" s="58"/>
      <c r="Y33" s="146">
        <v>3</v>
      </c>
      <c r="Z33" s="148">
        <f>SUM(F33+H33+J33+L33+N33+P33+R33+T33+V33+X33)</f>
        <v>8</v>
      </c>
      <c r="AA33" s="148">
        <v>8</v>
      </c>
      <c r="AB33" s="27"/>
      <c r="AC33" s="27"/>
      <c r="AD33" s="27"/>
      <c r="AE33" s="27"/>
      <c r="AF33" s="27"/>
      <c r="AG33" s="27"/>
    </row>
    <row r="34" spans="1:33" ht="13.5" customHeight="1" thickBot="1">
      <c r="A34" s="151"/>
      <c r="B34" s="153"/>
      <c r="C34" s="155"/>
      <c r="D34" s="157"/>
      <c r="E34" s="139"/>
      <c r="F34" s="60"/>
      <c r="G34" s="139"/>
      <c r="H34" s="60"/>
      <c r="I34" s="139"/>
      <c r="J34" s="60"/>
      <c r="K34" s="139"/>
      <c r="L34" s="60"/>
      <c r="M34" s="139"/>
      <c r="N34" s="60"/>
      <c r="O34" s="139"/>
      <c r="P34" s="60"/>
      <c r="Q34" s="139"/>
      <c r="R34" s="60"/>
      <c r="S34" s="139"/>
      <c r="T34" s="60"/>
      <c r="U34" s="139"/>
      <c r="V34" s="60"/>
      <c r="W34" s="139"/>
      <c r="X34" s="60"/>
      <c r="Y34" s="147"/>
      <c r="Z34" s="149"/>
      <c r="AA34" s="149"/>
      <c r="AB34" s="27"/>
      <c r="AC34" s="27"/>
      <c r="AD34" s="27"/>
      <c r="AE34" s="27"/>
      <c r="AF34" s="27"/>
      <c r="AG34" s="27"/>
    </row>
    <row r="35" spans="1:33" ht="10.5" customHeight="1" thickTop="1">
      <c r="A35" s="56"/>
      <c r="B35" s="21"/>
      <c r="C35" s="22"/>
      <c r="D35" s="22"/>
      <c r="E35" s="23"/>
      <c r="F35" s="19"/>
      <c r="G35" s="23"/>
      <c r="H35" s="19"/>
      <c r="I35" s="23"/>
      <c r="J35" s="19"/>
      <c r="K35" s="23"/>
      <c r="L35" s="19"/>
      <c r="M35" s="23"/>
      <c r="N35" s="19"/>
      <c r="O35" s="23"/>
      <c r="P35" s="19"/>
      <c r="Q35" s="23"/>
      <c r="R35" s="19"/>
      <c r="S35" s="23"/>
      <c r="T35" s="19"/>
      <c r="U35" s="23"/>
      <c r="V35" s="19"/>
      <c r="W35" s="23"/>
      <c r="X35" s="19"/>
      <c r="Y35" s="57"/>
      <c r="Z35" s="57"/>
      <c r="AA35" s="57"/>
      <c r="AB35" s="27"/>
      <c r="AC35" s="27"/>
      <c r="AD35" s="27"/>
      <c r="AE35" s="27"/>
      <c r="AF35" s="27"/>
      <c r="AG35" s="27"/>
    </row>
    <row r="36" spans="1:27" ht="10.5" customHeight="1">
      <c r="A36" s="56"/>
      <c r="B36" s="21"/>
      <c r="C36" s="22"/>
      <c r="D36" s="22"/>
      <c r="E36" s="23"/>
      <c r="F36" s="19"/>
      <c r="G36" s="23"/>
      <c r="H36" s="19"/>
      <c r="I36" s="23"/>
      <c r="J36" s="19"/>
      <c r="K36" s="23"/>
      <c r="L36" s="19"/>
      <c r="M36" s="23"/>
      <c r="N36" s="19"/>
      <c r="O36" s="23"/>
      <c r="P36" s="19"/>
      <c r="Q36" s="23"/>
      <c r="R36" s="19"/>
      <c r="S36" s="23"/>
      <c r="T36" s="19"/>
      <c r="U36" s="23"/>
      <c r="V36" s="19"/>
      <c r="W36" s="23"/>
      <c r="X36" s="19"/>
      <c r="Y36" s="57"/>
      <c r="Z36" s="57"/>
      <c r="AA36" s="57"/>
    </row>
    <row r="37" spans="1:27" ht="10.5" customHeight="1">
      <c r="A37" s="25"/>
      <c r="B37" s="24"/>
      <c r="C37" s="24"/>
      <c r="D37" s="24"/>
      <c r="E37" s="26"/>
      <c r="F37" s="23"/>
      <c r="G37" s="26"/>
      <c r="H37" s="23"/>
      <c r="I37" s="26"/>
      <c r="J37" s="23"/>
      <c r="K37" s="26"/>
      <c r="L37" s="23"/>
      <c r="M37" s="26"/>
      <c r="N37" s="23"/>
      <c r="O37" s="26"/>
      <c r="P37" s="23"/>
      <c r="Q37" s="26"/>
      <c r="R37" s="23"/>
      <c r="S37" s="26"/>
      <c r="T37" s="23"/>
      <c r="U37" s="26"/>
      <c r="V37" s="23"/>
      <c r="W37" s="26"/>
      <c r="X37" s="23"/>
      <c r="Y37" s="27"/>
      <c r="Z37" s="27"/>
      <c r="AA37" s="27"/>
    </row>
    <row r="38" spans="1:27" ht="15" customHeight="1">
      <c r="A38" s="34" t="str">
        <f>HYPERLINK('[1]реквизиты'!$A$6)</f>
        <v>Гл. судья, судья МК</v>
      </c>
      <c r="B38" s="38"/>
      <c r="C38" s="38"/>
      <c r="D38" s="39"/>
      <c r="E38" s="40"/>
      <c r="M38" s="41" t="str">
        <f>HYPERLINK('[1]реквизиты'!$G$6)</f>
        <v>Сова Б.Л.</v>
      </c>
      <c r="N38" s="39"/>
      <c r="O38" s="39"/>
      <c r="P38" s="39"/>
      <c r="Q38" s="45"/>
      <c r="R38" s="42"/>
      <c r="S38" s="45"/>
      <c r="T38" s="42"/>
      <c r="U38" s="45"/>
      <c r="V38" s="43" t="str">
        <f>HYPERLINK('[1]реквизиты'!$G$7)</f>
        <v>г.Рязань</v>
      </c>
      <c r="W38" s="45"/>
      <c r="X38" s="42"/>
      <c r="Y38" s="27"/>
      <c r="Z38" s="27"/>
      <c r="AA38" s="27"/>
    </row>
    <row r="39" spans="1:27" ht="15.75" customHeight="1">
      <c r="A39" s="46" t="str">
        <f>HYPERLINK('[1]реквизиты'!$A$8)</f>
        <v>Гл. секретарь, судья РК</v>
      </c>
      <c r="B39" s="38"/>
      <c r="C39" s="55"/>
      <c r="D39" s="47"/>
      <c r="E39" s="48"/>
      <c r="F39" s="9"/>
      <c r="G39" s="9"/>
      <c r="H39" s="9"/>
      <c r="I39" s="9"/>
      <c r="J39" s="9"/>
      <c r="K39" s="9"/>
      <c r="L39" s="9"/>
      <c r="M39" s="41" t="str">
        <f>HYPERLINK('[1]реквизиты'!$G$8)</f>
        <v>Пчелов С.Г.</v>
      </c>
      <c r="N39" s="39"/>
      <c r="O39" s="39"/>
      <c r="P39" s="39"/>
      <c r="Q39" s="45"/>
      <c r="R39" s="42"/>
      <c r="S39" s="45"/>
      <c r="T39" s="42"/>
      <c r="U39" s="45"/>
      <c r="V39" s="43" t="str">
        <f>HYPERLINK('[1]реквизиты'!$G$9)</f>
        <v>г.Чебоксары</v>
      </c>
      <c r="W39" s="45"/>
      <c r="X39" s="42"/>
      <c r="Y39" s="27"/>
      <c r="Z39" s="27"/>
      <c r="AA39" s="27"/>
    </row>
    <row r="40" spans="1:27" ht="10.5" customHeight="1">
      <c r="A40" s="8"/>
      <c r="B40" s="8"/>
      <c r="C40" s="35"/>
      <c r="D40" s="3"/>
      <c r="E40" s="36"/>
      <c r="F40" s="17"/>
      <c r="J40" s="19"/>
      <c r="K40" s="26"/>
      <c r="L40" s="19"/>
      <c r="M40" s="26"/>
      <c r="N40" s="19"/>
      <c r="O40" s="26"/>
      <c r="P40" s="19"/>
      <c r="Q40" s="26"/>
      <c r="R40" s="19"/>
      <c r="S40" s="26"/>
      <c r="T40" s="19"/>
      <c r="U40" s="26"/>
      <c r="V40" s="19"/>
      <c r="W40" s="26"/>
      <c r="X40" s="19"/>
      <c r="Y40" s="27"/>
      <c r="Z40" s="27"/>
      <c r="AA40" s="27"/>
    </row>
    <row r="41" spans="13:27" ht="10.5" customHeight="1">
      <c r="M41" s="26"/>
      <c r="N41" s="23"/>
      <c r="O41" s="26"/>
      <c r="P41" s="23"/>
      <c r="Q41" s="26"/>
      <c r="R41" s="23"/>
      <c r="S41" s="26"/>
      <c r="T41" s="23"/>
      <c r="U41" s="26"/>
      <c r="V41" s="23"/>
      <c r="W41" s="26"/>
      <c r="X41" s="23"/>
      <c r="Y41" s="27"/>
      <c r="Z41" s="27"/>
      <c r="AA41" s="27"/>
    </row>
    <row r="42" spans="1:27" ht="10.5" customHeight="1">
      <c r="A42" s="37"/>
      <c r="B42" s="37"/>
      <c r="C42" s="37"/>
      <c r="D42" s="17"/>
      <c r="E42" s="17"/>
      <c r="G42" s="17"/>
      <c r="J42" s="19"/>
      <c r="K42" s="26"/>
      <c r="L42" s="19"/>
      <c r="M42" s="26"/>
      <c r="N42" s="19"/>
      <c r="O42" s="26"/>
      <c r="P42" s="19"/>
      <c r="Q42" s="26"/>
      <c r="R42" s="19"/>
      <c r="S42" s="26"/>
      <c r="T42" s="19"/>
      <c r="U42" s="26"/>
      <c r="V42" s="19"/>
      <c r="W42" s="26"/>
      <c r="X42" s="19"/>
      <c r="Y42" s="27"/>
      <c r="Z42" s="27"/>
      <c r="AA42" s="27"/>
    </row>
    <row r="43" spans="1:27" ht="10.5" customHeight="1">
      <c r="A43" s="25"/>
      <c r="B43" s="24"/>
      <c r="C43" s="24"/>
      <c r="D43" s="24"/>
      <c r="E43" s="26"/>
      <c r="F43" s="23"/>
      <c r="G43" s="26"/>
      <c r="H43" s="23"/>
      <c r="I43" s="26"/>
      <c r="J43" s="23"/>
      <c r="K43" s="26"/>
      <c r="L43" s="23"/>
      <c r="M43" s="26"/>
      <c r="N43" s="23"/>
      <c r="O43" s="26"/>
      <c r="P43" s="23"/>
      <c r="Q43" s="26"/>
      <c r="R43" s="23"/>
      <c r="S43" s="26"/>
      <c r="T43" s="23"/>
      <c r="U43" s="26"/>
      <c r="V43" s="23"/>
      <c r="W43" s="26"/>
      <c r="X43" s="23"/>
      <c r="Y43" s="27"/>
      <c r="Z43" s="27"/>
      <c r="AA43" s="27"/>
    </row>
    <row r="44" spans="1:27" ht="10.5" customHeight="1">
      <c r="A44" s="28"/>
      <c r="B44" s="24"/>
      <c r="C44" s="24"/>
      <c r="D44" s="24"/>
      <c r="E44" s="26"/>
      <c r="F44" s="19"/>
      <c r="G44" s="26"/>
      <c r="H44" s="19"/>
      <c r="I44" s="26"/>
      <c r="J44" s="19"/>
      <c r="K44" s="26"/>
      <c r="L44" s="19"/>
      <c r="M44" s="26"/>
      <c r="N44" s="19"/>
      <c r="O44" s="26"/>
      <c r="P44" s="19"/>
      <c r="Q44" s="26"/>
      <c r="R44" s="19"/>
      <c r="S44" s="26"/>
      <c r="T44" s="19"/>
      <c r="U44" s="26"/>
      <c r="V44" s="19"/>
      <c r="W44" s="26"/>
      <c r="X44" s="19"/>
      <c r="Y44" s="27"/>
      <c r="Z44" s="27"/>
      <c r="AA44" s="27"/>
    </row>
    <row r="45" spans="1:27" ht="10.5" customHeight="1">
      <c r="A45" s="25"/>
      <c r="B45" s="24"/>
      <c r="C45" s="24"/>
      <c r="D45" s="24"/>
      <c r="E45" s="26"/>
      <c r="F45" s="23"/>
      <c r="G45" s="26"/>
      <c r="H45" s="23"/>
      <c r="I45" s="26"/>
      <c r="J45" s="23"/>
      <c r="K45" s="26"/>
      <c r="L45" s="23"/>
      <c r="M45" s="26"/>
      <c r="N45" s="23"/>
      <c r="O45" s="26"/>
      <c r="P45" s="23"/>
      <c r="Q45" s="26"/>
      <c r="R45" s="23"/>
      <c r="S45" s="26"/>
      <c r="T45" s="23"/>
      <c r="U45" s="26"/>
      <c r="V45" s="23"/>
      <c r="W45" s="26"/>
      <c r="X45" s="23"/>
      <c r="Y45" s="27"/>
      <c r="Z45" s="27"/>
      <c r="AA45" s="27"/>
    </row>
    <row r="46" spans="1:27" ht="10.5" customHeight="1">
      <c r="A46" s="28"/>
      <c r="B46" s="24"/>
      <c r="C46" s="24"/>
      <c r="D46" s="24"/>
      <c r="E46" s="26"/>
      <c r="F46" s="19"/>
      <c r="G46" s="26"/>
      <c r="H46" s="19"/>
      <c r="I46" s="26"/>
      <c r="J46" s="19"/>
      <c r="K46" s="26"/>
      <c r="L46" s="19"/>
      <c r="M46" s="26"/>
      <c r="N46" s="19"/>
      <c r="O46" s="26"/>
      <c r="P46" s="19"/>
      <c r="Q46" s="26"/>
      <c r="R46" s="19"/>
      <c r="S46" s="26"/>
      <c r="T46" s="19"/>
      <c r="U46" s="26"/>
      <c r="V46" s="19"/>
      <c r="W46" s="26"/>
      <c r="X46" s="19"/>
      <c r="Y46" s="27"/>
      <c r="Z46" s="27"/>
      <c r="AA46" s="27"/>
    </row>
    <row r="47" spans="1:27" ht="10.5" customHeight="1">
      <c r="A47" s="25"/>
      <c r="B47" s="24"/>
      <c r="C47" s="24"/>
      <c r="D47" s="24"/>
      <c r="E47" s="26"/>
      <c r="F47" s="23"/>
      <c r="G47" s="26"/>
      <c r="H47" s="23"/>
      <c r="I47" s="26"/>
      <c r="J47" s="23"/>
      <c r="K47" s="26"/>
      <c r="L47" s="23"/>
      <c r="M47" s="26"/>
      <c r="N47" s="23"/>
      <c r="O47" s="26"/>
      <c r="P47" s="23"/>
      <c r="Q47" s="26"/>
      <c r="R47" s="23"/>
      <c r="S47" s="26"/>
      <c r="T47" s="23"/>
      <c r="U47" s="26"/>
      <c r="V47" s="23"/>
      <c r="W47" s="26"/>
      <c r="X47" s="23"/>
      <c r="Y47" s="27"/>
      <c r="Z47" s="27"/>
      <c r="AA47" s="27"/>
    </row>
    <row r="48" spans="1:27" ht="10.5" customHeight="1">
      <c r="A48" s="28"/>
      <c r="B48" s="24"/>
      <c r="C48" s="24"/>
      <c r="D48" s="24"/>
      <c r="E48" s="26"/>
      <c r="F48" s="19"/>
      <c r="G48" s="26"/>
      <c r="H48" s="19"/>
      <c r="I48" s="26"/>
      <c r="J48" s="19"/>
      <c r="K48" s="26"/>
      <c r="L48" s="19"/>
      <c r="M48" s="26"/>
      <c r="N48" s="19"/>
      <c r="O48" s="26"/>
      <c r="P48" s="19"/>
      <c r="Q48" s="26"/>
      <c r="R48" s="19"/>
      <c r="S48" s="26"/>
      <c r="T48" s="19"/>
      <c r="U48" s="26"/>
      <c r="V48" s="19"/>
      <c r="W48" s="26"/>
      <c r="X48" s="19"/>
      <c r="Y48" s="27"/>
      <c r="Z48" s="27"/>
      <c r="AA48" s="27"/>
    </row>
    <row r="49" spans="1:27" ht="10.5" customHeight="1">
      <c r="A49" s="25"/>
      <c r="B49" s="24"/>
      <c r="C49" s="24"/>
      <c r="D49" s="24"/>
      <c r="E49" s="26"/>
      <c r="F49" s="23"/>
      <c r="G49" s="26"/>
      <c r="H49" s="23"/>
      <c r="I49" s="26"/>
      <c r="J49" s="23"/>
      <c r="K49" s="26"/>
      <c r="L49" s="23"/>
      <c r="M49" s="26"/>
      <c r="N49" s="23"/>
      <c r="O49" s="26"/>
      <c r="P49" s="23"/>
      <c r="Q49" s="26"/>
      <c r="R49" s="23"/>
      <c r="S49" s="26"/>
      <c r="T49" s="23"/>
      <c r="U49" s="26"/>
      <c r="V49" s="23"/>
      <c r="W49" s="26"/>
      <c r="X49" s="23"/>
      <c r="Y49" s="27"/>
      <c r="Z49" s="27"/>
      <c r="AA49" s="27"/>
    </row>
    <row r="50" spans="1:27" ht="10.5" customHeight="1">
      <c r="A50" s="28"/>
      <c r="B50" s="24"/>
      <c r="C50" s="24"/>
      <c r="D50" s="24"/>
      <c r="E50" s="26"/>
      <c r="F50" s="19"/>
      <c r="G50" s="26"/>
      <c r="H50" s="19"/>
      <c r="I50" s="26"/>
      <c r="J50" s="19"/>
      <c r="K50" s="26"/>
      <c r="L50" s="19"/>
      <c r="M50" s="26"/>
      <c r="N50" s="19"/>
      <c r="O50" s="26"/>
      <c r="P50" s="19"/>
      <c r="Q50" s="26"/>
      <c r="R50" s="19"/>
      <c r="S50" s="26"/>
      <c r="T50" s="19"/>
      <c r="U50" s="26"/>
      <c r="V50" s="19"/>
      <c r="W50" s="26"/>
      <c r="X50" s="19"/>
      <c r="Y50" s="27"/>
      <c r="Z50" s="27"/>
      <c r="AA50" s="27"/>
    </row>
    <row r="51" spans="1:27" ht="10.5" customHeight="1">
      <c r="A51" s="25"/>
      <c r="B51" s="24"/>
      <c r="C51" s="24"/>
      <c r="D51" s="24"/>
      <c r="E51" s="26"/>
      <c r="F51" s="23"/>
      <c r="G51" s="26"/>
      <c r="H51" s="23"/>
      <c r="I51" s="26"/>
      <c r="J51" s="23"/>
      <c r="K51" s="26"/>
      <c r="L51" s="23"/>
      <c r="M51" s="26"/>
      <c r="N51" s="23"/>
      <c r="O51" s="26"/>
      <c r="P51" s="23"/>
      <c r="Q51" s="26"/>
      <c r="R51" s="23"/>
      <c r="S51" s="26"/>
      <c r="T51" s="23"/>
      <c r="U51" s="26"/>
      <c r="V51" s="23"/>
      <c r="W51" s="26"/>
      <c r="X51" s="23"/>
      <c r="Y51" s="27"/>
      <c r="Z51" s="27"/>
      <c r="AA51" s="27"/>
    </row>
    <row r="52" spans="1:27" ht="10.5" customHeight="1">
      <c r="A52" s="28"/>
      <c r="B52" s="24"/>
      <c r="C52" s="24"/>
      <c r="D52" s="24"/>
      <c r="E52" s="26"/>
      <c r="F52" s="19"/>
      <c r="G52" s="26"/>
      <c r="H52" s="19"/>
      <c r="I52" s="26"/>
      <c r="J52" s="19"/>
      <c r="K52" s="26"/>
      <c r="L52" s="19"/>
      <c r="M52" s="26"/>
      <c r="N52" s="19"/>
      <c r="O52" s="26"/>
      <c r="P52" s="19"/>
      <c r="Q52" s="26"/>
      <c r="R52" s="19"/>
      <c r="S52" s="26"/>
      <c r="T52" s="19"/>
      <c r="U52" s="26"/>
      <c r="V52" s="19"/>
      <c r="W52" s="26"/>
      <c r="X52" s="19"/>
      <c r="Y52" s="27"/>
      <c r="Z52" s="27"/>
      <c r="AA52" s="27"/>
    </row>
    <row r="53" spans="1:27" ht="10.5" customHeight="1">
      <c r="A53" s="25"/>
      <c r="B53" s="24"/>
      <c r="C53" s="24"/>
      <c r="D53" s="24"/>
      <c r="E53" s="26"/>
      <c r="F53" s="23"/>
      <c r="G53" s="26"/>
      <c r="H53" s="23"/>
      <c r="I53" s="26"/>
      <c r="J53" s="23"/>
      <c r="K53" s="26"/>
      <c r="L53" s="23"/>
      <c r="M53" s="26"/>
      <c r="N53" s="23"/>
      <c r="O53" s="26"/>
      <c r="P53" s="23"/>
      <c r="Q53" s="26"/>
      <c r="R53" s="23"/>
      <c r="S53" s="26"/>
      <c r="T53" s="23"/>
      <c r="U53" s="26"/>
      <c r="V53" s="23"/>
      <c r="W53" s="26"/>
      <c r="X53" s="23"/>
      <c r="Y53" s="27"/>
      <c r="Z53" s="27"/>
      <c r="AA53" s="27"/>
    </row>
    <row r="54" spans="1:27" ht="10.5" customHeight="1">
      <c r="A54" s="28"/>
      <c r="B54" s="24"/>
      <c r="C54" s="24"/>
      <c r="D54" s="24"/>
      <c r="E54" s="26"/>
      <c r="F54" s="19"/>
      <c r="G54" s="26"/>
      <c r="H54" s="19"/>
      <c r="I54" s="26"/>
      <c r="J54" s="19"/>
      <c r="K54" s="26"/>
      <c r="L54" s="19"/>
      <c r="M54" s="26"/>
      <c r="N54" s="19"/>
      <c r="O54" s="26"/>
      <c r="P54" s="19"/>
      <c r="Q54" s="26"/>
      <c r="R54" s="19"/>
      <c r="S54" s="26"/>
      <c r="T54" s="19"/>
      <c r="U54" s="26"/>
      <c r="V54" s="19"/>
      <c r="W54" s="26"/>
      <c r="X54" s="19"/>
      <c r="Y54" s="27"/>
      <c r="Z54" s="27"/>
      <c r="AA54" s="27"/>
    </row>
    <row r="55" spans="1:27" ht="10.5" customHeight="1">
      <c r="A55" s="25"/>
      <c r="B55" s="24"/>
      <c r="C55" s="24"/>
      <c r="D55" s="24"/>
      <c r="E55" s="26"/>
      <c r="F55" s="23"/>
      <c r="G55" s="26"/>
      <c r="H55" s="23"/>
      <c r="I55" s="26"/>
      <c r="J55" s="23"/>
      <c r="K55" s="26"/>
      <c r="L55" s="23"/>
      <c r="M55" s="26"/>
      <c r="N55" s="23"/>
      <c r="O55" s="26"/>
      <c r="P55" s="23"/>
      <c r="Q55" s="26"/>
      <c r="R55" s="23"/>
      <c r="S55" s="26"/>
      <c r="T55" s="23"/>
      <c r="U55" s="26"/>
      <c r="V55" s="23"/>
      <c r="W55" s="26"/>
      <c r="X55" s="23"/>
      <c r="Y55" s="27"/>
      <c r="Z55" s="27"/>
      <c r="AA55" s="27"/>
    </row>
    <row r="56" spans="1:27" ht="10.5" customHeight="1">
      <c r="A56" s="28"/>
      <c r="B56" s="24"/>
      <c r="C56" s="24"/>
      <c r="D56" s="24"/>
      <c r="E56" s="26"/>
      <c r="F56" s="19"/>
      <c r="G56" s="26"/>
      <c r="H56" s="19"/>
      <c r="I56" s="26"/>
      <c r="J56" s="19"/>
      <c r="K56" s="26"/>
      <c r="L56" s="19"/>
      <c r="M56" s="26"/>
      <c r="N56" s="19"/>
      <c r="O56" s="26"/>
      <c r="P56" s="19"/>
      <c r="Q56" s="26"/>
      <c r="R56" s="19"/>
      <c r="S56" s="26"/>
      <c r="T56" s="19"/>
      <c r="U56" s="26"/>
      <c r="V56" s="19"/>
      <c r="W56" s="26"/>
      <c r="X56" s="19"/>
      <c r="Y56" s="27"/>
      <c r="Z56" s="27"/>
      <c r="AA56" s="27"/>
    </row>
    <row r="57" spans="1:27" ht="10.5" customHeight="1">
      <c r="A57" s="25"/>
      <c r="B57" s="24"/>
      <c r="C57" s="24"/>
      <c r="D57" s="24"/>
      <c r="E57" s="26"/>
      <c r="F57" s="23"/>
      <c r="G57" s="26"/>
      <c r="H57" s="23"/>
      <c r="I57" s="26"/>
      <c r="J57" s="23"/>
      <c r="K57" s="26"/>
      <c r="L57" s="23"/>
      <c r="M57" s="26"/>
      <c r="N57" s="23"/>
      <c r="O57" s="26"/>
      <c r="P57" s="23"/>
      <c r="Q57" s="26"/>
      <c r="R57" s="23"/>
      <c r="S57" s="26"/>
      <c r="T57" s="23"/>
      <c r="U57" s="26"/>
      <c r="V57" s="23"/>
      <c r="W57" s="26"/>
      <c r="X57" s="23"/>
      <c r="Y57" s="27"/>
      <c r="Z57" s="27"/>
      <c r="AA57" s="27"/>
    </row>
    <row r="58" spans="1:27" ht="10.5" customHeight="1">
      <c r="A58" s="28"/>
      <c r="B58" s="24"/>
      <c r="C58" s="24"/>
      <c r="D58" s="24"/>
      <c r="E58" s="26"/>
      <c r="F58" s="19"/>
      <c r="G58" s="26"/>
      <c r="H58" s="19"/>
      <c r="I58" s="26"/>
      <c r="J58" s="19"/>
      <c r="K58" s="26"/>
      <c r="L58" s="19"/>
      <c r="M58" s="26"/>
      <c r="N58" s="19"/>
      <c r="O58" s="26"/>
      <c r="P58" s="19"/>
      <c r="Q58" s="26"/>
      <c r="R58" s="19"/>
      <c r="S58" s="26"/>
      <c r="T58" s="19"/>
      <c r="U58" s="26"/>
      <c r="V58" s="19"/>
      <c r="W58" s="26"/>
      <c r="X58" s="19"/>
      <c r="Y58" s="27"/>
      <c r="Z58" s="27"/>
      <c r="AA58" s="27"/>
    </row>
    <row r="59" spans="1:27" ht="10.5" customHeight="1">
      <c r="A59" s="25"/>
      <c r="B59" s="24"/>
      <c r="C59" s="24"/>
      <c r="D59" s="24"/>
      <c r="E59" s="26"/>
      <c r="F59" s="23"/>
      <c r="G59" s="26"/>
      <c r="H59" s="23"/>
      <c r="I59" s="26"/>
      <c r="J59" s="23"/>
      <c r="K59" s="26"/>
      <c r="L59" s="23"/>
      <c r="M59" s="26"/>
      <c r="N59" s="23"/>
      <c r="O59" s="26"/>
      <c r="P59" s="23"/>
      <c r="Q59" s="26"/>
      <c r="R59" s="23"/>
      <c r="S59" s="26"/>
      <c r="T59" s="23"/>
      <c r="U59" s="26"/>
      <c r="V59" s="23"/>
      <c r="W59" s="26"/>
      <c r="X59" s="23"/>
      <c r="Y59" s="27"/>
      <c r="Z59" s="27"/>
      <c r="AA59" s="27"/>
    </row>
    <row r="60" spans="1:27" ht="10.5" customHeight="1">
      <c r="A60" s="28"/>
      <c r="B60" s="24"/>
      <c r="C60" s="24"/>
      <c r="D60" s="24"/>
      <c r="E60" s="26"/>
      <c r="F60" s="19"/>
      <c r="G60" s="26"/>
      <c r="H60" s="19"/>
      <c r="I60" s="26"/>
      <c r="J60" s="19"/>
      <c r="K60" s="26"/>
      <c r="L60" s="19"/>
      <c r="M60" s="26"/>
      <c r="N60" s="19"/>
      <c r="O60" s="26"/>
      <c r="P60" s="19"/>
      <c r="Q60" s="26"/>
      <c r="R60" s="19"/>
      <c r="S60" s="26"/>
      <c r="T60" s="19"/>
      <c r="U60" s="26"/>
      <c r="V60" s="19"/>
      <c r="W60" s="26"/>
      <c r="X60" s="19"/>
      <c r="Y60" s="27"/>
      <c r="Z60" s="27"/>
      <c r="AA60" s="27"/>
    </row>
    <row r="61" spans="1:27" ht="10.5" customHeight="1">
      <c r="A61" s="25"/>
      <c r="B61" s="24"/>
      <c r="C61" s="24"/>
      <c r="D61" s="24"/>
      <c r="E61" s="26"/>
      <c r="F61" s="23"/>
      <c r="G61" s="26"/>
      <c r="H61" s="23"/>
      <c r="I61" s="26"/>
      <c r="J61" s="23"/>
      <c r="K61" s="26"/>
      <c r="L61" s="23"/>
      <c r="M61" s="26"/>
      <c r="N61" s="23"/>
      <c r="O61" s="26"/>
      <c r="P61" s="23"/>
      <c r="Q61" s="26"/>
      <c r="R61" s="23"/>
      <c r="S61" s="26"/>
      <c r="T61" s="23"/>
      <c r="U61" s="26"/>
      <c r="V61" s="23"/>
      <c r="W61" s="26"/>
      <c r="X61" s="23"/>
      <c r="Y61" s="27"/>
      <c r="Z61" s="27"/>
      <c r="AA61" s="27"/>
    </row>
    <row r="62" spans="1:27" ht="10.5" customHeight="1">
      <c r="A62" s="28"/>
      <c r="B62" s="24"/>
      <c r="C62" s="24"/>
      <c r="D62" s="24"/>
      <c r="E62" s="26"/>
      <c r="F62" s="19"/>
      <c r="G62" s="26"/>
      <c r="H62" s="19"/>
      <c r="I62" s="26"/>
      <c r="J62" s="19"/>
      <c r="K62" s="26"/>
      <c r="L62" s="19"/>
      <c r="M62" s="26"/>
      <c r="N62" s="19"/>
      <c r="O62" s="26"/>
      <c r="P62" s="19"/>
      <c r="Q62" s="26"/>
      <c r="R62" s="19"/>
      <c r="S62" s="26"/>
      <c r="T62" s="19"/>
      <c r="U62" s="26"/>
      <c r="V62" s="19"/>
      <c r="W62" s="26"/>
      <c r="X62" s="19"/>
      <c r="Y62" s="27"/>
      <c r="Z62" s="27"/>
      <c r="AA62" s="27"/>
    </row>
    <row r="63" spans="1:27" ht="10.5" customHeight="1">
      <c r="A63" s="25"/>
      <c r="B63" s="24"/>
      <c r="C63" s="24"/>
      <c r="D63" s="24"/>
      <c r="E63" s="26"/>
      <c r="F63" s="23"/>
      <c r="G63" s="26"/>
      <c r="H63" s="23"/>
      <c r="I63" s="26"/>
      <c r="J63" s="23"/>
      <c r="K63" s="26"/>
      <c r="L63" s="23"/>
      <c r="M63" s="26"/>
      <c r="N63" s="23"/>
      <c r="O63" s="26"/>
      <c r="P63" s="23"/>
      <c r="Q63" s="26"/>
      <c r="R63" s="23"/>
      <c r="S63" s="26"/>
      <c r="T63" s="23"/>
      <c r="U63" s="26"/>
      <c r="V63" s="23"/>
      <c r="W63" s="26"/>
      <c r="X63" s="23"/>
      <c r="Y63" s="27"/>
      <c r="Z63" s="27"/>
      <c r="AA63" s="27"/>
    </row>
    <row r="64" spans="1:27" ht="10.5" customHeight="1">
      <c r="A64" s="28"/>
      <c r="B64" s="24"/>
      <c r="C64" s="24"/>
      <c r="D64" s="24"/>
      <c r="E64" s="26"/>
      <c r="F64" s="19"/>
      <c r="G64" s="26"/>
      <c r="H64" s="19"/>
      <c r="I64" s="26"/>
      <c r="J64" s="19"/>
      <c r="K64" s="26"/>
      <c r="L64" s="19"/>
      <c r="M64" s="26"/>
      <c r="N64" s="19"/>
      <c r="O64" s="26"/>
      <c r="P64" s="19"/>
      <c r="Q64" s="26"/>
      <c r="R64" s="19"/>
      <c r="S64" s="26"/>
      <c r="T64" s="19"/>
      <c r="U64" s="26"/>
      <c r="V64" s="19"/>
      <c r="W64" s="26"/>
      <c r="X64" s="19"/>
      <c r="Y64" s="27"/>
      <c r="Z64" s="27"/>
      <c r="AA64" s="27"/>
    </row>
    <row r="65" spans="1:27" ht="10.5" customHeight="1">
      <c r="A65" s="25"/>
      <c r="B65" s="24"/>
      <c r="C65" s="24"/>
      <c r="D65" s="24"/>
      <c r="E65" s="26"/>
      <c r="F65" s="23"/>
      <c r="G65" s="26"/>
      <c r="H65" s="23"/>
      <c r="I65" s="26"/>
      <c r="J65" s="23"/>
      <c r="K65" s="26"/>
      <c r="L65" s="23"/>
      <c r="M65" s="26"/>
      <c r="N65" s="23"/>
      <c r="O65" s="26"/>
      <c r="P65" s="23"/>
      <c r="Q65" s="26"/>
      <c r="R65" s="23"/>
      <c r="S65" s="26"/>
      <c r="T65" s="23"/>
      <c r="U65" s="26"/>
      <c r="V65" s="23"/>
      <c r="W65" s="26"/>
      <c r="X65" s="23"/>
      <c r="Y65" s="27"/>
      <c r="Z65" s="27"/>
      <c r="AA65" s="27"/>
    </row>
    <row r="66" spans="1:27" ht="10.5" customHeight="1">
      <c r="A66" s="28"/>
      <c r="B66" s="24"/>
      <c r="C66" s="24"/>
      <c r="D66" s="24"/>
      <c r="E66" s="26"/>
      <c r="F66" s="19"/>
      <c r="G66" s="26"/>
      <c r="H66" s="19"/>
      <c r="I66" s="26"/>
      <c r="J66" s="19"/>
      <c r="K66" s="26"/>
      <c r="L66" s="19"/>
      <c r="M66" s="26"/>
      <c r="N66" s="19"/>
      <c r="O66" s="26"/>
      <c r="P66" s="19"/>
      <c r="Q66" s="26"/>
      <c r="R66" s="19"/>
      <c r="S66" s="26"/>
      <c r="T66" s="19"/>
      <c r="U66" s="26"/>
      <c r="V66" s="19"/>
      <c r="W66" s="26"/>
      <c r="X66" s="19"/>
      <c r="Y66" s="27"/>
      <c r="Z66" s="27"/>
      <c r="AA66" s="27"/>
    </row>
    <row r="67" spans="1:27" ht="10.5" customHeight="1">
      <c r="A67" s="25"/>
      <c r="B67" s="24"/>
      <c r="C67" s="24"/>
      <c r="D67" s="24"/>
      <c r="E67" s="26"/>
      <c r="F67" s="23"/>
      <c r="G67" s="26"/>
      <c r="H67" s="23"/>
      <c r="I67" s="26"/>
      <c r="J67" s="23"/>
      <c r="K67" s="26"/>
      <c r="L67" s="23"/>
      <c r="M67" s="26"/>
      <c r="N67" s="23"/>
      <c r="O67" s="26"/>
      <c r="P67" s="23"/>
      <c r="Q67" s="26"/>
      <c r="R67" s="23"/>
      <c r="S67" s="26"/>
      <c r="T67" s="23"/>
      <c r="U67" s="26"/>
      <c r="V67" s="23"/>
      <c r="W67" s="26"/>
      <c r="X67" s="23"/>
      <c r="Y67" s="27"/>
      <c r="Z67" s="27"/>
      <c r="AA67" s="27"/>
    </row>
    <row r="68" spans="1:27" ht="10.5" customHeight="1">
      <c r="A68" s="28"/>
      <c r="B68" s="24"/>
      <c r="C68" s="24"/>
      <c r="D68" s="24"/>
      <c r="E68" s="26"/>
      <c r="F68" s="19"/>
      <c r="G68" s="26"/>
      <c r="H68" s="19"/>
      <c r="I68" s="26"/>
      <c r="J68" s="19"/>
      <c r="K68" s="26"/>
      <c r="L68" s="19"/>
      <c r="M68" s="26"/>
      <c r="N68" s="19"/>
      <c r="O68" s="26"/>
      <c r="P68" s="19"/>
      <c r="Q68" s="26"/>
      <c r="R68" s="19"/>
      <c r="S68" s="26"/>
      <c r="T68" s="19"/>
      <c r="U68" s="26"/>
      <c r="V68" s="19"/>
      <c r="W68" s="26"/>
      <c r="X68" s="19"/>
      <c r="Y68" s="27"/>
      <c r="Z68" s="27"/>
      <c r="AA68" s="27"/>
    </row>
    <row r="69" spans="1:27" ht="10.5" customHeight="1">
      <c r="A69" s="25"/>
      <c r="B69" s="24"/>
      <c r="C69" s="24"/>
      <c r="D69" s="24"/>
      <c r="E69" s="26"/>
      <c r="F69" s="23"/>
      <c r="G69" s="26"/>
      <c r="H69" s="23"/>
      <c r="I69" s="26"/>
      <c r="J69" s="23"/>
      <c r="K69" s="26"/>
      <c r="L69" s="23"/>
      <c r="M69" s="26"/>
      <c r="N69" s="23"/>
      <c r="O69" s="26"/>
      <c r="P69" s="23"/>
      <c r="Q69" s="26"/>
      <c r="R69" s="23"/>
      <c r="S69" s="26"/>
      <c r="T69" s="23"/>
      <c r="U69" s="26"/>
      <c r="V69" s="23"/>
      <c r="W69" s="26"/>
      <c r="X69" s="23"/>
      <c r="Y69" s="27"/>
      <c r="Z69" s="27"/>
      <c r="AA69" s="27"/>
    </row>
    <row r="70" spans="1:27" ht="10.5" customHeight="1">
      <c r="A70" s="28"/>
      <c r="B70" s="24"/>
      <c r="C70" s="24"/>
      <c r="D70" s="24"/>
      <c r="E70" s="26"/>
      <c r="F70" s="19"/>
      <c r="G70" s="26"/>
      <c r="H70" s="19"/>
      <c r="I70" s="26"/>
      <c r="J70" s="19"/>
      <c r="K70" s="26"/>
      <c r="L70" s="19"/>
      <c r="M70" s="26"/>
      <c r="N70" s="19"/>
      <c r="O70" s="26"/>
      <c r="P70" s="19"/>
      <c r="Q70" s="26"/>
      <c r="R70" s="19"/>
      <c r="S70" s="26"/>
      <c r="T70" s="19"/>
      <c r="U70" s="26"/>
      <c r="V70" s="19"/>
      <c r="W70" s="26"/>
      <c r="X70" s="19"/>
      <c r="Y70" s="27"/>
      <c r="Z70" s="27"/>
      <c r="AA70" s="27"/>
    </row>
    <row r="71" spans="1:27" ht="10.5" customHeight="1">
      <c r="A71" s="25"/>
      <c r="B71" s="24"/>
      <c r="C71" s="24"/>
      <c r="D71" s="24"/>
      <c r="E71" s="26"/>
      <c r="F71" s="23"/>
      <c r="G71" s="26"/>
      <c r="H71" s="23"/>
      <c r="I71" s="26"/>
      <c r="J71" s="23"/>
      <c r="K71" s="26"/>
      <c r="L71" s="23"/>
      <c r="M71" s="26"/>
      <c r="N71" s="23"/>
      <c r="O71" s="26"/>
      <c r="P71" s="23"/>
      <c r="Q71" s="26"/>
      <c r="R71" s="23"/>
      <c r="S71" s="26"/>
      <c r="T71" s="23"/>
      <c r="U71" s="26"/>
      <c r="V71" s="23"/>
      <c r="W71" s="26"/>
      <c r="X71" s="23"/>
      <c r="Y71" s="27"/>
      <c r="Z71" s="27"/>
      <c r="AA71" s="27"/>
    </row>
    <row r="72" spans="1:27" ht="10.5" customHeight="1">
      <c r="A72" s="28"/>
      <c r="B72" s="24"/>
      <c r="C72" s="24"/>
      <c r="D72" s="24"/>
      <c r="E72" s="26"/>
      <c r="F72" s="19"/>
      <c r="G72" s="26"/>
      <c r="H72" s="19"/>
      <c r="I72" s="26"/>
      <c r="J72" s="19"/>
      <c r="K72" s="26"/>
      <c r="L72" s="19"/>
      <c r="M72" s="26"/>
      <c r="N72" s="19"/>
      <c r="O72" s="26"/>
      <c r="P72" s="19"/>
      <c r="Q72" s="26"/>
      <c r="R72" s="19"/>
      <c r="S72" s="26"/>
      <c r="T72" s="19"/>
      <c r="U72" s="26"/>
      <c r="V72" s="19"/>
      <c r="W72" s="26"/>
      <c r="X72" s="19"/>
      <c r="Y72" s="27"/>
      <c r="Z72" s="27"/>
      <c r="AA72" s="27"/>
    </row>
    <row r="73" spans="1:27" ht="10.5" customHeight="1">
      <c r="A73" s="25"/>
      <c r="B73" s="24"/>
      <c r="C73" s="24"/>
      <c r="D73" s="24"/>
      <c r="E73" s="26"/>
      <c r="F73" s="23"/>
      <c r="G73" s="26"/>
      <c r="H73" s="23"/>
      <c r="I73" s="26"/>
      <c r="J73" s="23"/>
      <c r="K73" s="26"/>
      <c r="L73" s="23"/>
      <c r="M73" s="26"/>
      <c r="N73" s="23"/>
      <c r="O73" s="26"/>
      <c r="P73" s="23"/>
      <c r="Q73" s="26"/>
      <c r="R73" s="23"/>
      <c r="S73" s="26"/>
      <c r="T73" s="23"/>
      <c r="U73" s="26"/>
      <c r="V73" s="23"/>
      <c r="W73" s="26"/>
      <c r="X73" s="23"/>
      <c r="Y73" s="27"/>
      <c r="Z73" s="27"/>
      <c r="AA73" s="27"/>
    </row>
    <row r="74" spans="1:27" ht="10.5" customHeight="1">
      <c r="A74" s="28"/>
      <c r="B74" s="24"/>
      <c r="C74" s="24"/>
      <c r="D74" s="24"/>
      <c r="E74" s="26"/>
      <c r="F74" s="19"/>
      <c r="G74" s="26"/>
      <c r="H74" s="19"/>
      <c r="I74" s="26"/>
      <c r="J74" s="19"/>
      <c r="K74" s="26"/>
      <c r="L74" s="19"/>
      <c r="M74" s="26"/>
      <c r="N74" s="19"/>
      <c r="O74" s="26"/>
      <c r="P74" s="19"/>
      <c r="Q74" s="26"/>
      <c r="R74" s="19"/>
      <c r="S74" s="26"/>
      <c r="T74" s="19"/>
      <c r="U74" s="26"/>
      <c r="V74" s="19"/>
      <c r="W74" s="26"/>
      <c r="X74" s="19"/>
      <c r="Y74" s="27"/>
      <c r="Z74" s="27"/>
      <c r="AA74" s="27"/>
    </row>
    <row r="75" spans="1:27" ht="10.5" customHeight="1">
      <c r="A75" s="25"/>
      <c r="B75" s="24"/>
      <c r="C75" s="24"/>
      <c r="D75" s="24"/>
      <c r="E75" s="26"/>
      <c r="F75" s="23"/>
      <c r="G75" s="26"/>
      <c r="H75" s="23"/>
      <c r="I75" s="26"/>
      <c r="J75" s="23"/>
      <c r="K75" s="26"/>
      <c r="L75" s="23"/>
      <c r="M75" s="26"/>
      <c r="N75" s="23"/>
      <c r="O75" s="26"/>
      <c r="P75" s="23"/>
      <c r="Q75" s="26"/>
      <c r="R75" s="23"/>
      <c r="S75" s="26"/>
      <c r="T75" s="23"/>
      <c r="U75" s="26"/>
      <c r="V75" s="23"/>
      <c r="W75" s="26"/>
      <c r="X75" s="23"/>
      <c r="Y75" s="27"/>
      <c r="Z75" s="27"/>
      <c r="AA75" s="27"/>
    </row>
    <row r="76" spans="1:27" ht="10.5" customHeight="1">
      <c r="A76" s="28"/>
      <c r="B76" s="24"/>
      <c r="C76" s="24"/>
      <c r="D76" s="24"/>
      <c r="E76" s="26"/>
      <c r="F76" s="19"/>
      <c r="G76" s="26"/>
      <c r="H76" s="19"/>
      <c r="I76" s="26"/>
      <c r="J76" s="19"/>
      <c r="K76" s="26"/>
      <c r="L76" s="19"/>
      <c r="M76" s="26"/>
      <c r="N76" s="19"/>
      <c r="O76" s="26"/>
      <c r="P76" s="19"/>
      <c r="Q76" s="26"/>
      <c r="R76" s="19"/>
      <c r="S76" s="26"/>
      <c r="T76" s="19"/>
      <c r="U76" s="26"/>
      <c r="V76" s="19"/>
      <c r="W76" s="26"/>
      <c r="X76" s="19"/>
      <c r="Y76" s="27"/>
      <c r="Z76" s="27"/>
      <c r="AA76" s="27"/>
    </row>
    <row r="77" spans="1:27" ht="10.5" customHeight="1">
      <c r="A77" s="25"/>
      <c r="B77" s="24"/>
      <c r="C77" s="24"/>
      <c r="D77" s="24"/>
      <c r="E77" s="26"/>
      <c r="F77" s="23"/>
      <c r="G77" s="26"/>
      <c r="H77" s="23"/>
      <c r="I77" s="26"/>
      <c r="J77" s="23"/>
      <c r="K77" s="26"/>
      <c r="L77" s="23"/>
      <c r="M77" s="26"/>
      <c r="N77" s="23"/>
      <c r="O77" s="26"/>
      <c r="P77" s="23"/>
      <c r="Q77" s="26"/>
      <c r="R77" s="23"/>
      <c r="S77" s="26"/>
      <c r="T77" s="23"/>
      <c r="U77" s="26"/>
      <c r="V77" s="23"/>
      <c r="W77" s="26"/>
      <c r="X77" s="23"/>
      <c r="Y77" s="27"/>
      <c r="Z77" s="27"/>
      <c r="AA77" s="27"/>
    </row>
    <row r="78" spans="1:27" ht="10.5" customHeight="1">
      <c r="A78" s="28"/>
      <c r="B78" s="24"/>
      <c r="C78" s="24"/>
      <c r="D78" s="24"/>
      <c r="E78" s="26"/>
      <c r="F78" s="19"/>
      <c r="G78" s="26"/>
      <c r="H78" s="19"/>
      <c r="I78" s="26"/>
      <c r="J78" s="19"/>
      <c r="K78" s="26"/>
      <c r="L78" s="19"/>
      <c r="M78" s="26"/>
      <c r="N78" s="19"/>
      <c r="O78" s="26"/>
      <c r="P78" s="19"/>
      <c r="Q78" s="26"/>
      <c r="R78" s="19"/>
      <c r="S78" s="26"/>
      <c r="T78" s="19"/>
      <c r="U78" s="26"/>
      <c r="V78" s="19"/>
      <c r="W78" s="26"/>
      <c r="X78" s="19"/>
      <c r="Y78" s="27"/>
      <c r="Z78" s="27"/>
      <c r="AA78" s="27"/>
    </row>
    <row r="79" spans="1:27" ht="10.5" customHeight="1">
      <c r="A79" s="25"/>
      <c r="B79" s="24"/>
      <c r="C79" s="24"/>
      <c r="D79" s="24"/>
      <c r="E79" s="26"/>
      <c r="F79" s="23"/>
      <c r="G79" s="26"/>
      <c r="H79" s="23"/>
      <c r="I79" s="26"/>
      <c r="J79" s="23"/>
      <c r="K79" s="26"/>
      <c r="L79" s="23"/>
      <c r="M79" s="26"/>
      <c r="N79" s="23"/>
      <c r="O79" s="26"/>
      <c r="P79" s="23"/>
      <c r="Q79" s="26"/>
      <c r="R79" s="23"/>
      <c r="S79" s="26"/>
      <c r="T79" s="23"/>
      <c r="U79" s="26"/>
      <c r="V79" s="23"/>
      <c r="W79" s="26"/>
      <c r="X79" s="23"/>
      <c r="Y79" s="27"/>
      <c r="Z79" s="27"/>
      <c r="AA79" s="27"/>
    </row>
    <row r="80" spans="1:27" ht="10.5" customHeight="1">
      <c r="A80" s="28"/>
      <c r="B80" s="24"/>
      <c r="C80" s="24"/>
      <c r="D80" s="24"/>
      <c r="E80" s="26"/>
      <c r="F80" s="19"/>
      <c r="G80" s="26"/>
      <c r="H80" s="19"/>
      <c r="I80" s="26"/>
      <c r="J80" s="19"/>
      <c r="K80" s="26"/>
      <c r="L80" s="19"/>
      <c r="M80" s="26"/>
      <c r="N80" s="19"/>
      <c r="O80" s="26"/>
      <c r="P80" s="19"/>
      <c r="Q80" s="26"/>
      <c r="R80" s="19"/>
      <c r="S80" s="26"/>
      <c r="T80" s="19"/>
      <c r="U80" s="26"/>
      <c r="V80" s="19"/>
      <c r="W80" s="26"/>
      <c r="X80" s="19"/>
      <c r="Y80" s="27"/>
      <c r="Z80" s="27"/>
      <c r="AA80" s="27"/>
    </row>
    <row r="81" spans="1:27" ht="10.5" customHeight="1">
      <c r="A81" s="25"/>
      <c r="B81" s="24"/>
      <c r="C81" s="24"/>
      <c r="D81" s="24"/>
      <c r="E81" s="26"/>
      <c r="F81" s="23"/>
      <c r="G81" s="26"/>
      <c r="H81" s="23"/>
      <c r="I81" s="26"/>
      <c r="J81" s="23"/>
      <c r="K81" s="26"/>
      <c r="L81" s="23"/>
      <c r="M81" s="26"/>
      <c r="N81" s="23"/>
      <c r="O81" s="26"/>
      <c r="P81" s="23"/>
      <c r="Q81" s="26"/>
      <c r="R81" s="23"/>
      <c r="S81" s="26"/>
      <c r="T81" s="23"/>
      <c r="U81" s="26"/>
      <c r="V81" s="23"/>
      <c r="W81" s="26"/>
      <c r="X81" s="23"/>
      <c r="Y81" s="27"/>
      <c r="Z81" s="27"/>
      <c r="AA81" s="27"/>
    </row>
    <row r="82" spans="1:27" ht="10.5" customHeight="1">
      <c r="A82" s="28"/>
      <c r="B82" s="24"/>
      <c r="C82" s="24"/>
      <c r="D82" s="24"/>
      <c r="E82" s="26"/>
      <c r="F82" s="19"/>
      <c r="G82" s="26"/>
      <c r="H82" s="19"/>
      <c r="I82" s="26"/>
      <c r="J82" s="19"/>
      <c r="K82" s="26"/>
      <c r="L82" s="19"/>
      <c r="M82" s="26"/>
      <c r="N82" s="19"/>
      <c r="O82" s="26"/>
      <c r="P82" s="19"/>
      <c r="Q82" s="26"/>
      <c r="R82" s="19"/>
      <c r="S82" s="26"/>
      <c r="T82" s="19"/>
      <c r="U82" s="26"/>
      <c r="V82" s="19"/>
      <c r="W82" s="26"/>
      <c r="X82" s="19"/>
      <c r="Y82" s="27"/>
      <c r="Z82" s="27"/>
      <c r="AA82" s="27"/>
    </row>
    <row r="83" spans="1:27" ht="10.5" customHeight="1">
      <c r="A83" s="25"/>
      <c r="B83" s="24"/>
      <c r="C83" s="24"/>
      <c r="D83" s="24"/>
      <c r="E83" s="26"/>
      <c r="F83" s="23"/>
      <c r="G83" s="26"/>
      <c r="H83" s="23"/>
      <c r="I83" s="26"/>
      <c r="J83" s="23"/>
      <c r="K83" s="26"/>
      <c r="L83" s="23"/>
      <c r="M83" s="26"/>
      <c r="N83" s="23"/>
      <c r="O83" s="26"/>
      <c r="P83" s="23"/>
      <c r="Q83" s="26"/>
      <c r="R83" s="23"/>
      <c r="S83" s="26"/>
      <c r="T83" s="23"/>
      <c r="U83" s="26"/>
      <c r="V83" s="23"/>
      <c r="W83" s="26"/>
      <c r="X83" s="23"/>
      <c r="Y83" s="27"/>
      <c r="Z83" s="27"/>
      <c r="AA83" s="27"/>
    </row>
    <row r="84" spans="1:27" ht="10.5" customHeight="1">
      <c r="A84" s="28"/>
      <c r="B84" s="24"/>
      <c r="C84" s="24"/>
      <c r="D84" s="24"/>
      <c r="E84" s="26"/>
      <c r="F84" s="19"/>
      <c r="G84" s="26"/>
      <c r="H84" s="19"/>
      <c r="I84" s="26"/>
      <c r="J84" s="19"/>
      <c r="K84" s="26"/>
      <c r="L84" s="19"/>
      <c r="M84" s="26"/>
      <c r="N84" s="19"/>
      <c r="O84" s="26"/>
      <c r="P84" s="19"/>
      <c r="Q84" s="26"/>
      <c r="R84" s="19"/>
      <c r="S84" s="26"/>
      <c r="T84" s="19"/>
      <c r="U84" s="26"/>
      <c r="V84" s="19"/>
      <c r="W84" s="26"/>
      <c r="X84" s="19"/>
      <c r="Y84" s="27"/>
      <c r="Z84" s="27"/>
      <c r="AA84" s="27"/>
    </row>
    <row r="85" spans="1:27" ht="10.5" customHeight="1">
      <c r="A85" s="25"/>
      <c r="B85" s="24"/>
      <c r="C85" s="24"/>
      <c r="D85" s="24"/>
      <c r="E85" s="26"/>
      <c r="F85" s="23"/>
      <c r="G85" s="26"/>
      <c r="H85" s="23"/>
      <c r="I85" s="26"/>
      <c r="J85" s="23"/>
      <c r="K85" s="26"/>
      <c r="L85" s="23"/>
      <c r="M85" s="26"/>
      <c r="N85" s="23"/>
      <c r="O85" s="26"/>
      <c r="P85" s="23"/>
      <c r="Q85" s="26"/>
      <c r="R85" s="23"/>
      <c r="S85" s="26"/>
      <c r="T85" s="23"/>
      <c r="U85" s="26"/>
      <c r="V85" s="23"/>
      <c r="W85" s="26"/>
      <c r="X85" s="23"/>
      <c r="Y85" s="27"/>
      <c r="Z85" s="27"/>
      <c r="AA85" s="27"/>
    </row>
    <row r="86" spans="1:27" ht="10.5" customHeight="1">
      <c r="A86" s="28"/>
      <c r="B86" s="24"/>
      <c r="C86" s="24"/>
      <c r="D86" s="24"/>
      <c r="E86" s="26"/>
      <c r="F86" s="19"/>
      <c r="G86" s="26"/>
      <c r="H86" s="19"/>
      <c r="I86" s="26"/>
      <c r="J86" s="19"/>
      <c r="K86" s="26"/>
      <c r="L86" s="19"/>
      <c r="M86" s="26"/>
      <c r="N86" s="19"/>
      <c r="O86" s="26"/>
      <c r="P86" s="19"/>
      <c r="Q86" s="26"/>
      <c r="R86" s="19"/>
      <c r="S86" s="26"/>
      <c r="T86" s="19"/>
      <c r="U86" s="26"/>
      <c r="V86" s="19"/>
      <c r="W86" s="26"/>
      <c r="X86" s="19"/>
      <c r="Y86" s="27"/>
      <c r="Z86" s="27"/>
      <c r="AA86" s="27"/>
    </row>
    <row r="87" spans="1:27" ht="10.5" customHeight="1">
      <c r="A87" s="25"/>
      <c r="B87" s="24"/>
      <c r="C87" s="24"/>
      <c r="D87" s="24"/>
      <c r="E87" s="26"/>
      <c r="F87" s="23"/>
      <c r="G87" s="26"/>
      <c r="H87" s="23"/>
      <c r="I87" s="26"/>
      <c r="J87" s="23"/>
      <c r="K87" s="26"/>
      <c r="L87" s="23"/>
      <c r="M87" s="26"/>
      <c r="N87" s="23"/>
      <c r="O87" s="26"/>
      <c r="P87" s="23"/>
      <c r="Q87" s="26"/>
      <c r="R87" s="23"/>
      <c r="S87" s="26"/>
      <c r="T87" s="23"/>
      <c r="U87" s="26"/>
      <c r="V87" s="23"/>
      <c r="W87" s="26"/>
      <c r="X87" s="23"/>
      <c r="Y87" s="27"/>
      <c r="Z87" s="27"/>
      <c r="AA87" s="27"/>
    </row>
    <row r="88" spans="1:27" ht="10.5" customHeight="1">
      <c r="A88" s="28"/>
      <c r="B88" s="24"/>
      <c r="C88" s="24"/>
      <c r="D88" s="24"/>
      <c r="E88" s="26"/>
      <c r="F88" s="19"/>
      <c r="G88" s="26"/>
      <c r="H88" s="19"/>
      <c r="I88" s="26"/>
      <c r="J88" s="19"/>
      <c r="K88" s="26"/>
      <c r="L88" s="19"/>
      <c r="M88" s="26"/>
      <c r="N88" s="19"/>
      <c r="O88" s="26"/>
      <c r="P88" s="19"/>
      <c r="Q88" s="26"/>
      <c r="R88" s="19"/>
      <c r="S88" s="26"/>
      <c r="T88" s="19"/>
      <c r="U88" s="26"/>
      <c r="V88" s="19"/>
      <c r="W88" s="26"/>
      <c r="X88" s="19"/>
      <c r="Y88" s="27"/>
      <c r="Z88" s="27"/>
      <c r="AA88" s="27"/>
    </row>
    <row r="89" spans="1:27" ht="10.5" customHeight="1">
      <c r="A89" s="25"/>
      <c r="B89" s="24"/>
      <c r="C89" s="24"/>
      <c r="D89" s="24"/>
      <c r="E89" s="26"/>
      <c r="F89" s="23"/>
      <c r="G89" s="26"/>
      <c r="H89" s="23"/>
      <c r="I89" s="26"/>
      <c r="J89" s="23"/>
      <c r="K89" s="26"/>
      <c r="L89" s="23"/>
      <c r="M89" s="26"/>
      <c r="N89" s="23"/>
      <c r="O89" s="26"/>
      <c r="P89" s="23"/>
      <c r="Q89" s="26"/>
      <c r="R89" s="23"/>
      <c r="S89" s="26"/>
      <c r="T89" s="23"/>
      <c r="U89" s="26"/>
      <c r="V89" s="23"/>
      <c r="W89" s="26"/>
      <c r="X89" s="23"/>
      <c r="Y89" s="27"/>
      <c r="Z89" s="27"/>
      <c r="AA89" s="27"/>
    </row>
    <row r="90" spans="1:27" ht="10.5" customHeight="1">
      <c r="A90" s="28"/>
      <c r="B90" s="24"/>
      <c r="C90" s="24"/>
      <c r="D90" s="24"/>
      <c r="E90" s="26"/>
      <c r="F90" s="19"/>
      <c r="G90" s="26"/>
      <c r="H90" s="19"/>
      <c r="I90" s="26"/>
      <c r="J90" s="19"/>
      <c r="K90" s="26"/>
      <c r="L90" s="19"/>
      <c r="M90" s="26"/>
      <c r="N90" s="19"/>
      <c r="O90" s="26"/>
      <c r="P90" s="19"/>
      <c r="Q90" s="26"/>
      <c r="R90" s="19"/>
      <c r="S90" s="26"/>
      <c r="T90" s="19"/>
      <c r="U90" s="26"/>
      <c r="V90" s="19"/>
      <c r="W90" s="26"/>
      <c r="X90" s="19"/>
      <c r="Y90" s="27"/>
      <c r="Z90" s="27"/>
      <c r="AA90" s="27"/>
    </row>
    <row r="91" spans="1:27" ht="10.5" customHeight="1">
      <c r="A91" s="25"/>
      <c r="B91" s="24"/>
      <c r="C91" s="24"/>
      <c r="D91" s="24"/>
      <c r="E91" s="26"/>
      <c r="F91" s="23"/>
      <c r="G91" s="26"/>
      <c r="H91" s="23"/>
      <c r="I91" s="26"/>
      <c r="J91" s="23"/>
      <c r="K91" s="26"/>
      <c r="L91" s="23"/>
      <c r="M91" s="26"/>
      <c r="N91" s="23"/>
      <c r="O91" s="26"/>
      <c r="P91" s="23"/>
      <c r="Q91" s="26"/>
      <c r="R91" s="23"/>
      <c r="S91" s="26"/>
      <c r="T91" s="23"/>
      <c r="U91" s="26"/>
      <c r="V91" s="23"/>
      <c r="W91" s="26"/>
      <c r="X91" s="23"/>
      <c r="Y91" s="27"/>
      <c r="Z91" s="27"/>
      <c r="AA91" s="27"/>
    </row>
    <row r="92" spans="1:27" ht="10.5" customHeight="1">
      <c r="A92" s="28"/>
      <c r="B92" s="24"/>
      <c r="C92" s="24"/>
      <c r="D92" s="24"/>
      <c r="E92" s="26"/>
      <c r="F92" s="19"/>
      <c r="G92" s="26"/>
      <c r="H92" s="19"/>
      <c r="I92" s="26"/>
      <c r="J92" s="19"/>
      <c r="K92" s="26"/>
      <c r="L92" s="19"/>
      <c r="M92" s="26"/>
      <c r="N92" s="19"/>
      <c r="O92" s="26"/>
      <c r="P92" s="19"/>
      <c r="Q92" s="26"/>
      <c r="R92" s="19"/>
      <c r="S92" s="26"/>
      <c r="T92" s="19"/>
      <c r="U92" s="26"/>
      <c r="V92" s="19"/>
      <c r="W92" s="26"/>
      <c r="X92" s="19"/>
      <c r="Y92" s="27"/>
      <c r="Z92" s="27"/>
      <c r="AA92" s="27"/>
    </row>
    <row r="93" spans="1:27" ht="10.5" customHeight="1">
      <c r="A93" s="25"/>
      <c r="B93" s="24"/>
      <c r="C93" s="24"/>
      <c r="D93" s="24"/>
      <c r="E93" s="26"/>
      <c r="F93" s="23"/>
      <c r="G93" s="26"/>
      <c r="H93" s="23"/>
      <c r="I93" s="26"/>
      <c r="J93" s="23"/>
      <c r="K93" s="26"/>
      <c r="L93" s="23"/>
      <c r="M93" s="26"/>
      <c r="N93" s="23"/>
      <c r="O93" s="26"/>
      <c r="P93" s="23"/>
      <c r="Q93" s="26"/>
      <c r="R93" s="23"/>
      <c r="S93" s="26"/>
      <c r="T93" s="23"/>
      <c r="U93" s="26"/>
      <c r="V93" s="23"/>
      <c r="W93" s="26"/>
      <c r="X93" s="23"/>
      <c r="Y93" s="27"/>
      <c r="Z93" s="27"/>
      <c r="AA93" s="27"/>
    </row>
    <row r="94" spans="1:27" ht="10.5" customHeight="1">
      <c r="A94" s="28"/>
      <c r="B94" s="24"/>
      <c r="C94" s="24"/>
      <c r="D94" s="24"/>
      <c r="E94" s="26"/>
      <c r="F94" s="19"/>
      <c r="G94" s="26"/>
      <c r="H94" s="19"/>
      <c r="I94" s="26"/>
      <c r="J94" s="19"/>
      <c r="K94" s="26"/>
      <c r="L94" s="19"/>
      <c r="M94" s="26"/>
      <c r="N94" s="19"/>
      <c r="O94" s="26"/>
      <c r="P94" s="19"/>
      <c r="Q94" s="26"/>
      <c r="R94" s="19"/>
      <c r="S94" s="26"/>
      <c r="T94" s="19"/>
      <c r="U94" s="26"/>
      <c r="V94" s="19"/>
      <c r="W94" s="26"/>
      <c r="X94" s="19"/>
      <c r="Y94" s="27"/>
      <c r="Z94" s="27"/>
      <c r="AA94" s="27"/>
    </row>
    <row r="95" spans="1:27" ht="10.5" customHeight="1">
      <c r="A95" s="25"/>
      <c r="B95" s="24"/>
      <c r="C95" s="24"/>
      <c r="D95" s="24"/>
      <c r="E95" s="26"/>
      <c r="F95" s="23"/>
      <c r="G95" s="26"/>
      <c r="H95" s="23"/>
      <c r="I95" s="26"/>
      <c r="J95" s="23"/>
      <c r="K95" s="26"/>
      <c r="L95" s="23"/>
      <c r="M95" s="26"/>
      <c r="N95" s="23"/>
      <c r="O95" s="26"/>
      <c r="P95" s="23"/>
      <c r="Q95" s="26"/>
      <c r="R95" s="23"/>
      <c r="S95" s="26"/>
      <c r="T95" s="23"/>
      <c r="U95" s="26"/>
      <c r="V95" s="23"/>
      <c r="W95" s="26"/>
      <c r="X95" s="23"/>
      <c r="Y95" s="27"/>
      <c r="Z95" s="27"/>
      <c r="AA95" s="27"/>
    </row>
    <row r="96" spans="1:27" ht="10.5" customHeight="1">
      <c r="A96" s="28"/>
      <c r="B96" s="24"/>
      <c r="C96" s="24"/>
      <c r="D96" s="24"/>
      <c r="E96" s="26"/>
      <c r="F96" s="19"/>
      <c r="G96" s="26"/>
      <c r="H96" s="19"/>
      <c r="I96" s="26"/>
      <c r="J96" s="19"/>
      <c r="K96" s="26"/>
      <c r="L96" s="19"/>
      <c r="M96" s="26"/>
      <c r="N96" s="19"/>
      <c r="O96" s="26"/>
      <c r="P96" s="19"/>
      <c r="Q96" s="26"/>
      <c r="R96" s="19"/>
      <c r="S96" s="26"/>
      <c r="T96" s="19"/>
      <c r="U96" s="26"/>
      <c r="V96" s="19"/>
      <c r="W96" s="26"/>
      <c r="X96" s="19"/>
      <c r="Y96" s="27"/>
      <c r="Z96" s="27"/>
      <c r="AA96" s="27"/>
    </row>
    <row r="97" spans="1:30" ht="10.5" customHeight="1">
      <c r="A97" s="25"/>
      <c r="B97" s="24"/>
      <c r="C97" s="24"/>
      <c r="D97" s="24"/>
      <c r="E97" s="26"/>
      <c r="F97" s="23"/>
      <c r="G97" s="26"/>
      <c r="H97" s="23"/>
      <c r="I97" s="26"/>
      <c r="J97" s="23"/>
      <c r="K97" s="26"/>
      <c r="L97" s="23"/>
      <c r="M97" s="26"/>
      <c r="N97" s="23"/>
      <c r="O97" s="26"/>
      <c r="P97" s="23"/>
      <c r="Q97" s="26"/>
      <c r="R97" s="23"/>
      <c r="S97" s="26"/>
      <c r="T97" s="23"/>
      <c r="U97" s="26"/>
      <c r="V97" s="23"/>
      <c r="W97" s="26"/>
      <c r="X97" s="23"/>
      <c r="Y97" s="27"/>
      <c r="Z97" s="27"/>
      <c r="AA97" s="27"/>
      <c r="AB97" s="3"/>
      <c r="AC97" s="3"/>
      <c r="AD97" s="3"/>
    </row>
    <row r="98" spans="1:30" ht="15.75">
      <c r="A98" s="28"/>
      <c r="B98" s="24"/>
      <c r="C98" s="24"/>
      <c r="D98" s="24"/>
      <c r="E98" s="26"/>
      <c r="F98" s="19"/>
      <c r="G98" s="26"/>
      <c r="H98" s="19"/>
      <c r="I98" s="26"/>
      <c r="J98" s="19"/>
      <c r="K98" s="26"/>
      <c r="L98" s="19"/>
      <c r="M98" s="26"/>
      <c r="N98" s="19"/>
      <c r="O98" s="26"/>
      <c r="P98" s="19"/>
      <c r="Q98" s="26"/>
      <c r="R98" s="19"/>
      <c r="S98" s="26"/>
      <c r="T98" s="19"/>
      <c r="U98" s="26"/>
      <c r="V98" s="19"/>
      <c r="W98" s="26"/>
      <c r="X98" s="19"/>
      <c r="Y98" s="27"/>
      <c r="Z98" s="27"/>
      <c r="AA98" s="27"/>
      <c r="AB98" s="3"/>
      <c r="AC98" s="3"/>
      <c r="AD98" s="3"/>
    </row>
    <row r="99" spans="1:30" ht="15">
      <c r="A99" s="25"/>
      <c r="B99" s="24"/>
      <c r="C99" s="24"/>
      <c r="D99" s="24"/>
      <c r="E99" s="26"/>
      <c r="F99" s="23"/>
      <c r="G99" s="26"/>
      <c r="H99" s="23"/>
      <c r="I99" s="26"/>
      <c r="J99" s="23"/>
      <c r="K99" s="26"/>
      <c r="L99" s="23"/>
      <c r="M99" s="26"/>
      <c r="N99" s="23"/>
      <c r="O99" s="26"/>
      <c r="P99" s="23"/>
      <c r="Q99" s="26"/>
      <c r="R99" s="23"/>
      <c r="S99" s="26"/>
      <c r="T99" s="23"/>
      <c r="U99" s="26"/>
      <c r="V99" s="23"/>
      <c r="W99" s="26"/>
      <c r="X99" s="23"/>
      <c r="Y99" s="27"/>
      <c r="Z99" s="27"/>
      <c r="AA99" s="27"/>
      <c r="AB99" s="3"/>
      <c r="AC99" s="3"/>
      <c r="AD99" s="3"/>
    </row>
    <row r="100" spans="1:30" ht="15.75">
      <c r="A100" s="28"/>
      <c r="B100" s="24"/>
      <c r="C100" s="24"/>
      <c r="D100" s="24"/>
      <c r="E100" s="26"/>
      <c r="F100" s="19"/>
      <c r="G100" s="26"/>
      <c r="H100" s="19"/>
      <c r="I100" s="26"/>
      <c r="J100" s="19"/>
      <c r="K100" s="26"/>
      <c r="L100" s="19"/>
      <c r="M100" s="26"/>
      <c r="N100" s="19"/>
      <c r="O100" s="26"/>
      <c r="P100" s="19"/>
      <c r="Q100" s="26"/>
      <c r="R100" s="19"/>
      <c r="S100" s="26"/>
      <c r="T100" s="19"/>
      <c r="U100" s="26"/>
      <c r="V100" s="19"/>
      <c r="W100" s="26"/>
      <c r="X100" s="19"/>
      <c r="Y100" s="27"/>
      <c r="Z100" s="27"/>
      <c r="AA100" s="27"/>
      <c r="AB100" s="3"/>
      <c r="AC100" s="3"/>
      <c r="AD100" s="3"/>
    </row>
    <row r="101" spans="1:30" ht="15">
      <c r="A101" s="25"/>
      <c r="B101" s="24"/>
      <c r="C101" s="24"/>
      <c r="D101" s="24"/>
      <c r="E101" s="26"/>
      <c r="F101" s="23"/>
      <c r="G101" s="26"/>
      <c r="H101" s="23"/>
      <c r="I101" s="26"/>
      <c r="J101" s="23"/>
      <c r="K101" s="26"/>
      <c r="L101" s="23"/>
      <c r="M101" s="26"/>
      <c r="N101" s="23"/>
      <c r="O101" s="26"/>
      <c r="P101" s="23"/>
      <c r="Q101" s="26"/>
      <c r="R101" s="23"/>
      <c r="S101" s="26"/>
      <c r="T101" s="23"/>
      <c r="U101" s="26"/>
      <c r="V101" s="23"/>
      <c r="W101" s="26"/>
      <c r="X101" s="23"/>
      <c r="Y101" s="27"/>
      <c r="Z101" s="27"/>
      <c r="AA101" s="27"/>
      <c r="AB101" s="3"/>
      <c r="AC101" s="3"/>
      <c r="AD101" s="3"/>
    </row>
    <row r="102" spans="1:30" ht="15.75">
      <c r="A102" s="28"/>
      <c r="B102" s="24"/>
      <c r="C102" s="24"/>
      <c r="D102" s="24"/>
      <c r="E102" s="26"/>
      <c r="F102" s="19"/>
      <c r="G102" s="26"/>
      <c r="H102" s="19"/>
      <c r="I102" s="26"/>
      <c r="J102" s="19"/>
      <c r="K102" s="26"/>
      <c r="L102" s="19"/>
      <c r="M102" s="26"/>
      <c r="N102" s="19"/>
      <c r="O102" s="26"/>
      <c r="P102" s="19"/>
      <c r="Q102" s="26"/>
      <c r="R102" s="19"/>
      <c r="S102" s="26"/>
      <c r="T102" s="19"/>
      <c r="U102" s="26"/>
      <c r="V102" s="19"/>
      <c r="W102" s="26"/>
      <c r="X102" s="19"/>
      <c r="Y102" s="27"/>
      <c r="Z102" s="27"/>
      <c r="AA102" s="27"/>
      <c r="AB102" s="3"/>
      <c r="AC102" s="3"/>
      <c r="AD102" s="3"/>
    </row>
    <row r="103" spans="1:30" ht="15">
      <c r="A103" s="25"/>
      <c r="B103" s="24"/>
      <c r="C103" s="24"/>
      <c r="D103" s="24"/>
      <c r="E103" s="26"/>
      <c r="F103" s="23"/>
      <c r="G103" s="26"/>
      <c r="H103" s="23"/>
      <c r="I103" s="26"/>
      <c r="J103" s="23"/>
      <c r="K103" s="26"/>
      <c r="L103" s="23"/>
      <c r="M103" s="26"/>
      <c r="N103" s="23"/>
      <c r="O103" s="26"/>
      <c r="P103" s="23"/>
      <c r="Q103" s="26"/>
      <c r="R103" s="23"/>
      <c r="S103" s="26"/>
      <c r="T103" s="23"/>
      <c r="U103" s="26"/>
      <c r="V103" s="23"/>
      <c r="W103" s="26"/>
      <c r="X103" s="23"/>
      <c r="Y103" s="27"/>
      <c r="Z103" s="27"/>
      <c r="AA103" s="27"/>
      <c r="AB103" s="3"/>
      <c r="AC103" s="3"/>
      <c r="AD103" s="3"/>
    </row>
    <row r="104" spans="1:30" ht="15.75">
      <c r="A104" s="28"/>
      <c r="B104" s="24"/>
      <c r="C104" s="24"/>
      <c r="D104" s="24"/>
      <c r="E104" s="26"/>
      <c r="F104" s="19"/>
      <c r="G104" s="26"/>
      <c r="H104" s="19"/>
      <c r="I104" s="26"/>
      <c r="J104" s="19"/>
      <c r="K104" s="26"/>
      <c r="L104" s="19"/>
      <c r="M104" s="26"/>
      <c r="N104" s="19"/>
      <c r="O104" s="26"/>
      <c r="P104" s="19"/>
      <c r="Q104" s="26"/>
      <c r="R104" s="19"/>
      <c r="S104" s="26"/>
      <c r="T104" s="19"/>
      <c r="U104" s="26"/>
      <c r="V104" s="19"/>
      <c r="W104" s="26"/>
      <c r="X104" s="19"/>
      <c r="Y104" s="27"/>
      <c r="Z104" s="27"/>
      <c r="AA104" s="27"/>
      <c r="AB104" s="3"/>
      <c r="AC104" s="3"/>
      <c r="AD104" s="3"/>
    </row>
    <row r="105" spans="1:30" ht="15">
      <c r="A105" s="25"/>
      <c r="B105" s="24"/>
      <c r="C105" s="24"/>
      <c r="D105" s="24"/>
      <c r="E105" s="26"/>
      <c r="F105" s="23"/>
      <c r="G105" s="26"/>
      <c r="H105" s="23"/>
      <c r="I105" s="26"/>
      <c r="J105" s="23"/>
      <c r="K105" s="26"/>
      <c r="L105" s="23"/>
      <c r="M105" s="26"/>
      <c r="N105" s="23"/>
      <c r="O105" s="26"/>
      <c r="P105" s="23"/>
      <c r="Q105" s="26"/>
      <c r="R105" s="23"/>
      <c r="S105" s="26"/>
      <c r="T105" s="23"/>
      <c r="U105" s="26"/>
      <c r="V105" s="23"/>
      <c r="W105" s="26"/>
      <c r="X105" s="23"/>
      <c r="Y105" s="27"/>
      <c r="Z105" s="27"/>
      <c r="AA105" s="27"/>
      <c r="AB105" s="3"/>
      <c r="AC105" s="3"/>
      <c r="AD105" s="3"/>
    </row>
    <row r="106" spans="1:30" ht="15.75">
      <c r="A106" s="28"/>
      <c r="B106" s="24"/>
      <c r="C106" s="24"/>
      <c r="D106" s="24"/>
      <c r="E106" s="26"/>
      <c r="F106" s="19"/>
      <c r="G106" s="26"/>
      <c r="H106" s="19"/>
      <c r="I106" s="26"/>
      <c r="J106" s="19"/>
      <c r="K106" s="26"/>
      <c r="L106" s="19"/>
      <c r="M106" s="26"/>
      <c r="N106" s="19"/>
      <c r="O106" s="26"/>
      <c r="P106" s="19"/>
      <c r="Q106" s="26"/>
      <c r="R106" s="19"/>
      <c r="S106" s="26"/>
      <c r="T106" s="19"/>
      <c r="U106" s="26"/>
      <c r="V106" s="19"/>
      <c r="W106" s="26"/>
      <c r="X106" s="19"/>
      <c r="Y106" s="27"/>
      <c r="Z106" s="27"/>
      <c r="AA106" s="27"/>
      <c r="AB106" s="3"/>
      <c r="AC106" s="3"/>
      <c r="AD106" s="3"/>
    </row>
    <row r="107" spans="1:30" ht="15">
      <c r="A107" s="25"/>
      <c r="B107" s="24"/>
      <c r="C107" s="24"/>
      <c r="D107" s="24"/>
      <c r="E107" s="26"/>
      <c r="F107" s="23"/>
      <c r="G107" s="26"/>
      <c r="H107" s="23"/>
      <c r="I107" s="26"/>
      <c r="J107" s="23"/>
      <c r="K107" s="26"/>
      <c r="L107" s="23"/>
      <c r="M107" s="26"/>
      <c r="N107" s="23"/>
      <c r="O107" s="26"/>
      <c r="P107" s="23"/>
      <c r="Q107" s="26"/>
      <c r="R107" s="23"/>
      <c r="S107" s="26"/>
      <c r="T107" s="23"/>
      <c r="U107" s="26"/>
      <c r="V107" s="23"/>
      <c r="W107" s="26"/>
      <c r="X107" s="23"/>
      <c r="Y107" s="27"/>
      <c r="Z107" s="27"/>
      <c r="AA107" s="27"/>
      <c r="AB107" s="3"/>
      <c r="AC107" s="3"/>
      <c r="AD107" s="3"/>
    </row>
    <row r="108" spans="1:30" ht="15.75">
      <c r="A108" s="28"/>
      <c r="B108" s="24"/>
      <c r="C108" s="24"/>
      <c r="D108" s="24"/>
      <c r="E108" s="26"/>
      <c r="F108" s="19"/>
      <c r="G108" s="26"/>
      <c r="H108" s="19"/>
      <c r="I108" s="26"/>
      <c r="J108" s="19"/>
      <c r="K108" s="26"/>
      <c r="L108" s="19"/>
      <c r="M108" s="26"/>
      <c r="N108" s="19"/>
      <c r="O108" s="26"/>
      <c r="P108" s="19"/>
      <c r="Q108" s="26"/>
      <c r="R108" s="19"/>
      <c r="S108" s="26"/>
      <c r="T108" s="19"/>
      <c r="U108" s="26"/>
      <c r="V108" s="19"/>
      <c r="W108" s="26"/>
      <c r="X108" s="19"/>
      <c r="Y108" s="27"/>
      <c r="Z108" s="27"/>
      <c r="AA108" s="27"/>
      <c r="AB108" s="3"/>
      <c r="AC108" s="3"/>
      <c r="AD108" s="3"/>
    </row>
    <row r="109" spans="1:30" ht="15">
      <c r="A109" s="25"/>
      <c r="B109" s="24"/>
      <c r="C109" s="24"/>
      <c r="D109" s="24"/>
      <c r="E109" s="26"/>
      <c r="F109" s="23"/>
      <c r="G109" s="26"/>
      <c r="H109" s="23"/>
      <c r="I109" s="26"/>
      <c r="J109" s="23"/>
      <c r="K109" s="26"/>
      <c r="L109" s="23"/>
      <c r="M109" s="26"/>
      <c r="N109" s="23"/>
      <c r="O109" s="26"/>
      <c r="P109" s="23"/>
      <c r="Q109" s="26"/>
      <c r="R109" s="23"/>
      <c r="S109" s="26"/>
      <c r="T109" s="23"/>
      <c r="U109" s="26"/>
      <c r="V109" s="23"/>
      <c r="W109" s="26"/>
      <c r="X109" s="23"/>
      <c r="Y109" s="27"/>
      <c r="Z109" s="27"/>
      <c r="AA109" s="27"/>
      <c r="AB109" s="3"/>
      <c r="AC109" s="3"/>
      <c r="AD109" s="3"/>
    </row>
    <row r="110" spans="1:30" ht="15.75">
      <c r="A110" s="28"/>
      <c r="B110" s="24"/>
      <c r="C110" s="24"/>
      <c r="D110" s="24"/>
      <c r="E110" s="26"/>
      <c r="F110" s="19"/>
      <c r="G110" s="26"/>
      <c r="H110" s="19"/>
      <c r="I110" s="26"/>
      <c r="J110" s="19"/>
      <c r="K110" s="26"/>
      <c r="L110" s="19"/>
      <c r="M110" s="26"/>
      <c r="N110" s="19"/>
      <c r="O110" s="26"/>
      <c r="P110" s="19"/>
      <c r="Q110" s="26"/>
      <c r="R110" s="19"/>
      <c r="S110" s="26"/>
      <c r="T110" s="19"/>
      <c r="U110" s="26"/>
      <c r="V110" s="19"/>
      <c r="W110" s="26"/>
      <c r="X110" s="19"/>
      <c r="Y110" s="27"/>
      <c r="Z110" s="27"/>
      <c r="AA110" s="27"/>
      <c r="AB110" s="3"/>
      <c r="AC110" s="3"/>
      <c r="AD110" s="3"/>
    </row>
    <row r="111" spans="1:30" ht="15">
      <c r="A111" s="25"/>
      <c r="B111" s="24"/>
      <c r="C111" s="24"/>
      <c r="D111" s="24"/>
      <c r="E111" s="26"/>
      <c r="F111" s="23"/>
      <c r="G111" s="26"/>
      <c r="H111" s="23"/>
      <c r="I111" s="26"/>
      <c r="J111" s="23"/>
      <c r="K111" s="26"/>
      <c r="L111" s="23"/>
      <c r="M111" s="26"/>
      <c r="N111" s="23"/>
      <c r="O111" s="26"/>
      <c r="P111" s="23"/>
      <c r="Q111" s="26"/>
      <c r="R111" s="23"/>
      <c r="S111" s="26"/>
      <c r="T111" s="23"/>
      <c r="U111" s="26"/>
      <c r="V111" s="23"/>
      <c r="W111" s="26"/>
      <c r="X111" s="23"/>
      <c r="Y111" s="27"/>
      <c r="Z111" s="27"/>
      <c r="AA111" s="27"/>
      <c r="AB111" s="3"/>
      <c r="AC111" s="3"/>
      <c r="AD111" s="3"/>
    </row>
    <row r="112" spans="1:30" ht="15.75">
      <c r="A112" s="28"/>
      <c r="B112" s="24"/>
      <c r="C112" s="24"/>
      <c r="D112" s="24"/>
      <c r="E112" s="26"/>
      <c r="F112" s="19"/>
      <c r="G112" s="26"/>
      <c r="H112" s="19"/>
      <c r="I112" s="26"/>
      <c r="J112" s="19"/>
      <c r="K112" s="26"/>
      <c r="L112" s="19"/>
      <c r="M112" s="26"/>
      <c r="N112" s="19"/>
      <c r="O112" s="26"/>
      <c r="P112" s="19"/>
      <c r="Q112" s="26"/>
      <c r="R112" s="19"/>
      <c r="S112" s="26"/>
      <c r="T112" s="19"/>
      <c r="U112" s="26"/>
      <c r="V112" s="19"/>
      <c r="W112" s="26"/>
      <c r="X112" s="19"/>
      <c r="Y112" s="27"/>
      <c r="Z112" s="27"/>
      <c r="AA112" s="27"/>
      <c r="AB112" s="3"/>
      <c r="AC112" s="3"/>
      <c r="AD112" s="3"/>
    </row>
    <row r="113" spans="1:30" ht="15">
      <c r="A113" s="25"/>
      <c r="B113" s="24"/>
      <c r="C113" s="24"/>
      <c r="D113" s="24"/>
      <c r="E113" s="26"/>
      <c r="F113" s="23"/>
      <c r="G113" s="26"/>
      <c r="H113" s="23"/>
      <c r="I113" s="26"/>
      <c r="J113" s="23"/>
      <c r="K113" s="26"/>
      <c r="L113" s="23"/>
      <c r="M113" s="26"/>
      <c r="N113" s="23"/>
      <c r="O113" s="26"/>
      <c r="P113" s="23"/>
      <c r="Q113" s="26"/>
      <c r="R113" s="23"/>
      <c r="S113" s="26"/>
      <c r="T113" s="23"/>
      <c r="U113" s="26"/>
      <c r="V113" s="23"/>
      <c r="W113" s="26"/>
      <c r="X113" s="23"/>
      <c r="Y113" s="27"/>
      <c r="Z113" s="27"/>
      <c r="AA113" s="27"/>
      <c r="AB113" s="3"/>
      <c r="AC113" s="3"/>
      <c r="AD113" s="3"/>
    </row>
    <row r="114" spans="1:30" ht="15.75">
      <c r="A114" s="28"/>
      <c r="B114" s="24"/>
      <c r="C114" s="24"/>
      <c r="D114" s="24"/>
      <c r="E114" s="26"/>
      <c r="F114" s="19"/>
      <c r="G114" s="26"/>
      <c r="H114" s="19"/>
      <c r="I114" s="26"/>
      <c r="J114" s="19"/>
      <c r="K114" s="26"/>
      <c r="L114" s="19"/>
      <c r="M114" s="26"/>
      <c r="N114" s="19"/>
      <c r="O114" s="26"/>
      <c r="P114" s="19"/>
      <c r="Q114" s="26"/>
      <c r="R114" s="19"/>
      <c r="S114" s="26"/>
      <c r="T114" s="19"/>
      <c r="U114" s="26"/>
      <c r="V114" s="19"/>
      <c r="W114" s="26"/>
      <c r="X114" s="19"/>
      <c r="Y114" s="27"/>
      <c r="Z114" s="27"/>
      <c r="AA114" s="27"/>
      <c r="AB114" s="3"/>
      <c r="AC114" s="3"/>
      <c r="AD114" s="3"/>
    </row>
    <row r="115" spans="1:30" ht="15">
      <c r="A115" s="25"/>
      <c r="B115" s="24"/>
      <c r="C115" s="24"/>
      <c r="D115" s="24"/>
      <c r="E115" s="26"/>
      <c r="F115" s="23"/>
      <c r="G115" s="26"/>
      <c r="H115" s="23"/>
      <c r="I115" s="26"/>
      <c r="J115" s="23"/>
      <c r="K115" s="26"/>
      <c r="L115" s="23"/>
      <c r="M115" s="26"/>
      <c r="N115" s="23"/>
      <c r="O115" s="26"/>
      <c r="P115" s="23"/>
      <c r="Q115" s="26"/>
      <c r="R115" s="23"/>
      <c r="S115" s="26"/>
      <c r="T115" s="23"/>
      <c r="U115" s="26"/>
      <c r="V115" s="23"/>
      <c r="W115" s="26"/>
      <c r="X115" s="23"/>
      <c r="Y115" s="27"/>
      <c r="Z115" s="27"/>
      <c r="AA115" s="27"/>
      <c r="AB115" s="3"/>
      <c r="AC115" s="3"/>
      <c r="AD115" s="3"/>
    </row>
    <row r="116" spans="1:30" ht="15.75">
      <c r="A116" s="28"/>
      <c r="B116" s="24"/>
      <c r="C116" s="24"/>
      <c r="D116" s="24"/>
      <c r="E116" s="26"/>
      <c r="F116" s="19"/>
      <c r="G116" s="26"/>
      <c r="H116" s="19"/>
      <c r="I116" s="26"/>
      <c r="J116" s="19"/>
      <c r="K116" s="26"/>
      <c r="L116" s="19"/>
      <c r="M116" s="26"/>
      <c r="N116" s="19"/>
      <c r="O116" s="26"/>
      <c r="P116" s="19"/>
      <c r="Q116" s="26"/>
      <c r="R116" s="19"/>
      <c r="S116" s="26"/>
      <c r="T116" s="19"/>
      <c r="U116" s="26"/>
      <c r="V116" s="19"/>
      <c r="W116" s="26"/>
      <c r="X116" s="19"/>
      <c r="Y116" s="27"/>
      <c r="Z116" s="27"/>
      <c r="AA116" s="27"/>
      <c r="AB116" s="3"/>
      <c r="AC116" s="3"/>
      <c r="AD116" s="3"/>
    </row>
    <row r="117" spans="1:30" ht="15">
      <c r="A117" s="25"/>
      <c r="B117" s="24"/>
      <c r="C117" s="24"/>
      <c r="D117" s="24"/>
      <c r="E117" s="26"/>
      <c r="F117" s="23"/>
      <c r="G117" s="26"/>
      <c r="H117" s="23"/>
      <c r="I117" s="26"/>
      <c r="J117" s="23"/>
      <c r="K117" s="26"/>
      <c r="L117" s="23"/>
      <c r="M117" s="26"/>
      <c r="N117" s="23"/>
      <c r="O117" s="26"/>
      <c r="P117" s="23"/>
      <c r="Q117" s="26"/>
      <c r="R117" s="23"/>
      <c r="S117" s="26"/>
      <c r="T117" s="23"/>
      <c r="U117" s="26"/>
      <c r="V117" s="23"/>
      <c r="W117" s="26"/>
      <c r="X117" s="23"/>
      <c r="Y117" s="27"/>
      <c r="Z117" s="27"/>
      <c r="AA117" s="27"/>
      <c r="AB117" s="3"/>
      <c r="AC117" s="3"/>
      <c r="AD117" s="3"/>
    </row>
    <row r="118" spans="1:30" ht="15.75">
      <c r="A118" s="28"/>
      <c r="B118" s="24"/>
      <c r="C118" s="24"/>
      <c r="D118" s="24"/>
      <c r="E118" s="26"/>
      <c r="F118" s="19"/>
      <c r="G118" s="26"/>
      <c r="H118" s="19"/>
      <c r="I118" s="26"/>
      <c r="J118" s="19"/>
      <c r="K118" s="26"/>
      <c r="L118" s="19"/>
      <c r="M118" s="26"/>
      <c r="N118" s="19"/>
      <c r="O118" s="26"/>
      <c r="P118" s="19"/>
      <c r="Q118" s="26"/>
      <c r="R118" s="19"/>
      <c r="S118" s="26"/>
      <c r="T118" s="19"/>
      <c r="U118" s="26"/>
      <c r="V118" s="19"/>
      <c r="W118" s="26"/>
      <c r="X118" s="19"/>
      <c r="Y118" s="27"/>
      <c r="Z118" s="27"/>
      <c r="AA118" s="27"/>
      <c r="AB118" s="3"/>
      <c r="AC118" s="3"/>
      <c r="AD118" s="3"/>
    </row>
    <row r="119" spans="1:30" ht="15">
      <c r="A119" s="25"/>
      <c r="B119" s="24"/>
      <c r="C119" s="24"/>
      <c r="D119" s="24"/>
      <c r="E119" s="26"/>
      <c r="F119" s="23"/>
      <c r="G119" s="26"/>
      <c r="H119" s="23"/>
      <c r="I119" s="26"/>
      <c r="J119" s="23"/>
      <c r="K119" s="26"/>
      <c r="L119" s="23"/>
      <c r="M119" s="26"/>
      <c r="N119" s="23"/>
      <c r="O119" s="26"/>
      <c r="P119" s="23"/>
      <c r="Q119" s="26"/>
      <c r="R119" s="23"/>
      <c r="S119" s="26"/>
      <c r="T119" s="23"/>
      <c r="U119" s="26"/>
      <c r="V119" s="23"/>
      <c r="W119" s="26"/>
      <c r="X119" s="23"/>
      <c r="Y119" s="27"/>
      <c r="Z119" s="27"/>
      <c r="AA119" s="27"/>
      <c r="AB119" s="3"/>
      <c r="AC119" s="3"/>
      <c r="AD119" s="3"/>
    </row>
    <row r="120" spans="1:30" ht="15.75">
      <c r="A120" s="28"/>
      <c r="B120" s="24"/>
      <c r="C120" s="24"/>
      <c r="D120" s="24"/>
      <c r="E120" s="26"/>
      <c r="F120" s="19"/>
      <c r="G120" s="26"/>
      <c r="H120" s="19"/>
      <c r="I120" s="26"/>
      <c r="J120" s="19"/>
      <c r="K120" s="26"/>
      <c r="L120" s="19"/>
      <c r="M120" s="26"/>
      <c r="N120" s="19"/>
      <c r="O120" s="26"/>
      <c r="P120" s="19"/>
      <c r="Q120" s="26"/>
      <c r="R120" s="19"/>
      <c r="S120" s="26"/>
      <c r="T120" s="19"/>
      <c r="U120" s="26"/>
      <c r="V120" s="19"/>
      <c r="W120" s="26"/>
      <c r="X120" s="19"/>
      <c r="Y120" s="27"/>
      <c r="Z120" s="27"/>
      <c r="AA120" s="27"/>
      <c r="AB120" s="3"/>
      <c r="AC120" s="3"/>
      <c r="AD120" s="3"/>
    </row>
    <row r="121" spans="1:30" ht="15">
      <c r="A121" s="25"/>
      <c r="B121" s="24"/>
      <c r="C121" s="24"/>
      <c r="D121" s="24"/>
      <c r="E121" s="26"/>
      <c r="F121" s="23"/>
      <c r="G121" s="26"/>
      <c r="H121" s="23"/>
      <c r="I121" s="26"/>
      <c r="J121" s="23"/>
      <c r="K121" s="26"/>
      <c r="L121" s="23"/>
      <c r="M121" s="26"/>
      <c r="N121" s="23"/>
      <c r="O121" s="26"/>
      <c r="P121" s="23"/>
      <c r="Q121" s="26"/>
      <c r="R121" s="23"/>
      <c r="S121" s="26"/>
      <c r="T121" s="23"/>
      <c r="U121" s="26"/>
      <c r="V121" s="23"/>
      <c r="W121" s="26"/>
      <c r="X121" s="23"/>
      <c r="Y121" s="27"/>
      <c r="Z121" s="27"/>
      <c r="AA121" s="27"/>
      <c r="AB121" s="3"/>
      <c r="AC121" s="3"/>
      <c r="AD121" s="3"/>
    </row>
    <row r="122" spans="1:30" ht="15.75">
      <c r="A122" s="28"/>
      <c r="B122" s="24"/>
      <c r="C122" s="24"/>
      <c r="D122" s="24"/>
      <c r="E122" s="26"/>
      <c r="F122" s="19"/>
      <c r="G122" s="26"/>
      <c r="H122" s="19"/>
      <c r="I122" s="26"/>
      <c r="J122" s="19"/>
      <c r="K122" s="26"/>
      <c r="L122" s="19"/>
      <c r="M122" s="26"/>
      <c r="N122" s="19"/>
      <c r="O122" s="26"/>
      <c r="P122" s="19"/>
      <c r="Q122" s="26"/>
      <c r="R122" s="19"/>
      <c r="S122" s="26"/>
      <c r="T122" s="19"/>
      <c r="U122" s="26"/>
      <c r="V122" s="19"/>
      <c r="W122" s="26"/>
      <c r="X122" s="19"/>
      <c r="Y122" s="27"/>
      <c r="Z122" s="27"/>
      <c r="AA122" s="27"/>
      <c r="AB122" s="3"/>
      <c r="AC122" s="3"/>
      <c r="AD122" s="3"/>
    </row>
    <row r="123" spans="1:30" ht="15">
      <c r="A123" s="25"/>
      <c r="B123" s="24"/>
      <c r="C123" s="24"/>
      <c r="D123" s="24"/>
      <c r="E123" s="26"/>
      <c r="F123" s="23"/>
      <c r="G123" s="26"/>
      <c r="H123" s="23"/>
      <c r="I123" s="26"/>
      <c r="J123" s="23"/>
      <c r="K123" s="26"/>
      <c r="L123" s="23"/>
      <c r="M123" s="26"/>
      <c r="N123" s="23"/>
      <c r="O123" s="26"/>
      <c r="P123" s="23"/>
      <c r="Q123" s="26"/>
      <c r="R123" s="23"/>
      <c r="S123" s="26"/>
      <c r="T123" s="23"/>
      <c r="U123" s="26"/>
      <c r="V123" s="23"/>
      <c r="W123" s="26"/>
      <c r="X123" s="23"/>
      <c r="Y123" s="27"/>
      <c r="Z123" s="27"/>
      <c r="AA123" s="27"/>
      <c r="AB123" s="3"/>
      <c r="AC123" s="3"/>
      <c r="AD123" s="3"/>
    </row>
    <row r="124" spans="1:30" ht="15.75">
      <c r="A124" s="28"/>
      <c r="B124" s="24"/>
      <c r="C124" s="24"/>
      <c r="D124" s="24"/>
      <c r="E124" s="26"/>
      <c r="F124" s="19"/>
      <c r="G124" s="26"/>
      <c r="H124" s="19"/>
      <c r="I124" s="26"/>
      <c r="J124" s="19"/>
      <c r="K124" s="26"/>
      <c r="L124" s="19"/>
      <c r="M124" s="26"/>
      <c r="N124" s="19"/>
      <c r="O124" s="26"/>
      <c r="P124" s="19"/>
      <c r="Q124" s="26"/>
      <c r="R124" s="19"/>
      <c r="S124" s="26"/>
      <c r="T124" s="19"/>
      <c r="U124" s="26"/>
      <c r="V124" s="19"/>
      <c r="W124" s="26"/>
      <c r="X124" s="19"/>
      <c r="Y124" s="27"/>
      <c r="Z124" s="27"/>
      <c r="AA124" s="27"/>
      <c r="AB124" s="3"/>
      <c r="AC124" s="3"/>
      <c r="AD124" s="3"/>
    </row>
    <row r="125" spans="1:30" ht="15">
      <c r="A125" s="25"/>
      <c r="B125" s="24"/>
      <c r="C125" s="24"/>
      <c r="D125" s="24"/>
      <c r="E125" s="26"/>
      <c r="F125" s="23"/>
      <c r="G125" s="26"/>
      <c r="H125" s="23"/>
      <c r="I125" s="26"/>
      <c r="J125" s="23"/>
      <c r="K125" s="26"/>
      <c r="L125" s="23"/>
      <c r="M125" s="26"/>
      <c r="N125" s="23"/>
      <c r="O125" s="26"/>
      <c r="P125" s="23"/>
      <c r="Q125" s="26"/>
      <c r="R125" s="23"/>
      <c r="S125" s="26"/>
      <c r="T125" s="23"/>
      <c r="U125" s="26"/>
      <c r="V125" s="23"/>
      <c r="W125" s="26"/>
      <c r="X125" s="23"/>
      <c r="Y125" s="27"/>
      <c r="Z125" s="27"/>
      <c r="AA125" s="27"/>
      <c r="AB125" s="3"/>
      <c r="AC125" s="3"/>
      <c r="AD125" s="3"/>
    </row>
    <row r="126" spans="1:30" ht="15.75">
      <c r="A126" s="28"/>
      <c r="B126" s="24"/>
      <c r="C126" s="24"/>
      <c r="D126" s="24"/>
      <c r="E126" s="26"/>
      <c r="F126" s="19"/>
      <c r="G126" s="26"/>
      <c r="H126" s="19"/>
      <c r="I126" s="26"/>
      <c r="J126" s="19"/>
      <c r="K126" s="26"/>
      <c r="L126" s="19"/>
      <c r="M126" s="26"/>
      <c r="N126" s="19"/>
      <c r="O126" s="26"/>
      <c r="P126" s="19"/>
      <c r="Q126" s="26"/>
      <c r="R126" s="19"/>
      <c r="S126" s="26"/>
      <c r="T126" s="19"/>
      <c r="U126" s="26"/>
      <c r="V126" s="19"/>
      <c r="W126" s="26"/>
      <c r="X126" s="19"/>
      <c r="Y126" s="27"/>
      <c r="Z126" s="27"/>
      <c r="AA126" s="27"/>
      <c r="AB126" s="3"/>
      <c r="AC126" s="3"/>
      <c r="AD126" s="3"/>
    </row>
    <row r="127" spans="1:30" ht="15">
      <c r="A127" s="25"/>
      <c r="B127" s="24"/>
      <c r="C127" s="24"/>
      <c r="D127" s="24"/>
      <c r="E127" s="26"/>
      <c r="F127" s="23"/>
      <c r="G127" s="26"/>
      <c r="H127" s="23"/>
      <c r="I127" s="26"/>
      <c r="J127" s="23"/>
      <c r="K127" s="26"/>
      <c r="L127" s="23"/>
      <c r="M127" s="26"/>
      <c r="N127" s="23"/>
      <c r="O127" s="26"/>
      <c r="P127" s="23"/>
      <c r="Q127" s="26"/>
      <c r="R127" s="23"/>
      <c r="S127" s="26"/>
      <c r="T127" s="23"/>
      <c r="U127" s="26"/>
      <c r="V127" s="23"/>
      <c r="W127" s="26"/>
      <c r="X127" s="23"/>
      <c r="Y127" s="27"/>
      <c r="Z127" s="27"/>
      <c r="AA127" s="27"/>
      <c r="AB127" s="3"/>
      <c r="AC127" s="3"/>
      <c r="AD127" s="3"/>
    </row>
    <row r="128" spans="1:30" ht="15.75">
      <c r="A128" s="28"/>
      <c r="B128" s="24"/>
      <c r="C128" s="24"/>
      <c r="D128" s="24"/>
      <c r="E128" s="26"/>
      <c r="F128" s="19"/>
      <c r="G128" s="26"/>
      <c r="H128" s="19"/>
      <c r="I128" s="26"/>
      <c r="J128" s="19"/>
      <c r="K128" s="26"/>
      <c r="L128" s="19"/>
      <c r="M128" s="26"/>
      <c r="N128" s="19"/>
      <c r="O128" s="26"/>
      <c r="P128" s="19"/>
      <c r="Q128" s="26"/>
      <c r="R128" s="19"/>
      <c r="S128" s="26"/>
      <c r="T128" s="19"/>
      <c r="U128" s="26"/>
      <c r="V128" s="19"/>
      <c r="W128" s="26"/>
      <c r="X128" s="19"/>
      <c r="Y128" s="27"/>
      <c r="Z128" s="27"/>
      <c r="AA128" s="27"/>
      <c r="AB128" s="3"/>
      <c r="AC128" s="3"/>
      <c r="AD128" s="3"/>
    </row>
    <row r="129" spans="1:30" ht="15">
      <c r="A129" s="25"/>
      <c r="B129" s="24"/>
      <c r="C129" s="24"/>
      <c r="D129" s="24"/>
      <c r="E129" s="26"/>
      <c r="F129" s="23"/>
      <c r="G129" s="26"/>
      <c r="H129" s="23"/>
      <c r="I129" s="26"/>
      <c r="J129" s="23"/>
      <c r="K129" s="26"/>
      <c r="L129" s="23"/>
      <c r="M129" s="26"/>
      <c r="N129" s="23"/>
      <c r="O129" s="26"/>
      <c r="P129" s="23"/>
      <c r="Q129" s="26"/>
      <c r="R129" s="23"/>
      <c r="S129" s="26"/>
      <c r="T129" s="23"/>
      <c r="U129" s="26"/>
      <c r="V129" s="23"/>
      <c r="W129" s="26"/>
      <c r="X129" s="23"/>
      <c r="Y129" s="27"/>
      <c r="Z129" s="27"/>
      <c r="AA129" s="27"/>
      <c r="AB129" s="3"/>
      <c r="AC129" s="3"/>
      <c r="AD129" s="3"/>
    </row>
    <row r="130" spans="1:27" ht="15.75">
      <c r="A130" s="28"/>
      <c r="B130" s="24"/>
      <c r="C130" s="24"/>
      <c r="D130" s="24"/>
      <c r="E130" s="26"/>
      <c r="F130" s="19"/>
      <c r="G130" s="26"/>
      <c r="H130" s="19"/>
      <c r="I130" s="26"/>
      <c r="J130" s="19"/>
      <c r="K130" s="26"/>
      <c r="L130" s="19"/>
      <c r="M130" s="26"/>
      <c r="N130" s="19"/>
      <c r="O130" s="26"/>
      <c r="P130" s="19"/>
      <c r="Q130" s="26"/>
      <c r="R130" s="19"/>
      <c r="S130" s="26"/>
      <c r="T130" s="19"/>
      <c r="U130" s="26"/>
      <c r="V130" s="19"/>
      <c r="W130" s="26"/>
      <c r="X130" s="19"/>
      <c r="Y130" s="27"/>
      <c r="Z130" s="27"/>
      <c r="AA130" s="27"/>
    </row>
    <row r="131" spans="1:27" ht="15">
      <c r="A131" s="25"/>
      <c r="B131" s="24"/>
      <c r="C131" s="24"/>
      <c r="D131" s="24"/>
      <c r="E131" s="26"/>
      <c r="F131" s="23"/>
      <c r="G131" s="26"/>
      <c r="H131" s="23"/>
      <c r="I131" s="26"/>
      <c r="J131" s="23"/>
      <c r="K131" s="26"/>
      <c r="L131" s="23"/>
      <c r="M131" s="26"/>
      <c r="N131" s="23"/>
      <c r="O131" s="26"/>
      <c r="P131" s="23"/>
      <c r="Q131" s="26"/>
      <c r="R131" s="23"/>
      <c r="S131" s="26"/>
      <c r="T131" s="23"/>
      <c r="U131" s="26"/>
      <c r="V131" s="23"/>
      <c r="W131" s="26"/>
      <c r="X131" s="23"/>
      <c r="Y131" s="27"/>
      <c r="Z131" s="27"/>
      <c r="AA131" s="27"/>
    </row>
    <row r="132" spans="1:27" ht="15.75">
      <c r="A132" s="28"/>
      <c r="B132" s="24"/>
      <c r="C132" s="24"/>
      <c r="D132" s="24"/>
      <c r="E132" s="26"/>
      <c r="F132" s="19"/>
      <c r="G132" s="26"/>
      <c r="H132" s="19"/>
      <c r="I132" s="26"/>
      <c r="J132" s="19"/>
      <c r="K132" s="26"/>
      <c r="L132" s="19"/>
      <c r="M132" s="26"/>
      <c r="N132" s="19"/>
      <c r="O132" s="26"/>
      <c r="P132" s="19"/>
      <c r="Q132" s="26"/>
      <c r="R132" s="19"/>
      <c r="S132" s="26"/>
      <c r="T132" s="19"/>
      <c r="U132" s="26"/>
      <c r="V132" s="19"/>
      <c r="W132" s="26"/>
      <c r="X132" s="19"/>
      <c r="Y132" s="27"/>
      <c r="Z132" s="27"/>
      <c r="AA132" s="27"/>
    </row>
    <row r="133" spans="1:27" ht="15">
      <c r="A133" s="25"/>
      <c r="B133" s="24"/>
      <c r="C133" s="24"/>
      <c r="D133" s="24"/>
      <c r="E133" s="26"/>
      <c r="F133" s="23"/>
      <c r="G133" s="26"/>
      <c r="H133" s="23"/>
      <c r="I133" s="26"/>
      <c r="J133" s="23"/>
      <c r="K133" s="26"/>
      <c r="L133" s="23"/>
      <c r="M133" s="26"/>
      <c r="N133" s="23"/>
      <c r="O133" s="26"/>
      <c r="P133" s="23"/>
      <c r="Q133" s="26"/>
      <c r="R133" s="23"/>
      <c r="S133" s="26"/>
      <c r="T133" s="23"/>
      <c r="U133" s="26"/>
      <c r="V133" s="23"/>
      <c r="W133" s="26"/>
      <c r="X133" s="23"/>
      <c r="Y133" s="27"/>
      <c r="Z133" s="27"/>
      <c r="AA133" s="27"/>
    </row>
    <row r="134" spans="1:27" ht="15.75">
      <c r="A134" s="28"/>
      <c r="B134" s="24"/>
      <c r="C134" s="24"/>
      <c r="D134" s="24"/>
      <c r="E134" s="26"/>
      <c r="F134" s="19"/>
      <c r="G134" s="26"/>
      <c r="H134" s="19"/>
      <c r="I134" s="26"/>
      <c r="J134" s="19"/>
      <c r="K134" s="26"/>
      <c r="L134" s="19"/>
      <c r="M134" s="26"/>
      <c r="N134" s="19"/>
      <c r="O134" s="26"/>
      <c r="P134" s="19"/>
      <c r="Q134" s="26"/>
      <c r="R134" s="19"/>
      <c r="S134" s="26"/>
      <c r="T134" s="19"/>
      <c r="U134" s="26"/>
      <c r="V134" s="19"/>
      <c r="W134" s="26"/>
      <c r="X134" s="19"/>
      <c r="Y134" s="27"/>
      <c r="Z134" s="27"/>
      <c r="AA134" s="27"/>
    </row>
    <row r="135" spans="1:27" ht="15">
      <c r="A135" s="25"/>
      <c r="B135" s="24"/>
      <c r="C135" s="24"/>
      <c r="D135" s="24"/>
      <c r="E135" s="26"/>
      <c r="F135" s="23"/>
      <c r="G135" s="26"/>
      <c r="H135" s="23"/>
      <c r="I135" s="26"/>
      <c r="J135" s="23"/>
      <c r="K135" s="26"/>
      <c r="L135" s="23"/>
      <c r="M135" s="26"/>
      <c r="N135" s="23"/>
      <c r="O135" s="26"/>
      <c r="P135" s="23"/>
      <c r="Q135" s="26"/>
      <c r="R135" s="23"/>
      <c r="S135" s="26"/>
      <c r="T135" s="23"/>
      <c r="U135" s="26"/>
      <c r="V135" s="23"/>
      <c r="W135" s="26"/>
      <c r="X135" s="23"/>
      <c r="Y135" s="27"/>
      <c r="Z135" s="27"/>
      <c r="AA135" s="27"/>
    </row>
    <row r="136" spans="1:27" ht="15.75">
      <c r="A136" s="28"/>
      <c r="B136" s="24"/>
      <c r="C136" s="24"/>
      <c r="D136" s="24"/>
      <c r="E136" s="26"/>
      <c r="F136" s="19"/>
      <c r="G136" s="26"/>
      <c r="H136" s="19"/>
      <c r="I136" s="26"/>
      <c r="J136" s="19"/>
      <c r="K136" s="26"/>
      <c r="L136" s="19"/>
      <c r="M136" s="26"/>
      <c r="N136" s="19"/>
      <c r="O136" s="26"/>
      <c r="P136" s="19"/>
      <c r="Q136" s="26"/>
      <c r="R136" s="19"/>
      <c r="S136" s="26"/>
      <c r="T136" s="19"/>
      <c r="U136" s="26"/>
      <c r="V136" s="19"/>
      <c r="W136" s="26"/>
      <c r="X136" s="19"/>
      <c r="Y136" s="27"/>
      <c r="Z136" s="27"/>
      <c r="AA136" s="27"/>
    </row>
    <row r="137" spans="1:27" ht="15">
      <c r="A137" s="25"/>
      <c r="B137" s="24"/>
      <c r="C137" s="24"/>
      <c r="D137" s="24"/>
      <c r="E137" s="26"/>
      <c r="F137" s="23"/>
      <c r="G137" s="26"/>
      <c r="H137" s="23"/>
      <c r="I137" s="26"/>
      <c r="J137" s="23"/>
      <c r="K137" s="26"/>
      <c r="L137" s="23"/>
      <c r="M137" s="26"/>
      <c r="N137" s="23"/>
      <c r="O137" s="26"/>
      <c r="P137" s="23"/>
      <c r="Q137" s="26"/>
      <c r="R137" s="23"/>
      <c r="S137" s="26"/>
      <c r="T137" s="23"/>
      <c r="U137" s="26"/>
      <c r="V137" s="23"/>
      <c r="W137" s="26"/>
      <c r="X137" s="23"/>
      <c r="Y137" s="27"/>
      <c r="Z137" s="27"/>
      <c r="AA137" s="27"/>
    </row>
    <row r="138" spans="1:27" ht="15.75">
      <c r="A138" s="28"/>
      <c r="B138" s="24"/>
      <c r="C138" s="24"/>
      <c r="D138" s="24"/>
      <c r="E138" s="26"/>
      <c r="F138" s="19"/>
      <c r="G138" s="26"/>
      <c r="H138" s="19"/>
      <c r="I138" s="26"/>
      <c r="J138" s="19"/>
      <c r="K138" s="26"/>
      <c r="L138" s="19"/>
      <c r="M138" s="26"/>
      <c r="N138" s="19"/>
      <c r="O138" s="26"/>
      <c r="P138" s="19"/>
      <c r="Q138" s="26"/>
      <c r="R138" s="19"/>
      <c r="S138" s="26"/>
      <c r="T138" s="19"/>
      <c r="U138" s="26"/>
      <c r="V138" s="19"/>
      <c r="W138" s="26"/>
      <c r="X138" s="19"/>
      <c r="Y138" s="27"/>
      <c r="Z138" s="27"/>
      <c r="AA138" s="27"/>
    </row>
    <row r="139" spans="1:27" ht="15">
      <c r="A139" s="25"/>
      <c r="B139" s="24"/>
      <c r="C139" s="24"/>
      <c r="D139" s="24"/>
      <c r="E139" s="26"/>
      <c r="F139" s="23"/>
      <c r="G139" s="26"/>
      <c r="H139" s="23"/>
      <c r="I139" s="26"/>
      <c r="J139" s="23"/>
      <c r="K139" s="26"/>
      <c r="L139" s="23"/>
      <c r="M139" s="26"/>
      <c r="N139" s="23"/>
      <c r="O139" s="26"/>
      <c r="P139" s="23"/>
      <c r="Q139" s="26"/>
      <c r="R139" s="23"/>
      <c r="S139" s="26"/>
      <c r="T139" s="23"/>
      <c r="U139" s="26"/>
      <c r="V139" s="23"/>
      <c r="W139" s="26"/>
      <c r="X139" s="23"/>
      <c r="Y139" s="27"/>
      <c r="Z139" s="27"/>
      <c r="AA139" s="27"/>
    </row>
    <row r="140" spans="1:27" ht="15.75">
      <c r="A140" s="28"/>
      <c r="B140" s="24"/>
      <c r="C140" s="24"/>
      <c r="D140" s="24"/>
      <c r="E140" s="26"/>
      <c r="F140" s="19"/>
      <c r="G140" s="26"/>
      <c r="H140" s="19"/>
      <c r="I140" s="26"/>
      <c r="J140" s="19"/>
      <c r="K140" s="26"/>
      <c r="L140" s="19"/>
      <c r="M140" s="26"/>
      <c r="N140" s="19"/>
      <c r="O140" s="26"/>
      <c r="P140" s="19"/>
      <c r="Q140" s="26"/>
      <c r="R140" s="19"/>
      <c r="S140" s="26"/>
      <c r="T140" s="19"/>
      <c r="U140" s="26"/>
      <c r="V140" s="19"/>
      <c r="W140" s="26"/>
      <c r="X140" s="19"/>
      <c r="Y140" s="27"/>
      <c r="Z140" s="27"/>
      <c r="AA140" s="27"/>
    </row>
    <row r="141" spans="1:27" ht="15">
      <c r="A141" s="25"/>
      <c r="B141" s="24"/>
      <c r="C141" s="24"/>
      <c r="D141" s="24"/>
      <c r="E141" s="26"/>
      <c r="F141" s="23"/>
      <c r="G141" s="26"/>
      <c r="H141" s="23"/>
      <c r="I141" s="26"/>
      <c r="J141" s="23"/>
      <c r="K141" s="26"/>
      <c r="L141" s="23"/>
      <c r="M141" s="26"/>
      <c r="N141" s="23"/>
      <c r="O141" s="26"/>
      <c r="P141" s="23"/>
      <c r="Q141" s="26"/>
      <c r="R141" s="23"/>
      <c r="S141" s="26"/>
      <c r="T141" s="23"/>
      <c r="U141" s="26"/>
      <c r="V141" s="23"/>
      <c r="W141" s="26"/>
      <c r="X141" s="23"/>
      <c r="Y141" s="27"/>
      <c r="Z141" s="27"/>
      <c r="AA141" s="27"/>
    </row>
    <row r="142" spans="1:27" ht="15.75">
      <c r="A142" s="28"/>
      <c r="B142" s="24"/>
      <c r="C142" s="24"/>
      <c r="D142" s="24"/>
      <c r="E142" s="26"/>
      <c r="F142" s="19"/>
      <c r="G142" s="26"/>
      <c r="H142" s="19"/>
      <c r="I142" s="26"/>
      <c r="J142" s="19"/>
      <c r="K142" s="26"/>
      <c r="L142" s="19"/>
      <c r="M142" s="26"/>
      <c r="N142" s="19"/>
      <c r="O142" s="26"/>
      <c r="P142" s="19"/>
      <c r="Q142" s="26"/>
      <c r="R142" s="19"/>
      <c r="S142" s="26"/>
      <c r="T142" s="19"/>
      <c r="U142" s="26"/>
      <c r="V142" s="19"/>
      <c r="W142" s="26"/>
      <c r="X142" s="19"/>
      <c r="Y142" s="27"/>
      <c r="Z142" s="27"/>
      <c r="AA142" s="27"/>
    </row>
    <row r="143" spans="1:27" ht="15">
      <c r="A143" s="25"/>
      <c r="B143" s="24"/>
      <c r="C143" s="24"/>
      <c r="D143" s="24"/>
      <c r="E143" s="26"/>
      <c r="F143" s="23"/>
      <c r="G143" s="26"/>
      <c r="H143" s="23"/>
      <c r="I143" s="26"/>
      <c r="J143" s="23"/>
      <c r="K143" s="26"/>
      <c r="L143" s="23"/>
      <c r="M143" s="26"/>
      <c r="N143" s="23"/>
      <c r="O143" s="26"/>
      <c r="P143" s="23"/>
      <c r="Q143" s="26"/>
      <c r="R143" s="23"/>
      <c r="S143" s="26"/>
      <c r="T143" s="23"/>
      <c r="U143" s="26"/>
      <c r="V143" s="23"/>
      <c r="W143" s="26"/>
      <c r="X143" s="23"/>
      <c r="Y143" s="27"/>
      <c r="Z143" s="27"/>
      <c r="AA143" s="27"/>
    </row>
    <row r="144" spans="1:27" ht="15.75">
      <c r="A144" s="28"/>
      <c r="B144" s="24"/>
      <c r="C144" s="24"/>
      <c r="D144" s="24"/>
      <c r="E144" s="26"/>
      <c r="F144" s="19"/>
      <c r="G144" s="26"/>
      <c r="H144" s="19"/>
      <c r="I144" s="26"/>
      <c r="J144" s="19"/>
      <c r="K144" s="26"/>
      <c r="L144" s="19"/>
      <c r="M144" s="26"/>
      <c r="N144" s="19"/>
      <c r="O144" s="26"/>
      <c r="P144" s="19"/>
      <c r="Q144" s="26"/>
      <c r="R144" s="19"/>
      <c r="S144" s="26"/>
      <c r="T144" s="19"/>
      <c r="U144" s="26"/>
      <c r="V144" s="19"/>
      <c r="W144" s="26"/>
      <c r="X144" s="19"/>
      <c r="Y144" s="27"/>
      <c r="Z144" s="27"/>
      <c r="AA144" s="27"/>
    </row>
    <row r="145" spans="1:27" ht="15">
      <c r="A145" s="25"/>
      <c r="B145" s="24"/>
      <c r="C145" s="24"/>
      <c r="D145" s="24"/>
      <c r="E145" s="26"/>
      <c r="F145" s="23"/>
      <c r="G145" s="26"/>
      <c r="H145" s="23"/>
      <c r="I145" s="26"/>
      <c r="J145" s="23"/>
      <c r="K145" s="26"/>
      <c r="L145" s="23"/>
      <c r="M145" s="26"/>
      <c r="N145" s="23"/>
      <c r="O145" s="26"/>
      <c r="P145" s="23"/>
      <c r="Q145" s="26"/>
      <c r="R145" s="23"/>
      <c r="S145" s="26"/>
      <c r="T145" s="23"/>
      <c r="U145" s="26"/>
      <c r="V145" s="23"/>
      <c r="W145" s="26"/>
      <c r="X145" s="23"/>
      <c r="Y145" s="27"/>
      <c r="Z145" s="27"/>
      <c r="AA145" s="27"/>
    </row>
    <row r="146" spans="1:27" ht="15.75">
      <c r="A146" s="28"/>
      <c r="B146" s="24"/>
      <c r="C146" s="24"/>
      <c r="D146" s="24"/>
      <c r="E146" s="26"/>
      <c r="F146" s="19"/>
      <c r="G146" s="26"/>
      <c r="H146" s="19"/>
      <c r="I146" s="26"/>
      <c r="J146" s="19"/>
      <c r="K146" s="26"/>
      <c r="L146" s="19"/>
      <c r="M146" s="26"/>
      <c r="N146" s="19"/>
      <c r="O146" s="26"/>
      <c r="P146" s="19"/>
      <c r="Q146" s="26"/>
      <c r="R146" s="19"/>
      <c r="S146" s="26"/>
      <c r="T146" s="19"/>
      <c r="U146" s="26"/>
      <c r="V146" s="19"/>
      <c r="W146" s="26"/>
      <c r="X146" s="19"/>
      <c r="Y146" s="27"/>
      <c r="Z146" s="27"/>
      <c r="AA146" s="27"/>
    </row>
    <row r="147" spans="1:27" ht="15">
      <c r="A147" s="25"/>
      <c r="B147" s="24"/>
      <c r="C147" s="24"/>
      <c r="D147" s="24"/>
      <c r="E147" s="26"/>
      <c r="F147" s="23"/>
      <c r="G147" s="26"/>
      <c r="H147" s="23"/>
      <c r="I147" s="26"/>
      <c r="J147" s="23"/>
      <c r="K147" s="26"/>
      <c r="L147" s="23"/>
      <c r="M147" s="26"/>
      <c r="N147" s="23"/>
      <c r="O147" s="26"/>
      <c r="P147" s="23"/>
      <c r="Q147" s="26"/>
      <c r="R147" s="23"/>
      <c r="S147" s="26"/>
      <c r="T147" s="23"/>
      <c r="U147" s="26"/>
      <c r="V147" s="23"/>
      <c r="W147" s="26"/>
      <c r="X147" s="23"/>
      <c r="Y147" s="27"/>
      <c r="Z147" s="27"/>
      <c r="AA147" s="27"/>
    </row>
    <row r="148" spans="1:27" ht="15.75">
      <c r="A148" s="28"/>
      <c r="B148" s="24"/>
      <c r="C148" s="24"/>
      <c r="D148" s="24"/>
      <c r="E148" s="26"/>
      <c r="F148" s="19"/>
      <c r="G148" s="26"/>
      <c r="H148" s="19"/>
      <c r="I148" s="26"/>
      <c r="J148" s="19"/>
      <c r="K148" s="26"/>
      <c r="L148" s="19"/>
      <c r="M148" s="26"/>
      <c r="N148" s="19"/>
      <c r="O148" s="26"/>
      <c r="P148" s="19"/>
      <c r="Q148" s="26"/>
      <c r="R148" s="19"/>
      <c r="S148" s="26"/>
      <c r="T148" s="19"/>
      <c r="U148" s="26"/>
      <c r="V148" s="19"/>
      <c r="W148" s="26"/>
      <c r="X148" s="19"/>
      <c r="Y148" s="27"/>
      <c r="Z148" s="27"/>
      <c r="AA148" s="27"/>
    </row>
    <row r="149" spans="1:27" ht="15">
      <c r="A149" s="25"/>
      <c r="B149" s="24"/>
      <c r="C149" s="24"/>
      <c r="D149" s="24"/>
      <c r="E149" s="26"/>
      <c r="F149" s="23"/>
      <c r="G149" s="26"/>
      <c r="H149" s="23"/>
      <c r="I149" s="26"/>
      <c r="J149" s="23"/>
      <c r="K149" s="26"/>
      <c r="L149" s="23"/>
      <c r="M149" s="26"/>
      <c r="N149" s="23"/>
      <c r="O149" s="26"/>
      <c r="P149" s="23"/>
      <c r="Q149" s="26"/>
      <c r="R149" s="23"/>
      <c r="S149" s="26"/>
      <c r="T149" s="23"/>
      <c r="U149" s="26"/>
      <c r="V149" s="23"/>
      <c r="W149" s="26"/>
      <c r="X149" s="23"/>
      <c r="Y149" s="27"/>
      <c r="Z149" s="27"/>
      <c r="AA149" s="27"/>
    </row>
    <row r="150" spans="1:27" ht="15.75">
      <c r="A150" s="28"/>
      <c r="B150" s="24"/>
      <c r="C150" s="24"/>
      <c r="D150" s="24"/>
      <c r="E150" s="26"/>
      <c r="F150" s="19"/>
      <c r="G150" s="26"/>
      <c r="H150" s="19"/>
      <c r="I150" s="26"/>
      <c r="J150" s="19"/>
      <c r="K150" s="26"/>
      <c r="L150" s="19"/>
      <c r="M150" s="26"/>
      <c r="N150" s="19"/>
      <c r="O150" s="26"/>
      <c r="P150" s="19"/>
      <c r="Q150" s="26"/>
      <c r="R150" s="19"/>
      <c r="S150" s="26"/>
      <c r="T150" s="19"/>
      <c r="U150" s="26"/>
      <c r="V150" s="19"/>
      <c r="W150" s="26"/>
      <c r="X150" s="19"/>
      <c r="Y150" s="27"/>
      <c r="Z150" s="27"/>
      <c r="AA150" s="27"/>
    </row>
    <row r="151" spans="1:27" ht="15">
      <c r="A151" s="25"/>
      <c r="B151" s="24"/>
      <c r="C151" s="24"/>
      <c r="D151" s="24"/>
      <c r="E151" s="26"/>
      <c r="F151" s="23"/>
      <c r="G151" s="26"/>
      <c r="H151" s="23"/>
      <c r="I151" s="26"/>
      <c r="J151" s="23"/>
      <c r="K151" s="26"/>
      <c r="L151" s="23"/>
      <c r="M151" s="26"/>
      <c r="N151" s="23"/>
      <c r="O151" s="26"/>
      <c r="P151" s="23"/>
      <c r="Q151" s="26"/>
      <c r="R151" s="23"/>
      <c r="S151" s="26"/>
      <c r="T151" s="23"/>
      <c r="U151" s="26"/>
      <c r="V151" s="23"/>
      <c r="W151" s="26"/>
      <c r="X151" s="23"/>
      <c r="Y151" s="27"/>
      <c r="Z151" s="27"/>
      <c r="AA151" s="27"/>
    </row>
    <row r="152" spans="1:27" ht="15.75">
      <c r="A152" s="28"/>
      <c r="B152" s="24"/>
      <c r="C152" s="24"/>
      <c r="D152" s="24"/>
      <c r="E152" s="26"/>
      <c r="F152" s="19"/>
      <c r="G152" s="26"/>
      <c r="H152" s="19"/>
      <c r="I152" s="26"/>
      <c r="J152" s="19"/>
      <c r="K152" s="26"/>
      <c r="L152" s="19"/>
      <c r="M152" s="26"/>
      <c r="N152" s="19"/>
      <c r="O152" s="26"/>
      <c r="P152" s="19"/>
      <c r="Q152" s="26"/>
      <c r="R152" s="19"/>
      <c r="S152" s="26"/>
      <c r="T152" s="19"/>
      <c r="U152" s="26"/>
      <c r="V152" s="19"/>
      <c r="W152" s="26"/>
      <c r="X152" s="19"/>
      <c r="Y152" s="27"/>
      <c r="Z152" s="27"/>
      <c r="AA152" s="27"/>
    </row>
    <row r="153" spans="1:27" ht="15">
      <c r="A153" s="25"/>
      <c r="B153" s="24"/>
      <c r="C153" s="24"/>
      <c r="D153" s="24"/>
      <c r="E153" s="26"/>
      <c r="F153" s="23"/>
      <c r="G153" s="26"/>
      <c r="H153" s="23"/>
      <c r="I153" s="26"/>
      <c r="J153" s="23"/>
      <c r="K153" s="26"/>
      <c r="L153" s="23"/>
      <c r="M153" s="26"/>
      <c r="N153" s="23"/>
      <c r="O153" s="26"/>
      <c r="P153" s="23"/>
      <c r="Q153" s="26"/>
      <c r="R153" s="23"/>
      <c r="S153" s="26"/>
      <c r="T153" s="23"/>
      <c r="U153" s="26"/>
      <c r="V153" s="23"/>
      <c r="W153" s="26"/>
      <c r="X153" s="23"/>
      <c r="Y153" s="27"/>
      <c r="Z153" s="27"/>
      <c r="AA153" s="27"/>
    </row>
    <row r="154" spans="1:27" ht="15.75">
      <c r="A154" s="28"/>
      <c r="B154" s="24"/>
      <c r="C154" s="24"/>
      <c r="D154" s="24"/>
      <c r="E154" s="26"/>
      <c r="F154" s="19"/>
      <c r="G154" s="26"/>
      <c r="H154" s="19"/>
      <c r="I154" s="26"/>
      <c r="J154" s="19"/>
      <c r="K154" s="26"/>
      <c r="L154" s="19"/>
      <c r="M154" s="26"/>
      <c r="N154" s="19"/>
      <c r="O154" s="26"/>
      <c r="P154" s="19"/>
      <c r="Q154" s="26"/>
      <c r="R154" s="19"/>
      <c r="S154" s="26"/>
      <c r="T154" s="19"/>
      <c r="U154" s="26"/>
      <c r="V154" s="19"/>
      <c r="W154" s="26"/>
      <c r="X154" s="19"/>
      <c r="Y154" s="27"/>
      <c r="Z154" s="27"/>
      <c r="AA154" s="27"/>
    </row>
    <row r="155" spans="1: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</sheetData>
  <sheetProtection/>
  <mergeCells count="255">
    <mergeCell ref="AA27:AA28"/>
    <mergeCell ref="AA29:AA30"/>
    <mergeCell ref="AA31:AA32"/>
    <mergeCell ref="AA33:AA34"/>
    <mergeCell ref="AA10:AA11"/>
    <mergeCell ref="AA12:AA13"/>
    <mergeCell ref="AA14:AA15"/>
    <mergeCell ref="AA16:AA17"/>
    <mergeCell ref="AA18:AA19"/>
    <mergeCell ref="AA21:AA22"/>
    <mergeCell ref="AA25:AA26"/>
    <mergeCell ref="Z14:Z15"/>
    <mergeCell ref="Z16:Z17"/>
    <mergeCell ref="Y16:Y17"/>
    <mergeCell ref="A23:A24"/>
    <mergeCell ref="B23:B24"/>
    <mergeCell ref="C23:C24"/>
    <mergeCell ref="D23:D24"/>
    <mergeCell ref="B21:B22"/>
    <mergeCell ref="A31:A32"/>
    <mergeCell ref="B31:B32"/>
    <mergeCell ref="C31:C32"/>
    <mergeCell ref="B29:B30"/>
    <mergeCell ref="C29:C30"/>
    <mergeCell ref="A29:A30"/>
    <mergeCell ref="D29:D30"/>
    <mergeCell ref="A27:A28"/>
    <mergeCell ref="B27:B28"/>
    <mergeCell ref="C27:C28"/>
    <mergeCell ref="D27:D28"/>
    <mergeCell ref="D25:D26"/>
    <mergeCell ref="C21:C22"/>
    <mergeCell ref="D21:D22"/>
    <mergeCell ref="B25:B26"/>
    <mergeCell ref="A18:A19"/>
    <mergeCell ref="B18:B19"/>
    <mergeCell ref="C18:C19"/>
    <mergeCell ref="C25:C26"/>
    <mergeCell ref="A21:A22"/>
    <mergeCell ref="A25:A26"/>
    <mergeCell ref="A16:A17"/>
    <mergeCell ref="B16:B17"/>
    <mergeCell ref="C16:C17"/>
    <mergeCell ref="A8:A9"/>
    <mergeCell ref="B8:B9"/>
    <mergeCell ref="A14:A15"/>
    <mergeCell ref="B14:B15"/>
    <mergeCell ref="A12:A13"/>
    <mergeCell ref="B12:B13"/>
    <mergeCell ref="AA4:AA5"/>
    <mergeCell ref="M6:M7"/>
    <mergeCell ref="O6:O7"/>
    <mergeCell ref="Q6:Q7"/>
    <mergeCell ref="I5:J5"/>
    <mergeCell ref="K5:L5"/>
    <mergeCell ref="C12:C13"/>
    <mergeCell ref="D12:D13"/>
    <mergeCell ref="D16:D17"/>
    <mergeCell ref="D18:D19"/>
    <mergeCell ref="A6:A7"/>
    <mergeCell ref="B6:B7"/>
    <mergeCell ref="A10:A11"/>
    <mergeCell ref="B10:B11"/>
    <mergeCell ref="C10:C11"/>
    <mergeCell ref="D10:D11"/>
    <mergeCell ref="C14:C15"/>
    <mergeCell ref="D14:D15"/>
    <mergeCell ref="C6:C7"/>
    <mergeCell ref="D6:D7"/>
    <mergeCell ref="C8:C9"/>
    <mergeCell ref="D8:D9"/>
    <mergeCell ref="S29:S30"/>
    <mergeCell ref="U33:U34"/>
    <mergeCell ref="Q29:Q30"/>
    <mergeCell ref="S31:S32"/>
    <mergeCell ref="G25:G26"/>
    <mergeCell ref="G23:G24"/>
    <mergeCell ref="Z29:Z30"/>
    <mergeCell ref="U31:U32"/>
    <mergeCell ref="W31:W32"/>
    <mergeCell ref="Y31:Y32"/>
    <mergeCell ref="U29:U30"/>
    <mergeCell ref="W29:W30"/>
    <mergeCell ref="Z31:Z32"/>
    <mergeCell ref="S27:S28"/>
    <mergeCell ref="Z27:Z28"/>
    <mergeCell ref="S25:S26"/>
    <mergeCell ref="Z25:Z26"/>
    <mergeCell ref="U23:U24"/>
    <mergeCell ref="W23:W24"/>
    <mergeCell ref="U25:U26"/>
    <mergeCell ref="S16:S17"/>
    <mergeCell ref="Z10:Z11"/>
    <mergeCell ref="Y10:Y11"/>
    <mergeCell ref="S8:S9"/>
    <mergeCell ref="W14:W15"/>
    <mergeCell ref="Z21:Z22"/>
    <mergeCell ref="S21:S22"/>
    <mergeCell ref="S5:T5"/>
    <mergeCell ref="S14:S15"/>
    <mergeCell ref="S23:S24"/>
    <mergeCell ref="Q23:Q24"/>
    <mergeCell ref="Q5:R5"/>
    <mergeCell ref="Z12:Z13"/>
    <mergeCell ref="S12:S13"/>
    <mergeCell ref="Z8:Z9"/>
    <mergeCell ref="S18:S19"/>
    <mergeCell ref="Z18:Z19"/>
    <mergeCell ref="E16:E17"/>
    <mergeCell ref="E18:E19"/>
    <mergeCell ref="E21:E22"/>
    <mergeCell ref="E23:E24"/>
    <mergeCell ref="G21:G22"/>
    <mergeCell ref="K21:K22"/>
    <mergeCell ref="E10:E11"/>
    <mergeCell ref="E12:E13"/>
    <mergeCell ref="E14:E15"/>
    <mergeCell ref="O25:O26"/>
    <mergeCell ref="O29:O30"/>
    <mergeCell ref="E27:E28"/>
    <mergeCell ref="G27:G28"/>
    <mergeCell ref="I27:I28"/>
    <mergeCell ref="G29:G30"/>
    <mergeCell ref="I23:I24"/>
    <mergeCell ref="E29:E30"/>
    <mergeCell ref="E25:E26"/>
    <mergeCell ref="Q18:Q19"/>
    <mergeCell ref="A20:AA20"/>
    <mergeCell ref="M29:M30"/>
    <mergeCell ref="K27:K28"/>
    <mergeCell ref="M27:M28"/>
    <mergeCell ref="O27:O28"/>
    <mergeCell ref="Q25:Q26"/>
    <mergeCell ref="M21:M22"/>
    <mergeCell ref="Q21:Q22"/>
    <mergeCell ref="K23:K24"/>
    <mergeCell ref="M23:M24"/>
    <mergeCell ref="O23:O24"/>
    <mergeCell ref="I21:I22"/>
    <mergeCell ref="I29:I30"/>
    <mergeCell ref="K29:K30"/>
    <mergeCell ref="K16:K17"/>
    <mergeCell ref="G18:G19"/>
    <mergeCell ref="I18:I19"/>
    <mergeCell ref="K18:K19"/>
    <mergeCell ref="K14:K15"/>
    <mergeCell ref="Q27:Q28"/>
    <mergeCell ref="I25:I26"/>
    <mergeCell ref="K25:K26"/>
    <mergeCell ref="M25:M26"/>
    <mergeCell ref="O21:O22"/>
    <mergeCell ref="O18:O19"/>
    <mergeCell ref="M18:M19"/>
    <mergeCell ref="O12:O13"/>
    <mergeCell ref="Q12:Q13"/>
    <mergeCell ref="O14:O15"/>
    <mergeCell ref="Q14:Q15"/>
    <mergeCell ref="M16:M17"/>
    <mergeCell ref="M14:M15"/>
    <mergeCell ref="Q16:Q17"/>
    <mergeCell ref="I12:I13"/>
    <mergeCell ref="K12:K13"/>
    <mergeCell ref="M12:M13"/>
    <mergeCell ref="G10:G11"/>
    <mergeCell ref="G12:G13"/>
    <mergeCell ref="O16:O17"/>
    <mergeCell ref="G14:G15"/>
    <mergeCell ref="I14:I15"/>
    <mergeCell ref="G16:G17"/>
    <mergeCell ref="I16:I17"/>
    <mergeCell ref="G8:G9"/>
    <mergeCell ref="I8:I9"/>
    <mergeCell ref="K8:K9"/>
    <mergeCell ref="M8:M9"/>
    <mergeCell ref="E6:E7"/>
    <mergeCell ref="G6:G7"/>
    <mergeCell ref="I6:I7"/>
    <mergeCell ref="K6:K7"/>
    <mergeCell ref="E8:E9"/>
    <mergeCell ref="M5:N5"/>
    <mergeCell ref="O8:O9"/>
    <mergeCell ref="Q8:Q9"/>
    <mergeCell ref="U6:U7"/>
    <mergeCell ref="W6:W7"/>
    <mergeCell ref="U5:V5"/>
    <mergeCell ref="W5:X5"/>
    <mergeCell ref="U8:U9"/>
    <mergeCell ref="W8:W9"/>
    <mergeCell ref="S6:S7"/>
    <mergeCell ref="A2:I2"/>
    <mergeCell ref="C4:C5"/>
    <mergeCell ref="D4:D5"/>
    <mergeCell ref="A4:A5"/>
    <mergeCell ref="B4:B5"/>
    <mergeCell ref="E5:F5"/>
    <mergeCell ref="G5:H5"/>
    <mergeCell ref="E4:X4"/>
    <mergeCell ref="O5:P5"/>
    <mergeCell ref="J2:AA2"/>
    <mergeCell ref="W16:W17"/>
    <mergeCell ref="U12:U13"/>
    <mergeCell ref="W12:W13"/>
    <mergeCell ref="U14:U15"/>
    <mergeCell ref="Y27:Y28"/>
    <mergeCell ref="U18:U19"/>
    <mergeCell ref="Z4:Z5"/>
    <mergeCell ref="Y23:Y24"/>
    <mergeCell ref="Z6:Z7"/>
    <mergeCell ref="Y8:Y9"/>
    <mergeCell ref="AA6:AA7"/>
    <mergeCell ref="AA8:AA9"/>
    <mergeCell ref="Y6:Y7"/>
    <mergeCell ref="Y12:Y13"/>
    <mergeCell ref="Z23:Z24"/>
    <mergeCell ref="AA23:AA24"/>
    <mergeCell ref="Y25:Y26"/>
    <mergeCell ref="W25:W26"/>
    <mergeCell ref="U27:U28"/>
    <mergeCell ref="W27:W28"/>
    <mergeCell ref="Y21:Y22"/>
    <mergeCell ref="Y4:Y5"/>
    <mergeCell ref="W18:W19"/>
    <mergeCell ref="U21:U22"/>
    <mergeCell ref="W21:W22"/>
    <mergeCell ref="U16:U17"/>
    <mergeCell ref="A1:AA1"/>
    <mergeCell ref="W3:AA3"/>
    <mergeCell ref="A3:V3"/>
    <mergeCell ref="D31:D32"/>
    <mergeCell ref="E31:E32"/>
    <mergeCell ref="G31:G32"/>
    <mergeCell ref="I31:I32"/>
    <mergeCell ref="K31:K32"/>
    <mergeCell ref="M31:M32"/>
    <mergeCell ref="O31:O32"/>
    <mergeCell ref="Z33:Z34"/>
    <mergeCell ref="Q31:Q32"/>
    <mergeCell ref="A33:A34"/>
    <mergeCell ref="B33:B34"/>
    <mergeCell ref="C33:C34"/>
    <mergeCell ref="D33:D34"/>
    <mergeCell ref="E33:E34"/>
    <mergeCell ref="G33:G34"/>
    <mergeCell ref="I33:I34"/>
    <mergeCell ref="K33:K34"/>
    <mergeCell ref="O33:O34"/>
    <mergeCell ref="Q33:Q34"/>
    <mergeCell ref="S33:S34"/>
    <mergeCell ref="W33:W34"/>
    <mergeCell ref="I10:X11"/>
    <mergeCell ref="Y33:Y34"/>
    <mergeCell ref="M33:M34"/>
    <mergeCell ref="Y14:Y15"/>
    <mergeCell ref="Y18:Y19"/>
    <mergeCell ref="Y29:Y3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2" t="s">
        <v>71</v>
      </c>
      <c r="B1" s="202"/>
      <c r="C1" s="202"/>
      <c r="D1" s="202"/>
      <c r="E1" s="202"/>
      <c r="F1" s="202"/>
      <c r="G1" s="202"/>
    </row>
    <row r="2" spans="1:10" ht="24" customHeight="1">
      <c r="A2" s="220" t="str">
        <f>HYPERLINK('[1]реквизиты'!$A$2)</f>
        <v>Первенство России по самбо среди юниоров до 23 лет.</v>
      </c>
      <c r="B2" s="221"/>
      <c r="C2" s="221"/>
      <c r="D2" s="221"/>
      <c r="E2" s="221"/>
      <c r="F2" s="221"/>
      <c r="G2" s="221"/>
      <c r="H2" s="4"/>
      <c r="I2" s="4"/>
      <c r="J2" s="4"/>
    </row>
    <row r="3" spans="1:7" ht="15" customHeight="1">
      <c r="A3" s="222" t="str">
        <f>HYPERLINK('[1]реквизиты'!$A$3)</f>
        <v>22-26 января 2010г.</v>
      </c>
      <c r="B3" s="222"/>
      <c r="C3" s="222"/>
      <c r="D3" s="222"/>
      <c r="E3" s="222"/>
      <c r="F3" s="222"/>
      <c r="G3" s="222"/>
    </row>
    <row r="4" ht="12.75">
      <c r="D4" s="37" t="s">
        <v>141</v>
      </c>
    </row>
    <row r="5" spans="1:7" ht="12.75">
      <c r="A5" s="214" t="s">
        <v>1</v>
      </c>
      <c r="B5" s="223" t="s">
        <v>5</v>
      </c>
      <c r="C5" s="214" t="s">
        <v>2</v>
      </c>
      <c r="D5" s="214" t="s">
        <v>3</v>
      </c>
      <c r="E5" s="214" t="s">
        <v>39</v>
      </c>
      <c r="F5" s="214" t="s">
        <v>8</v>
      </c>
      <c r="G5" s="214" t="s">
        <v>9</v>
      </c>
    </row>
    <row r="6" spans="1:7" ht="12.75">
      <c r="A6" s="214"/>
      <c r="B6" s="214"/>
      <c r="C6" s="214"/>
      <c r="D6" s="214"/>
      <c r="E6" s="214"/>
      <c r="F6" s="214"/>
      <c r="G6" s="214"/>
    </row>
    <row r="7" spans="1:7" ht="12.75">
      <c r="A7" s="211" t="s">
        <v>10</v>
      </c>
      <c r="B7" s="216">
        <v>1</v>
      </c>
      <c r="C7" s="217" t="s">
        <v>88</v>
      </c>
      <c r="D7" s="218" t="s">
        <v>89</v>
      </c>
      <c r="E7" s="219" t="s">
        <v>90</v>
      </c>
      <c r="F7" s="210" t="s">
        <v>91</v>
      </c>
      <c r="G7" s="215" t="s">
        <v>92</v>
      </c>
    </row>
    <row r="8" spans="1:7" ht="12.75">
      <c r="A8" s="211"/>
      <c r="B8" s="216"/>
      <c r="C8" s="217"/>
      <c r="D8" s="218"/>
      <c r="E8" s="219"/>
      <c r="F8" s="210"/>
      <c r="G8" s="215"/>
    </row>
    <row r="9" spans="1:7" ht="12.75" customHeight="1">
      <c r="A9" s="211" t="s">
        <v>11</v>
      </c>
      <c r="B9" s="216">
        <v>2</v>
      </c>
      <c r="C9" s="217" t="s">
        <v>84</v>
      </c>
      <c r="D9" s="218" t="s">
        <v>85</v>
      </c>
      <c r="E9" s="219" t="s">
        <v>86</v>
      </c>
      <c r="F9" s="210"/>
      <c r="G9" s="215" t="s">
        <v>87</v>
      </c>
    </row>
    <row r="10" spans="1:7" ht="12.75" customHeight="1">
      <c r="A10" s="211"/>
      <c r="B10" s="216"/>
      <c r="C10" s="217"/>
      <c r="D10" s="218"/>
      <c r="E10" s="219"/>
      <c r="F10" s="210"/>
      <c r="G10" s="215"/>
    </row>
    <row r="11" spans="1:7" ht="12.75" customHeight="1">
      <c r="A11" s="211" t="s">
        <v>12</v>
      </c>
      <c r="B11" s="216">
        <v>3</v>
      </c>
      <c r="C11" s="217" t="s">
        <v>128</v>
      </c>
      <c r="D11" s="218" t="s">
        <v>129</v>
      </c>
      <c r="E11" s="219" t="s">
        <v>130</v>
      </c>
      <c r="F11" s="210"/>
      <c r="G11" s="215" t="s">
        <v>131</v>
      </c>
    </row>
    <row r="12" spans="1:7" ht="12.75" customHeight="1">
      <c r="A12" s="211"/>
      <c r="B12" s="216"/>
      <c r="C12" s="217"/>
      <c r="D12" s="218"/>
      <c r="E12" s="219"/>
      <c r="F12" s="210"/>
      <c r="G12" s="215"/>
    </row>
    <row r="13" spans="1:7" ht="12.75" customHeight="1">
      <c r="A13" s="211" t="s">
        <v>13</v>
      </c>
      <c r="B13" s="216">
        <v>4</v>
      </c>
      <c r="C13" s="217" t="s">
        <v>132</v>
      </c>
      <c r="D13" s="218" t="s">
        <v>133</v>
      </c>
      <c r="E13" s="219" t="s">
        <v>134</v>
      </c>
      <c r="F13" s="210" t="s">
        <v>135</v>
      </c>
      <c r="G13" s="215" t="s">
        <v>136</v>
      </c>
    </row>
    <row r="14" spans="1:7" ht="12.75" customHeight="1">
      <c r="A14" s="211"/>
      <c r="B14" s="216"/>
      <c r="C14" s="217"/>
      <c r="D14" s="218"/>
      <c r="E14" s="219"/>
      <c r="F14" s="210"/>
      <c r="G14" s="215"/>
    </row>
    <row r="15" spans="1:7" ht="12.75" customHeight="1">
      <c r="A15" s="211" t="s">
        <v>14</v>
      </c>
      <c r="B15" s="216">
        <v>5</v>
      </c>
      <c r="C15" s="217" t="s">
        <v>111</v>
      </c>
      <c r="D15" s="218" t="s">
        <v>112</v>
      </c>
      <c r="E15" s="219" t="s">
        <v>113</v>
      </c>
      <c r="F15" s="210"/>
      <c r="G15" s="215" t="s">
        <v>114</v>
      </c>
    </row>
    <row r="16" spans="1:7" ht="12.75" customHeight="1">
      <c r="A16" s="211"/>
      <c r="B16" s="216"/>
      <c r="C16" s="217"/>
      <c r="D16" s="218"/>
      <c r="E16" s="219"/>
      <c r="F16" s="210"/>
      <c r="G16" s="215"/>
    </row>
    <row r="17" spans="1:7" ht="12.75" customHeight="1">
      <c r="A17" s="211" t="s">
        <v>15</v>
      </c>
      <c r="B17" s="216">
        <v>6</v>
      </c>
      <c r="C17" s="217" t="s">
        <v>124</v>
      </c>
      <c r="D17" s="218" t="s">
        <v>125</v>
      </c>
      <c r="E17" s="219" t="s">
        <v>126</v>
      </c>
      <c r="F17" s="210"/>
      <c r="G17" s="215" t="s">
        <v>127</v>
      </c>
    </row>
    <row r="18" spans="1:7" ht="12.75" customHeight="1">
      <c r="A18" s="211"/>
      <c r="B18" s="216"/>
      <c r="C18" s="217"/>
      <c r="D18" s="218"/>
      <c r="E18" s="219"/>
      <c r="F18" s="210"/>
      <c r="G18" s="215"/>
    </row>
    <row r="19" spans="1:7" ht="12.75" customHeight="1">
      <c r="A19" s="211" t="s">
        <v>16</v>
      </c>
      <c r="B19" s="216">
        <v>7</v>
      </c>
      <c r="C19" s="217" t="s">
        <v>102</v>
      </c>
      <c r="D19" s="218" t="s">
        <v>103</v>
      </c>
      <c r="E19" s="219" t="s">
        <v>104</v>
      </c>
      <c r="F19" s="210" t="s">
        <v>105</v>
      </c>
      <c r="G19" s="215" t="s">
        <v>106</v>
      </c>
    </row>
    <row r="20" spans="1:7" ht="12.75" customHeight="1">
      <c r="A20" s="211"/>
      <c r="B20" s="216"/>
      <c r="C20" s="217"/>
      <c r="D20" s="218"/>
      <c r="E20" s="219"/>
      <c r="F20" s="210"/>
      <c r="G20" s="215"/>
    </row>
    <row r="21" spans="1:7" ht="12.75" customHeight="1">
      <c r="A21" s="211" t="s">
        <v>17</v>
      </c>
      <c r="B21" s="216">
        <v>8</v>
      </c>
      <c r="C21" s="217" t="s">
        <v>93</v>
      </c>
      <c r="D21" s="218" t="s">
        <v>94</v>
      </c>
      <c r="E21" s="219" t="s">
        <v>95</v>
      </c>
      <c r="F21" s="210"/>
      <c r="G21" s="215" t="s">
        <v>96</v>
      </c>
    </row>
    <row r="22" spans="1:7" ht="12.75" customHeight="1">
      <c r="A22" s="211"/>
      <c r="B22" s="216"/>
      <c r="C22" s="217"/>
      <c r="D22" s="218"/>
      <c r="E22" s="219"/>
      <c r="F22" s="210"/>
      <c r="G22" s="215"/>
    </row>
    <row r="23" spans="1:7" ht="12.75" customHeight="1">
      <c r="A23" s="211" t="s">
        <v>18</v>
      </c>
      <c r="B23" s="216">
        <v>9</v>
      </c>
      <c r="C23" s="217" t="s">
        <v>119</v>
      </c>
      <c r="D23" s="218" t="s">
        <v>120</v>
      </c>
      <c r="E23" s="219" t="s">
        <v>121</v>
      </c>
      <c r="F23" s="210" t="s">
        <v>122</v>
      </c>
      <c r="G23" s="215" t="s">
        <v>123</v>
      </c>
    </row>
    <row r="24" spans="1:7" ht="12.75" customHeight="1">
      <c r="A24" s="211"/>
      <c r="B24" s="216"/>
      <c r="C24" s="217"/>
      <c r="D24" s="218"/>
      <c r="E24" s="219"/>
      <c r="F24" s="210"/>
      <c r="G24" s="215"/>
    </row>
    <row r="25" spans="1:7" ht="12.75" customHeight="1">
      <c r="A25" s="211" t="s">
        <v>19</v>
      </c>
      <c r="B25" s="216">
        <v>10</v>
      </c>
      <c r="C25" s="217" t="s">
        <v>107</v>
      </c>
      <c r="D25" s="218" t="s">
        <v>108</v>
      </c>
      <c r="E25" s="219" t="s">
        <v>109</v>
      </c>
      <c r="F25" s="210"/>
      <c r="G25" s="215" t="s">
        <v>110</v>
      </c>
    </row>
    <row r="26" spans="1:7" ht="12.75" customHeight="1">
      <c r="A26" s="211"/>
      <c r="B26" s="216"/>
      <c r="C26" s="217"/>
      <c r="D26" s="218"/>
      <c r="E26" s="219"/>
      <c r="F26" s="210"/>
      <c r="G26" s="215"/>
    </row>
    <row r="27" spans="1:7" ht="12.75" customHeight="1">
      <c r="A27" s="211" t="s">
        <v>20</v>
      </c>
      <c r="B27" s="216">
        <v>11</v>
      </c>
      <c r="C27" s="217" t="s">
        <v>137</v>
      </c>
      <c r="D27" s="224" t="s">
        <v>138</v>
      </c>
      <c r="E27" s="219" t="s">
        <v>139</v>
      </c>
      <c r="F27" s="210"/>
      <c r="G27" s="215" t="s">
        <v>140</v>
      </c>
    </row>
    <row r="28" spans="1:7" ht="12.75" customHeight="1">
      <c r="A28" s="211"/>
      <c r="B28" s="216"/>
      <c r="C28" s="217"/>
      <c r="D28" s="218"/>
      <c r="E28" s="219"/>
      <c r="F28" s="210"/>
      <c r="G28" s="215"/>
    </row>
    <row r="29" spans="1:7" ht="12.75">
      <c r="A29" s="211" t="s">
        <v>21</v>
      </c>
      <c r="B29" s="216">
        <v>12</v>
      </c>
      <c r="C29" s="217" t="s">
        <v>97</v>
      </c>
      <c r="D29" s="218" t="s">
        <v>98</v>
      </c>
      <c r="E29" s="219" t="s">
        <v>99</v>
      </c>
      <c r="F29" s="210" t="s">
        <v>100</v>
      </c>
      <c r="G29" s="215" t="s">
        <v>101</v>
      </c>
    </row>
    <row r="30" spans="1:7" ht="12.75">
      <c r="A30" s="211"/>
      <c r="B30" s="216"/>
      <c r="C30" s="217"/>
      <c r="D30" s="218"/>
      <c r="E30" s="219"/>
      <c r="F30" s="210"/>
      <c r="G30" s="215"/>
    </row>
    <row r="31" spans="1:7" ht="12.75">
      <c r="A31" s="211" t="s">
        <v>40</v>
      </c>
      <c r="B31" s="216">
        <v>13</v>
      </c>
      <c r="C31" s="217" t="s">
        <v>80</v>
      </c>
      <c r="D31" s="218" t="s">
        <v>81</v>
      </c>
      <c r="E31" s="219" t="s">
        <v>82</v>
      </c>
      <c r="F31" s="210"/>
      <c r="G31" s="215" t="s">
        <v>83</v>
      </c>
    </row>
    <row r="32" spans="1:7" ht="12.75">
      <c r="A32" s="211"/>
      <c r="B32" s="216"/>
      <c r="C32" s="217"/>
      <c r="D32" s="218"/>
      <c r="E32" s="219"/>
      <c r="F32" s="210"/>
      <c r="G32" s="215"/>
    </row>
    <row r="33" spans="1:7" ht="12.75">
      <c r="A33" s="211" t="s">
        <v>41</v>
      </c>
      <c r="B33" s="216">
        <v>14</v>
      </c>
      <c r="C33" s="217" t="s">
        <v>115</v>
      </c>
      <c r="D33" s="218" t="s">
        <v>116</v>
      </c>
      <c r="E33" s="219" t="s">
        <v>117</v>
      </c>
      <c r="F33" s="210"/>
      <c r="G33" s="215" t="s">
        <v>118</v>
      </c>
    </row>
    <row r="34" spans="1:7" ht="12.75">
      <c r="A34" s="211"/>
      <c r="B34" s="216"/>
      <c r="C34" s="217"/>
      <c r="D34" s="218"/>
      <c r="E34" s="219"/>
      <c r="F34" s="210"/>
      <c r="G34" s="215"/>
    </row>
    <row r="35" spans="1:7" ht="12.75">
      <c r="A35" s="211" t="s">
        <v>42</v>
      </c>
      <c r="B35" s="212">
        <v>15</v>
      </c>
      <c r="C35" s="209"/>
      <c r="D35" s="214"/>
      <c r="E35" s="214"/>
      <c r="F35" s="65"/>
      <c r="G35" s="209"/>
    </row>
    <row r="36" spans="1:7" ht="12.75">
      <c r="A36" s="211"/>
      <c r="B36" s="213"/>
      <c r="C36" s="209"/>
      <c r="D36" s="214"/>
      <c r="E36" s="214"/>
      <c r="F36" s="65"/>
      <c r="G36" s="209"/>
    </row>
    <row r="37" spans="1:7" ht="12.75">
      <c r="A37" s="211" t="s">
        <v>43</v>
      </c>
      <c r="B37" s="212">
        <v>16</v>
      </c>
      <c r="C37" s="209"/>
      <c r="D37" s="214"/>
      <c r="E37" s="214"/>
      <c r="F37" s="65"/>
      <c r="G37" s="209"/>
    </row>
    <row r="38" spans="1:7" ht="12.75">
      <c r="A38" s="211"/>
      <c r="B38" s="213"/>
      <c r="C38" s="209"/>
      <c r="D38" s="214"/>
      <c r="E38" s="214"/>
      <c r="F38" s="65"/>
      <c r="G38" s="209"/>
    </row>
    <row r="39" spans="1:7" ht="12.75">
      <c r="A39" s="211" t="s">
        <v>44</v>
      </c>
      <c r="B39" s="212">
        <v>17</v>
      </c>
      <c r="C39" s="209"/>
      <c r="D39" s="214"/>
      <c r="E39" s="214"/>
      <c r="F39" s="65"/>
      <c r="G39" s="209"/>
    </row>
    <row r="40" spans="1:7" ht="12.75">
      <c r="A40" s="211"/>
      <c r="B40" s="213"/>
      <c r="C40" s="209"/>
      <c r="D40" s="214"/>
      <c r="E40" s="214"/>
      <c r="F40" s="65"/>
      <c r="G40" s="209"/>
    </row>
    <row r="41" spans="1:7" ht="12.75">
      <c r="A41" s="211" t="s">
        <v>45</v>
      </c>
      <c r="B41" s="212">
        <v>18</v>
      </c>
      <c r="C41" s="209"/>
      <c r="D41" s="214"/>
      <c r="E41" s="214"/>
      <c r="F41" s="65"/>
      <c r="G41" s="209"/>
    </row>
    <row r="42" spans="1:7" ht="12.75">
      <c r="A42" s="211"/>
      <c r="B42" s="213"/>
      <c r="C42" s="209"/>
      <c r="D42" s="214"/>
      <c r="E42" s="214"/>
      <c r="F42" s="65"/>
      <c r="G42" s="209"/>
    </row>
    <row r="43" spans="1:7" ht="12.75">
      <c r="A43" s="211" t="s">
        <v>46</v>
      </c>
      <c r="B43" s="212">
        <v>19</v>
      </c>
      <c r="C43" s="209"/>
      <c r="D43" s="214"/>
      <c r="E43" s="214"/>
      <c r="F43" s="65"/>
      <c r="G43" s="209"/>
    </row>
    <row r="44" spans="1:7" ht="12.75">
      <c r="A44" s="211"/>
      <c r="B44" s="213"/>
      <c r="C44" s="209"/>
      <c r="D44" s="214"/>
      <c r="E44" s="214"/>
      <c r="F44" s="65"/>
      <c r="G44" s="209"/>
    </row>
    <row r="45" spans="1:7" ht="12.75">
      <c r="A45" s="211" t="s">
        <v>47</v>
      </c>
      <c r="B45" s="212">
        <v>20</v>
      </c>
      <c r="C45" s="209"/>
      <c r="D45" s="214"/>
      <c r="E45" s="214"/>
      <c r="F45" s="65"/>
      <c r="G45" s="209"/>
    </row>
    <row r="46" spans="1:7" ht="12.75">
      <c r="A46" s="211"/>
      <c r="B46" s="213"/>
      <c r="C46" s="209"/>
      <c r="D46" s="214"/>
      <c r="E46" s="214"/>
      <c r="F46" s="65"/>
      <c r="G46" s="209"/>
    </row>
    <row r="47" spans="1:7" ht="12.75">
      <c r="A47" s="211" t="s">
        <v>48</v>
      </c>
      <c r="B47" s="212">
        <v>21</v>
      </c>
      <c r="C47" s="209"/>
      <c r="D47" s="214"/>
      <c r="E47" s="214"/>
      <c r="F47" s="65"/>
      <c r="G47" s="209"/>
    </row>
    <row r="48" spans="1:7" ht="12.75">
      <c r="A48" s="211"/>
      <c r="B48" s="213"/>
      <c r="C48" s="209"/>
      <c r="D48" s="214"/>
      <c r="E48" s="214"/>
      <c r="F48" s="65"/>
      <c r="G48" s="209"/>
    </row>
    <row r="49" spans="1:7" ht="12.75">
      <c r="A49" s="211" t="s">
        <v>49</v>
      </c>
      <c r="B49" s="212">
        <v>22</v>
      </c>
      <c r="C49" s="209"/>
      <c r="D49" s="214"/>
      <c r="E49" s="214"/>
      <c r="F49" s="65"/>
      <c r="G49" s="209"/>
    </row>
    <row r="50" spans="1:7" ht="12.75">
      <c r="A50" s="211"/>
      <c r="B50" s="213"/>
      <c r="C50" s="209"/>
      <c r="D50" s="214"/>
      <c r="E50" s="214"/>
      <c r="F50" s="65"/>
      <c r="G50" s="209"/>
    </row>
    <row r="51" spans="1:7" ht="12.75">
      <c r="A51" s="211" t="s">
        <v>50</v>
      </c>
      <c r="B51" s="212">
        <v>23</v>
      </c>
      <c r="C51" s="209"/>
      <c r="D51" s="214"/>
      <c r="E51" s="214"/>
      <c r="F51" s="65"/>
      <c r="G51" s="209"/>
    </row>
    <row r="52" spans="1:7" ht="12.75">
      <c r="A52" s="211"/>
      <c r="B52" s="213"/>
      <c r="C52" s="209"/>
      <c r="D52" s="214"/>
      <c r="E52" s="214"/>
      <c r="F52" s="65"/>
      <c r="G52" s="209"/>
    </row>
    <row r="53" spans="1:7" ht="12.75">
      <c r="A53" s="211" t="s">
        <v>51</v>
      </c>
      <c r="B53" s="212">
        <v>24</v>
      </c>
      <c r="C53" s="209"/>
      <c r="D53" s="214"/>
      <c r="E53" s="214"/>
      <c r="F53" s="65"/>
      <c r="G53" s="209"/>
    </row>
    <row r="54" spans="1:7" ht="12.75">
      <c r="A54" s="211"/>
      <c r="B54" s="213"/>
      <c r="C54" s="209"/>
      <c r="D54" s="214"/>
      <c r="E54" s="214"/>
      <c r="F54" s="65"/>
      <c r="G54" s="209"/>
    </row>
    <row r="55" spans="1:7" ht="12.75">
      <c r="A55" s="211" t="s">
        <v>52</v>
      </c>
      <c r="B55" s="212">
        <v>25</v>
      </c>
      <c r="C55" s="209"/>
      <c r="D55" s="214"/>
      <c r="E55" s="214"/>
      <c r="F55" s="65"/>
      <c r="G55" s="209"/>
    </row>
    <row r="56" spans="1:7" ht="12.75">
      <c r="A56" s="211"/>
      <c r="B56" s="213"/>
      <c r="C56" s="209"/>
      <c r="D56" s="214"/>
      <c r="E56" s="214"/>
      <c r="F56" s="65"/>
      <c r="G56" s="209"/>
    </row>
    <row r="57" spans="1:7" ht="12.75">
      <c r="A57" s="211" t="s">
        <v>53</v>
      </c>
      <c r="B57" s="212">
        <v>26</v>
      </c>
      <c r="C57" s="209"/>
      <c r="D57" s="214"/>
      <c r="E57" s="214"/>
      <c r="F57" s="65"/>
      <c r="G57" s="209"/>
    </row>
    <row r="58" spans="1:7" ht="12.75">
      <c r="A58" s="211"/>
      <c r="B58" s="213"/>
      <c r="C58" s="209"/>
      <c r="D58" s="214"/>
      <c r="E58" s="214"/>
      <c r="F58" s="65"/>
      <c r="G58" s="209"/>
    </row>
    <row r="59" spans="1:7" ht="12.75">
      <c r="A59" s="211" t="s">
        <v>54</v>
      </c>
      <c r="B59" s="212">
        <v>27</v>
      </c>
      <c r="C59" s="209"/>
      <c r="D59" s="214"/>
      <c r="E59" s="214"/>
      <c r="F59" s="65"/>
      <c r="G59" s="209"/>
    </row>
    <row r="60" spans="1:7" ht="12.75">
      <c r="A60" s="211"/>
      <c r="B60" s="213"/>
      <c r="C60" s="209"/>
      <c r="D60" s="214"/>
      <c r="E60" s="214"/>
      <c r="F60" s="65"/>
      <c r="G60" s="209"/>
    </row>
    <row r="61" spans="1:7" ht="12.75">
      <c r="A61" s="211" t="s">
        <v>55</v>
      </c>
      <c r="B61" s="212">
        <v>28</v>
      </c>
      <c r="C61" s="209"/>
      <c r="D61" s="214"/>
      <c r="E61" s="214"/>
      <c r="F61" s="65"/>
      <c r="G61" s="209"/>
    </row>
    <row r="62" spans="1:7" ht="12.75">
      <c r="A62" s="211"/>
      <c r="B62" s="213"/>
      <c r="C62" s="209"/>
      <c r="D62" s="214"/>
      <c r="E62" s="214"/>
      <c r="F62" s="65"/>
      <c r="G62" s="209"/>
    </row>
    <row r="63" spans="1:7" ht="12.75">
      <c r="A63" s="211" t="s">
        <v>56</v>
      </c>
      <c r="B63" s="212">
        <v>29</v>
      </c>
      <c r="C63" s="209"/>
      <c r="D63" s="214"/>
      <c r="E63" s="214"/>
      <c r="F63" s="65"/>
      <c r="G63" s="209"/>
    </row>
    <row r="64" spans="1:7" ht="12.75">
      <c r="A64" s="211"/>
      <c r="B64" s="213"/>
      <c r="C64" s="209"/>
      <c r="D64" s="214"/>
      <c r="E64" s="214"/>
      <c r="F64" s="65"/>
      <c r="G64" s="209"/>
    </row>
    <row r="65" spans="1:7" ht="12.75">
      <c r="A65" s="211" t="s">
        <v>57</v>
      </c>
      <c r="B65" s="212">
        <v>30</v>
      </c>
      <c r="C65" s="209"/>
      <c r="D65" s="214"/>
      <c r="E65" s="214"/>
      <c r="F65" s="65"/>
      <c r="G65" s="209"/>
    </row>
    <row r="66" spans="1:7" ht="12.75">
      <c r="A66" s="211"/>
      <c r="B66" s="213"/>
      <c r="C66" s="209"/>
      <c r="D66" s="214"/>
      <c r="E66" s="214"/>
      <c r="F66" s="65"/>
      <c r="G66" s="209"/>
    </row>
    <row r="67" spans="1:7" ht="12.75">
      <c r="A67" s="211" t="s">
        <v>58</v>
      </c>
      <c r="B67" s="212">
        <v>31</v>
      </c>
      <c r="C67" s="209"/>
      <c r="D67" s="214"/>
      <c r="E67" s="214"/>
      <c r="F67" s="65"/>
      <c r="G67" s="209"/>
    </row>
    <row r="68" spans="1:7" ht="12.75">
      <c r="A68" s="211"/>
      <c r="B68" s="213"/>
      <c r="C68" s="209"/>
      <c r="D68" s="214"/>
      <c r="E68" s="214"/>
      <c r="F68" s="65"/>
      <c r="G68" s="209"/>
    </row>
    <row r="69" spans="1:7" ht="12.75">
      <c r="A69" s="211" t="s">
        <v>59</v>
      </c>
      <c r="B69" s="212">
        <v>32</v>
      </c>
      <c r="C69" s="209"/>
      <c r="D69" s="214"/>
      <c r="E69" s="214"/>
      <c r="F69" s="65"/>
      <c r="G69" s="209"/>
    </row>
    <row r="70" spans="1:7" ht="12.75">
      <c r="A70" s="211"/>
      <c r="B70" s="213"/>
      <c r="C70" s="209"/>
      <c r="D70" s="214"/>
      <c r="E70" s="214"/>
      <c r="F70" s="65"/>
      <c r="G70" s="209"/>
    </row>
    <row r="71" spans="1:7" ht="12.75">
      <c r="A71" s="211" t="s">
        <v>60</v>
      </c>
      <c r="B71" s="212">
        <v>33</v>
      </c>
      <c r="C71" s="209"/>
      <c r="D71" s="214"/>
      <c r="E71" s="214"/>
      <c r="F71" s="65"/>
      <c r="G71" s="209"/>
    </row>
    <row r="72" spans="1:7" ht="12.75">
      <c r="A72" s="211"/>
      <c r="B72" s="213"/>
      <c r="C72" s="209"/>
      <c r="D72" s="214"/>
      <c r="E72" s="214"/>
      <c r="F72" s="65"/>
      <c r="G72" s="209"/>
    </row>
    <row r="73" spans="1:7" ht="12.75">
      <c r="A73" s="211" t="s">
        <v>61</v>
      </c>
      <c r="B73" s="212">
        <v>34</v>
      </c>
      <c r="C73" s="209"/>
      <c r="D73" s="214"/>
      <c r="E73" s="214"/>
      <c r="F73" s="65"/>
      <c r="G73" s="209"/>
    </row>
    <row r="74" spans="1:7" ht="12.75">
      <c r="A74" s="211"/>
      <c r="B74" s="213"/>
      <c r="C74" s="209"/>
      <c r="D74" s="214"/>
      <c r="E74" s="214"/>
      <c r="F74" s="65"/>
      <c r="G74" s="209"/>
    </row>
    <row r="75" spans="1:7" ht="12.75">
      <c r="A75" s="211" t="s">
        <v>62</v>
      </c>
      <c r="B75" s="212">
        <v>35</v>
      </c>
      <c r="C75" s="209"/>
      <c r="D75" s="214"/>
      <c r="E75" s="214"/>
      <c r="F75" s="65"/>
      <c r="G75" s="209"/>
    </row>
    <row r="76" spans="1:7" ht="12.75">
      <c r="A76" s="211"/>
      <c r="B76" s="213"/>
      <c r="C76" s="209"/>
      <c r="D76" s="214"/>
      <c r="E76" s="214"/>
      <c r="F76" s="65"/>
      <c r="G76" s="209"/>
    </row>
    <row r="77" spans="1:7" ht="12.75">
      <c r="A77" s="211" t="s">
        <v>63</v>
      </c>
      <c r="B77" s="212">
        <v>36</v>
      </c>
      <c r="C77" s="209"/>
      <c r="D77" s="214"/>
      <c r="E77" s="214"/>
      <c r="F77" s="65"/>
      <c r="G77" s="209"/>
    </row>
    <row r="78" spans="1:7" ht="12.75">
      <c r="A78" s="211"/>
      <c r="B78" s="213"/>
      <c r="C78" s="209"/>
      <c r="D78" s="214"/>
      <c r="E78" s="214"/>
      <c r="F78" s="65"/>
      <c r="G78" s="209"/>
    </row>
    <row r="79" spans="1:7" ht="12.75">
      <c r="A79" s="211" t="s">
        <v>64</v>
      </c>
      <c r="B79" s="212">
        <v>37</v>
      </c>
      <c r="C79" s="209"/>
      <c r="D79" s="214"/>
      <c r="E79" s="214"/>
      <c r="F79" s="65"/>
      <c r="G79" s="209"/>
    </row>
    <row r="80" spans="1:7" ht="12.75">
      <c r="A80" s="211"/>
      <c r="B80" s="213"/>
      <c r="C80" s="209"/>
      <c r="D80" s="214"/>
      <c r="E80" s="214"/>
      <c r="F80" s="65"/>
      <c r="G80" s="209"/>
    </row>
    <row r="81" spans="1:7" ht="12.75">
      <c r="A81" s="211" t="s">
        <v>65</v>
      </c>
      <c r="B81" s="212">
        <v>38</v>
      </c>
      <c r="C81" s="209"/>
      <c r="D81" s="214"/>
      <c r="E81" s="214"/>
      <c r="F81" s="65"/>
      <c r="G81" s="209"/>
    </row>
    <row r="82" spans="1:7" ht="12.75">
      <c r="A82" s="211"/>
      <c r="B82" s="213"/>
      <c r="C82" s="209"/>
      <c r="D82" s="214"/>
      <c r="E82" s="214"/>
      <c r="F82" s="65"/>
      <c r="G82" s="209"/>
    </row>
    <row r="83" spans="1:7" ht="12.75">
      <c r="A83" s="211" t="s">
        <v>66</v>
      </c>
      <c r="B83" s="212">
        <v>39</v>
      </c>
      <c r="C83" s="209"/>
      <c r="D83" s="214"/>
      <c r="E83" s="214"/>
      <c r="F83" s="65"/>
      <c r="G83" s="209"/>
    </row>
    <row r="84" spans="1:7" ht="12.75">
      <c r="A84" s="211"/>
      <c r="B84" s="213"/>
      <c r="C84" s="209"/>
      <c r="D84" s="214"/>
      <c r="E84" s="214"/>
      <c r="F84" s="65"/>
      <c r="G84" s="209"/>
    </row>
    <row r="85" spans="1:7" ht="12.75">
      <c r="A85" s="211" t="s">
        <v>67</v>
      </c>
      <c r="B85" s="212">
        <v>40</v>
      </c>
      <c r="C85" s="209"/>
      <c r="D85" s="214"/>
      <c r="E85" s="214"/>
      <c r="F85" s="65"/>
      <c r="G85" s="209"/>
    </row>
    <row r="86" spans="1:7" ht="12.75">
      <c r="A86" s="211"/>
      <c r="B86" s="213"/>
      <c r="C86" s="209"/>
      <c r="D86" s="214"/>
      <c r="E86" s="214"/>
      <c r="F86" s="65"/>
      <c r="G86" s="209"/>
    </row>
    <row r="87" spans="1:8" ht="12.75">
      <c r="A87" s="210" t="s">
        <v>74</v>
      </c>
      <c r="B87" s="212">
        <v>41</v>
      </c>
      <c r="C87" s="209"/>
      <c r="D87" s="214"/>
      <c r="E87" s="214"/>
      <c r="F87" s="65"/>
      <c r="G87" s="209"/>
      <c r="H87" s="3"/>
    </row>
    <row r="88" spans="1:8" ht="12.75">
      <c r="A88" s="211"/>
      <c r="B88" s="213"/>
      <c r="C88" s="209"/>
      <c r="D88" s="214"/>
      <c r="E88" s="214"/>
      <c r="F88" s="65"/>
      <c r="G88" s="209"/>
      <c r="H88" s="3"/>
    </row>
    <row r="89" spans="1:8" ht="12.75">
      <c r="A89" s="210" t="s">
        <v>75</v>
      </c>
      <c r="B89" s="212">
        <v>42</v>
      </c>
      <c r="C89" s="209"/>
      <c r="D89" s="214"/>
      <c r="E89" s="214"/>
      <c r="F89" s="65"/>
      <c r="G89" s="209"/>
      <c r="H89" s="3"/>
    </row>
    <row r="90" spans="1:8" ht="12.75">
      <c r="A90" s="211"/>
      <c r="B90" s="213"/>
      <c r="C90" s="209"/>
      <c r="D90" s="214"/>
      <c r="E90" s="214"/>
      <c r="F90" s="65"/>
      <c r="G90" s="209"/>
      <c r="H90" s="3"/>
    </row>
    <row r="91" spans="1:8" ht="12.75">
      <c r="A91" s="210" t="s">
        <v>76</v>
      </c>
      <c r="B91" s="212">
        <v>43</v>
      </c>
      <c r="C91" s="209"/>
      <c r="D91" s="214"/>
      <c r="E91" s="214"/>
      <c r="F91" s="65"/>
      <c r="G91" s="209"/>
      <c r="H91" s="3"/>
    </row>
    <row r="92" spans="1:8" ht="12.75">
      <c r="A92" s="211"/>
      <c r="B92" s="213"/>
      <c r="C92" s="209"/>
      <c r="D92" s="214"/>
      <c r="E92" s="214"/>
      <c r="F92" s="65"/>
      <c r="G92" s="209"/>
      <c r="H92" s="3"/>
    </row>
    <row r="93" spans="1:8" ht="12.75">
      <c r="A93" s="210" t="s">
        <v>77</v>
      </c>
      <c r="B93" s="212">
        <v>44</v>
      </c>
      <c r="C93" s="209"/>
      <c r="D93" s="214"/>
      <c r="E93" s="214"/>
      <c r="F93" s="65"/>
      <c r="G93" s="209"/>
      <c r="H93" s="3"/>
    </row>
    <row r="94" spans="1:8" ht="12.75">
      <c r="A94" s="211"/>
      <c r="B94" s="213"/>
      <c r="C94" s="209"/>
      <c r="D94" s="214"/>
      <c r="E94" s="214"/>
      <c r="F94" s="65"/>
      <c r="G94" s="209"/>
      <c r="H94" s="3"/>
    </row>
    <row r="95" spans="1:8" ht="12.75">
      <c r="A95" s="210" t="s">
        <v>78</v>
      </c>
      <c r="B95" s="212">
        <v>45</v>
      </c>
      <c r="C95" s="209"/>
      <c r="D95" s="214"/>
      <c r="E95" s="214"/>
      <c r="F95" s="65"/>
      <c r="G95" s="209"/>
      <c r="H95" s="3"/>
    </row>
    <row r="96" spans="1:8" ht="12.75">
      <c r="A96" s="211"/>
      <c r="B96" s="213"/>
      <c r="C96" s="209"/>
      <c r="D96" s="214"/>
      <c r="E96" s="214"/>
      <c r="F96" s="65"/>
      <c r="G96" s="209"/>
      <c r="H96" s="3"/>
    </row>
    <row r="97" spans="1:8" ht="12.75">
      <c r="A97" s="210" t="s">
        <v>79</v>
      </c>
      <c r="B97" s="212">
        <v>46</v>
      </c>
      <c r="C97" s="209"/>
      <c r="D97" s="214"/>
      <c r="E97" s="214"/>
      <c r="F97" s="65"/>
      <c r="G97" s="209"/>
      <c r="H97" s="3"/>
    </row>
    <row r="98" spans="1:8" ht="12.75">
      <c r="A98" s="211"/>
      <c r="B98" s="213"/>
      <c r="C98" s="209"/>
      <c r="D98" s="214"/>
      <c r="E98" s="214"/>
      <c r="F98" s="65"/>
      <c r="G98" s="209"/>
      <c r="H98" s="3"/>
    </row>
    <row r="99" spans="1:8" ht="12.75">
      <c r="A99" s="206"/>
      <c r="B99" s="207"/>
      <c r="C99" s="205"/>
      <c r="D99" s="203"/>
      <c r="E99" s="203"/>
      <c r="F99" s="204"/>
      <c r="G99" s="205"/>
      <c r="H99" s="3"/>
    </row>
    <row r="100" spans="1:8" ht="12.75">
      <c r="A100" s="206"/>
      <c r="B100" s="208"/>
      <c r="C100" s="205"/>
      <c r="D100" s="203"/>
      <c r="E100" s="203"/>
      <c r="F100" s="204"/>
      <c r="G100" s="205"/>
      <c r="H100" s="3"/>
    </row>
    <row r="101" spans="1:8" ht="12.75">
      <c r="A101" s="206"/>
      <c r="B101" s="207"/>
      <c r="C101" s="205"/>
      <c r="D101" s="203"/>
      <c r="E101" s="203"/>
      <c r="F101" s="204"/>
      <c r="G101" s="205"/>
      <c r="H101" s="3"/>
    </row>
    <row r="102" spans="1:8" ht="12.75">
      <c r="A102" s="206"/>
      <c r="B102" s="208"/>
      <c r="C102" s="205"/>
      <c r="D102" s="203"/>
      <c r="E102" s="203"/>
      <c r="F102" s="204"/>
      <c r="G102" s="205"/>
      <c r="H102" s="3"/>
    </row>
    <row r="103" spans="1:8" ht="12.75">
      <c r="A103" s="206"/>
      <c r="B103" s="207"/>
      <c r="C103" s="205"/>
      <c r="D103" s="203"/>
      <c r="E103" s="203"/>
      <c r="F103" s="204"/>
      <c r="G103" s="205"/>
      <c r="H103" s="3"/>
    </row>
    <row r="104" spans="1:8" ht="12.75">
      <c r="A104" s="206"/>
      <c r="B104" s="208"/>
      <c r="C104" s="205"/>
      <c r="D104" s="203"/>
      <c r="E104" s="203"/>
      <c r="F104" s="204"/>
      <c r="G104" s="205"/>
      <c r="H104" s="3"/>
    </row>
    <row r="105" spans="1:8" ht="12.75">
      <c r="A105" s="206"/>
      <c r="B105" s="207"/>
      <c r="C105" s="205"/>
      <c r="D105" s="203"/>
      <c r="E105" s="203"/>
      <c r="F105" s="204"/>
      <c r="G105" s="205"/>
      <c r="H105" s="3"/>
    </row>
    <row r="106" spans="1:8" ht="12.75">
      <c r="A106" s="206"/>
      <c r="B106" s="208"/>
      <c r="C106" s="205"/>
      <c r="D106" s="203"/>
      <c r="E106" s="203"/>
      <c r="F106" s="204"/>
      <c r="G106" s="205"/>
      <c r="H106" s="3"/>
    </row>
    <row r="107" spans="1:8" ht="12.75">
      <c r="A107" s="206"/>
      <c r="B107" s="207"/>
      <c r="C107" s="205"/>
      <c r="D107" s="203"/>
      <c r="E107" s="203"/>
      <c r="F107" s="204"/>
      <c r="G107" s="205"/>
      <c r="H107" s="3"/>
    </row>
    <row r="108" spans="1:8" ht="12.75">
      <c r="A108" s="206"/>
      <c r="B108" s="208"/>
      <c r="C108" s="205"/>
      <c r="D108" s="203"/>
      <c r="E108" s="203"/>
      <c r="F108" s="204"/>
      <c r="G108" s="205"/>
      <c r="H108" s="3"/>
    </row>
    <row r="109" spans="1:8" ht="12.75">
      <c r="A109" s="206"/>
      <c r="B109" s="207"/>
      <c r="C109" s="205"/>
      <c r="D109" s="203"/>
      <c r="E109" s="203"/>
      <c r="F109" s="204"/>
      <c r="G109" s="205"/>
      <c r="H109" s="3"/>
    </row>
    <row r="110" spans="1:8" ht="12.75">
      <c r="A110" s="206"/>
      <c r="B110" s="208"/>
      <c r="C110" s="205"/>
      <c r="D110" s="203"/>
      <c r="E110" s="203"/>
      <c r="F110" s="204"/>
      <c r="G110" s="205"/>
      <c r="H110" s="3"/>
    </row>
    <row r="111" spans="1:8" ht="12.75">
      <c r="A111" s="206"/>
      <c r="B111" s="207"/>
      <c r="C111" s="205"/>
      <c r="D111" s="203"/>
      <c r="E111" s="203"/>
      <c r="F111" s="204"/>
      <c r="G111" s="205"/>
      <c r="H111" s="3"/>
    </row>
    <row r="112" spans="1:8" ht="12.75">
      <c r="A112" s="206"/>
      <c r="B112" s="208"/>
      <c r="C112" s="205"/>
      <c r="D112" s="203"/>
      <c r="E112" s="203"/>
      <c r="F112" s="204"/>
      <c r="G112" s="205"/>
      <c r="H112" s="3"/>
    </row>
    <row r="113" spans="1:8" ht="12.75">
      <c r="A113" s="206"/>
      <c r="B113" s="207"/>
      <c r="C113" s="205"/>
      <c r="D113" s="203"/>
      <c r="E113" s="203"/>
      <c r="F113" s="204"/>
      <c r="G113" s="205"/>
      <c r="H113" s="3"/>
    </row>
    <row r="114" spans="1:8" ht="12.75">
      <c r="A114" s="206"/>
      <c r="B114" s="208"/>
      <c r="C114" s="205"/>
      <c r="D114" s="203"/>
      <c r="E114" s="203"/>
      <c r="F114" s="204"/>
      <c r="G114" s="205"/>
      <c r="H114" s="3"/>
    </row>
    <row r="115" spans="1:8" ht="12.75">
      <c r="A115" s="206"/>
      <c r="B115" s="207"/>
      <c r="C115" s="205"/>
      <c r="D115" s="203"/>
      <c r="E115" s="203"/>
      <c r="F115" s="204"/>
      <c r="G115" s="205"/>
      <c r="H115" s="3"/>
    </row>
    <row r="116" spans="1:8" ht="12.75">
      <c r="A116" s="206"/>
      <c r="B116" s="208"/>
      <c r="C116" s="205"/>
      <c r="D116" s="203"/>
      <c r="E116" s="203"/>
      <c r="F116" s="204"/>
      <c r="G116" s="205"/>
      <c r="H116" s="3"/>
    </row>
    <row r="117" spans="1:8" ht="12.75">
      <c r="A117" s="206"/>
      <c r="B117" s="207"/>
      <c r="C117" s="205"/>
      <c r="D117" s="203"/>
      <c r="E117" s="203"/>
      <c r="F117" s="204"/>
      <c r="G117" s="205"/>
      <c r="H117" s="3"/>
    </row>
    <row r="118" spans="1:8" ht="12.75">
      <c r="A118" s="206"/>
      <c r="B118" s="208"/>
      <c r="C118" s="205"/>
      <c r="D118" s="203"/>
      <c r="E118" s="203"/>
      <c r="F118" s="204"/>
      <c r="G118" s="205"/>
      <c r="H118" s="3"/>
    </row>
    <row r="119" spans="1:8" ht="12.75">
      <c r="A119" s="206"/>
      <c r="B119" s="207"/>
      <c r="C119" s="205"/>
      <c r="D119" s="203"/>
      <c r="E119" s="203"/>
      <c r="F119" s="204"/>
      <c r="G119" s="205"/>
      <c r="H119" s="3"/>
    </row>
    <row r="120" spans="1:8" ht="12.75">
      <c r="A120" s="206"/>
      <c r="B120" s="208"/>
      <c r="C120" s="205"/>
      <c r="D120" s="203"/>
      <c r="E120" s="203"/>
      <c r="F120" s="204"/>
      <c r="G120" s="205"/>
      <c r="H120" s="3"/>
    </row>
    <row r="121" spans="1:8" ht="12.75">
      <c r="A121" s="206"/>
      <c r="B121" s="207"/>
      <c r="C121" s="205"/>
      <c r="D121" s="203"/>
      <c r="E121" s="203"/>
      <c r="F121" s="204"/>
      <c r="G121" s="205"/>
      <c r="H121" s="3"/>
    </row>
    <row r="122" spans="1:8" ht="12.75">
      <c r="A122" s="206"/>
      <c r="B122" s="208"/>
      <c r="C122" s="205"/>
      <c r="D122" s="203"/>
      <c r="E122" s="203"/>
      <c r="F122" s="204"/>
      <c r="G122" s="205"/>
      <c r="H122" s="3"/>
    </row>
    <row r="123" spans="1:8" ht="12.75">
      <c r="A123" s="206"/>
      <c r="B123" s="207"/>
      <c r="C123" s="205"/>
      <c r="D123" s="203"/>
      <c r="E123" s="203"/>
      <c r="F123" s="204"/>
      <c r="G123" s="205"/>
      <c r="H123" s="3"/>
    </row>
    <row r="124" spans="1:8" ht="12.75">
      <c r="A124" s="206"/>
      <c r="B124" s="208"/>
      <c r="C124" s="205"/>
      <c r="D124" s="203"/>
      <c r="E124" s="203"/>
      <c r="F124" s="204"/>
      <c r="G124" s="205"/>
      <c r="H124" s="3"/>
    </row>
    <row r="125" spans="1:8" ht="12.75">
      <c r="A125" s="206"/>
      <c r="B125" s="207"/>
      <c r="C125" s="205"/>
      <c r="D125" s="203"/>
      <c r="E125" s="203"/>
      <c r="F125" s="204"/>
      <c r="G125" s="205"/>
      <c r="H125" s="3"/>
    </row>
    <row r="126" spans="1:8" ht="12.75">
      <c r="A126" s="206"/>
      <c r="B126" s="208"/>
      <c r="C126" s="205"/>
      <c r="D126" s="203"/>
      <c r="E126" s="203"/>
      <c r="F126" s="204"/>
      <c r="G126" s="205"/>
      <c r="H126" s="3"/>
    </row>
    <row r="127" spans="1:8" ht="12.75">
      <c r="A127" s="206"/>
      <c r="B127" s="207"/>
      <c r="C127" s="205"/>
      <c r="D127" s="203"/>
      <c r="E127" s="203"/>
      <c r="F127" s="204"/>
      <c r="G127" s="205"/>
      <c r="H127" s="3"/>
    </row>
    <row r="128" spans="1:8" ht="12.75">
      <c r="A128" s="206"/>
      <c r="B128" s="208"/>
      <c r="C128" s="205"/>
      <c r="D128" s="203"/>
      <c r="E128" s="203"/>
      <c r="F128" s="204"/>
      <c r="G128" s="205"/>
      <c r="H128" s="3"/>
    </row>
    <row r="129" spans="1:8" ht="12.75">
      <c r="A129" s="206"/>
      <c r="B129" s="207"/>
      <c r="C129" s="205"/>
      <c r="D129" s="203"/>
      <c r="E129" s="203"/>
      <c r="F129" s="204"/>
      <c r="G129" s="205"/>
      <c r="H129" s="3"/>
    </row>
    <row r="130" spans="1:8" ht="12.75">
      <c r="A130" s="206"/>
      <c r="B130" s="208"/>
      <c r="C130" s="205"/>
      <c r="D130" s="203"/>
      <c r="E130" s="203"/>
      <c r="F130" s="204"/>
      <c r="G130" s="205"/>
      <c r="H130" s="3"/>
    </row>
    <row r="131" spans="1:8" ht="12.75">
      <c r="A131" s="206"/>
      <c r="B131" s="207"/>
      <c r="C131" s="205"/>
      <c r="D131" s="203"/>
      <c r="E131" s="203"/>
      <c r="F131" s="204"/>
      <c r="G131" s="205"/>
      <c r="H131" s="3"/>
    </row>
    <row r="132" spans="1:8" ht="12.75">
      <c r="A132" s="206"/>
      <c r="B132" s="208"/>
      <c r="C132" s="205"/>
      <c r="D132" s="203"/>
      <c r="E132" s="203"/>
      <c r="F132" s="204"/>
      <c r="G132" s="205"/>
      <c r="H132" s="3"/>
    </row>
    <row r="133" spans="1:8" ht="12.75">
      <c r="A133" s="206"/>
      <c r="B133" s="207"/>
      <c r="C133" s="205"/>
      <c r="D133" s="203"/>
      <c r="E133" s="203"/>
      <c r="F133" s="204"/>
      <c r="G133" s="205"/>
      <c r="H133" s="3"/>
    </row>
    <row r="134" spans="1:8" ht="12.75">
      <c r="A134" s="206"/>
      <c r="B134" s="208"/>
      <c r="C134" s="205"/>
      <c r="D134" s="203"/>
      <c r="E134" s="203"/>
      <c r="F134" s="204"/>
      <c r="G134" s="205"/>
      <c r="H134" s="3"/>
    </row>
    <row r="135" spans="1:8" ht="12.75">
      <c r="A135" s="206"/>
      <c r="B135" s="207"/>
      <c r="C135" s="205"/>
      <c r="D135" s="203"/>
      <c r="E135" s="203"/>
      <c r="F135" s="204"/>
      <c r="G135" s="205"/>
      <c r="H135" s="3"/>
    </row>
    <row r="136" spans="1:8" ht="12.75">
      <c r="A136" s="206"/>
      <c r="B136" s="208"/>
      <c r="C136" s="205"/>
      <c r="D136" s="203"/>
      <c r="E136" s="203"/>
      <c r="F136" s="204"/>
      <c r="G136" s="205"/>
      <c r="H136" s="3"/>
    </row>
    <row r="137" spans="1:8" ht="12.75">
      <c r="A137" s="206"/>
      <c r="B137" s="207"/>
      <c r="C137" s="205"/>
      <c r="D137" s="203"/>
      <c r="E137" s="203"/>
      <c r="F137" s="204"/>
      <c r="G137" s="205"/>
      <c r="H137" s="3"/>
    </row>
    <row r="138" spans="1:8" ht="12.75">
      <c r="A138" s="206"/>
      <c r="B138" s="208"/>
      <c r="C138" s="205"/>
      <c r="D138" s="203"/>
      <c r="E138" s="203"/>
      <c r="F138" s="204"/>
      <c r="G138" s="205"/>
      <c r="H138" s="3"/>
    </row>
    <row r="139" spans="1:8" ht="12.75">
      <c r="A139" s="206"/>
      <c r="B139" s="207"/>
      <c r="C139" s="205"/>
      <c r="D139" s="203"/>
      <c r="E139" s="203"/>
      <c r="F139" s="204"/>
      <c r="G139" s="205"/>
      <c r="H139" s="3"/>
    </row>
    <row r="140" spans="1:8" ht="12.75">
      <c r="A140" s="206"/>
      <c r="B140" s="208"/>
      <c r="C140" s="205"/>
      <c r="D140" s="203"/>
      <c r="E140" s="203"/>
      <c r="F140" s="204"/>
      <c r="G140" s="205"/>
      <c r="H140" s="3"/>
    </row>
    <row r="141" spans="1:8" ht="12.75">
      <c r="A141" s="206"/>
      <c r="B141" s="207"/>
      <c r="C141" s="205"/>
      <c r="D141" s="203"/>
      <c r="E141" s="203"/>
      <c r="F141" s="204"/>
      <c r="G141" s="205"/>
      <c r="H141" s="3"/>
    </row>
    <row r="142" spans="1:8" ht="12.75">
      <c r="A142" s="206"/>
      <c r="B142" s="208"/>
      <c r="C142" s="205"/>
      <c r="D142" s="203"/>
      <c r="E142" s="203"/>
      <c r="F142" s="204"/>
      <c r="G142" s="205"/>
      <c r="H142" s="3"/>
    </row>
    <row r="143" spans="1:8" ht="12.75">
      <c r="A143" s="206"/>
      <c r="B143" s="207"/>
      <c r="C143" s="205"/>
      <c r="D143" s="203"/>
      <c r="E143" s="203"/>
      <c r="F143" s="204"/>
      <c r="G143" s="205"/>
      <c r="H143" s="3"/>
    </row>
    <row r="144" spans="1:8" ht="12.75">
      <c r="A144" s="206"/>
      <c r="B144" s="208"/>
      <c r="C144" s="205"/>
      <c r="D144" s="203"/>
      <c r="E144" s="203"/>
      <c r="F144" s="204"/>
      <c r="G144" s="205"/>
      <c r="H144" s="3"/>
    </row>
    <row r="145" spans="1:8" ht="12.75">
      <c r="A145" s="206"/>
      <c r="B145" s="207"/>
      <c r="C145" s="205"/>
      <c r="D145" s="203"/>
      <c r="E145" s="203"/>
      <c r="F145" s="204"/>
      <c r="G145" s="205"/>
      <c r="H145" s="3"/>
    </row>
    <row r="146" spans="1:8" ht="12.75">
      <c r="A146" s="206"/>
      <c r="B146" s="208"/>
      <c r="C146" s="205"/>
      <c r="D146" s="203"/>
      <c r="E146" s="203"/>
      <c r="F146" s="204"/>
      <c r="G146" s="205"/>
      <c r="H146" s="3"/>
    </row>
    <row r="147" spans="1:8" ht="12.75">
      <c r="A147" s="206"/>
      <c r="B147" s="207"/>
      <c r="C147" s="205"/>
      <c r="D147" s="203"/>
      <c r="E147" s="203"/>
      <c r="F147" s="204"/>
      <c r="G147" s="205"/>
      <c r="H147" s="3"/>
    </row>
    <row r="148" spans="1:8" ht="12.75">
      <c r="A148" s="206"/>
      <c r="B148" s="208"/>
      <c r="C148" s="205"/>
      <c r="D148" s="203"/>
      <c r="E148" s="203"/>
      <c r="F148" s="204"/>
      <c r="G148" s="205"/>
      <c r="H148" s="3"/>
    </row>
    <row r="149" spans="1:8" ht="12.75">
      <c r="A149" s="206"/>
      <c r="B149" s="207"/>
      <c r="C149" s="205"/>
      <c r="D149" s="203"/>
      <c r="E149" s="203"/>
      <c r="F149" s="204"/>
      <c r="G149" s="205"/>
      <c r="H149" s="3"/>
    </row>
    <row r="150" spans="1:8" ht="12.75">
      <c r="A150" s="206"/>
      <c r="B150" s="208"/>
      <c r="C150" s="205"/>
      <c r="D150" s="203"/>
      <c r="E150" s="203"/>
      <c r="F150" s="204"/>
      <c r="G150" s="205"/>
      <c r="H150" s="3"/>
    </row>
    <row r="151" spans="1:8" ht="12.75">
      <c r="A151" s="206"/>
      <c r="B151" s="207"/>
      <c r="C151" s="205"/>
      <c r="D151" s="203"/>
      <c r="E151" s="203"/>
      <c r="F151" s="204"/>
      <c r="G151" s="205"/>
      <c r="H151" s="3"/>
    </row>
    <row r="152" spans="1:8" ht="12.75">
      <c r="A152" s="206"/>
      <c r="B152" s="208"/>
      <c r="C152" s="205"/>
      <c r="D152" s="203"/>
      <c r="E152" s="203"/>
      <c r="F152" s="204"/>
      <c r="G152" s="205"/>
      <c r="H152" s="3"/>
    </row>
    <row r="153" spans="1:8" ht="12.75">
      <c r="A153" s="206"/>
      <c r="B153" s="207"/>
      <c r="C153" s="205"/>
      <c r="D153" s="203"/>
      <c r="E153" s="203"/>
      <c r="F153" s="204"/>
      <c r="G153" s="205"/>
      <c r="H153" s="3"/>
    </row>
    <row r="154" spans="1:8" ht="12.75">
      <c r="A154" s="206"/>
      <c r="B154" s="208"/>
      <c r="C154" s="205"/>
      <c r="D154" s="203"/>
      <c r="E154" s="203"/>
      <c r="F154" s="204"/>
      <c r="G154" s="205"/>
      <c r="H154" s="3"/>
    </row>
    <row r="155" spans="1:8" ht="12.75">
      <c r="A155" s="206"/>
      <c r="B155" s="207"/>
      <c r="C155" s="205"/>
      <c r="D155" s="203"/>
      <c r="E155" s="203"/>
      <c r="F155" s="204"/>
      <c r="G155" s="205"/>
      <c r="H155" s="3"/>
    </row>
    <row r="156" spans="1:8" ht="12.75">
      <c r="A156" s="206"/>
      <c r="B156" s="208"/>
      <c r="C156" s="205"/>
      <c r="D156" s="203"/>
      <c r="E156" s="203"/>
      <c r="F156" s="204"/>
      <c r="G156" s="205"/>
      <c r="H156" s="3"/>
    </row>
    <row r="157" spans="1:8" ht="12.75">
      <c r="A157" s="206"/>
      <c r="B157" s="207"/>
      <c r="C157" s="205"/>
      <c r="D157" s="203"/>
      <c r="E157" s="203"/>
      <c r="F157" s="204"/>
      <c r="G157" s="205"/>
      <c r="H157" s="3"/>
    </row>
    <row r="158" spans="1:8" ht="12.75">
      <c r="A158" s="206"/>
      <c r="B158" s="208"/>
      <c r="C158" s="205"/>
      <c r="D158" s="203"/>
      <c r="E158" s="203"/>
      <c r="F158" s="204"/>
      <c r="G158" s="205"/>
      <c r="H158" s="3"/>
    </row>
    <row r="159" spans="1:8" ht="12.75">
      <c r="A159" s="206"/>
      <c r="B159" s="207"/>
      <c r="C159" s="205"/>
      <c r="D159" s="203"/>
      <c r="E159" s="203"/>
      <c r="F159" s="204"/>
      <c r="G159" s="205"/>
      <c r="H159" s="3"/>
    </row>
    <row r="160" spans="1:8" ht="12.75">
      <c r="A160" s="206"/>
      <c r="B160" s="208"/>
      <c r="C160" s="205"/>
      <c r="D160" s="203"/>
      <c r="E160" s="203"/>
      <c r="F160" s="204"/>
      <c r="G160" s="205"/>
      <c r="H160" s="3"/>
    </row>
    <row r="161" spans="1:8" ht="12.75">
      <c r="A161" s="206"/>
      <c r="B161" s="207"/>
      <c r="C161" s="205"/>
      <c r="D161" s="203"/>
      <c r="E161" s="203"/>
      <c r="F161" s="204"/>
      <c r="G161" s="205"/>
      <c r="H161" s="3"/>
    </row>
    <row r="162" spans="1:8" ht="12.75">
      <c r="A162" s="206"/>
      <c r="B162" s="208"/>
      <c r="C162" s="205"/>
      <c r="D162" s="203"/>
      <c r="E162" s="203"/>
      <c r="F162" s="204"/>
      <c r="G162" s="205"/>
      <c r="H162" s="3"/>
    </row>
    <row r="163" spans="1:8" ht="12.75">
      <c r="A163" s="206"/>
      <c r="B163" s="207"/>
      <c r="C163" s="205"/>
      <c r="D163" s="203"/>
      <c r="E163" s="203"/>
      <c r="F163" s="204"/>
      <c r="G163" s="205"/>
      <c r="H163" s="3"/>
    </row>
    <row r="164" spans="1:8" ht="12.75">
      <c r="A164" s="206"/>
      <c r="B164" s="208"/>
      <c r="C164" s="205"/>
      <c r="D164" s="203"/>
      <c r="E164" s="203"/>
      <c r="F164" s="204"/>
      <c r="G164" s="205"/>
      <c r="H164" s="3"/>
    </row>
    <row r="165" spans="1:8" ht="12.75">
      <c r="A165" s="206"/>
      <c r="B165" s="207"/>
      <c r="C165" s="205"/>
      <c r="D165" s="203"/>
      <c r="E165" s="203"/>
      <c r="F165" s="204"/>
      <c r="G165" s="205"/>
      <c r="H165" s="3"/>
    </row>
    <row r="166" spans="1:8" ht="12.75">
      <c r="A166" s="206"/>
      <c r="B166" s="208"/>
      <c r="C166" s="205"/>
      <c r="D166" s="203"/>
      <c r="E166" s="203"/>
      <c r="F166" s="204"/>
      <c r="G166" s="205"/>
      <c r="H166" s="3"/>
    </row>
    <row r="167" spans="1:8" ht="12.75">
      <c r="A167" s="206"/>
      <c r="B167" s="207"/>
      <c r="C167" s="205"/>
      <c r="D167" s="203"/>
      <c r="E167" s="203"/>
      <c r="F167" s="204"/>
      <c r="G167" s="205"/>
      <c r="H167" s="3"/>
    </row>
    <row r="168" spans="1:8" ht="12.75">
      <c r="A168" s="206"/>
      <c r="B168" s="208"/>
      <c r="C168" s="205"/>
      <c r="D168" s="203"/>
      <c r="E168" s="203"/>
      <c r="F168" s="204"/>
      <c r="G168" s="205"/>
      <c r="H168" s="3"/>
    </row>
    <row r="169" spans="1:8" ht="12.75">
      <c r="A169" s="206"/>
      <c r="B169" s="207"/>
      <c r="C169" s="205"/>
      <c r="D169" s="203"/>
      <c r="E169" s="203"/>
      <c r="F169" s="204"/>
      <c r="G169" s="205"/>
      <c r="H169" s="3"/>
    </row>
    <row r="170" spans="1:8" ht="12.75">
      <c r="A170" s="206"/>
      <c r="B170" s="208"/>
      <c r="C170" s="205"/>
      <c r="D170" s="203"/>
      <c r="E170" s="203"/>
      <c r="F170" s="204"/>
      <c r="G170" s="205"/>
      <c r="H170" s="3"/>
    </row>
    <row r="171" spans="1:8" ht="12.75">
      <c r="A171" s="206"/>
      <c r="B171" s="207"/>
      <c r="C171" s="205"/>
      <c r="D171" s="203"/>
      <c r="E171" s="203"/>
      <c r="F171" s="204"/>
      <c r="G171" s="205"/>
      <c r="H171" s="3"/>
    </row>
    <row r="172" spans="1:8" ht="12.75">
      <c r="A172" s="206"/>
      <c r="B172" s="208"/>
      <c r="C172" s="205"/>
      <c r="D172" s="203"/>
      <c r="E172" s="203"/>
      <c r="F172" s="204"/>
      <c r="G172" s="205"/>
      <c r="H172" s="3"/>
    </row>
    <row r="173" spans="1:8" ht="12.75">
      <c r="A173" s="206"/>
      <c r="B173" s="207"/>
      <c r="C173" s="205"/>
      <c r="D173" s="203"/>
      <c r="E173" s="203"/>
      <c r="F173" s="204"/>
      <c r="G173" s="205"/>
      <c r="H173" s="3"/>
    </row>
    <row r="174" spans="1:8" ht="12.75">
      <c r="A174" s="206"/>
      <c r="B174" s="208"/>
      <c r="C174" s="205"/>
      <c r="D174" s="203"/>
      <c r="E174" s="203"/>
      <c r="F174" s="204"/>
      <c r="G174" s="205"/>
      <c r="H174" s="3"/>
    </row>
    <row r="175" spans="1:8" ht="12.75">
      <c r="A175" s="206"/>
      <c r="B175" s="207"/>
      <c r="C175" s="205"/>
      <c r="D175" s="203"/>
      <c r="E175" s="203"/>
      <c r="F175" s="204"/>
      <c r="G175" s="205"/>
      <c r="H175" s="3"/>
    </row>
    <row r="176" spans="1:8" ht="12.75">
      <c r="A176" s="206"/>
      <c r="B176" s="208"/>
      <c r="C176" s="205"/>
      <c r="D176" s="203"/>
      <c r="E176" s="203"/>
      <c r="F176" s="204"/>
      <c r="G176" s="205"/>
      <c r="H176" s="3"/>
    </row>
    <row r="177" spans="1:8" ht="12.75">
      <c r="A177" s="206"/>
      <c r="B177" s="207"/>
      <c r="C177" s="205"/>
      <c r="D177" s="203"/>
      <c r="E177" s="203"/>
      <c r="F177" s="204"/>
      <c r="G177" s="205"/>
      <c r="H177" s="3"/>
    </row>
    <row r="178" spans="1:8" ht="12.75">
      <c r="A178" s="206"/>
      <c r="B178" s="208"/>
      <c r="C178" s="205"/>
      <c r="D178" s="203"/>
      <c r="E178" s="203"/>
      <c r="F178" s="204"/>
      <c r="G178" s="205"/>
      <c r="H178" s="3"/>
    </row>
    <row r="179" spans="1:8" ht="12.75">
      <c r="A179" s="206"/>
      <c r="B179" s="207"/>
      <c r="C179" s="205"/>
      <c r="D179" s="203"/>
      <c r="E179" s="203"/>
      <c r="F179" s="204"/>
      <c r="G179" s="205"/>
      <c r="H179" s="3"/>
    </row>
    <row r="180" spans="1:8" ht="12.75">
      <c r="A180" s="206"/>
      <c r="B180" s="208"/>
      <c r="C180" s="205"/>
      <c r="D180" s="203"/>
      <c r="E180" s="203"/>
      <c r="F180" s="204"/>
      <c r="G180" s="205"/>
      <c r="H180" s="3"/>
    </row>
    <row r="181" spans="1:8" ht="12.75">
      <c r="A181" s="206"/>
      <c r="B181" s="207"/>
      <c r="C181" s="205"/>
      <c r="D181" s="203"/>
      <c r="E181" s="203"/>
      <c r="F181" s="204"/>
      <c r="G181" s="205"/>
      <c r="H181" s="3"/>
    </row>
    <row r="182" spans="1:8" ht="12.75">
      <c r="A182" s="206"/>
      <c r="B182" s="208"/>
      <c r="C182" s="205"/>
      <c r="D182" s="203"/>
      <c r="E182" s="203"/>
      <c r="F182" s="204"/>
      <c r="G182" s="205"/>
      <c r="H182" s="3"/>
    </row>
    <row r="183" spans="1:8" ht="12.75">
      <c r="A183" s="206"/>
      <c r="B183" s="207"/>
      <c r="C183" s="205"/>
      <c r="D183" s="203"/>
      <c r="E183" s="203"/>
      <c r="F183" s="204"/>
      <c r="G183" s="205"/>
      <c r="H183" s="3"/>
    </row>
    <row r="184" spans="1:8" ht="12.75">
      <c r="A184" s="206"/>
      <c r="B184" s="208"/>
      <c r="C184" s="205"/>
      <c r="D184" s="203"/>
      <c r="E184" s="203"/>
      <c r="F184" s="204"/>
      <c r="G184" s="205"/>
      <c r="H184" s="3"/>
    </row>
    <row r="185" spans="1:8" ht="12.75">
      <c r="A185" s="206"/>
      <c r="B185" s="207"/>
      <c r="C185" s="205"/>
      <c r="D185" s="203"/>
      <c r="E185" s="203"/>
      <c r="F185" s="204"/>
      <c r="G185" s="205"/>
      <c r="H185" s="3"/>
    </row>
    <row r="186" spans="1:8" ht="12.75">
      <c r="A186" s="206"/>
      <c r="B186" s="208"/>
      <c r="C186" s="205"/>
      <c r="D186" s="203"/>
      <c r="E186" s="203"/>
      <c r="F186" s="204"/>
      <c r="G186" s="205"/>
      <c r="H186" s="3"/>
    </row>
    <row r="187" spans="1:8" ht="12.75">
      <c r="A187" s="206"/>
      <c r="B187" s="207"/>
      <c r="C187" s="205"/>
      <c r="D187" s="203"/>
      <c r="E187" s="203"/>
      <c r="F187" s="204"/>
      <c r="G187" s="205"/>
      <c r="H187" s="3"/>
    </row>
    <row r="188" spans="1:8" ht="12.75">
      <c r="A188" s="206"/>
      <c r="B188" s="208"/>
      <c r="C188" s="205"/>
      <c r="D188" s="203"/>
      <c r="E188" s="203"/>
      <c r="F188" s="204"/>
      <c r="G188" s="205"/>
      <c r="H188" s="3"/>
    </row>
    <row r="189" spans="1:8" ht="12.75">
      <c r="A189" s="206"/>
      <c r="B189" s="207"/>
      <c r="C189" s="205"/>
      <c r="D189" s="203"/>
      <c r="E189" s="203"/>
      <c r="F189" s="204"/>
      <c r="G189" s="205"/>
      <c r="H189" s="3"/>
    </row>
    <row r="190" spans="1:8" ht="12.75">
      <c r="A190" s="206"/>
      <c r="B190" s="208"/>
      <c r="C190" s="205"/>
      <c r="D190" s="203"/>
      <c r="E190" s="203"/>
      <c r="F190" s="204"/>
      <c r="G190" s="205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F39:F40"/>
    <mergeCell ref="G39:G40"/>
    <mergeCell ref="A37:A38"/>
    <mergeCell ref="B37:B38"/>
    <mergeCell ref="C37:C38"/>
    <mergeCell ref="D37:D38"/>
    <mergeCell ref="E37:E38"/>
    <mergeCell ref="F37:F38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97"/>
  <sheetViews>
    <sheetView tabSelected="1" zoomScalePageLayoutView="0" workbookViewId="0" topLeftCell="A1">
      <selection activeCell="D24" sqref="D24:D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57421875" style="0" customWidth="1"/>
  </cols>
  <sheetData>
    <row r="1" spans="1:23" ht="21" thickBot="1">
      <c r="A1" s="247" t="s">
        <v>68</v>
      </c>
      <c r="B1" s="247"/>
      <c r="C1" s="247"/>
      <c r="D1" s="247"/>
      <c r="E1" s="247"/>
      <c r="F1" s="247"/>
      <c r="G1" s="24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70" t="s">
        <v>72</v>
      </c>
      <c r="B2" s="170"/>
      <c r="C2" s="170"/>
      <c r="D2" s="187" t="str">
        <f>HYPERLINK('[1]реквизиты'!$A$2)</f>
        <v>Первенство России по самбо среди юниоров до 23 лет.</v>
      </c>
      <c r="E2" s="248"/>
      <c r="F2" s="248"/>
      <c r="G2" s="2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8.5" customHeight="1" thickBot="1">
      <c r="B3" s="51"/>
      <c r="C3" s="51"/>
      <c r="D3" s="244" t="str">
        <f>HYPERLINK('[1]реквизиты'!$A$3)</f>
        <v>22-26 января 2010г.</v>
      </c>
      <c r="E3" s="244"/>
      <c r="F3" s="244"/>
      <c r="G3" s="52" t="str">
        <f>HYPERLINK('пр.взв'!D4)</f>
        <v>В.к.    +100   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0" t="s">
        <v>22</v>
      </c>
      <c r="B4" s="252" t="s">
        <v>5</v>
      </c>
      <c r="C4" s="237" t="s">
        <v>2</v>
      </c>
      <c r="D4" s="237" t="s">
        <v>3</v>
      </c>
      <c r="E4" s="237" t="s">
        <v>4</v>
      </c>
      <c r="F4" s="237" t="s">
        <v>8</v>
      </c>
      <c r="G4" s="240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1"/>
      <c r="B5" s="238"/>
      <c r="C5" s="239"/>
      <c r="D5" s="238"/>
      <c r="E5" s="239"/>
      <c r="F5" s="239"/>
      <c r="G5" s="24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30" t="s">
        <v>10</v>
      </c>
      <c r="B6" s="232">
        <v>12</v>
      </c>
      <c r="C6" s="197" t="str">
        <f>VLOOKUP(B6,'пр.взв'!B7:G86,2,FALSE)</f>
        <v>ШИРЯЕВ Максим Сергеевич</v>
      </c>
      <c r="D6" s="126" t="str">
        <f>VLOOKUP(B6,'пр.взв'!B7:G86,3,FALSE)</f>
        <v>18.03.88 мс</v>
      </c>
      <c r="E6" s="122" t="str">
        <f>VLOOKUP(B6,'пр.взв'!B7:G86,4,FALSE)</f>
        <v>Москва Д</v>
      </c>
      <c r="F6" s="124" t="str">
        <f>VLOOKUP(B6,'пр.взв'!B7:G86,5,FALSE)</f>
        <v>000129</v>
      </c>
      <c r="G6" s="246" t="str">
        <f>VLOOKUP(B6,'пр.взв'!B7:G86,6,FALSE)</f>
        <v>Фунтиков ПВ,Сейтаблаев АВ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31"/>
      <c r="B7" s="233"/>
      <c r="C7" s="234"/>
      <c r="D7" s="245"/>
      <c r="E7" s="236"/>
      <c r="F7" s="228"/>
      <c r="G7" s="229"/>
    </row>
    <row r="8" spans="1:7" ht="13.5" customHeight="1">
      <c r="A8" s="242" t="s">
        <v>11</v>
      </c>
      <c r="B8" s="243">
        <v>5</v>
      </c>
      <c r="C8" s="234" t="str">
        <f>VLOOKUP(B8,'пр.взв'!B7:G86,2,FALSE)</f>
        <v>БЕРЕЗНЕВ Алексей Владимирович</v>
      </c>
      <c r="D8" s="235" t="str">
        <f>VLOOKUP(B8,'пр.взв'!B7:G86,3,FALSE)</f>
        <v>15.09.88 мс</v>
      </c>
      <c r="E8" s="236" t="str">
        <f>VLOOKUP(B8,'пр.взв'!B7:G86,4,FALSE)</f>
        <v>ЦФО Липецкая обл. Липецк Л</v>
      </c>
      <c r="F8" s="228">
        <f>VLOOKUP(B8,'пр.взв'!B7:G86,5,FALSE)</f>
        <v>0</v>
      </c>
      <c r="G8" s="229" t="str">
        <f>VLOOKUP(B8,'пр.взв'!B7:G86,6,FALSE)</f>
        <v>Толчеев А.Н.</v>
      </c>
    </row>
    <row r="9" spans="1:7" ht="13.5" customHeight="1">
      <c r="A9" s="231"/>
      <c r="B9" s="233"/>
      <c r="C9" s="234"/>
      <c r="D9" s="235"/>
      <c r="E9" s="236"/>
      <c r="F9" s="228"/>
      <c r="G9" s="229"/>
    </row>
    <row r="10" spans="1:7" ht="13.5" customHeight="1">
      <c r="A10" s="242" t="s">
        <v>12</v>
      </c>
      <c r="B10" s="243">
        <v>2</v>
      </c>
      <c r="C10" s="234" t="str">
        <f>VLOOKUP(B10,'пр.взв'!B7:G86,2,FALSE)</f>
        <v>БОБИКОВ Роман Николаевич</v>
      </c>
      <c r="D10" s="235" t="str">
        <f>VLOOKUP(B10,'пр.взв'!B7:G86,3,FALSE)</f>
        <v>88 мс</v>
      </c>
      <c r="E10" s="236" t="str">
        <f>VLOOKUP(B10,'пр.взв'!B7:G86,4,FALSE)</f>
        <v>ЦФО Тверская Тверь МО</v>
      </c>
      <c r="F10" s="228">
        <f>VLOOKUP(B10,'пр.взв'!B7:G86,5,FALSE)</f>
        <v>0</v>
      </c>
      <c r="G10" s="229" t="str">
        <f>VLOOKUP(B10,'пр.взв'!B7:G86,6,FALSE)</f>
        <v>Каверзин ПИ</v>
      </c>
    </row>
    <row r="11" spans="1:7" ht="13.5" customHeight="1">
      <c r="A11" s="231"/>
      <c r="B11" s="233"/>
      <c r="C11" s="234"/>
      <c r="D11" s="235"/>
      <c r="E11" s="236"/>
      <c r="F11" s="228"/>
      <c r="G11" s="229"/>
    </row>
    <row r="12" spans="1:7" ht="13.5" customHeight="1">
      <c r="A12" s="242" t="s">
        <v>12</v>
      </c>
      <c r="B12" s="243">
        <v>11</v>
      </c>
      <c r="C12" s="234" t="str">
        <f>VLOOKUP(B12,'пр.взв'!B7:G86,2,FALSE)</f>
        <v>ПОЛЕХИН Денис Владимирович</v>
      </c>
      <c r="D12" s="235" t="str">
        <f>VLOOKUP(B12,'пр.взв'!B7:G86,3,FALSE)</f>
        <v>17.08.90 кмс</v>
      </c>
      <c r="E12" s="236" t="str">
        <f>VLOOKUP(B12,'пр.взв'!B7:G86,4,FALSE)</f>
        <v>ЦФО Тульская Тула МО</v>
      </c>
      <c r="F12" s="228">
        <f>VLOOKUP(B12,'пр.взв'!B7:G86,5,FALSE)</f>
        <v>0</v>
      </c>
      <c r="G12" s="229" t="str">
        <f>VLOOKUP(B12,'пр.взв'!B7:G86,6,FALSE)</f>
        <v>Ломиворотов РН</v>
      </c>
    </row>
    <row r="13" spans="1:7" ht="13.5" customHeight="1">
      <c r="A13" s="231"/>
      <c r="B13" s="233"/>
      <c r="C13" s="234"/>
      <c r="D13" s="235"/>
      <c r="E13" s="236"/>
      <c r="F13" s="228"/>
      <c r="G13" s="229"/>
    </row>
    <row r="14" spans="1:7" ht="13.5" customHeight="1">
      <c r="A14" s="242" t="s">
        <v>14</v>
      </c>
      <c r="B14" s="243">
        <v>8</v>
      </c>
      <c r="C14" s="234" t="str">
        <f>VLOOKUP(B14,'пр.взв'!B7:G86,2,FALSE)</f>
        <v>МИХАЛЬЧЕНКО Роман Александрович</v>
      </c>
      <c r="D14" s="235" t="str">
        <f>VLOOKUP(B14,'пр.взв'!B7:G86,3,FALSE)</f>
        <v>27.06.87 мс</v>
      </c>
      <c r="E14" s="236" t="str">
        <f>VLOOKUP(B14,'пр.взв'!B7:G86,4,FALSE)</f>
        <v>УФО Курганская Курган Д</v>
      </c>
      <c r="F14" s="228">
        <f>VLOOKUP(B14,'пр.взв'!B7:G86,5,FALSE)</f>
        <v>0</v>
      </c>
      <c r="G14" s="229" t="str">
        <f>VLOOKUP(B14,'пр.взв'!B7:G86,6,FALSE)</f>
        <v>Стенников МГ, Бородин ОБ</v>
      </c>
    </row>
    <row r="15" spans="1:7" ht="13.5" customHeight="1">
      <c r="A15" s="231"/>
      <c r="B15" s="233"/>
      <c r="C15" s="234"/>
      <c r="D15" s="235"/>
      <c r="E15" s="236"/>
      <c r="F15" s="228"/>
      <c r="G15" s="229"/>
    </row>
    <row r="16" spans="1:7" ht="13.5" customHeight="1">
      <c r="A16" s="242" t="s">
        <v>15</v>
      </c>
      <c r="B16" s="243">
        <v>4</v>
      </c>
      <c r="C16" s="234" t="str">
        <f>VLOOKUP(B16,'пр.взв'!B7:G86,2,FALSE)</f>
        <v>ТЕШЕВ Анзор Русланович</v>
      </c>
      <c r="D16" s="235" t="str">
        <f>VLOOKUP(B16,'пр.взв'!B7:G86,3,FALSE)</f>
        <v>05.07.89 мс</v>
      </c>
      <c r="E16" s="236" t="str">
        <f>VLOOKUP(B16,'пр.взв'!B7:G86,4,FALSE)</f>
        <v>ЮФО Адыгея Майкоп Д</v>
      </c>
      <c r="F16" s="228" t="str">
        <f>VLOOKUP(B16,'пр.взв'!B7:G86,5,FALSE)</f>
        <v>006613</v>
      </c>
      <c r="G16" s="229" t="str">
        <f>VLOOKUP(B16,'пр.взв'!B7:G86,6,FALSE)</f>
        <v>Мертуков С, Хапай А</v>
      </c>
    </row>
    <row r="17" spans="1:7" ht="13.5" customHeight="1">
      <c r="A17" s="231"/>
      <c r="B17" s="233"/>
      <c r="C17" s="234"/>
      <c r="D17" s="235"/>
      <c r="E17" s="236"/>
      <c r="F17" s="228"/>
      <c r="G17" s="229"/>
    </row>
    <row r="18" spans="1:7" ht="13.5" customHeight="1">
      <c r="A18" s="242" t="s">
        <v>16</v>
      </c>
      <c r="B18" s="243">
        <v>7</v>
      </c>
      <c r="C18" s="234" t="str">
        <f>VLOOKUP(B18,'пр.взв'!B7:G86,2,FALSE)</f>
        <v>КОСТИН Дмитрий Андреевич</v>
      </c>
      <c r="D18" s="235" t="str">
        <f>VLOOKUP(B18,'пр.взв'!B7:G86,3,FALSE)</f>
        <v>05.10.88 кмс</v>
      </c>
      <c r="E18" s="236" t="str">
        <f>VLOOKUP(B18,'пр.взв'!B7:G86,4,FALSE)</f>
        <v>Москва ВС</v>
      </c>
      <c r="F18" s="228" t="str">
        <f>VLOOKUP(B18,'пр.взв'!B7:G86,5,FALSE)</f>
        <v>003112</v>
      </c>
      <c r="G18" s="229" t="str">
        <f>VLOOKUP(B18,'пр.взв'!B7:G86,6,FALSE)</f>
        <v>Фунтиков ПВ,Бобров АА</v>
      </c>
    </row>
    <row r="19" spans="1:7" ht="13.5" customHeight="1">
      <c r="A19" s="231"/>
      <c r="B19" s="233"/>
      <c r="C19" s="234"/>
      <c r="D19" s="235"/>
      <c r="E19" s="236"/>
      <c r="F19" s="228"/>
      <c r="G19" s="229"/>
    </row>
    <row r="20" spans="1:7" ht="13.5" customHeight="1">
      <c r="A20" s="242" t="s">
        <v>17</v>
      </c>
      <c r="B20" s="243">
        <v>14</v>
      </c>
      <c r="C20" s="234" t="str">
        <f>VLOOKUP(B20,'пр.взв'!B7:G86,2,FALSE)</f>
        <v>МЕДВЕДСКИЙ Алексей Владимирович</v>
      </c>
      <c r="D20" s="235" t="str">
        <f>VLOOKUP(B20,'пр.взв'!B7:G86,3,FALSE)</f>
        <v>01.08.89 кмс</v>
      </c>
      <c r="E20" s="236" t="str">
        <f>VLOOKUP(B20,'пр.взв'!B7:G86,4,FALSE)</f>
        <v>ЦФО Липецкая обл. Елец ВС</v>
      </c>
      <c r="F20" s="228">
        <f>VLOOKUP(B20,'пр.взв'!B7:G86,5,FALSE)</f>
        <v>0</v>
      </c>
      <c r="G20" s="229" t="str">
        <f>VLOOKUP(B20,'пр.взв'!B7:G86,6,FALSE)</f>
        <v>Селиванов Ю.Н.</v>
      </c>
    </row>
    <row r="21" spans="1:7" ht="13.5" customHeight="1">
      <c r="A21" s="231"/>
      <c r="B21" s="233"/>
      <c r="C21" s="234"/>
      <c r="D21" s="235"/>
      <c r="E21" s="236"/>
      <c r="F21" s="228"/>
      <c r="G21" s="229"/>
    </row>
    <row r="22" spans="1:7" ht="13.5" customHeight="1">
      <c r="A22" s="242" t="s">
        <v>18</v>
      </c>
      <c r="B22" s="243">
        <v>9</v>
      </c>
      <c r="C22" s="234" t="str">
        <f>VLOOKUP(B22,'пр.взв'!B7:G86,2,FALSE)</f>
        <v>ХАЛИДОВ Асхабали Гасанович</v>
      </c>
      <c r="D22" s="235" t="str">
        <f>VLOOKUP(B22,'пр.взв'!B7:G86,3,FALSE)</f>
        <v>25.08.87 мс</v>
      </c>
      <c r="E22" s="236" t="str">
        <f>VLOOKUP(B22,'пр.взв'!B7:G86,4,FALSE)</f>
        <v>ЮФО Дагестан Махачкала ПР</v>
      </c>
      <c r="F22" s="228" t="str">
        <f>VLOOKUP(B22,'пр.взв'!B7:G86,5,FALSE)</f>
        <v>001251</v>
      </c>
      <c r="G22" s="229" t="str">
        <f>VLOOKUP(B22,'пр.взв'!B7:G86,6,FALSE)</f>
        <v>Булатов КХ, Ахмедов ГА</v>
      </c>
    </row>
    <row r="23" spans="1:7" ht="13.5" customHeight="1">
      <c r="A23" s="231"/>
      <c r="B23" s="233"/>
      <c r="C23" s="234"/>
      <c r="D23" s="235"/>
      <c r="E23" s="236"/>
      <c r="F23" s="228"/>
      <c r="G23" s="229"/>
    </row>
    <row r="24" spans="1:7" ht="13.5" customHeight="1">
      <c r="A24" s="242" t="s">
        <v>19</v>
      </c>
      <c r="B24" s="243">
        <v>13</v>
      </c>
      <c r="C24" s="234" t="str">
        <f>VLOOKUP(B24,'пр.взв'!B7:G86,2,FALSE)</f>
        <v>ВЕРШИННИКОВ Вячеслав Викторович</v>
      </c>
      <c r="D24" s="235" t="str">
        <f>VLOOKUP(B24,'пр.взв'!B7:G86,3,FALSE)</f>
        <v>26.12.88 мс</v>
      </c>
      <c r="E24" s="236" t="str">
        <f>VLOOKUP(B24,'пр.взв'!B7:G86,4,FALSE)</f>
        <v>ПФО Башкортостан Туймазы МО</v>
      </c>
      <c r="F24" s="228">
        <f>VLOOKUP(B24,'пр.взв'!B7:G86,5,FALSE)</f>
        <v>0</v>
      </c>
      <c r="G24" s="229" t="str">
        <f>VLOOKUP(B24,'пр.взв'!B7:G86,6,FALSE)</f>
        <v>Мухаметдинов РР</v>
      </c>
    </row>
    <row r="25" spans="1:7" ht="13.5" customHeight="1">
      <c r="A25" s="231"/>
      <c r="B25" s="233"/>
      <c r="C25" s="234"/>
      <c r="D25" s="235"/>
      <c r="E25" s="236"/>
      <c r="F25" s="228"/>
      <c r="G25" s="229"/>
    </row>
    <row r="26" spans="1:7" ht="13.5" customHeight="1">
      <c r="A26" s="242" t="s">
        <v>20</v>
      </c>
      <c r="B26" s="243">
        <v>6</v>
      </c>
      <c r="C26" s="234" t="str">
        <f>VLOOKUP(B26,'пр.взв'!B7:G86,2,FALSE)</f>
        <v>СМИРНОВ Танаус Александрович</v>
      </c>
      <c r="D26" s="235" t="str">
        <f>VLOOKUP(B26,'пр.взв'!B7:G86,3,FALSE)</f>
        <v>22.07.87 кмс</v>
      </c>
      <c r="E26" s="236" t="str">
        <f>VLOOKUP(B26,'пр.взв'!B7:G86,4,FALSE)</f>
        <v>ЮФО Волгоградская Волгоград Д</v>
      </c>
      <c r="F26" s="228">
        <f>VLOOKUP(B26,'пр.взв'!B7:G86,5,FALSE)</f>
        <v>0</v>
      </c>
      <c r="G26" s="229" t="str">
        <f>VLOOKUP(B26,'пр.взв'!B7:G86,6,FALSE)</f>
        <v>Слесарев ГМ</v>
      </c>
    </row>
    <row r="27" spans="1:7" ht="13.5" customHeight="1">
      <c r="A27" s="231"/>
      <c r="B27" s="233"/>
      <c r="C27" s="234"/>
      <c r="D27" s="235"/>
      <c r="E27" s="236"/>
      <c r="F27" s="228"/>
      <c r="G27" s="229"/>
    </row>
    <row r="28" spans="1:7" ht="13.5" customHeight="1">
      <c r="A28" s="242" t="s">
        <v>21</v>
      </c>
      <c r="B28" s="243">
        <v>1</v>
      </c>
      <c r="C28" s="234" t="str">
        <f>VLOOKUP(B28,'пр.взв'!B7:G86,2,FALSE)</f>
        <v>КРИВЕЦКИЙ Павел Евгеньевич</v>
      </c>
      <c r="D28" s="235" t="str">
        <f>VLOOKUP(B28,'пр.взв'!B7:G86,3,FALSE)</f>
        <v>19.01.89 кмс</v>
      </c>
      <c r="E28" s="236" t="str">
        <f>VLOOKUP(B28,'пр.взв'!B7:G86,4,FALSE)</f>
        <v>ЦФО Калужская МО</v>
      </c>
      <c r="F28" s="228" t="str">
        <f>VLOOKUP(B28,'пр.взв'!B7:G86,5,FALSE)</f>
        <v>001096</v>
      </c>
      <c r="G28" s="229" t="str">
        <f>VLOOKUP(B28,'пр.взв'!B7:G86,6,FALSE)</f>
        <v>Королев АИ</v>
      </c>
    </row>
    <row r="29" spans="1:7" ht="13.5" customHeight="1">
      <c r="A29" s="231"/>
      <c r="B29" s="233"/>
      <c r="C29" s="234"/>
      <c r="D29" s="235"/>
      <c r="E29" s="236"/>
      <c r="F29" s="228"/>
      <c r="G29" s="229"/>
    </row>
    <row r="30" spans="1:7" ht="13.5" customHeight="1">
      <c r="A30" s="242" t="s">
        <v>40</v>
      </c>
      <c r="B30" s="243">
        <v>10</v>
      </c>
      <c r="C30" s="234" t="str">
        <f>VLOOKUP(B30,'пр.взв'!B7:G86,2,FALSE)</f>
        <v>ПОЗДНЯКОВ Дмитрий Михайлович</v>
      </c>
      <c r="D30" s="235" t="str">
        <f>VLOOKUP(B30,'пр.взв'!B7:G86,3,FALSE)</f>
        <v>07.01.88 мс</v>
      </c>
      <c r="E30" s="236" t="str">
        <f>VLOOKUP(B30,'пр.взв'!B7:G86,4,FALSE)</f>
        <v>ЮФО Краснодарский край Армавир Д</v>
      </c>
      <c r="F30" s="228">
        <f>VLOOKUP(B30,'пр.взв'!B7:G86,5,FALSE)</f>
        <v>0</v>
      </c>
      <c r="G30" s="229" t="str">
        <f>VLOOKUP(B30,'пр.взв'!B7:G86,6,FALSE)</f>
        <v>Елиазян СК</v>
      </c>
    </row>
    <row r="31" spans="1:14" ht="13.5" customHeight="1">
      <c r="A31" s="231"/>
      <c r="B31" s="233"/>
      <c r="C31" s="234"/>
      <c r="D31" s="235"/>
      <c r="E31" s="236"/>
      <c r="F31" s="228"/>
      <c r="G31" s="229"/>
      <c r="H31" s="5"/>
      <c r="I31" s="5"/>
      <c r="J31" s="5"/>
      <c r="L31" s="5"/>
      <c r="M31" s="5"/>
      <c r="N31" s="5"/>
    </row>
    <row r="32" spans="1:14" ht="13.5" customHeight="1">
      <c r="A32" s="242" t="s">
        <v>41</v>
      </c>
      <c r="B32" s="243">
        <v>3</v>
      </c>
      <c r="C32" s="234" t="str">
        <f>VLOOKUP(B32,'пр.взв'!B7:G86,2,FALSE)</f>
        <v>ГАКАЕВ Руслан Шируаниевич</v>
      </c>
      <c r="D32" s="235" t="str">
        <f>VLOOKUP(B32,'пр.взв'!B7:G86,3,FALSE)</f>
        <v>14.12.87 кмс</v>
      </c>
      <c r="E32" s="236" t="str">
        <f>VLOOKUP(B32,'пр.взв'!B7:G86,4,FALSE)</f>
        <v>ПФО Оренбургская Соль-Илецк МО</v>
      </c>
      <c r="F32" s="228">
        <f>VLOOKUP(B32,'пр.взв'!B7:G86,5,FALSE)</f>
        <v>0</v>
      </c>
      <c r="G32" s="229" t="str">
        <f>VLOOKUP(B32,'пр.взв'!B7:G86,6,FALSE)</f>
        <v>Бесенов СА</v>
      </c>
      <c r="H32" s="5"/>
      <c r="I32" s="5"/>
      <c r="J32" s="5"/>
      <c r="L32" s="5"/>
      <c r="M32" s="5"/>
      <c r="N32" s="5"/>
    </row>
    <row r="33" spans="1:14" ht="13.5" customHeight="1">
      <c r="A33" s="231"/>
      <c r="B33" s="233"/>
      <c r="C33" s="234"/>
      <c r="D33" s="235"/>
      <c r="E33" s="236"/>
      <c r="F33" s="228"/>
      <c r="G33" s="229"/>
      <c r="H33" s="5"/>
      <c r="I33" s="5"/>
      <c r="J33" s="5"/>
      <c r="L33" s="5"/>
      <c r="M33" s="5"/>
      <c r="N33" s="5"/>
    </row>
    <row r="34" spans="1:26" ht="34.5" customHeight="1">
      <c r="A34" s="34" t="str">
        <f>HYPERLINK('[1]реквизиты'!$A$6)</f>
        <v>Гл. судья, судья МК</v>
      </c>
      <c r="B34" s="38"/>
      <c r="C34" s="38"/>
      <c r="D34" s="39"/>
      <c r="E34" s="41" t="str">
        <f>HYPERLINK('[1]реквизиты'!$G$6)</f>
        <v>Сова Б.Л.</v>
      </c>
      <c r="G34" s="43" t="str">
        <f>HYPERLINK('[1]реквизиты'!$G$7)</f>
        <v>г.Рязань</v>
      </c>
      <c r="H34" s="3"/>
      <c r="I34" s="3"/>
      <c r="J34" s="3"/>
      <c r="K34" s="3"/>
      <c r="L34" s="3"/>
      <c r="M34" s="3"/>
      <c r="N34" s="39"/>
      <c r="O34" s="39"/>
      <c r="P34" s="39"/>
      <c r="Q34" s="45"/>
      <c r="R34" s="42"/>
      <c r="S34" s="45"/>
      <c r="T34" s="42"/>
      <c r="U34" s="45"/>
      <c r="W34" s="45"/>
      <c r="X34" s="42"/>
      <c r="Y34" s="27"/>
      <c r="Z34" s="27"/>
    </row>
    <row r="35" spans="1:26" ht="28.5" customHeight="1">
      <c r="A35" s="46" t="str">
        <f>HYPERLINK('[1]реквизиты'!$A$8)</f>
        <v>Гл. секретарь, судья РК</v>
      </c>
      <c r="B35" s="38"/>
      <c r="C35" s="44"/>
      <c r="D35" s="47"/>
      <c r="E35" s="41" t="str">
        <f>HYPERLINK('[1]реквизиты'!$G$8)</f>
        <v>Пчелов С.Г.</v>
      </c>
      <c r="F35" s="3"/>
      <c r="G35" s="43" t="str">
        <f>HYPERLINK('[1]реквизиты'!$G$9)</f>
        <v>г.Чебоксары</v>
      </c>
      <c r="H35" s="3"/>
      <c r="I35" s="3"/>
      <c r="J35" s="3"/>
      <c r="K35" s="3"/>
      <c r="L35" s="3"/>
      <c r="M35" s="3"/>
      <c r="N35" s="39"/>
      <c r="O35" s="39"/>
      <c r="P35" s="39"/>
      <c r="Q35" s="45"/>
      <c r="R35" s="42"/>
      <c r="S35" s="45"/>
      <c r="T35" s="42"/>
      <c r="U35" s="45"/>
      <c r="W35" s="45"/>
      <c r="X35" s="42"/>
      <c r="Y35" s="27"/>
      <c r="Z35" s="27"/>
    </row>
    <row r="36" spans="1:13" ht="12.75">
      <c r="A36" s="225"/>
      <c r="B36" s="207"/>
      <c r="C36" s="205"/>
      <c r="D36" s="203"/>
      <c r="E36" s="226"/>
      <c r="F36" s="227"/>
      <c r="G36" s="205"/>
      <c r="H36" s="3"/>
      <c r="I36" s="3"/>
      <c r="J36" s="3"/>
      <c r="K36" s="3"/>
      <c r="L36" s="3"/>
      <c r="M36" s="3"/>
    </row>
    <row r="37" spans="1:13" ht="12.75">
      <c r="A37" s="225"/>
      <c r="B37" s="208"/>
      <c r="C37" s="205"/>
      <c r="D37" s="203"/>
      <c r="E37" s="226"/>
      <c r="F37" s="227"/>
      <c r="G37" s="205"/>
      <c r="H37" s="3"/>
      <c r="I37" s="3"/>
      <c r="J37" s="3"/>
      <c r="K37" s="3"/>
      <c r="L37" s="3"/>
      <c r="M37" s="3"/>
    </row>
    <row r="38" spans="1:10" ht="12.75">
      <c r="A38" s="225"/>
      <c r="B38" s="207"/>
      <c r="C38" s="205"/>
      <c r="D38" s="203"/>
      <c r="E38" s="226"/>
      <c r="F38" s="227"/>
      <c r="G38" s="205"/>
      <c r="H38" s="3"/>
      <c r="I38" s="3"/>
      <c r="J38" s="3"/>
    </row>
    <row r="39" spans="1:10" ht="12.75">
      <c r="A39" s="225"/>
      <c r="B39" s="208"/>
      <c r="C39" s="205"/>
      <c r="D39" s="203"/>
      <c r="E39" s="226"/>
      <c r="F39" s="227"/>
      <c r="G39" s="205"/>
      <c r="H39" s="3"/>
      <c r="I39" s="3"/>
      <c r="J39" s="3"/>
    </row>
    <row r="40" spans="1:10" ht="12.75">
      <c r="A40" s="225"/>
      <c r="B40" s="207"/>
      <c r="C40" s="205"/>
      <c r="D40" s="203"/>
      <c r="E40" s="226"/>
      <c r="F40" s="227"/>
      <c r="G40" s="205"/>
      <c r="H40" s="3"/>
      <c r="I40" s="3"/>
      <c r="J40" s="3"/>
    </row>
    <row r="41" spans="1:10" ht="12.75">
      <c r="A41" s="225"/>
      <c r="B41" s="208"/>
      <c r="C41" s="205"/>
      <c r="D41" s="203"/>
      <c r="E41" s="226"/>
      <c r="F41" s="227"/>
      <c r="G41" s="205"/>
      <c r="H41" s="3"/>
      <c r="I41" s="3"/>
      <c r="J41" s="3"/>
    </row>
    <row r="42" spans="1:10" ht="12.75">
      <c r="A42" s="225"/>
      <c r="B42" s="207"/>
      <c r="C42" s="205"/>
      <c r="D42" s="203"/>
      <c r="E42" s="226"/>
      <c r="F42" s="227"/>
      <c r="G42" s="205"/>
      <c r="H42" s="3"/>
      <c r="I42" s="3"/>
      <c r="J42" s="3"/>
    </row>
    <row r="43" spans="1:10" ht="12.75">
      <c r="A43" s="225"/>
      <c r="B43" s="208"/>
      <c r="C43" s="205"/>
      <c r="D43" s="203"/>
      <c r="E43" s="226"/>
      <c r="F43" s="227"/>
      <c r="G43" s="205"/>
      <c r="H43" s="3"/>
      <c r="I43" s="3"/>
      <c r="J43" s="3"/>
    </row>
    <row r="44" spans="1:10" ht="12.75">
      <c r="A44" s="225"/>
      <c r="B44" s="207"/>
      <c r="C44" s="205"/>
      <c r="D44" s="203"/>
      <c r="E44" s="226"/>
      <c r="F44" s="227"/>
      <c r="G44" s="205"/>
      <c r="H44" s="3"/>
      <c r="I44" s="3"/>
      <c r="J44" s="3"/>
    </row>
    <row r="45" spans="1:10" ht="12.75">
      <c r="A45" s="225"/>
      <c r="B45" s="208"/>
      <c r="C45" s="205"/>
      <c r="D45" s="203"/>
      <c r="E45" s="226"/>
      <c r="F45" s="227"/>
      <c r="G45" s="205"/>
      <c r="H45" s="3"/>
      <c r="I45" s="3"/>
      <c r="J45" s="3"/>
    </row>
    <row r="46" spans="1:10" ht="12.75">
      <c r="A46" s="225"/>
      <c r="B46" s="207"/>
      <c r="C46" s="205"/>
      <c r="D46" s="203"/>
      <c r="E46" s="226"/>
      <c r="F46" s="227"/>
      <c r="G46" s="205"/>
      <c r="H46" s="3"/>
      <c r="I46" s="3"/>
      <c r="J46" s="3"/>
    </row>
    <row r="47" spans="1:10" ht="12.75">
      <c r="A47" s="225"/>
      <c r="B47" s="208"/>
      <c r="C47" s="205"/>
      <c r="D47" s="203"/>
      <c r="E47" s="226"/>
      <c r="F47" s="227"/>
      <c r="G47" s="205"/>
      <c r="H47" s="3"/>
      <c r="I47" s="3"/>
      <c r="J47" s="3"/>
    </row>
    <row r="48" spans="1:10" ht="12.75">
      <c r="A48" s="225"/>
      <c r="B48" s="207"/>
      <c r="C48" s="205"/>
      <c r="D48" s="203"/>
      <c r="E48" s="226"/>
      <c r="F48" s="227"/>
      <c r="G48" s="205"/>
      <c r="H48" s="3"/>
      <c r="I48" s="3"/>
      <c r="J48" s="3"/>
    </row>
    <row r="49" spans="1:10" ht="12.75">
      <c r="A49" s="225"/>
      <c r="B49" s="208"/>
      <c r="C49" s="205"/>
      <c r="D49" s="203"/>
      <c r="E49" s="226"/>
      <c r="F49" s="227"/>
      <c r="G49" s="205"/>
      <c r="H49" s="3"/>
      <c r="I49" s="3"/>
      <c r="J49" s="3"/>
    </row>
    <row r="50" spans="1:10" ht="12.75">
      <c r="A50" s="225"/>
      <c r="B50" s="207"/>
      <c r="C50" s="205"/>
      <c r="D50" s="203"/>
      <c r="E50" s="226"/>
      <c r="F50" s="227"/>
      <c r="G50" s="205"/>
      <c r="H50" s="3"/>
      <c r="I50" s="3"/>
      <c r="J50" s="3"/>
    </row>
    <row r="51" spans="1:10" ht="12.75">
      <c r="A51" s="225"/>
      <c r="B51" s="208"/>
      <c r="C51" s="205"/>
      <c r="D51" s="203"/>
      <c r="E51" s="226"/>
      <c r="F51" s="227"/>
      <c r="G51" s="205"/>
      <c r="H51" s="3"/>
      <c r="I51" s="3"/>
      <c r="J51" s="3"/>
    </row>
    <row r="52" spans="1:10" ht="12.75">
      <c r="A52" s="225"/>
      <c r="B52" s="207"/>
      <c r="C52" s="205"/>
      <c r="D52" s="203"/>
      <c r="E52" s="226"/>
      <c r="F52" s="227"/>
      <c r="G52" s="205"/>
      <c r="H52" s="3"/>
      <c r="I52" s="3"/>
      <c r="J52" s="3"/>
    </row>
    <row r="53" spans="1:10" ht="12.75">
      <c r="A53" s="225"/>
      <c r="B53" s="208"/>
      <c r="C53" s="205"/>
      <c r="D53" s="203"/>
      <c r="E53" s="226"/>
      <c r="F53" s="227"/>
      <c r="G53" s="205"/>
      <c r="H53" s="3"/>
      <c r="I53" s="3"/>
      <c r="J53" s="3"/>
    </row>
    <row r="54" spans="1:10" ht="12.75">
      <c r="A54" s="225"/>
      <c r="B54" s="207"/>
      <c r="C54" s="205"/>
      <c r="D54" s="203"/>
      <c r="E54" s="226"/>
      <c r="F54" s="227"/>
      <c r="G54" s="205"/>
      <c r="H54" s="3"/>
      <c r="I54" s="3"/>
      <c r="J54" s="3"/>
    </row>
    <row r="55" spans="1:10" ht="12.75">
      <c r="A55" s="225"/>
      <c r="B55" s="208"/>
      <c r="C55" s="205"/>
      <c r="D55" s="203"/>
      <c r="E55" s="226"/>
      <c r="F55" s="227"/>
      <c r="G55" s="205"/>
      <c r="H55" s="3"/>
      <c r="I55" s="3"/>
      <c r="J55" s="3"/>
    </row>
    <row r="56" spans="1:10" ht="12.75">
      <c r="A56" s="225"/>
      <c r="B56" s="207"/>
      <c r="C56" s="205"/>
      <c r="D56" s="203"/>
      <c r="E56" s="226"/>
      <c r="F56" s="227"/>
      <c r="G56" s="205"/>
      <c r="H56" s="3"/>
      <c r="I56" s="3"/>
      <c r="J56" s="3"/>
    </row>
    <row r="57" spans="1:10" ht="12.75">
      <c r="A57" s="225"/>
      <c r="B57" s="208"/>
      <c r="C57" s="205"/>
      <c r="D57" s="203"/>
      <c r="E57" s="226"/>
      <c r="F57" s="227"/>
      <c r="G57" s="205"/>
      <c r="H57" s="3"/>
      <c r="I57" s="3"/>
      <c r="J57" s="3"/>
    </row>
    <row r="58" spans="1:10" ht="12.75">
      <c r="A58" s="225"/>
      <c r="B58" s="207"/>
      <c r="C58" s="205"/>
      <c r="D58" s="203"/>
      <c r="E58" s="226"/>
      <c r="F58" s="227"/>
      <c r="G58" s="205"/>
      <c r="H58" s="3"/>
      <c r="I58" s="3"/>
      <c r="J58" s="3"/>
    </row>
    <row r="59" spans="1:10" ht="12.75">
      <c r="A59" s="225"/>
      <c r="B59" s="208"/>
      <c r="C59" s="205"/>
      <c r="D59" s="203"/>
      <c r="E59" s="226"/>
      <c r="F59" s="227"/>
      <c r="G59" s="205"/>
      <c r="H59" s="3"/>
      <c r="I59" s="3"/>
      <c r="J59" s="3"/>
    </row>
    <row r="60" spans="1:10" ht="12.75">
      <c r="A60" s="225"/>
      <c r="B60" s="207"/>
      <c r="C60" s="205"/>
      <c r="D60" s="203"/>
      <c r="E60" s="226"/>
      <c r="F60" s="227"/>
      <c r="G60" s="205"/>
      <c r="H60" s="3"/>
      <c r="I60" s="3"/>
      <c r="J60" s="3"/>
    </row>
    <row r="61" spans="1:10" ht="12.75">
      <c r="A61" s="225"/>
      <c r="B61" s="208"/>
      <c r="C61" s="205"/>
      <c r="D61" s="203"/>
      <c r="E61" s="226"/>
      <c r="F61" s="227"/>
      <c r="G61" s="205"/>
      <c r="H61" s="3"/>
      <c r="I61" s="3"/>
      <c r="J61" s="3"/>
    </row>
    <row r="62" spans="1:10" ht="12.75">
      <c r="A62" s="225"/>
      <c r="B62" s="207"/>
      <c r="C62" s="205"/>
      <c r="D62" s="203"/>
      <c r="E62" s="226"/>
      <c r="F62" s="227"/>
      <c r="G62" s="205"/>
      <c r="H62" s="3"/>
      <c r="I62" s="3"/>
      <c r="J62" s="3"/>
    </row>
    <row r="63" spans="1:10" ht="12.75">
      <c r="A63" s="225"/>
      <c r="B63" s="208"/>
      <c r="C63" s="205"/>
      <c r="D63" s="203"/>
      <c r="E63" s="226"/>
      <c r="F63" s="227"/>
      <c r="G63" s="205"/>
      <c r="H63" s="3"/>
      <c r="I63" s="3"/>
      <c r="J63" s="3"/>
    </row>
    <row r="64" spans="1:10" ht="12.75">
      <c r="A64" s="225"/>
      <c r="B64" s="207"/>
      <c r="C64" s="205"/>
      <c r="D64" s="203"/>
      <c r="E64" s="226"/>
      <c r="F64" s="227"/>
      <c r="G64" s="205"/>
      <c r="H64" s="3"/>
      <c r="I64" s="3"/>
      <c r="J64" s="3"/>
    </row>
    <row r="65" spans="1:10" ht="12.75">
      <c r="A65" s="225"/>
      <c r="B65" s="208"/>
      <c r="C65" s="205"/>
      <c r="D65" s="203"/>
      <c r="E65" s="226"/>
      <c r="F65" s="227"/>
      <c r="G65" s="205"/>
      <c r="H65" s="3"/>
      <c r="I65" s="3"/>
      <c r="J65" s="3"/>
    </row>
    <row r="66" spans="1:10" ht="12.75">
      <c r="A66" s="225"/>
      <c r="B66" s="207"/>
      <c r="C66" s="205"/>
      <c r="D66" s="203"/>
      <c r="E66" s="226"/>
      <c r="F66" s="227"/>
      <c r="G66" s="205"/>
      <c r="H66" s="3"/>
      <c r="I66" s="3"/>
      <c r="J66" s="3"/>
    </row>
    <row r="67" spans="1:10" ht="12.75">
      <c r="A67" s="225"/>
      <c r="B67" s="208"/>
      <c r="C67" s="205"/>
      <c r="D67" s="203"/>
      <c r="E67" s="226"/>
      <c r="F67" s="227"/>
      <c r="G67" s="205"/>
      <c r="H67" s="3"/>
      <c r="I67" s="3"/>
      <c r="J67" s="3"/>
    </row>
    <row r="68" spans="1:10" ht="12.75">
      <c r="A68" s="225"/>
      <c r="B68" s="207"/>
      <c r="C68" s="205"/>
      <c r="D68" s="203"/>
      <c r="E68" s="226"/>
      <c r="F68" s="227"/>
      <c r="G68" s="205"/>
      <c r="H68" s="3"/>
      <c r="I68" s="3"/>
      <c r="J68" s="3"/>
    </row>
    <row r="69" spans="1:10" ht="12.75">
      <c r="A69" s="225"/>
      <c r="B69" s="208"/>
      <c r="C69" s="205"/>
      <c r="D69" s="203"/>
      <c r="E69" s="226"/>
      <c r="F69" s="227"/>
      <c r="G69" s="205"/>
      <c r="H69" s="3"/>
      <c r="I69" s="3"/>
      <c r="J69" s="3"/>
    </row>
    <row r="70" spans="1:10" ht="12.75">
      <c r="A70" s="225"/>
      <c r="B70" s="207"/>
      <c r="C70" s="205"/>
      <c r="D70" s="203"/>
      <c r="E70" s="226"/>
      <c r="F70" s="227"/>
      <c r="G70" s="205"/>
      <c r="H70" s="3"/>
      <c r="I70" s="3"/>
      <c r="J70" s="3"/>
    </row>
    <row r="71" spans="1:10" ht="12.75">
      <c r="A71" s="225"/>
      <c r="B71" s="208"/>
      <c r="C71" s="205"/>
      <c r="D71" s="203"/>
      <c r="E71" s="226"/>
      <c r="F71" s="227"/>
      <c r="G71" s="205"/>
      <c r="H71" s="3"/>
      <c r="I71" s="3"/>
      <c r="J71" s="3"/>
    </row>
    <row r="72" spans="1:10" ht="12.75">
      <c r="A72" s="225"/>
      <c r="B72" s="207"/>
      <c r="C72" s="205"/>
      <c r="D72" s="203"/>
      <c r="E72" s="226"/>
      <c r="F72" s="227"/>
      <c r="G72" s="205"/>
      <c r="H72" s="3"/>
      <c r="I72" s="3"/>
      <c r="J72" s="3"/>
    </row>
    <row r="73" spans="1:10" ht="12.75">
      <c r="A73" s="225"/>
      <c r="B73" s="208"/>
      <c r="C73" s="205"/>
      <c r="D73" s="203"/>
      <c r="E73" s="226"/>
      <c r="F73" s="227"/>
      <c r="G73" s="205"/>
      <c r="H73" s="3"/>
      <c r="I73" s="3"/>
      <c r="J73" s="3"/>
    </row>
    <row r="74" spans="1:10" ht="12.75">
      <c r="A74" s="53"/>
      <c r="B74" s="31"/>
      <c r="C74" s="21"/>
      <c r="D74" s="22"/>
      <c r="E74" s="24"/>
      <c r="F74" s="54"/>
      <c r="G74" s="21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242">
    <mergeCell ref="E26:E27"/>
    <mergeCell ref="F26:F27"/>
    <mergeCell ref="D28:D29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A26:A27"/>
    <mergeCell ref="B26:B27"/>
    <mergeCell ref="C26:C27"/>
    <mergeCell ref="A24:A25"/>
    <mergeCell ref="A28:A29"/>
    <mergeCell ref="B28:B29"/>
    <mergeCell ref="C28:C29"/>
    <mergeCell ref="B22:B23"/>
    <mergeCell ref="C22:C23"/>
    <mergeCell ref="D22:D23"/>
    <mergeCell ref="E22:E23"/>
    <mergeCell ref="F22:F23"/>
    <mergeCell ref="D24:D25"/>
    <mergeCell ref="C24:C25"/>
    <mergeCell ref="G22:G23"/>
    <mergeCell ref="A20:A21"/>
    <mergeCell ref="B20:B21"/>
    <mergeCell ref="C20:C21"/>
    <mergeCell ref="D20:D21"/>
    <mergeCell ref="A22:A23"/>
    <mergeCell ref="E20:E21"/>
    <mergeCell ref="F20:F21"/>
    <mergeCell ref="G20:G21"/>
    <mergeCell ref="G18:G1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G12:G13"/>
    <mergeCell ref="G8:G9"/>
    <mergeCell ref="A10:A11"/>
    <mergeCell ref="B10:B11"/>
    <mergeCell ref="C10:C11"/>
    <mergeCell ref="D10:D11"/>
    <mergeCell ref="E10:E11"/>
    <mergeCell ref="G10:G11"/>
    <mergeCell ref="A8:A9"/>
    <mergeCell ref="B8:B9"/>
    <mergeCell ref="G6:G7"/>
    <mergeCell ref="A1:G1"/>
    <mergeCell ref="A2:C2"/>
    <mergeCell ref="D2:G2"/>
    <mergeCell ref="A4:A5"/>
    <mergeCell ref="B4:B5"/>
    <mergeCell ref="D8:D9"/>
    <mergeCell ref="C4:C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6:A7"/>
    <mergeCell ref="B6:B7"/>
    <mergeCell ref="C6:C7"/>
    <mergeCell ref="D12:D13"/>
    <mergeCell ref="E8:E9"/>
    <mergeCell ref="F8:F9"/>
    <mergeCell ref="C8:C9"/>
    <mergeCell ref="F10:F11"/>
    <mergeCell ref="E12:E13"/>
    <mergeCell ref="F12:F13"/>
    <mergeCell ref="E36:E37"/>
    <mergeCell ref="F36:F37"/>
    <mergeCell ref="G36:G37"/>
    <mergeCell ref="F32:F33"/>
    <mergeCell ref="G32:G33"/>
    <mergeCell ref="F30:F31"/>
    <mergeCell ref="A38:A39"/>
    <mergeCell ref="B38:B39"/>
    <mergeCell ref="C38:C39"/>
    <mergeCell ref="D38:D39"/>
    <mergeCell ref="A36:A37"/>
    <mergeCell ref="B36:B37"/>
    <mergeCell ref="C36:C37"/>
    <mergeCell ref="D36:D37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6:C47"/>
    <mergeCell ref="D46:D47"/>
    <mergeCell ref="E46:E47"/>
    <mergeCell ref="F46:F47"/>
    <mergeCell ref="G46:G47"/>
    <mergeCell ref="C42:C43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46:A47"/>
    <mergeCell ref="B46:B47"/>
    <mergeCell ref="C50:C51"/>
    <mergeCell ref="D50:D51"/>
    <mergeCell ref="E50:E51"/>
    <mergeCell ref="G52:G53"/>
    <mergeCell ref="A50:A51"/>
    <mergeCell ref="B50:B51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4:A55"/>
    <mergeCell ref="B54:B55"/>
    <mergeCell ref="C58:C59"/>
    <mergeCell ref="D58:D59"/>
    <mergeCell ref="E58:E59"/>
    <mergeCell ref="G60:G61"/>
    <mergeCell ref="A58:A59"/>
    <mergeCell ref="B58:B59"/>
    <mergeCell ref="C62:C63"/>
    <mergeCell ref="D62:D63"/>
    <mergeCell ref="E62:E63"/>
    <mergeCell ref="F62:F63"/>
    <mergeCell ref="G62:G63"/>
    <mergeCell ref="A60:A61"/>
    <mergeCell ref="B60:B61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2:A63"/>
    <mergeCell ref="B62:B63"/>
    <mergeCell ref="C66:C67"/>
    <mergeCell ref="D66:D67"/>
    <mergeCell ref="E66:E67"/>
    <mergeCell ref="G68:G69"/>
    <mergeCell ref="A66:A67"/>
    <mergeCell ref="B66:B67"/>
    <mergeCell ref="C70:C71"/>
    <mergeCell ref="D70:D71"/>
    <mergeCell ref="E70:E71"/>
    <mergeCell ref="F70:F71"/>
    <mergeCell ref="G70:G71"/>
    <mergeCell ref="A68:A69"/>
    <mergeCell ref="B68:B69"/>
    <mergeCell ref="G72:G73"/>
    <mergeCell ref="A70:A71"/>
    <mergeCell ref="B70:B71"/>
    <mergeCell ref="A72:A73"/>
    <mergeCell ref="B72:B73"/>
    <mergeCell ref="C72:C73"/>
    <mergeCell ref="D72:D73"/>
    <mergeCell ref="E72:E73"/>
    <mergeCell ref="F72:F7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6">
      <selection activeCell="D39" sqref="D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   +100    кг.</v>
      </c>
    </row>
    <row r="2" ht="12.75">
      <c r="C2" s="6" t="s">
        <v>31</v>
      </c>
    </row>
    <row r="3" ht="12.75">
      <c r="C3" s="7" t="s">
        <v>32</v>
      </c>
    </row>
    <row r="4" spans="1:9" ht="12.75">
      <c r="A4" s="214" t="s">
        <v>33</v>
      </c>
      <c r="B4" s="214" t="s">
        <v>5</v>
      </c>
      <c r="C4" s="254" t="s">
        <v>2</v>
      </c>
      <c r="D4" s="214" t="s">
        <v>24</v>
      </c>
      <c r="E4" s="214" t="s">
        <v>25</v>
      </c>
      <c r="F4" s="214" t="s">
        <v>26</v>
      </c>
      <c r="G4" s="214" t="s">
        <v>27</v>
      </c>
      <c r="H4" s="214" t="s">
        <v>28</v>
      </c>
      <c r="I4" s="214" t="s">
        <v>29</v>
      </c>
    </row>
    <row r="5" spans="1:9" ht="12.75">
      <c r="A5" s="239"/>
      <c r="B5" s="239"/>
      <c r="C5" s="239"/>
      <c r="D5" s="239"/>
      <c r="E5" s="239"/>
      <c r="F5" s="239"/>
      <c r="G5" s="239"/>
      <c r="H5" s="239"/>
      <c r="I5" s="239"/>
    </row>
    <row r="6" spans="1:9" ht="12.75">
      <c r="A6" s="256"/>
      <c r="B6" s="257">
        <v>5</v>
      </c>
      <c r="C6" s="258" t="str">
        <f>VLOOKUP(B6,'пр.взв'!B7:E30,2,FALSE)</f>
        <v>БЕРЕЗНЕВ Алексей Владимирович</v>
      </c>
      <c r="D6" s="258" t="str">
        <f>VLOOKUP(C6,'пр.взв'!C7:F30,2,FALSE)</f>
        <v>15.09.88 мс</v>
      </c>
      <c r="E6" s="258" t="str">
        <f>VLOOKUP(D6,'пр.взв'!D7:G30,2,FALSE)</f>
        <v>ЦФО Липецкая обл. Липецк Л</v>
      </c>
      <c r="F6" s="255"/>
      <c r="G6" s="259"/>
      <c r="H6" s="253"/>
      <c r="I6" s="214"/>
    </row>
    <row r="7" spans="1:9" ht="12.75">
      <c r="A7" s="256"/>
      <c r="B7" s="214"/>
      <c r="C7" s="258"/>
      <c r="D7" s="258"/>
      <c r="E7" s="258"/>
      <c r="F7" s="255"/>
      <c r="G7" s="255"/>
      <c r="H7" s="253"/>
      <c r="I7" s="214"/>
    </row>
    <row r="8" spans="1:9" ht="12.75">
      <c r="A8" s="260"/>
      <c r="B8" s="257">
        <v>11</v>
      </c>
      <c r="C8" s="258" t="str">
        <f>VLOOKUP(B8,'пр.взв'!B7:E30,2,FALSE)</f>
        <v>ПОЛЕХИН Денис Владимирович</v>
      </c>
      <c r="D8" s="258" t="str">
        <f>VLOOKUP(C8,'пр.взв'!C7:F30,2,FALSE)</f>
        <v>17.08.90 кмс</v>
      </c>
      <c r="E8" s="258" t="str">
        <f>VLOOKUP(D8,'пр.взв'!D7:G30,2,FALSE)</f>
        <v>ЦФО Тульская Тула МО</v>
      </c>
      <c r="F8" s="255"/>
      <c r="G8" s="255"/>
      <c r="H8" s="214"/>
      <c r="I8" s="214"/>
    </row>
    <row r="9" spans="1:9" ht="12.75">
      <c r="A9" s="260"/>
      <c r="B9" s="214"/>
      <c r="C9" s="258"/>
      <c r="D9" s="258"/>
      <c r="E9" s="258"/>
      <c r="F9" s="255"/>
      <c r="G9" s="255"/>
      <c r="H9" s="214"/>
      <c r="I9" s="214"/>
    </row>
    <row r="10" ht="24.75" customHeight="1">
      <c r="E10" s="8" t="s">
        <v>34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35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36</v>
      </c>
      <c r="E15" s="8"/>
      <c r="F15" s="49" t="str">
        <f>HYPERLINK('пр.взв'!D4)</f>
        <v>В.к.    +100    кг.</v>
      </c>
    </row>
    <row r="16" spans="1:9" ht="12.75">
      <c r="A16" s="214" t="s">
        <v>33</v>
      </c>
      <c r="B16" s="214" t="s">
        <v>5</v>
      </c>
      <c r="C16" s="254" t="s">
        <v>2</v>
      </c>
      <c r="D16" s="214" t="s">
        <v>24</v>
      </c>
      <c r="E16" s="214" t="s">
        <v>25</v>
      </c>
      <c r="F16" s="214" t="s">
        <v>26</v>
      </c>
      <c r="G16" s="214" t="s">
        <v>27</v>
      </c>
      <c r="H16" s="214" t="s">
        <v>28</v>
      </c>
      <c r="I16" s="214" t="s">
        <v>29</v>
      </c>
    </row>
    <row r="17" spans="1:9" ht="12.75">
      <c r="A17" s="239"/>
      <c r="B17" s="239"/>
      <c r="C17" s="239"/>
      <c r="D17" s="239"/>
      <c r="E17" s="239"/>
      <c r="F17" s="239"/>
      <c r="G17" s="239"/>
      <c r="H17" s="239"/>
      <c r="I17" s="239"/>
    </row>
    <row r="18" spans="1:9" ht="12.75">
      <c r="A18" s="256"/>
      <c r="B18" s="257">
        <v>12</v>
      </c>
      <c r="C18" s="258" t="str">
        <f>VLOOKUP(B18,'пр.взв'!B7:E30,2,FALSE)</f>
        <v>ШИРЯЕВ Максим Сергеевич</v>
      </c>
      <c r="D18" s="258" t="str">
        <f>VLOOKUP(C18,'пр.взв'!C7:F30,2,FALSE)</f>
        <v>18.03.88 мс</v>
      </c>
      <c r="E18" s="258" t="str">
        <f>VLOOKUP(D18,'пр.взв'!D7:G30,2,FALSE)</f>
        <v>Москва Д</v>
      </c>
      <c r="F18" s="255"/>
      <c r="G18" s="259"/>
      <c r="H18" s="253"/>
      <c r="I18" s="214"/>
    </row>
    <row r="19" spans="1:9" ht="12.75">
      <c r="A19" s="256"/>
      <c r="B19" s="214"/>
      <c r="C19" s="258"/>
      <c r="D19" s="258"/>
      <c r="E19" s="258"/>
      <c r="F19" s="255"/>
      <c r="G19" s="255"/>
      <c r="H19" s="253"/>
      <c r="I19" s="214"/>
    </row>
    <row r="20" spans="1:9" ht="12.75">
      <c r="A20" s="260"/>
      <c r="B20" s="257">
        <v>2</v>
      </c>
      <c r="C20" s="258" t="str">
        <f>VLOOKUP(B20,'пр.взв'!B9:E32,2,FALSE)</f>
        <v>БОБИКОВ Роман Николаевич</v>
      </c>
      <c r="D20" s="258" t="str">
        <f>VLOOKUP(C20,'пр.взв'!C9:F32,2,FALSE)</f>
        <v>88 мс</v>
      </c>
      <c r="E20" s="258" t="str">
        <f>VLOOKUP(D20,'пр.взв'!D9:G32,2,FALSE)</f>
        <v>ЦФО Тверская Тверь МО</v>
      </c>
      <c r="F20" s="255"/>
      <c r="G20" s="255"/>
      <c r="H20" s="214"/>
      <c r="I20" s="214"/>
    </row>
    <row r="21" spans="1:9" ht="12.75">
      <c r="A21" s="260"/>
      <c r="B21" s="214"/>
      <c r="C21" s="258"/>
      <c r="D21" s="258"/>
      <c r="E21" s="258"/>
      <c r="F21" s="255"/>
      <c r="G21" s="255"/>
      <c r="H21" s="214"/>
      <c r="I21" s="214"/>
    </row>
    <row r="22" ht="24.75" customHeight="1">
      <c r="E22" s="8" t="s">
        <v>34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35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37</v>
      </c>
      <c r="F28" s="49" t="str">
        <f>HYPERLINK('пр.взв'!D4)</f>
        <v>В.к.    +100    кг.</v>
      </c>
    </row>
    <row r="29" spans="1:9" ht="12.75">
      <c r="A29" s="214" t="s">
        <v>33</v>
      </c>
      <c r="B29" s="214" t="s">
        <v>5</v>
      </c>
      <c r="C29" s="254" t="s">
        <v>2</v>
      </c>
      <c r="D29" s="214" t="s">
        <v>24</v>
      </c>
      <c r="E29" s="214" t="s">
        <v>25</v>
      </c>
      <c r="F29" s="214" t="s">
        <v>26</v>
      </c>
      <c r="G29" s="214" t="s">
        <v>27</v>
      </c>
      <c r="H29" s="214" t="s">
        <v>28</v>
      </c>
      <c r="I29" s="214" t="s">
        <v>29</v>
      </c>
    </row>
    <row r="30" spans="1:9" ht="12.75">
      <c r="A30" s="239"/>
      <c r="B30" s="239"/>
      <c r="C30" s="239"/>
      <c r="D30" s="239"/>
      <c r="E30" s="239"/>
      <c r="F30" s="239"/>
      <c r="G30" s="239"/>
      <c r="H30" s="239"/>
      <c r="I30" s="239"/>
    </row>
    <row r="31" spans="1:9" ht="12.75">
      <c r="A31" s="256"/>
      <c r="B31" s="214"/>
      <c r="C31" s="261" t="e">
        <f>VLOOKUP(B31,'пр.взв'!B7:D30,2,FALSE)</f>
        <v>#N/A</v>
      </c>
      <c r="D31" s="261" t="e">
        <f>VLOOKUP(C31,'пр.взв'!C7:E30,2,FALSE)</f>
        <v>#N/A</v>
      </c>
      <c r="E31" s="261" t="e">
        <f>VLOOKUP(D31,'пр.взв'!D7:F30,2,FALSE)</f>
        <v>#N/A</v>
      </c>
      <c r="F31" s="255"/>
      <c r="G31" s="259"/>
      <c r="H31" s="253"/>
      <c r="I31" s="214"/>
    </row>
    <row r="32" spans="1:9" ht="12.75">
      <c r="A32" s="256"/>
      <c r="B32" s="214"/>
      <c r="C32" s="261"/>
      <c r="D32" s="261"/>
      <c r="E32" s="261"/>
      <c r="F32" s="255"/>
      <c r="G32" s="255"/>
      <c r="H32" s="253"/>
      <c r="I32" s="214"/>
    </row>
    <row r="33" spans="1:9" ht="12.75">
      <c r="A33" s="260"/>
      <c r="B33" s="214"/>
      <c r="C33" s="261" t="e">
        <f>VLOOKUP(B33,'пр.взв'!B9:D32,2,FALSE)</f>
        <v>#N/A</v>
      </c>
      <c r="D33" s="261" t="e">
        <f>VLOOKUP(C33,'пр.взв'!C9:E32,2,FALSE)</f>
        <v>#N/A</v>
      </c>
      <c r="E33" s="261" t="e">
        <f>VLOOKUP(D33,'пр.взв'!D9:F32,2,FALSE)</f>
        <v>#N/A</v>
      </c>
      <c r="F33" s="255"/>
      <c r="G33" s="255"/>
      <c r="H33" s="214"/>
      <c r="I33" s="214"/>
    </row>
    <row r="34" spans="1:9" ht="12.75">
      <c r="A34" s="260"/>
      <c r="B34" s="214"/>
      <c r="C34" s="261"/>
      <c r="D34" s="261"/>
      <c r="E34" s="261"/>
      <c r="F34" s="255"/>
      <c r="G34" s="255"/>
      <c r="H34" s="214"/>
      <c r="I34" s="214"/>
    </row>
    <row r="35" ht="24.75" customHeight="1">
      <c r="E35" s="8" t="s">
        <v>34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35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2010-01-25T17:20:09Z</cp:lastPrinted>
  <dcterms:created xsi:type="dcterms:W3CDTF">1996-10-08T23:32:33Z</dcterms:created>
  <dcterms:modified xsi:type="dcterms:W3CDTF">2010-01-26T15:11:51Z</dcterms:modified>
  <cp:category/>
  <cp:version/>
  <cp:contentType/>
  <cp:contentStatus/>
</cp:coreProperties>
</file>