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<sst xmlns="http://schemas.openxmlformats.org/spreadsheetml/2006/main" count="779" uniqueCount="315">
  <si>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</si>
  <si>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</si>
  <si>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</si>
  <si>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</si>
  <si>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</si>
  <si>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</si>
  <si>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</si>
  <si>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</si>
  <si>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</si>
  <si>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</si>
  <si>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</si>
  <si>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</si>
  <si>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</si>
  <si>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</si>
  <si>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</si>
  <si>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</si>
  <si>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</si>
  <si>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</si>
  <si>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</si>
  <si>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</si>
  <si>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</si>
  <si>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</si>
  <si>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</si>
  <si>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</si>
  <si>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</si>
  <si>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</si>
  <si>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</si>
  <si>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</si>
  <si>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</si>
  <si>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</si>
  <si>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</si>
  <si>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</si>
  <si>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</si>
  <si>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</si>
  <si>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</si>
  <si>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</si>
  <si>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</si>
  <si>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</si>
  <si>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</si>
  <si>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</si>
  <si>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</si>
  <si>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</si>
  <si>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</si>
  <si>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</si>
  <si>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</si>
  <si>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</si>
  <si>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</si>
  <si>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</si>
  <si>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</si>
  <si>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</si>
  <si>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</si>
  <si>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</si>
  <si>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</si>
  <si>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</si>
  <si>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</si>
  <si>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</si>
  <si>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</si>
  <si>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</si>
  <si>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</si>
  <si>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</si>
  <si>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</si>
  <si>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</si>
  <si>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</si>
  <si>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</si>
  <si>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</si>
  <si>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</si>
  <si>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</si>
  <si>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</si>
  <si>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</si>
  <si>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</si>
  <si>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</si>
  <si>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</si>
  <si>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</si>
  <si>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</si>
  <si>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</si>
  <si>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</si>
  <si>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</si>
  <si>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</si>
  <si>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</si>
  <si>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</si>
  <si>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</si>
  <si>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</si>
  <si>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</si>
  <si>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</si>
  <si>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РАЗВАЛЯЕВ Артем Сергеевич</t>
  </si>
  <si>
    <t>23.04.87 КМС</t>
  </si>
  <si>
    <t>ПФО Саратовская, Саратов Пр</t>
  </si>
  <si>
    <t>000541</t>
  </si>
  <si>
    <t>Разваляев С.В.</t>
  </si>
  <si>
    <t>САВЕЛЬЕВ Сергей Анатольевич</t>
  </si>
  <si>
    <t>07.02.90 кмс</t>
  </si>
  <si>
    <t>ЦФО Рязанская Рязань ПР</t>
  </si>
  <si>
    <t>001593</t>
  </si>
  <si>
    <t>Кидрачев МН, Фофанов КН</t>
  </si>
  <si>
    <t>БАЛЫКОВ Владимир Юрьевич</t>
  </si>
  <si>
    <t>15.02.91 мс</t>
  </si>
  <si>
    <t>ПФО Пензенская Пенза Д</t>
  </si>
  <si>
    <t>001654</t>
  </si>
  <si>
    <t>Гритчин ВВ</t>
  </si>
  <si>
    <t>СИДОРЕНКО Александр Александрович</t>
  </si>
  <si>
    <t>05.01.88 мс</t>
  </si>
  <si>
    <t>Москва Д</t>
  </si>
  <si>
    <t>003113</t>
  </si>
  <si>
    <t>Фунтиков ПВ, Бобров АА</t>
  </si>
  <si>
    <t>СЛИВИН Александр Игоревич</t>
  </si>
  <si>
    <t>11.12.89 мс</t>
  </si>
  <si>
    <t>003100</t>
  </si>
  <si>
    <t>Чернов КК,Бобылев АБ</t>
  </si>
  <si>
    <t xml:space="preserve">АКОПЯН Акоп Эдуардович </t>
  </si>
  <si>
    <t>28.10.90 кмс</t>
  </si>
  <si>
    <t>001996</t>
  </si>
  <si>
    <t>Сальников ВВ,Кабанов ДВ</t>
  </si>
  <si>
    <t>ШАГОВ Мала Рашидович</t>
  </si>
  <si>
    <t>10.02.89 кмс</t>
  </si>
  <si>
    <t>017004</t>
  </si>
  <si>
    <t>Жиляев ДС,Коробейников МЮ</t>
  </si>
  <si>
    <t>ГУСЕЙНИЕВ Абдулла Гасанвич</t>
  </si>
  <si>
    <t>22.07.90кмс</t>
  </si>
  <si>
    <t>017006</t>
  </si>
  <si>
    <t>БОЙЧЕНКО Иван Александрович</t>
  </si>
  <si>
    <t>29.10.89 кмс</t>
  </si>
  <si>
    <t>ЕГОРОВ Геннадий Петрович</t>
  </si>
  <si>
    <t>03.06.87 мсмк</t>
  </si>
  <si>
    <t>ПФО Чувашия Чебоксары  ПР</t>
  </si>
  <si>
    <t>001287</t>
  </si>
  <si>
    <t>Рыбаков АБ,Гусев ОМ</t>
  </si>
  <si>
    <t>БОНДАРЕВ Александр Витальевич</t>
  </si>
  <si>
    <t>27.01.90 кмс</t>
  </si>
  <si>
    <t>001696</t>
  </si>
  <si>
    <t>Пегасов СВ,Пчелов СГ</t>
  </si>
  <si>
    <t>МАТВЕЕВ Роман Валерьевич</t>
  </si>
  <si>
    <t>05.04.90 мс</t>
  </si>
  <si>
    <t xml:space="preserve">008061 </t>
  </si>
  <si>
    <t>Пчелов СГ,Пегасов СГ</t>
  </si>
  <si>
    <t>ПОГОСЯН Воскан Манукович</t>
  </si>
  <si>
    <t>30.07.88мс</t>
  </si>
  <si>
    <t>ЮФО Краснодарский край Армавир Д</t>
  </si>
  <si>
    <t>Бабоян РМ</t>
  </si>
  <si>
    <t>МУДРАНОВ Аслан Заудинови</t>
  </si>
  <si>
    <t>16.09.87 мс</t>
  </si>
  <si>
    <t>АЛИЕВ ДЖАФЕР Аблямитович</t>
  </si>
  <si>
    <t>04.09.88 мс</t>
  </si>
  <si>
    <t>ЮФО Краснодарский край Крымск МО</t>
  </si>
  <si>
    <t>Адомян АВ</t>
  </si>
  <si>
    <t>ГЮЛЬАХМЕДОВ Султан Аминуллаевич</t>
  </si>
  <si>
    <t>21.11.90 кмс</t>
  </si>
  <si>
    <t>ЦФО Липецкая обл. Елец Л</t>
  </si>
  <si>
    <t>Баранов С.А.</t>
  </si>
  <si>
    <t>АГАФОНОВ Александр Владимирович</t>
  </si>
  <si>
    <t>06.10.89 мс</t>
  </si>
  <si>
    <t>ЯВОРСКИЙ Павел Андреевич</t>
  </si>
  <si>
    <t>17.01.88 кмс</t>
  </si>
  <si>
    <t>СЗФО Мурманская обл. Мурманск МО</t>
  </si>
  <si>
    <t>Аспер В.В.</t>
  </si>
  <si>
    <t>ПУШКАРЕВ Руслан Анатольевич</t>
  </si>
  <si>
    <t>18.02.92 кмс</t>
  </si>
  <si>
    <t>СЗФО Мурманская обл. Кировск МО</t>
  </si>
  <si>
    <t>Трушенко СМ</t>
  </si>
  <si>
    <t>МАЦКОВ Владислав Игоревич</t>
  </si>
  <si>
    <t>26.06.88 мсмк</t>
  </si>
  <si>
    <t>ЦФО Московская обл. Дмитров МО</t>
  </si>
  <si>
    <t>Захаркин А.А.</t>
  </si>
  <si>
    <t>АБДУЛЖАЛИЛОВ Абдула Гамзатович</t>
  </si>
  <si>
    <t>25.10.90 кмс</t>
  </si>
  <si>
    <t>Захаркин А.А. Алиев Ш.Ш.</t>
  </si>
  <si>
    <t>ЗАЙНУКОВ Зайнудин Салавудинович</t>
  </si>
  <si>
    <t>02.08.87 кмс</t>
  </si>
  <si>
    <t>ЮФО Дагестан Махачкала ПР</t>
  </si>
  <si>
    <t>Умаев М.Г.</t>
  </si>
  <si>
    <t>ОСТРОУЩЕНКО Сергей Александрович</t>
  </si>
  <si>
    <t>31.08.88 кмс</t>
  </si>
  <si>
    <t>Санкт-Петербург ПР</t>
  </si>
  <si>
    <t>Волков АВ</t>
  </si>
  <si>
    <t>КИШМАХОВ Назир Мурадинович</t>
  </si>
  <si>
    <t>08.11.87 мс</t>
  </si>
  <si>
    <t>ЮФО Ставропольский Ставрополь ВС</t>
  </si>
  <si>
    <t>Папшуов МА</t>
  </si>
  <si>
    <t>КУРОЧКИН Максим Игоревич</t>
  </si>
  <si>
    <t>18.02.90 мс</t>
  </si>
  <si>
    <t>ПФО Пензенская Пенза ВС</t>
  </si>
  <si>
    <t>001333</t>
  </si>
  <si>
    <t>Шокуров ВА, Надькин ВА</t>
  </si>
  <si>
    <t>ДРЫНДИН Алексей Сергеевич</t>
  </si>
  <si>
    <t>05.04.88 кмс</t>
  </si>
  <si>
    <t>008276</t>
  </si>
  <si>
    <t>ЕРЕМЕЕВ Руслан Фенисович</t>
  </si>
  <si>
    <t>18.01.89 мс</t>
  </si>
  <si>
    <t>001237</t>
  </si>
  <si>
    <t>ТЕПЛОВ Алексей Сергеевич</t>
  </si>
  <si>
    <t>18.07.88 мс</t>
  </si>
  <si>
    <t>001233</t>
  </si>
  <si>
    <t>Можаров ОВ, Аникин МС</t>
  </si>
  <si>
    <t>НАЗАРОВ Вячеслав Владимирович</t>
  </si>
  <si>
    <t>08.08.91 кмс</t>
  </si>
  <si>
    <t>РАСУЛОВ Илькин Кямалович</t>
  </si>
  <si>
    <t>07.01.89 кмс</t>
  </si>
  <si>
    <t>СЗФО Вологодская Вологда</t>
  </si>
  <si>
    <t>Гасаналиев КВ, Садков АВ</t>
  </si>
  <si>
    <t>СИТНИКОВ Сергей Владимирович</t>
  </si>
  <si>
    <t>02.12.91 кмс</t>
  </si>
  <si>
    <t>Тчаников АН, Садков АВ</t>
  </si>
  <si>
    <t>РАСУЛОВ Амрах Толяд оглы</t>
  </si>
  <si>
    <t>28.10.91 мс</t>
  </si>
  <si>
    <t>001555</t>
  </si>
  <si>
    <t>Гасаналиев КВ, Орлов АИ</t>
  </si>
  <si>
    <t>СУЛТАНГАЛИЕВ Туреморат Валиханович</t>
  </si>
  <si>
    <t>14.06.90 кмс</t>
  </si>
  <si>
    <t xml:space="preserve">ПФО Оренбургская Соль-Илецк </t>
  </si>
  <si>
    <t>Султанов Ф, Бесенов СА</t>
  </si>
  <si>
    <t>МАМИЕВ Аловсет Закир оглы</t>
  </si>
  <si>
    <t>21.07.91 кмс</t>
  </si>
  <si>
    <t>ЦФО Калужская Калуга МО</t>
  </si>
  <si>
    <t>Кутьин ВГ, Шульга ГВ</t>
  </si>
  <si>
    <t xml:space="preserve">ДЗАЙТАЕВ Ильяс Мусаевич </t>
  </si>
  <si>
    <t>21.09.89 мс</t>
  </si>
  <si>
    <t>ЮФО Чеченская Грозный МО</t>
  </si>
  <si>
    <t>Чапаев В, Юсупов С</t>
  </si>
  <si>
    <t>ГУСМАНОВ Эльдар Азатович</t>
  </si>
  <si>
    <t>27.03.87 мс</t>
  </si>
  <si>
    <t>ПФО Нижегородская Дзержинск Д</t>
  </si>
  <si>
    <t>000571</t>
  </si>
  <si>
    <t>Герасимов ВН</t>
  </si>
  <si>
    <t>БАБГОЕВ Олег Гамелевич</t>
  </si>
  <si>
    <t>29.07.90 кмс</t>
  </si>
  <si>
    <t>ЮФО КБР Нальчик Д</t>
  </si>
  <si>
    <t>Ким Р</t>
  </si>
  <si>
    <t>НАШ Азамат Кадырович</t>
  </si>
  <si>
    <t>30.12.88 кмс</t>
  </si>
  <si>
    <t>ЮФО Адыгея</t>
  </si>
  <si>
    <t>006417</t>
  </si>
  <si>
    <t>Джаримок Н</t>
  </si>
  <si>
    <t>УДЖУХУ Алий Моссович</t>
  </si>
  <si>
    <t>30.07.91 кмс</t>
  </si>
  <si>
    <t>002764</t>
  </si>
  <si>
    <t>Хот Ю, Дзыбов Х</t>
  </si>
  <si>
    <t>БРАГИН Денис Владимирович</t>
  </si>
  <si>
    <t>08.07.91 кмс</t>
  </si>
  <si>
    <t>ПФО Самарская Сызрань МО</t>
  </si>
  <si>
    <t>Арычков АА</t>
  </si>
  <si>
    <t>АГЕЛЬБАЕВ Рафаэль Маратович</t>
  </si>
  <si>
    <t>29.06.89 кмс</t>
  </si>
  <si>
    <t>ПФО Башкортостан Стерлитомак МО</t>
  </si>
  <si>
    <t>Нагиев ИШ</t>
  </si>
  <si>
    <t>НОВИКОВ Сергей Юрьевич</t>
  </si>
  <si>
    <t>17.09.89 кмс</t>
  </si>
  <si>
    <t>СЗФО Псковская Великие Луки РССС</t>
  </si>
  <si>
    <t>002192</t>
  </si>
  <si>
    <t>Петров А.Б. Кузьмина О.А.</t>
  </si>
  <si>
    <t>ПРОКОПЬЕВ Дмитрий Юрьевич</t>
  </si>
  <si>
    <t>26.12.88 кмс</t>
  </si>
  <si>
    <t>ПФО Кировская Киров Д</t>
  </si>
  <si>
    <t>Николаев АИ</t>
  </si>
  <si>
    <t>ВОЛЧКОВ Сергей Александрович</t>
  </si>
  <si>
    <t>09.09.87 мс</t>
  </si>
  <si>
    <t>ПФО Пермский Краснокамск ПР</t>
  </si>
  <si>
    <t>001330</t>
  </si>
  <si>
    <t>Мухаметшин РГ</t>
  </si>
  <si>
    <t>КОЖИНОВ Владимир Алеександрович</t>
  </si>
  <si>
    <t>28.08.88 мс</t>
  </si>
  <si>
    <t>008219</t>
  </si>
  <si>
    <t>ЗЕЛЕНИН Андрей Леонидович</t>
  </si>
  <si>
    <t>25.01.88 мс</t>
  </si>
  <si>
    <t>ПФО Пермский Краснокамск МО</t>
  </si>
  <si>
    <t>001335</t>
  </si>
  <si>
    <t>КУЗНЕЦОВ Дмитрий Сергеевич</t>
  </si>
  <si>
    <t>21.02.90 кмс</t>
  </si>
  <si>
    <t>ЦФО Владимирская Владимир</t>
  </si>
  <si>
    <t>Коновалов АВ</t>
  </si>
  <si>
    <t>СЕЛИКОВ Алексей Александрович</t>
  </si>
  <si>
    <t>01.06.87 мс</t>
  </si>
  <si>
    <t>УФО Свердловская обл, В.Пышма ПР</t>
  </si>
  <si>
    <t>Мельников АН, Стенников ВГ</t>
  </si>
  <si>
    <t>АТКУНОВ Аймерген Сергеевич</t>
  </si>
  <si>
    <t>14.04.89 мс</t>
  </si>
  <si>
    <t>ЕСОЯН Давид Борисович</t>
  </si>
  <si>
    <t>06.06.88 кмс</t>
  </si>
  <si>
    <t>ЮФО Волгоградская Волгоград Д</t>
  </si>
  <si>
    <t>Лазарев ВИ</t>
  </si>
  <si>
    <t>Группа В</t>
  </si>
  <si>
    <t>св.</t>
  </si>
  <si>
    <t>В.к.   62     кг.</t>
  </si>
  <si>
    <t>свободен</t>
  </si>
  <si>
    <t>0.00</t>
  </si>
  <si>
    <t>неявка</t>
  </si>
  <si>
    <t>1.54</t>
  </si>
  <si>
    <t>х</t>
  </si>
  <si>
    <t>1.04</t>
  </si>
  <si>
    <t>0.22</t>
  </si>
  <si>
    <t>3.00</t>
  </si>
  <si>
    <t>3.16</t>
  </si>
  <si>
    <t>0.23</t>
  </si>
  <si>
    <t>3.04</t>
  </si>
  <si>
    <t>св</t>
  </si>
  <si>
    <t>0.50</t>
  </si>
  <si>
    <t>3.57</t>
  </si>
  <si>
    <t>2.25</t>
  </si>
  <si>
    <t>2.10</t>
  </si>
  <si>
    <t>0.15</t>
  </si>
  <si>
    <t>3.22</t>
  </si>
  <si>
    <t>2.41</t>
  </si>
  <si>
    <t>2.45</t>
  </si>
  <si>
    <t>0.20</t>
  </si>
  <si>
    <t>2.28</t>
  </si>
  <si>
    <t>6 КРУГ</t>
  </si>
  <si>
    <t>3.54</t>
  </si>
  <si>
    <t>4.06</t>
  </si>
  <si>
    <t>4.02</t>
  </si>
  <si>
    <t>2.40</t>
  </si>
  <si>
    <t>Дата рожд.разряд</t>
  </si>
  <si>
    <t>7 КРУГ</t>
  </si>
  <si>
    <t>А1</t>
  </si>
  <si>
    <t>А2</t>
  </si>
  <si>
    <t>В2</t>
  </si>
  <si>
    <t>1.47</t>
  </si>
  <si>
    <t>В1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</si>
</sst>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9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0" fontId="26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4" fillId="0" borderId="46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24" fillId="0" borderId="48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4" fillId="0" borderId="35" xfId="0" applyNumberFormat="1" applyFont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36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0" fontId="24" fillId="0" borderId="27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25" fillId="0" borderId="33" xfId="42" applyNumberFormat="1" applyFont="1" applyFill="1" applyBorder="1" applyAlignment="1" applyProtection="1">
      <alignment horizontal="left" vertical="center" wrapText="1"/>
      <protection/>
    </xf>
    <xf numFmtId="0" fontId="25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25" fillId="0" borderId="33" xfId="42" applyNumberFormat="1" applyFont="1" applyFill="1" applyBorder="1" applyAlignment="1" applyProtection="1">
      <alignment horizontal="center" vertical="center" wrapText="1"/>
      <protection/>
    </xf>
    <xf numFmtId="0" fontId="25" fillId="0" borderId="27" xfId="42" applyNumberFormat="1" applyFont="1" applyFill="1" applyBorder="1" applyAlignment="1" applyProtection="1">
      <alignment horizontal="center" vertical="center" wrapText="1"/>
      <protection/>
    </xf>
    <xf numFmtId="0" fontId="21" fillId="0" borderId="25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5" fillId="0" borderId="35" xfId="42" applyNumberFormat="1" applyFont="1" applyFill="1" applyBorder="1" applyAlignment="1" applyProtection="1">
      <alignment horizontal="left" vertical="center" wrapText="1"/>
      <protection/>
    </xf>
    <xf numFmtId="0" fontId="25" fillId="0" borderId="26" xfId="42" applyNumberFormat="1" applyFont="1" applyFill="1" applyBorder="1" applyAlignment="1" applyProtection="1">
      <alignment horizontal="left" vertical="center" wrapText="1"/>
      <protection/>
    </xf>
    <xf numFmtId="0" fontId="25" fillId="0" borderId="35" xfId="42" applyNumberFormat="1" applyFont="1" applyFill="1" applyBorder="1" applyAlignment="1" applyProtection="1">
      <alignment horizontal="center" vertical="center" wrapText="1"/>
      <protection/>
    </xf>
    <xf numFmtId="0" fontId="25" fillId="0" borderId="26" xfId="42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textRotation="90" wrapText="1"/>
    </xf>
    <xf numFmtId="0" fontId="23" fillId="33" borderId="63" xfId="0" applyFont="1" applyFill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180" fontId="11" fillId="0" borderId="49" xfId="0" applyNumberFormat="1" applyFont="1" applyBorder="1" applyAlignment="1">
      <alignment horizontal="center" vertical="center"/>
    </xf>
    <xf numFmtId="180" fontId="11" fillId="0" borderId="50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3" fillId="34" borderId="72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5" fillId="0" borderId="68" xfId="42" applyNumberFormat="1" applyFont="1" applyFill="1" applyBorder="1" applyAlignment="1" applyProtection="1">
      <alignment horizontal="center" vertical="center" wrapText="1"/>
      <protection/>
    </xf>
    <xf numFmtId="0" fontId="19" fillId="0" borderId="69" xfId="42" applyNumberFormat="1" applyFont="1" applyFill="1" applyBorder="1" applyAlignment="1" applyProtection="1">
      <alignment horizontal="center" vertical="center" wrapText="1"/>
      <protection/>
    </xf>
    <xf numFmtId="0" fontId="19" fillId="0" borderId="74" xfId="42" applyNumberFormat="1" applyFont="1" applyFill="1" applyBorder="1" applyAlignment="1" applyProtection="1">
      <alignment horizontal="center" vertical="center" wrapText="1"/>
      <protection/>
    </xf>
    <xf numFmtId="0" fontId="22" fillId="0" borderId="49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68" xfId="42" applyFont="1" applyBorder="1" applyAlignment="1" applyProtection="1">
      <alignment horizontal="center" vertical="center"/>
      <protection/>
    </xf>
    <xf numFmtId="0" fontId="7" fillId="0" borderId="6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4" fontId="0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8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81" xfId="0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74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73" xfId="42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62" fillId="0" borderId="26" xfId="42" applyFont="1" applyFill="1" applyBorder="1" applyAlignment="1" applyProtection="1">
      <alignment horizontal="left" vertical="center" wrapText="1"/>
      <protection/>
    </xf>
    <xf numFmtId="0" fontId="63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6" xfId="4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152400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6%20&#1096;&#1090;&#1088;&#1072;&#1092;&#1085;&#1099;&#1093;%20&#1084;&#1086;&#1083;&#1086;&#1076;&#1077;&#1078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A1" sqref="A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91" t="s">
        <v>23</v>
      </c>
      <c r="C1" s="91"/>
      <c r="D1" s="91"/>
      <c r="E1" s="91"/>
      <c r="F1" s="91"/>
      <c r="G1" s="91"/>
      <c r="H1" s="91"/>
      <c r="I1" s="91"/>
      <c r="K1" s="119" t="s">
        <v>23</v>
      </c>
      <c r="L1" s="119"/>
      <c r="M1" s="119"/>
      <c r="N1" s="119"/>
      <c r="O1" s="119"/>
      <c r="P1" s="119"/>
      <c r="Q1" s="119"/>
      <c r="R1" s="119"/>
    </row>
    <row r="2" spans="1:18" ht="15" customHeight="1" thickBot="1">
      <c r="A2" s="12"/>
      <c r="B2" s="14"/>
      <c r="C2" s="14" t="s">
        <v>309</v>
      </c>
      <c r="D2" s="14"/>
      <c r="E2" s="14"/>
      <c r="F2" s="36" t="str">
        <f>HYPERLINK('пр.взв'!D4)</f>
        <v>В.к.   62     кг.</v>
      </c>
      <c r="G2" s="14"/>
      <c r="H2" s="14"/>
      <c r="I2" s="14"/>
      <c r="K2" s="1"/>
      <c r="L2" s="1" t="s">
        <v>303</v>
      </c>
      <c r="M2" s="1"/>
      <c r="N2" s="1"/>
      <c r="O2" s="36" t="str">
        <f>HYPERLINK('пр.взв'!D4)</f>
        <v>В.к.   62     кг.</v>
      </c>
      <c r="P2" s="1"/>
      <c r="Q2" s="1"/>
      <c r="R2" s="1"/>
    </row>
    <row r="3" spans="1:18" ht="12.75">
      <c r="A3" s="128"/>
      <c r="B3" s="92" t="s">
        <v>5</v>
      </c>
      <c r="C3" s="94" t="s">
        <v>2</v>
      </c>
      <c r="D3" s="96" t="s">
        <v>24</v>
      </c>
      <c r="E3" s="94" t="s">
        <v>25</v>
      </c>
      <c r="F3" s="94" t="s">
        <v>26</v>
      </c>
      <c r="G3" s="96" t="s">
        <v>27</v>
      </c>
      <c r="H3" s="94" t="s">
        <v>28</v>
      </c>
      <c r="I3" s="98" t="s">
        <v>29</v>
      </c>
      <c r="K3" s="120" t="s">
        <v>5</v>
      </c>
      <c r="L3" s="122" t="s">
        <v>2</v>
      </c>
      <c r="M3" s="124" t="s">
        <v>24</v>
      </c>
      <c r="N3" s="122" t="s">
        <v>25</v>
      </c>
      <c r="O3" s="122" t="s">
        <v>26</v>
      </c>
      <c r="P3" s="124" t="s">
        <v>27</v>
      </c>
      <c r="Q3" s="122" t="s">
        <v>28</v>
      </c>
      <c r="R3" s="126" t="s">
        <v>29</v>
      </c>
    </row>
    <row r="4" spans="1:18" ht="13.5" thickBot="1">
      <c r="A4" s="128"/>
      <c r="B4" s="93"/>
      <c r="C4" s="95"/>
      <c r="D4" s="97"/>
      <c r="E4" s="95"/>
      <c r="F4" s="95"/>
      <c r="G4" s="97"/>
      <c r="H4" s="95"/>
      <c r="I4" s="99"/>
      <c r="K4" s="121"/>
      <c r="L4" s="123"/>
      <c r="M4" s="125"/>
      <c r="N4" s="123"/>
      <c r="O4" s="123"/>
      <c r="P4" s="125"/>
      <c r="Q4" s="123"/>
      <c r="R4" s="127"/>
    </row>
    <row r="5" spans="1:18" ht="12.75">
      <c r="A5" s="128"/>
      <c r="B5" s="116">
        <v>41</v>
      </c>
      <c r="C5" s="102" t="str">
        <f>VLOOKUP(B5,'пр.взв'!B65:E88,2,FALSE)</f>
        <v>МУДРАНОВ Аслан Заудинови</v>
      </c>
      <c r="D5" s="102" t="str">
        <f>VLOOKUP(C5,'пр.взв'!C65:F88,2,FALSE)</f>
        <v>16.09.87 мс</v>
      </c>
      <c r="E5" s="102" t="str">
        <f>VLOOKUP(D5,'пр.взв'!D65:G88,2,FALSE)</f>
        <v>ЮФО Краснодарский край Армавир Д</v>
      </c>
      <c r="F5" s="87"/>
      <c r="G5" s="87"/>
      <c r="H5" s="88"/>
      <c r="I5" s="89"/>
      <c r="K5" s="116">
        <v>27</v>
      </c>
      <c r="L5" s="102" t="str">
        <f>VLOOKUP(K5,'пр.взв'!B36:E60,2,FALSE)</f>
        <v>БОНДАРЕВ Александр Витальевич</v>
      </c>
      <c r="M5" s="102" t="str">
        <f>VLOOKUP(L5,'пр.взв'!C36:F60,2,FALSE)</f>
        <v>27.01.90 кмс</v>
      </c>
      <c r="N5" s="102" t="str">
        <f>VLOOKUP(M5,'пр.взв'!D36:G60,2,FALSE)</f>
        <v>ПФО Чувашия Чебоксары  ПР</v>
      </c>
      <c r="O5" s="87"/>
      <c r="P5" s="87"/>
      <c r="Q5" s="88"/>
      <c r="R5" s="89"/>
    </row>
    <row r="6" spans="1:18" ht="13.5" thickBot="1">
      <c r="A6" s="128"/>
      <c r="B6" s="117"/>
      <c r="C6" s="103"/>
      <c r="D6" s="103"/>
      <c r="E6" s="103"/>
      <c r="F6" s="76"/>
      <c r="G6" s="76"/>
      <c r="H6" s="78"/>
      <c r="I6" s="80"/>
      <c r="K6" s="117"/>
      <c r="L6" s="103"/>
      <c r="M6" s="103"/>
      <c r="N6" s="103"/>
      <c r="O6" s="76"/>
      <c r="P6" s="76"/>
      <c r="Q6" s="78"/>
      <c r="R6" s="80"/>
    </row>
    <row r="7" spans="1:18" ht="12.75">
      <c r="A7" s="128"/>
      <c r="B7" s="117">
        <v>47</v>
      </c>
      <c r="C7" s="102" t="str">
        <f>VLOOKUP(B7,'пр.взв'!B99:E122,2,FALSE)</f>
        <v>ЕГОРОВ Геннадий Петрович</v>
      </c>
      <c r="D7" s="102" t="str">
        <f>VLOOKUP(C7,'пр.взв'!C99:F122,2,FALSE)</f>
        <v>03.06.87 мсмк</v>
      </c>
      <c r="E7" s="102" t="str">
        <f>VLOOKUP(D7,'пр.взв'!D99:G122,2,FALSE)</f>
        <v>ПФО Чувашия Чебоксары  ПР</v>
      </c>
      <c r="F7" s="76"/>
      <c r="G7" s="76"/>
      <c r="H7" s="78"/>
      <c r="I7" s="80"/>
      <c r="K7" s="117">
        <v>41</v>
      </c>
      <c r="L7" s="102" t="str">
        <f>VLOOKUP(K7,'пр.взв'!B65:E88,2,FALSE)</f>
        <v>МУДРАНОВ Аслан Заудинови</v>
      </c>
      <c r="M7" s="102" t="str">
        <f>VLOOKUP(L7,'пр.взв'!C65:F88,2,FALSE)</f>
        <v>16.09.87 мс</v>
      </c>
      <c r="N7" s="102" t="str">
        <f>VLOOKUP(M7,'пр.взв'!D65:G88,2,FALSE)</f>
        <v>ЮФО Краснодарский край Армавир Д</v>
      </c>
      <c r="O7" s="76"/>
      <c r="P7" s="76"/>
      <c r="Q7" s="78"/>
      <c r="R7" s="80"/>
    </row>
    <row r="8" spans="1:18" ht="13.5" thickBot="1">
      <c r="A8" s="128"/>
      <c r="B8" s="118"/>
      <c r="C8" s="103"/>
      <c r="D8" s="103"/>
      <c r="E8" s="103"/>
      <c r="F8" s="77"/>
      <c r="G8" s="77"/>
      <c r="H8" s="79"/>
      <c r="I8" s="81"/>
      <c r="K8" s="118"/>
      <c r="L8" s="103"/>
      <c r="M8" s="103"/>
      <c r="N8" s="103"/>
      <c r="O8" s="77"/>
      <c r="P8" s="77"/>
      <c r="Q8" s="79"/>
      <c r="R8" s="81"/>
    </row>
    <row r="9" spans="1:18" ht="12.75">
      <c r="A9" s="128"/>
      <c r="B9" s="116"/>
      <c r="C9" s="102" t="e">
        <f>VLOOKUP(B9,'пр.взв'!B31:E54,2,FALSE)</f>
        <v>#N/A</v>
      </c>
      <c r="D9" s="102" t="e">
        <f>VLOOKUP(C9,'пр.взв'!C31:F54,2,FALSE)</f>
        <v>#N/A</v>
      </c>
      <c r="E9" s="102" t="e">
        <f>VLOOKUP(D9,'пр.взв'!D31:G54,2,FALSE)</f>
        <v>#N/A</v>
      </c>
      <c r="F9" s="87"/>
      <c r="G9" s="87"/>
      <c r="H9" s="88"/>
      <c r="I9" s="89"/>
      <c r="K9" s="116">
        <v>33</v>
      </c>
      <c r="L9" s="102" t="str">
        <f>VLOOKUP(K9,'пр.взв'!B67:E90,2,FALSE)</f>
        <v>БАБГОЕВ Олег Гамелевич</v>
      </c>
      <c r="M9" s="102" t="str">
        <f>VLOOKUP(L9,'пр.взв'!C67:F90,2,FALSE)</f>
        <v>29.07.90 кмс</v>
      </c>
      <c r="N9" s="102" t="str">
        <f>VLOOKUP(M9,'пр.взв'!D67:G90,2,FALSE)</f>
        <v>ЮФО КБР Нальчик Д</v>
      </c>
      <c r="O9" s="87"/>
      <c r="P9" s="87"/>
      <c r="Q9" s="88"/>
      <c r="R9" s="89"/>
    </row>
    <row r="10" spans="1:18" ht="13.5" thickBot="1">
      <c r="A10" s="128"/>
      <c r="B10" s="117"/>
      <c r="C10" s="103"/>
      <c r="D10" s="103"/>
      <c r="E10" s="103"/>
      <c r="F10" s="76"/>
      <c r="G10" s="76"/>
      <c r="H10" s="78"/>
      <c r="I10" s="80"/>
      <c r="K10" s="117"/>
      <c r="L10" s="103"/>
      <c r="M10" s="103"/>
      <c r="N10" s="103"/>
      <c r="O10" s="76"/>
      <c r="P10" s="76"/>
      <c r="Q10" s="78"/>
      <c r="R10" s="80"/>
    </row>
    <row r="11" spans="1:18" ht="12.75">
      <c r="A11" s="128"/>
      <c r="B11" s="117"/>
      <c r="C11" s="102" t="e">
        <f>VLOOKUP(B11,'пр.взв'!B33:E56,2,FALSE)</f>
        <v>#N/A</v>
      </c>
      <c r="D11" s="102" t="e">
        <f>VLOOKUP(C11,'пр.взв'!C33:F56,2,FALSE)</f>
        <v>#N/A</v>
      </c>
      <c r="E11" s="102" t="e">
        <f>VLOOKUP(D11,'пр.взв'!D33:G56,2,FALSE)</f>
        <v>#N/A</v>
      </c>
      <c r="F11" s="76"/>
      <c r="G11" s="76"/>
      <c r="H11" s="78"/>
      <c r="I11" s="80"/>
      <c r="K11" s="117">
        <v>47</v>
      </c>
      <c r="L11" s="102" t="str">
        <f>VLOOKUP(K11,'пр.взв'!B99:E122,2,FALSE)</f>
        <v>ЕГОРОВ Геннадий Петрович</v>
      </c>
      <c r="M11" s="102" t="str">
        <f>VLOOKUP(L11,'пр.взв'!C99:F122,2,FALSE)</f>
        <v>03.06.87 мсмк</v>
      </c>
      <c r="N11" s="102" t="str">
        <f>VLOOKUP(M11,'пр.взв'!D99:G122,2,FALSE)</f>
        <v>ПФО Чувашия Чебоксары  ПР</v>
      </c>
      <c r="O11" s="76"/>
      <c r="P11" s="76"/>
      <c r="Q11" s="78"/>
      <c r="R11" s="80"/>
    </row>
    <row r="12" spans="1:18" ht="13.5" thickBot="1">
      <c r="A12" s="128"/>
      <c r="B12" s="118"/>
      <c r="C12" s="103"/>
      <c r="D12" s="103"/>
      <c r="E12" s="103"/>
      <c r="F12" s="77"/>
      <c r="G12" s="77"/>
      <c r="H12" s="79"/>
      <c r="I12" s="81"/>
      <c r="K12" s="118"/>
      <c r="L12" s="103"/>
      <c r="M12" s="103"/>
      <c r="N12" s="103"/>
      <c r="O12" s="77"/>
      <c r="P12" s="77"/>
      <c r="Q12" s="79"/>
      <c r="R12" s="81"/>
    </row>
    <row r="13" spans="1:18" ht="12.75">
      <c r="A13" s="128"/>
      <c r="B13" s="116"/>
      <c r="C13" s="102" t="e">
        <f>VLOOKUP(B13,'пр.взв'!B35:E58,2,FALSE)</f>
        <v>#N/A</v>
      </c>
      <c r="D13" s="102" t="e">
        <f>VLOOKUP(C13,'пр.взв'!C35:F58,2,FALSE)</f>
        <v>#N/A</v>
      </c>
      <c r="E13" s="102" t="e">
        <f>VLOOKUP(D13,'пр.взв'!D35:G58,2,FALSE)</f>
        <v>#N/A</v>
      </c>
      <c r="F13" s="87" t="s">
        <v>281</v>
      </c>
      <c r="G13" s="87"/>
      <c r="H13" s="88"/>
      <c r="I13" s="89"/>
      <c r="K13" s="116"/>
      <c r="L13" s="102" t="e">
        <f>VLOOKUP(K13,'пр.взв'!B71:E94,2,FALSE)</f>
        <v>#N/A</v>
      </c>
      <c r="M13" s="102" t="e">
        <f>VLOOKUP(L13,'пр.взв'!C71:F94,2,FALSE)</f>
        <v>#N/A</v>
      </c>
      <c r="N13" s="102" t="e">
        <f>VLOOKUP(M13,'пр.взв'!D71:G94,2,FALSE)</f>
        <v>#N/A</v>
      </c>
      <c r="O13" s="87"/>
      <c r="P13" s="87"/>
      <c r="Q13" s="88"/>
      <c r="R13" s="89"/>
    </row>
    <row r="14" spans="1:18" ht="13.5" thickBot="1">
      <c r="A14" s="128"/>
      <c r="B14" s="117"/>
      <c r="C14" s="103"/>
      <c r="D14" s="103"/>
      <c r="E14" s="103"/>
      <c r="F14" s="76"/>
      <c r="G14" s="76"/>
      <c r="H14" s="78"/>
      <c r="I14" s="80"/>
      <c r="K14" s="117"/>
      <c r="L14" s="103"/>
      <c r="M14" s="103"/>
      <c r="N14" s="103"/>
      <c r="O14" s="76"/>
      <c r="P14" s="76"/>
      <c r="Q14" s="78"/>
      <c r="R14" s="80"/>
    </row>
    <row r="15" spans="1:18" ht="12.75">
      <c r="A15" s="128"/>
      <c r="B15" s="117"/>
      <c r="C15" s="102" t="e">
        <f>VLOOKUP(B15,'пр.взв'!B35:E58,2,FALSE)</f>
        <v>#N/A</v>
      </c>
      <c r="D15" s="102" t="e">
        <f>VLOOKUP(C15,'пр.взв'!C35:F58,2,FALSE)</f>
        <v>#N/A</v>
      </c>
      <c r="E15" s="102" t="e">
        <f>VLOOKUP(D15,'пр.взв'!D35:G58,2,FALSE)</f>
        <v>#N/A</v>
      </c>
      <c r="F15" s="76"/>
      <c r="G15" s="76"/>
      <c r="H15" s="78"/>
      <c r="I15" s="80"/>
      <c r="K15" s="117"/>
      <c r="L15" s="102" t="e">
        <f>VLOOKUP(K15,'пр.взв'!B99:E122,2,FALSE)</f>
        <v>#N/A</v>
      </c>
      <c r="M15" s="102" t="e">
        <f>VLOOKUP(L15,'пр.взв'!C99:F122,2,FALSE)</f>
        <v>#N/A</v>
      </c>
      <c r="N15" s="102" t="e">
        <f>VLOOKUP(M15,'пр.взв'!D99:G122,2,FALSE)</f>
        <v>#N/A</v>
      </c>
      <c r="O15" s="76"/>
      <c r="P15" s="76"/>
      <c r="Q15" s="78"/>
      <c r="R15" s="80"/>
    </row>
    <row r="16" spans="1:18" ht="13.5" thickBot="1">
      <c r="A16" s="128"/>
      <c r="B16" s="118"/>
      <c r="C16" s="103"/>
      <c r="D16" s="103"/>
      <c r="E16" s="103"/>
      <c r="F16" s="77"/>
      <c r="G16" s="77"/>
      <c r="H16" s="79"/>
      <c r="I16" s="81"/>
      <c r="K16" s="118"/>
      <c r="L16" s="103"/>
      <c r="M16" s="103"/>
      <c r="N16" s="103"/>
      <c r="O16" s="77"/>
      <c r="P16" s="77"/>
      <c r="Q16" s="79"/>
      <c r="R16" s="81"/>
    </row>
    <row r="17" spans="1:18" ht="12.75">
      <c r="A17" s="128"/>
      <c r="B17" s="116"/>
      <c r="C17" s="102" t="e">
        <f>VLOOKUP(B17,'пр.взв'!B37:E60,2,FALSE)</f>
        <v>#N/A</v>
      </c>
      <c r="D17" s="102" t="e">
        <f>VLOOKUP(C17,'пр.взв'!C37:F60,2,FALSE)</f>
        <v>#N/A</v>
      </c>
      <c r="E17" s="102" t="e">
        <f>VLOOKUP(D17,'пр.взв'!D37:G60,2,FALSE)</f>
        <v>#N/A</v>
      </c>
      <c r="F17" s="87"/>
      <c r="G17" s="87"/>
      <c r="H17" s="88"/>
      <c r="I17" s="89"/>
      <c r="K17" s="116"/>
      <c r="L17" s="102" t="e">
        <f>VLOOKUP(K17,'пр.взв'!B75:E98,2,FALSE)</f>
        <v>#N/A</v>
      </c>
      <c r="M17" s="102" t="e">
        <f>VLOOKUP(L17,'пр.взв'!C75:F98,2,FALSE)</f>
        <v>#N/A</v>
      </c>
      <c r="N17" s="102" t="e">
        <f>VLOOKUP(M17,'пр.взв'!D75:G98,2,FALSE)</f>
        <v>#N/A</v>
      </c>
      <c r="O17" s="87"/>
      <c r="P17" s="87"/>
      <c r="Q17" s="88"/>
      <c r="R17" s="89"/>
    </row>
    <row r="18" spans="1:18" ht="13.5" thickBot="1">
      <c r="A18" s="128"/>
      <c r="B18" s="117"/>
      <c r="C18" s="103"/>
      <c r="D18" s="103"/>
      <c r="E18" s="103"/>
      <c r="F18" s="76"/>
      <c r="G18" s="76"/>
      <c r="H18" s="78"/>
      <c r="I18" s="80"/>
      <c r="K18" s="117"/>
      <c r="L18" s="103"/>
      <c r="M18" s="103"/>
      <c r="N18" s="103"/>
      <c r="O18" s="76"/>
      <c r="P18" s="76"/>
      <c r="Q18" s="78"/>
      <c r="R18" s="80"/>
    </row>
    <row r="19" spans="1:18" ht="12.75">
      <c r="A19" s="128"/>
      <c r="B19" s="117"/>
      <c r="C19" s="102" t="e">
        <f>VLOOKUP(B19,'пр.взв'!B39:E62,2,FALSE)</f>
        <v>#N/A</v>
      </c>
      <c r="D19" s="102" t="e">
        <f>VLOOKUP(C19,'пр.взв'!C39:F62,2,FALSE)</f>
        <v>#N/A</v>
      </c>
      <c r="E19" s="102" t="e">
        <f>VLOOKUP(D19,'пр.взв'!D39:G62,2,FALSE)</f>
        <v>#N/A</v>
      </c>
      <c r="F19" s="76"/>
      <c r="G19" s="76"/>
      <c r="H19" s="78"/>
      <c r="I19" s="80"/>
      <c r="K19" s="117"/>
      <c r="L19" s="102" t="e">
        <f>VLOOKUP(K19,'пр.взв'!B77:E100,2,FALSE)</f>
        <v>#N/A</v>
      </c>
      <c r="M19" s="102" t="e">
        <f>VLOOKUP(L19,'пр.взв'!C77:F100,2,FALSE)</f>
        <v>#N/A</v>
      </c>
      <c r="N19" s="102" t="e">
        <f>VLOOKUP(M19,'пр.взв'!D77:G100,2,FALSE)</f>
        <v>#N/A</v>
      </c>
      <c r="O19" s="76"/>
      <c r="P19" s="76"/>
      <c r="Q19" s="78"/>
      <c r="R19" s="80"/>
    </row>
    <row r="20" spans="1:18" ht="13.5" thickBot="1">
      <c r="A20" s="128"/>
      <c r="B20" s="118"/>
      <c r="C20" s="103"/>
      <c r="D20" s="103"/>
      <c r="E20" s="103"/>
      <c r="F20" s="77"/>
      <c r="G20" s="77"/>
      <c r="H20" s="79"/>
      <c r="I20" s="81"/>
      <c r="K20" s="118"/>
      <c r="L20" s="103"/>
      <c r="M20" s="103"/>
      <c r="N20" s="103"/>
      <c r="O20" s="77"/>
      <c r="P20" s="77"/>
      <c r="Q20" s="79"/>
      <c r="R20" s="81"/>
    </row>
    <row r="21" spans="1:18" ht="12.75">
      <c r="A21" s="128"/>
      <c r="B21" s="116"/>
      <c r="C21" s="102" t="e">
        <f>VLOOKUP(B21,'пр.взв'!B41:E64,2,FALSE)</f>
        <v>#N/A</v>
      </c>
      <c r="D21" s="102" t="e">
        <f>VLOOKUP(C21,'пр.взв'!C41:F64,2,FALSE)</f>
        <v>#N/A</v>
      </c>
      <c r="E21" s="102" t="e">
        <f>VLOOKUP(D21,'пр.взв'!D41:G64,2,FALSE)</f>
        <v>#N/A</v>
      </c>
      <c r="G21" s="87"/>
      <c r="H21" s="88"/>
      <c r="I21" s="89"/>
      <c r="K21" s="116"/>
      <c r="L21" s="102" t="e">
        <f>VLOOKUP(K21,'пр.взв'!B79:E102,2,FALSE)</f>
        <v>#N/A</v>
      </c>
      <c r="M21" s="102" t="e">
        <f>VLOOKUP(L21,'пр.взв'!C79:F102,2,FALSE)</f>
        <v>#N/A</v>
      </c>
      <c r="N21" s="102" t="e">
        <f>VLOOKUP(M21,'пр.взв'!D79:G102,2,FALSE)</f>
        <v>#N/A</v>
      </c>
      <c r="O21" s="87"/>
      <c r="P21" s="87"/>
      <c r="Q21" s="88"/>
      <c r="R21" s="89"/>
    </row>
    <row r="22" spans="1:18" ht="13.5" thickBot="1">
      <c r="A22" s="128"/>
      <c r="B22" s="117"/>
      <c r="C22" s="103"/>
      <c r="D22" s="103"/>
      <c r="E22" s="103"/>
      <c r="G22" s="76"/>
      <c r="H22" s="78"/>
      <c r="I22" s="80"/>
      <c r="K22" s="117"/>
      <c r="L22" s="103"/>
      <c r="M22" s="103"/>
      <c r="N22" s="103"/>
      <c r="O22" s="76"/>
      <c r="P22" s="76"/>
      <c r="Q22" s="78"/>
      <c r="R22" s="80"/>
    </row>
    <row r="23" spans="1:18" ht="12.75">
      <c r="A23" s="128"/>
      <c r="B23" s="117"/>
      <c r="C23" s="102" t="e">
        <f>VLOOKUP(B23,'пр.взв'!B23:E46,2,FALSE)</f>
        <v>#N/A</v>
      </c>
      <c r="D23" s="102" t="e">
        <f>VLOOKUP(C23,'пр.взв'!C23:F46,2,FALSE)</f>
        <v>#N/A</v>
      </c>
      <c r="E23" s="102" t="e">
        <f>VLOOKUP(D23,'пр.взв'!D23:G46,2,FALSE)</f>
        <v>#N/A</v>
      </c>
      <c r="F23" s="76"/>
      <c r="G23" s="76"/>
      <c r="H23" s="78"/>
      <c r="I23" s="80"/>
      <c r="K23" s="117"/>
      <c r="L23" s="102" t="e">
        <f>VLOOKUP(K23,'пр.взв'!B105:E128,2,FALSE)</f>
        <v>#N/A</v>
      </c>
      <c r="M23" s="102" t="e">
        <f>VLOOKUP(L23,'пр.взв'!C105:F128,2,FALSE)</f>
        <v>#N/A</v>
      </c>
      <c r="N23" s="102" t="e">
        <f>VLOOKUP(M23,'пр.взв'!D105:G128,2,FALSE)</f>
        <v>#N/A</v>
      </c>
      <c r="O23" s="76"/>
      <c r="P23" s="76"/>
      <c r="Q23" s="78"/>
      <c r="R23" s="80"/>
    </row>
    <row r="24" spans="1:18" ht="13.5" thickBot="1">
      <c r="A24" s="128"/>
      <c r="B24" s="118"/>
      <c r="C24" s="103"/>
      <c r="D24" s="103"/>
      <c r="E24" s="103"/>
      <c r="F24" s="77"/>
      <c r="G24" s="77"/>
      <c r="H24" s="79"/>
      <c r="I24" s="81"/>
      <c r="K24" s="118"/>
      <c r="L24" s="103"/>
      <c r="M24" s="103"/>
      <c r="N24" s="103"/>
      <c r="O24" s="77"/>
      <c r="P24" s="77"/>
      <c r="Q24" s="79"/>
      <c r="R24" s="81"/>
    </row>
    <row r="25" spans="1:18" ht="12.75">
      <c r="A25" s="128"/>
      <c r="B25" s="116"/>
      <c r="C25" s="102" t="e">
        <f>VLOOKUP(B25,'пр.взв'!B19:E42,2,FALSE)</f>
        <v>#N/A</v>
      </c>
      <c r="D25" s="102" t="e">
        <f>VLOOKUP(C25,'пр.взв'!C19:F42,2,FALSE)</f>
        <v>#N/A</v>
      </c>
      <c r="E25" s="102" t="e">
        <f>VLOOKUP(D25,'пр.взв'!D19:G42,2,FALSE)</f>
        <v>#N/A</v>
      </c>
      <c r="F25" s="87"/>
      <c r="G25" s="87"/>
      <c r="H25" s="88"/>
      <c r="I25" s="89"/>
      <c r="K25" s="116"/>
      <c r="L25" s="102" t="e">
        <f>VLOOKUP(K25,'пр.взв'!B83:E106,2,FALSE)</f>
        <v>#N/A</v>
      </c>
      <c r="M25" s="102" t="e">
        <f>VLOOKUP(L25,'пр.взв'!C83:F106,2,FALSE)</f>
        <v>#N/A</v>
      </c>
      <c r="N25" s="102" t="e">
        <f>VLOOKUP(M25,'пр.взв'!D83:G106,2,FALSE)</f>
        <v>#N/A</v>
      </c>
      <c r="O25" s="87" t="s">
        <v>281</v>
      </c>
      <c r="P25" s="87"/>
      <c r="Q25" s="88"/>
      <c r="R25" s="89"/>
    </row>
    <row r="26" spans="1:18" ht="13.5" thickBot="1">
      <c r="A26" s="128"/>
      <c r="B26" s="117"/>
      <c r="C26" s="103"/>
      <c r="D26" s="103"/>
      <c r="E26" s="103"/>
      <c r="F26" s="76"/>
      <c r="G26" s="76"/>
      <c r="H26" s="78"/>
      <c r="I26" s="80"/>
      <c r="K26" s="117"/>
      <c r="L26" s="103"/>
      <c r="M26" s="103"/>
      <c r="N26" s="103"/>
      <c r="O26" s="76"/>
      <c r="P26" s="76"/>
      <c r="Q26" s="78"/>
      <c r="R26" s="80"/>
    </row>
    <row r="27" spans="1:18" ht="12.75">
      <c r="A27" s="128"/>
      <c r="B27" s="117"/>
      <c r="C27" s="102" t="e">
        <f>VLOOKUP(B27,'пр.взв'!B27:E50,2,FALSE)</f>
        <v>#N/A</v>
      </c>
      <c r="D27" s="102" t="e">
        <f>VLOOKUP(C27,'пр.взв'!C27:F50,2,FALSE)</f>
        <v>#N/A</v>
      </c>
      <c r="E27" s="102" t="e">
        <f>VLOOKUP(D27,'пр.взв'!D27:G50,2,FALSE)</f>
        <v>#N/A</v>
      </c>
      <c r="F27" s="76"/>
      <c r="G27" s="76"/>
      <c r="H27" s="78"/>
      <c r="I27" s="80"/>
      <c r="K27" s="117"/>
      <c r="L27" s="102" t="e">
        <f>VLOOKUP(K27,'пр.взв'!B74:E98,2,FALSE)</f>
        <v>#N/A</v>
      </c>
      <c r="M27" s="102" t="e">
        <f>VLOOKUP(L27,'пр.взв'!C74:F98,2,FALSE)</f>
        <v>#N/A</v>
      </c>
      <c r="N27" s="102" t="e">
        <f>VLOOKUP(M27,'пр.взв'!D74:G98,2,FALSE)</f>
        <v>#N/A</v>
      </c>
      <c r="O27" s="76"/>
      <c r="P27" s="76"/>
      <c r="Q27" s="78"/>
      <c r="R27" s="80"/>
    </row>
    <row r="28" spans="1:18" ht="13.5" thickBot="1">
      <c r="A28" s="128"/>
      <c r="B28" s="118"/>
      <c r="C28" s="103"/>
      <c r="D28" s="103"/>
      <c r="E28" s="103"/>
      <c r="F28" s="77"/>
      <c r="G28" s="77"/>
      <c r="H28" s="79"/>
      <c r="I28" s="81"/>
      <c r="K28" s="118"/>
      <c r="L28" s="103"/>
      <c r="M28" s="103"/>
      <c r="N28" s="103"/>
      <c r="O28" s="77"/>
      <c r="P28" s="77"/>
      <c r="Q28" s="79"/>
      <c r="R28" s="81"/>
    </row>
    <row r="29" spans="1:18" ht="12.75">
      <c r="A29" s="128"/>
      <c r="B29" s="116"/>
      <c r="C29" s="102" t="e">
        <f>VLOOKUP(B29,'пр.взв'!B29:E52,2,FALSE)</f>
        <v>#N/A</v>
      </c>
      <c r="D29" s="102" t="e">
        <f>VLOOKUP(C29,'пр.взв'!C29:F52,2,FALSE)</f>
        <v>#N/A</v>
      </c>
      <c r="E29" s="102" t="e">
        <f>VLOOKUP(D29,'пр.взв'!D29:G52,2,FALSE)</f>
        <v>#N/A</v>
      </c>
      <c r="F29" s="87"/>
      <c r="G29" s="87"/>
      <c r="H29" s="88"/>
      <c r="I29" s="89"/>
      <c r="K29" s="116"/>
      <c r="L29" s="102" t="e">
        <f>VLOOKUP(K29,'пр.взв'!B72:E96,2,FALSE)</f>
        <v>#N/A</v>
      </c>
      <c r="M29" s="102" t="e">
        <f>VLOOKUP(L29,'пр.взв'!C72:F96,2,FALSE)</f>
        <v>#N/A</v>
      </c>
      <c r="N29" s="102" t="e">
        <f>VLOOKUP(M29,'пр.взв'!D72:G96,2,FALSE)</f>
        <v>#N/A</v>
      </c>
      <c r="O29" s="87"/>
      <c r="P29" s="87"/>
      <c r="Q29" s="88"/>
      <c r="R29" s="89"/>
    </row>
    <row r="30" spans="1:18" ht="13.5" thickBot="1">
      <c r="A30" s="128"/>
      <c r="B30" s="117"/>
      <c r="C30" s="103"/>
      <c r="D30" s="103"/>
      <c r="E30" s="103"/>
      <c r="F30" s="76"/>
      <c r="G30" s="76"/>
      <c r="H30" s="78"/>
      <c r="I30" s="80"/>
      <c r="K30" s="117"/>
      <c r="L30" s="103"/>
      <c r="M30" s="103"/>
      <c r="N30" s="103"/>
      <c r="O30" s="76"/>
      <c r="P30" s="76"/>
      <c r="Q30" s="78"/>
      <c r="R30" s="80"/>
    </row>
    <row r="31" spans="1:18" ht="12.75">
      <c r="A31" s="128"/>
      <c r="B31" s="117"/>
      <c r="C31" s="102" t="e">
        <f>VLOOKUP(B31,'пр.взв'!B35:E58,2,FALSE)</f>
        <v>#N/A</v>
      </c>
      <c r="D31" s="102" t="e">
        <f>VLOOKUP(C31,'пр.взв'!C35:F58,2,FALSE)</f>
        <v>#N/A</v>
      </c>
      <c r="E31" s="102" t="e">
        <f>VLOOKUP(D31,'пр.взв'!D35:G58,2,FALSE)</f>
        <v>#N/A</v>
      </c>
      <c r="F31" s="76"/>
      <c r="G31" s="76"/>
      <c r="H31" s="78"/>
      <c r="I31" s="80"/>
      <c r="K31" s="117"/>
      <c r="L31" s="102" t="e">
        <f>VLOOKUP(K31,'пр.взв'!B82:E106,2,FALSE)</f>
        <v>#N/A</v>
      </c>
      <c r="M31" s="102" t="e">
        <f>VLOOKUP(L31,'пр.взв'!C82:F106,2,FALSE)</f>
        <v>#N/A</v>
      </c>
      <c r="N31" s="102" t="e">
        <f>VLOOKUP(M31,'пр.взв'!D82:G106,2,FALSE)</f>
        <v>#N/A</v>
      </c>
      <c r="O31" s="76"/>
      <c r="P31" s="76"/>
      <c r="Q31" s="78"/>
      <c r="R31" s="80"/>
    </row>
    <row r="32" spans="1:18" ht="13.5" thickBot="1">
      <c r="A32" s="128"/>
      <c r="B32" s="118"/>
      <c r="C32" s="103"/>
      <c r="D32" s="103"/>
      <c r="E32" s="103"/>
      <c r="F32" s="77"/>
      <c r="G32" s="77"/>
      <c r="H32" s="79"/>
      <c r="I32" s="81"/>
      <c r="K32" s="118"/>
      <c r="L32" s="103"/>
      <c r="M32" s="103"/>
      <c r="N32" s="103"/>
      <c r="O32" s="77"/>
      <c r="P32" s="77"/>
      <c r="Q32" s="79"/>
      <c r="R32" s="81"/>
    </row>
    <row r="33" spans="1:18" ht="12.75">
      <c r="A33" s="128"/>
      <c r="B33" s="116"/>
      <c r="C33" s="102" t="e">
        <f>VLOOKUP(B33,'пр.взв'!B33:E56,2,FALSE)</f>
        <v>#N/A</v>
      </c>
      <c r="D33" s="102" t="e">
        <f>VLOOKUP(C33,'пр.взв'!C33:F56,2,FALSE)</f>
        <v>#N/A</v>
      </c>
      <c r="E33" s="102" t="e">
        <f>VLOOKUP(D33,'пр.взв'!D33:G56,2,FALSE)</f>
        <v>#N/A</v>
      </c>
      <c r="G33" s="87"/>
      <c r="H33" s="88"/>
      <c r="I33" s="89"/>
      <c r="K33" s="116"/>
      <c r="L33" s="102" t="e">
        <f>VLOOKUP(K33,'пр.взв'!B82:E108,2,FALSE)</f>
        <v>#N/A</v>
      </c>
      <c r="M33" s="102" t="e">
        <f>VLOOKUP(L33,'пр.взв'!C82:F108,2,FALSE)</f>
        <v>#N/A</v>
      </c>
      <c r="N33" s="102" t="e">
        <f>VLOOKUP(M33,'пр.взв'!D82:G108,2,FALSE)</f>
        <v>#N/A</v>
      </c>
      <c r="O33" s="87"/>
      <c r="P33" s="87"/>
      <c r="Q33" s="88"/>
      <c r="R33" s="89"/>
    </row>
    <row r="34" spans="1:18" ht="13.5" thickBot="1">
      <c r="A34" s="128"/>
      <c r="B34" s="117"/>
      <c r="C34" s="103"/>
      <c r="D34" s="103"/>
      <c r="E34" s="103"/>
      <c r="G34" s="76"/>
      <c r="H34" s="78"/>
      <c r="I34" s="80"/>
      <c r="K34" s="117"/>
      <c r="L34" s="103"/>
      <c r="M34" s="103"/>
      <c r="N34" s="103"/>
      <c r="O34" s="76"/>
      <c r="P34" s="76"/>
      <c r="Q34" s="78"/>
      <c r="R34" s="80"/>
    </row>
    <row r="35" spans="1:18" ht="12.75">
      <c r="A35" s="128"/>
      <c r="B35" s="117"/>
      <c r="C35" s="85" t="e">
        <f>VLOOKUP(B35,'пр.взв'!B16:E40,2,FALSE)</f>
        <v>#N/A</v>
      </c>
      <c r="D35" s="85" t="e">
        <f>VLOOKUP(C35,'пр.взв'!C16:F40,2,FALSE)</f>
        <v>#N/A</v>
      </c>
      <c r="E35" s="85" t="e">
        <f>VLOOKUP(D35,'пр.взв'!D16:G40,2,FALSE)</f>
        <v>#N/A</v>
      </c>
      <c r="F35" s="76"/>
      <c r="G35" s="76"/>
      <c r="H35" s="78"/>
      <c r="I35" s="80"/>
      <c r="K35" s="117"/>
      <c r="L35" s="102" t="e">
        <f>VLOOKUP(K35,'пр.взв'!B84:E110,2,FALSE)</f>
        <v>#N/A</v>
      </c>
      <c r="M35" s="102" t="e">
        <f>VLOOKUP(L35,'пр.взв'!C84:F110,2,FALSE)</f>
        <v>#N/A</v>
      </c>
      <c r="N35" s="102" t="e">
        <f>VLOOKUP(M35,'пр.взв'!D84:G110,2,FALSE)</f>
        <v>#N/A</v>
      </c>
      <c r="O35" s="76"/>
      <c r="P35" s="76"/>
      <c r="Q35" s="78"/>
      <c r="R35" s="80"/>
    </row>
    <row r="36" spans="1:18" ht="13.5" thickBot="1">
      <c r="A36" s="128"/>
      <c r="B36" s="118"/>
      <c r="C36" s="131"/>
      <c r="D36" s="131"/>
      <c r="E36" s="131"/>
      <c r="F36" s="77"/>
      <c r="G36" s="77"/>
      <c r="H36" s="79"/>
      <c r="I36" s="81"/>
      <c r="K36" s="118"/>
      <c r="L36" s="103"/>
      <c r="M36" s="103"/>
      <c r="N36" s="103"/>
      <c r="O36" s="77"/>
      <c r="P36" s="77"/>
      <c r="Q36" s="79"/>
      <c r="R36" s="81"/>
    </row>
    <row r="37" spans="1:18" ht="12.75">
      <c r="A37" s="128"/>
      <c r="B37" s="116"/>
      <c r="C37" s="85" t="e">
        <f>VLOOKUP(B37,'пр.взв'!B18:E42,2,FALSE)</f>
        <v>#N/A</v>
      </c>
      <c r="D37" s="85" t="e">
        <f>VLOOKUP(C37,'пр.взв'!C18:F42,2,FALSE)</f>
        <v>#N/A</v>
      </c>
      <c r="E37" s="85" t="e">
        <f>VLOOKUP(D37,'пр.взв'!D18:G42,2,FALSE)</f>
        <v>#N/A</v>
      </c>
      <c r="F37" s="87"/>
      <c r="G37" s="87"/>
      <c r="H37" s="88"/>
      <c r="I37" s="89"/>
      <c r="K37" s="116"/>
      <c r="L37" s="102" t="e">
        <f>VLOOKUP(K37,'пр.взв'!B80:E104,2,FALSE)</f>
        <v>#N/A</v>
      </c>
      <c r="M37" s="102" t="e">
        <f>VLOOKUP(L37,'пр.взв'!C80:F104,2,FALSE)</f>
        <v>#N/A</v>
      </c>
      <c r="N37" s="102" t="e">
        <f>VLOOKUP(M37,'пр.взв'!D80:G104,2,FALSE)</f>
        <v>#N/A</v>
      </c>
      <c r="O37" s="87" t="s">
        <v>281</v>
      </c>
      <c r="P37" s="87"/>
      <c r="Q37" s="88"/>
      <c r="R37" s="89"/>
    </row>
    <row r="38" spans="1:18" ht="13.5" thickBot="1">
      <c r="A38" s="128"/>
      <c r="B38" s="117"/>
      <c r="C38" s="131"/>
      <c r="D38" s="131"/>
      <c r="E38" s="131"/>
      <c r="F38" s="76"/>
      <c r="G38" s="76"/>
      <c r="H38" s="78"/>
      <c r="I38" s="80"/>
      <c r="K38" s="117"/>
      <c r="L38" s="103"/>
      <c r="M38" s="103"/>
      <c r="N38" s="103"/>
      <c r="O38" s="76"/>
      <c r="P38" s="76"/>
      <c r="Q38" s="78"/>
      <c r="R38" s="80"/>
    </row>
    <row r="39" spans="1:18" ht="12.75">
      <c r="A39" s="128"/>
      <c r="B39" s="117"/>
      <c r="C39" s="85" t="e">
        <f>VLOOKUP(B39,'пр.взв'!B20:E44,2,FALSE)</f>
        <v>#N/A</v>
      </c>
      <c r="D39" s="85" t="e">
        <f>VLOOKUP(C39,'пр.взв'!C20:F44,2,FALSE)</f>
        <v>#N/A</v>
      </c>
      <c r="E39" s="85" t="e">
        <f>VLOOKUP(D39,'пр.взв'!D20:G44,2,FALSE)</f>
        <v>#N/A</v>
      </c>
      <c r="F39" s="76"/>
      <c r="G39" s="76"/>
      <c r="H39" s="78"/>
      <c r="I39" s="80"/>
      <c r="K39" s="117"/>
      <c r="L39" s="102" t="e">
        <f>VLOOKUP(K39,'пр.взв'!B82:E106,2,FALSE)</f>
        <v>#N/A</v>
      </c>
      <c r="M39" s="102" t="e">
        <f>VLOOKUP(L39,'пр.взв'!C82:F106,2,FALSE)</f>
        <v>#N/A</v>
      </c>
      <c r="N39" s="102" t="e">
        <f>VLOOKUP(M39,'пр.взв'!D82:G106,2,FALSE)</f>
        <v>#N/A</v>
      </c>
      <c r="O39" s="76"/>
      <c r="P39" s="76"/>
      <c r="Q39" s="78"/>
      <c r="R39" s="80"/>
    </row>
    <row r="40" spans="1:18" ht="13.5" thickBot="1">
      <c r="A40" s="128"/>
      <c r="B40" s="118"/>
      <c r="C40" s="131"/>
      <c r="D40" s="131"/>
      <c r="E40" s="131"/>
      <c r="F40" s="77"/>
      <c r="G40" s="77"/>
      <c r="H40" s="79"/>
      <c r="I40" s="81"/>
      <c r="K40" s="118"/>
      <c r="L40" s="103"/>
      <c r="M40" s="103"/>
      <c r="N40" s="103"/>
      <c r="O40" s="77"/>
      <c r="P40" s="77"/>
      <c r="Q40" s="79"/>
      <c r="R40" s="81"/>
    </row>
    <row r="41" spans="1:18" ht="12.75">
      <c r="A41" s="128"/>
      <c r="B41" s="116"/>
      <c r="C41" s="85" t="e">
        <f>VLOOKUP(B41,'пр.взв'!B22:E46,2,FALSE)</f>
        <v>#N/A</v>
      </c>
      <c r="D41" s="85" t="e">
        <f>VLOOKUP(C41,'пр.взв'!C22:F46,2,FALSE)</f>
        <v>#N/A</v>
      </c>
      <c r="E41" s="85" t="e">
        <f>VLOOKUP(D41,'пр.взв'!D22:G46,2,FALSE)</f>
        <v>#N/A</v>
      </c>
      <c r="F41" s="87"/>
      <c r="G41" s="87"/>
      <c r="H41" s="88"/>
      <c r="I41" s="89"/>
      <c r="K41" s="116"/>
      <c r="L41" s="102" t="e">
        <f>VLOOKUP(K41,'пр.взв'!B68:E92,2,FALSE)</f>
        <v>#N/A</v>
      </c>
      <c r="M41" s="102" t="e">
        <f>VLOOKUP(L41,'пр.взв'!C68:F92,2,FALSE)</f>
        <v>#N/A</v>
      </c>
      <c r="N41" s="102" t="e">
        <f>VLOOKUP(M41,'пр.взв'!D68:G92,2,FALSE)</f>
        <v>#N/A</v>
      </c>
      <c r="O41" s="87"/>
      <c r="P41" s="87"/>
      <c r="Q41" s="88"/>
      <c r="R41" s="89"/>
    </row>
    <row r="42" spans="1:18" ht="13.5" thickBot="1">
      <c r="A42" s="128"/>
      <c r="B42" s="117"/>
      <c r="C42" s="131"/>
      <c r="D42" s="131"/>
      <c r="E42" s="131"/>
      <c r="F42" s="76"/>
      <c r="G42" s="76"/>
      <c r="H42" s="78"/>
      <c r="I42" s="80"/>
      <c r="K42" s="117"/>
      <c r="L42" s="103"/>
      <c r="M42" s="103"/>
      <c r="N42" s="103"/>
      <c r="O42" s="76"/>
      <c r="P42" s="76"/>
      <c r="Q42" s="78"/>
      <c r="R42" s="80"/>
    </row>
    <row r="43" spans="1:18" ht="12.75">
      <c r="A43" s="128"/>
      <c r="B43" s="117"/>
      <c r="C43" s="85" t="e">
        <f>VLOOKUP(B43,'пр.взв'!B24:E48,2,FALSE)</f>
        <v>#N/A</v>
      </c>
      <c r="D43" s="85" t="e">
        <f>VLOOKUP(C43,'пр.взв'!C24:F48,2,FALSE)</f>
        <v>#N/A</v>
      </c>
      <c r="E43" s="85" t="e">
        <f>VLOOKUP(D43,'пр.взв'!D24:G48,2,FALSE)</f>
        <v>#N/A</v>
      </c>
      <c r="F43" s="76"/>
      <c r="G43" s="76"/>
      <c r="H43" s="78"/>
      <c r="I43" s="80"/>
      <c r="K43" s="117"/>
      <c r="L43" s="102" t="e">
        <f>VLOOKUP(K43,'пр.взв'!B78:E102,2,FALSE)</f>
        <v>#N/A</v>
      </c>
      <c r="M43" s="102" t="e">
        <f>VLOOKUP(L43,'пр.взв'!C78:F102,2,FALSE)</f>
        <v>#N/A</v>
      </c>
      <c r="N43" s="102" t="e">
        <f>VLOOKUP(M43,'пр.взв'!D78:G102,2,FALSE)</f>
        <v>#N/A</v>
      </c>
      <c r="O43" s="76"/>
      <c r="P43" s="76"/>
      <c r="Q43" s="78"/>
      <c r="R43" s="80"/>
    </row>
    <row r="44" spans="1:18" ht="13.5" thickBot="1">
      <c r="A44" s="128"/>
      <c r="B44" s="118"/>
      <c r="C44" s="131"/>
      <c r="D44" s="131"/>
      <c r="E44" s="131"/>
      <c r="F44" s="77"/>
      <c r="G44" s="77"/>
      <c r="H44" s="79"/>
      <c r="I44" s="81"/>
      <c r="K44" s="118"/>
      <c r="L44" s="103"/>
      <c r="M44" s="103"/>
      <c r="N44" s="103"/>
      <c r="O44" s="77"/>
      <c r="P44" s="77"/>
      <c r="Q44" s="79"/>
      <c r="R44" s="81"/>
    </row>
    <row r="45" spans="1:18" ht="12.75">
      <c r="A45" s="128"/>
      <c r="B45" s="116"/>
      <c r="C45" s="85" t="e">
        <f>VLOOKUP(B45,'пр.взв'!B26:E50,2,FALSE)</f>
        <v>#N/A</v>
      </c>
      <c r="D45" s="85" t="e">
        <f>VLOOKUP(C45,'пр.взв'!C26:F50,2,FALSE)</f>
        <v>#N/A</v>
      </c>
      <c r="E45" s="85" t="e">
        <f>VLOOKUP(D45,'пр.взв'!D26:G50,2,FALSE)</f>
        <v>#N/A</v>
      </c>
      <c r="F45" s="87"/>
      <c r="G45" s="87"/>
      <c r="H45" s="88"/>
      <c r="I45" s="89"/>
      <c r="K45" s="116"/>
      <c r="L45" s="102" t="e">
        <f>VLOOKUP(K45,'пр.взв'!B80:E104,2,FALSE)</f>
        <v>#N/A</v>
      </c>
      <c r="M45" s="102" t="e">
        <f>VLOOKUP(L45,'пр.взв'!C80:F104,2,FALSE)</f>
        <v>#N/A</v>
      </c>
      <c r="N45" s="102" t="e">
        <f>VLOOKUP(M45,'пр.взв'!D80:G104,2,FALSE)</f>
        <v>#N/A</v>
      </c>
      <c r="O45" s="87"/>
      <c r="P45" s="87"/>
      <c r="Q45" s="88"/>
      <c r="R45" s="89"/>
    </row>
    <row r="46" spans="1:18" ht="13.5" thickBot="1">
      <c r="A46" s="128"/>
      <c r="B46" s="117"/>
      <c r="C46" s="131"/>
      <c r="D46" s="131"/>
      <c r="E46" s="131"/>
      <c r="F46" s="76"/>
      <c r="G46" s="76"/>
      <c r="H46" s="78"/>
      <c r="I46" s="80"/>
      <c r="K46" s="117"/>
      <c r="L46" s="103"/>
      <c r="M46" s="103"/>
      <c r="N46" s="103"/>
      <c r="O46" s="76"/>
      <c r="P46" s="76"/>
      <c r="Q46" s="78"/>
      <c r="R46" s="80"/>
    </row>
    <row r="47" spans="1:18" ht="12.75">
      <c r="A47" s="128"/>
      <c r="B47" s="117"/>
      <c r="C47" s="85" t="e">
        <f>VLOOKUP(B47,'пр.взв'!B28:E52,2,FALSE)</f>
        <v>#N/A</v>
      </c>
      <c r="D47" s="85" t="e">
        <f>VLOOKUP(C47,'пр.взв'!C28:F52,2,FALSE)</f>
        <v>#N/A</v>
      </c>
      <c r="E47" s="85" t="e">
        <f>VLOOKUP(D47,'пр.взв'!D28:G52,2,FALSE)</f>
        <v>#N/A</v>
      </c>
      <c r="F47" s="76"/>
      <c r="G47" s="76"/>
      <c r="H47" s="78"/>
      <c r="I47" s="80"/>
      <c r="K47" s="117"/>
      <c r="L47" s="102" t="e">
        <f>VLOOKUP(K47,'пр.взв'!B82:E106,2,FALSE)</f>
        <v>#N/A</v>
      </c>
      <c r="M47" s="102" t="e">
        <f>VLOOKUP(L47,'пр.взв'!C82:F106,2,FALSE)</f>
        <v>#N/A</v>
      </c>
      <c r="N47" s="102" t="e">
        <f>VLOOKUP(M47,'пр.взв'!D82:G106,2,FALSE)</f>
        <v>#N/A</v>
      </c>
      <c r="O47" s="76"/>
      <c r="P47" s="76"/>
      <c r="Q47" s="78"/>
      <c r="R47" s="80"/>
    </row>
    <row r="48" spans="1:18" ht="13.5" thickBot="1">
      <c r="A48" s="128"/>
      <c r="B48" s="118"/>
      <c r="C48" s="131"/>
      <c r="D48" s="131"/>
      <c r="E48" s="131"/>
      <c r="F48" s="77"/>
      <c r="G48" s="77"/>
      <c r="H48" s="79"/>
      <c r="I48" s="81"/>
      <c r="K48" s="118"/>
      <c r="L48" s="103"/>
      <c r="M48" s="103"/>
      <c r="N48" s="103"/>
      <c r="O48" s="77"/>
      <c r="P48" s="77"/>
      <c r="Q48" s="79"/>
      <c r="R48" s="81"/>
    </row>
    <row r="49" spans="1:18" ht="12.75">
      <c r="A49" s="128"/>
      <c r="B49" s="116"/>
      <c r="C49" s="85" t="e">
        <f>VLOOKUP(B49,'пр.взв'!B30:E54,2,FALSE)</f>
        <v>#N/A</v>
      </c>
      <c r="D49" s="85" t="e">
        <f>VLOOKUP(C49,'пр.взв'!C30:F54,2,FALSE)</f>
        <v>#N/A</v>
      </c>
      <c r="E49" s="85" t="e">
        <f>VLOOKUP(D49,'пр.взв'!D30:G54,2,FALSE)</f>
        <v>#N/A</v>
      </c>
      <c r="F49" s="87"/>
      <c r="G49" s="87"/>
      <c r="H49" s="88"/>
      <c r="I49" s="89"/>
      <c r="K49" s="116"/>
      <c r="L49" s="102" t="e">
        <f>VLOOKUP(K49,'пр.взв'!B76:E100,2,FALSE)</f>
        <v>#N/A</v>
      </c>
      <c r="M49" s="102" t="e">
        <f>VLOOKUP(L49,'пр.взв'!C76:F100,2,FALSE)</f>
        <v>#N/A</v>
      </c>
      <c r="N49" s="102" t="e">
        <f>VLOOKUP(M49,'пр.взв'!D76:G100,2,FALSE)</f>
        <v>#N/A</v>
      </c>
      <c r="O49" s="87"/>
      <c r="P49" s="87"/>
      <c r="Q49" s="88"/>
      <c r="R49" s="89"/>
    </row>
    <row r="50" spans="1:18" ht="13.5" thickBot="1">
      <c r="A50" s="128"/>
      <c r="B50" s="117"/>
      <c r="C50" s="131"/>
      <c r="D50" s="131"/>
      <c r="E50" s="131"/>
      <c r="F50" s="76"/>
      <c r="G50" s="76"/>
      <c r="H50" s="78"/>
      <c r="I50" s="80"/>
      <c r="K50" s="117"/>
      <c r="L50" s="103"/>
      <c r="M50" s="103"/>
      <c r="N50" s="103"/>
      <c r="O50" s="76"/>
      <c r="P50" s="76"/>
      <c r="Q50" s="78"/>
      <c r="R50" s="80"/>
    </row>
    <row r="51" spans="1:18" ht="12.75">
      <c r="A51" s="128"/>
      <c r="B51" s="117"/>
      <c r="C51" s="85" t="e">
        <f>VLOOKUP(B51,'пр.взв'!B32:E56,2,FALSE)</f>
        <v>#N/A</v>
      </c>
      <c r="D51" s="85" t="e">
        <f>VLOOKUP(C51,'пр.взв'!C32:F56,2,FALSE)</f>
        <v>#N/A</v>
      </c>
      <c r="E51" s="85" t="e">
        <f>VLOOKUP(D51,'пр.взв'!D32:G56,2,FALSE)</f>
        <v>#N/A</v>
      </c>
      <c r="F51" s="76"/>
      <c r="G51" s="76"/>
      <c r="H51" s="78"/>
      <c r="I51" s="80"/>
      <c r="K51" s="117"/>
      <c r="L51" s="102" t="e">
        <f>VLOOKUP(K51,'пр.взв'!B82:E106,2,FALSE)</f>
        <v>#N/A</v>
      </c>
      <c r="M51" s="102" t="e">
        <f>VLOOKUP(L51,'пр.взв'!C82:F106,2,FALSE)</f>
        <v>#N/A</v>
      </c>
      <c r="N51" s="102" t="e">
        <f>VLOOKUP(M51,'пр.взв'!D82:G106,2,FALSE)</f>
        <v>#N/A</v>
      </c>
      <c r="O51" s="76"/>
      <c r="P51" s="76"/>
      <c r="Q51" s="78"/>
      <c r="R51" s="80"/>
    </row>
    <row r="52" spans="1:18" ht="13.5" thickBot="1">
      <c r="A52" s="128"/>
      <c r="B52" s="118"/>
      <c r="C52" s="131"/>
      <c r="D52" s="131"/>
      <c r="E52" s="131"/>
      <c r="F52" s="77"/>
      <c r="G52" s="77"/>
      <c r="H52" s="79"/>
      <c r="I52" s="81"/>
      <c r="K52" s="118"/>
      <c r="L52" s="103"/>
      <c r="M52" s="103"/>
      <c r="N52" s="103"/>
      <c r="O52" s="77"/>
      <c r="P52" s="77"/>
      <c r="Q52" s="79"/>
      <c r="R52" s="81"/>
    </row>
    <row r="53" spans="1:18" ht="12.75">
      <c r="A53" s="128"/>
      <c r="B53" s="116"/>
      <c r="C53" s="85" t="e">
        <f>VLOOKUP(B53,'пр.взв'!B33:E56,2,FALSE)</f>
        <v>#N/A</v>
      </c>
      <c r="D53" s="137" t="e">
        <f>VLOOKUP(C53,'пр.взв'!C33:F56,2,FALSE)</f>
        <v>#N/A</v>
      </c>
      <c r="E53" s="137" t="e">
        <f>VLOOKUP(D53,'пр.взв'!D33:G56,2,FALSE)</f>
        <v>#N/A</v>
      </c>
      <c r="F53" s="87" t="s">
        <v>281</v>
      </c>
      <c r="G53" s="87"/>
      <c r="H53" s="88"/>
      <c r="I53" s="89"/>
      <c r="K53" s="116"/>
      <c r="L53" s="102" t="e">
        <f>VLOOKUP(K53,'пр.взв'!B80:E104,2,FALSE)</f>
        <v>#N/A</v>
      </c>
      <c r="M53" s="102" t="e">
        <f>VLOOKUP(L53,'пр.взв'!C80:F104,2,FALSE)</f>
        <v>#N/A</v>
      </c>
      <c r="N53" s="102" t="e">
        <f>VLOOKUP(M53,'пр.взв'!D80:G104,2,FALSE)</f>
        <v>#N/A</v>
      </c>
      <c r="O53" s="87" t="s">
        <v>281</v>
      </c>
      <c r="P53" s="87"/>
      <c r="Q53" s="88"/>
      <c r="R53" s="89"/>
    </row>
    <row r="54" spans="1:18" ht="13.5" thickBot="1">
      <c r="A54" s="128"/>
      <c r="B54" s="117"/>
      <c r="C54" s="131"/>
      <c r="D54" s="138"/>
      <c r="E54" s="138"/>
      <c r="F54" s="76"/>
      <c r="G54" s="76"/>
      <c r="H54" s="78"/>
      <c r="I54" s="80"/>
      <c r="K54" s="117"/>
      <c r="L54" s="103"/>
      <c r="M54" s="103"/>
      <c r="N54" s="103"/>
      <c r="O54" s="76"/>
      <c r="P54" s="76"/>
      <c r="Q54" s="78"/>
      <c r="R54" s="80"/>
    </row>
    <row r="55" spans="1:18" ht="12.75">
      <c r="A55" s="128"/>
      <c r="B55" s="100"/>
      <c r="C55" s="129" t="e">
        <f>VLOOKUP(B55,'пр.взв'!B9:E32,2,FALSE)</f>
        <v>#N/A</v>
      </c>
      <c r="D55" s="134" t="e">
        <f>VLOOKUP(C55,'пр.взв'!C9:F32,2,FALSE)</f>
        <v>#N/A</v>
      </c>
      <c r="E55" s="134" t="e">
        <f>VLOOKUP(D55,'пр.взв'!D9:G32,2,FALSE)</f>
        <v>#N/A</v>
      </c>
      <c r="F55" s="108"/>
      <c r="G55" s="108"/>
      <c r="H55" s="110"/>
      <c r="I55" s="112"/>
      <c r="K55" s="100"/>
      <c r="L55" s="102" t="e">
        <f>VLOOKUP(K55,'пр.взв'!B82:E106,2,FALSE)</f>
        <v>#N/A</v>
      </c>
      <c r="M55" s="102" t="e">
        <f>VLOOKUP(L55,'пр.взв'!C82:F106,2,FALSE)</f>
        <v>#N/A</v>
      </c>
      <c r="N55" s="102" t="e">
        <f>VLOOKUP(M55,'пр.взв'!D82:G106,2,FALSE)</f>
        <v>#N/A</v>
      </c>
      <c r="O55" s="108"/>
      <c r="P55" s="108"/>
      <c r="Q55" s="110"/>
      <c r="R55" s="112"/>
    </row>
    <row r="56" spans="1:18" ht="13.5" thickBot="1">
      <c r="A56" s="128"/>
      <c r="B56" s="101"/>
      <c r="C56" s="130"/>
      <c r="D56" s="135"/>
      <c r="E56" s="135"/>
      <c r="F56" s="113"/>
      <c r="G56" s="113"/>
      <c r="H56" s="114"/>
      <c r="I56" s="115"/>
      <c r="K56" s="101"/>
      <c r="L56" s="103"/>
      <c r="M56" s="103"/>
      <c r="N56" s="103"/>
      <c r="O56" s="113"/>
      <c r="P56" s="113"/>
      <c r="Q56" s="114"/>
      <c r="R56" s="115"/>
    </row>
    <row r="57" spans="1:18" ht="12.75">
      <c r="A57" s="128"/>
      <c r="B57" s="104"/>
      <c r="C57" s="141" t="e">
        <f>VLOOKUP(B57,'пр.взв'!B11:E34,2,FALSE)</f>
        <v>#N/A</v>
      </c>
      <c r="D57" s="143" t="e">
        <f>VLOOKUP(C57,'пр.взв'!C11:F34,2,FALSE)</f>
        <v>#N/A</v>
      </c>
      <c r="E57" s="143" t="e">
        <f>VLOOKUP(D57,'пр.взв'!D11:G34,2,FALSE)</f>
        <v>#N/A</v>
      </c>
      <c r="F57" s="105"/>
      <c r="G57" s="107"/>
      <c r="H57" s="109"/>
      <c r="I57" s="111"/>
      <c r="K57" s="104"/>
      <c r="L57" s="102" t="e">
        <f>VLOOKUP(K57,'пр.взв'!B84:E108,2,FALSE)</f>
        <v>#N/A</v>
      </c>
      <c r="M57" s="102" t="e">
        <f>VLOOKUP(L57,'пр.взв'!C84:F108,2,FALSE)</f>
        <v>#N/A</v>
      </c>
      <c r="N57" s="102" t="e">
        <f>VLOOKUP(M57,'пр.взв'!D84:G108,2,FALSE)</f>
        <v>#N/A</v>
      </c>
      <c r="O57" s="105"/>
      <c r="P57" s="107"/>
      <c r="Q57" s="109"/>
      <c r="R57" s="111"/>
    </row>
    <row r="58" spans="1:18" ht="13.5" thickBot="1">
      <c r="A58" s="128"/>
      <c r="B58" s="100"/>
      <c r="C58" s="142"/>
      <c r="D58" s="144"/>
      <c r="E58" s="144"/>
      <c r="F58" s="106"/>
      <c r="G58" s="108"/>
      <c r="H58" s="110"/>
      <c r="I58" s="112"/>
      <c r="K58" s="100"/>
      <c r="L58" s="103"/>
      <c r="M58" s="103"/>
      <c r="N58" s="103"/>
      <c r="O58" s="106"/>
      <c r="P58" s="108"/>
      <c r="Q58" s="110"/>
      <c r="R58" s="112"/>
    </row>
    <row r="59" spans="1:18" ht="12.75">
      <c r="A59" s="128"/>
      <c r="B59" s="100"/>
      <c r="C59" s="129" t="e">
        <f>VLOOKUP(B59,'пр.взв'!B7:E30,2,FALSE)</f>
        <v>#N/A</v>
      </c>
      <c r="D59" s="134" t="e">
        <f>VLOOKUP(C59,'пр.взв'!C7:F30,2,FALSE)</f>
        <v>#N/A</v>
      </c>
      <c r="E59" s="134" t="e">
        <f>VLOOKUP(D59,'пр.взв'!D7:G30,2,FALSE)</f>
        <v>#N/A</v>
      </c>
      <c r="F59" s="106"/>
      <c r="G59" s="108"/>
      <c r="H59" s="110"/>
      <c r="I59" s="112"/>
      <c r="K59" s="100"/>
      <c r="L59" s="102" t="e">
        <f>VLOOKUP(K59,'пр.взв'!B86:E110,2,FALSE)</f>
        <v>#N/A</v>
      </c>
      <c r="M59" s="102" t="e">
        <f>VLOOKUP(L59,'пр.взв'!C86:F110,2,FALSE)</f>
        <v>#N/A</v>
      </c>
      <c r="N59" s="102" t="e">
        <f>VLOOKUP(M59,'пр.взв'!D86:G110,2,FALSE)</f>
        <v>#N/A</v>
      </c>
      <c r="O59" s="74"/>
      <c r="P59" s="76"/>
      <c r="Q59" s="78"/>
      <c r="R59" s="80"/>
    </row>
    <row r="60" spans="1:18" ht="13.5" thickBot="1">
      <c r="A60" s="128"/>
      <c r="B60" s="101"/>
      <c r="C60" s="130"/>
      <c r="D60" s="135"/>
      <c r="E60" s="135"/>
      <c r="F60" s="136"/>
      <c r="G60" s="113"/>
      <c r="H60" s="114"/>
      <c r="I60" s="115"/>
      <c r="K60" s="101"/>
      <c r="L60" s="103"/>
      <c r="M60" s="103"/>
      <c r="N60" s="103"/>
      <c r="O60" s="75"/>
      <c r="P60" s="77"/>
      <c r="Q60" s="79"/>
      <c r="R60" s="81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91" t="s">
        <v>23</v>
      </c>
      <c r="C63" s="91"/>
      <c r="D63" s="91"/>
      <c r="E63" s="91"/>
      <c r="F63" s="91"/>
      <c r="G63" s="91"/>
      <c r="H63" s="91"/>
      <c r="I63" s="91"/>
      <c r="K63" s="91" t="s">
        <v>23</v>
      </c>
      <c r="L63" s="91"/>
      <c r="M63" s="91"/>
      <c r="N63" s="91"/>
      <c r="O63" s="91"/>
      <c r="P63" s="91"/>
      <c r="Q63" s="91"/>
      <c r="R63" s="91"/>
    </row>
    <row r="64" spans="1:18" ht="13.5" thickBot="1">
      <c r="A64" s="12"/>
      <c r="B64" s="14"/>
      <c r="C64" s="14" t="s">
        <v>38</v>
      </c>
      <c r="D64" s="14"/>
      <c r="E64" s="14"/>
      <c r="F64" s="15" t="s">
        <v>30</v>
      </c>
      <c r="G64" s="14"/>
      <c r="H64" s="14"/>
      <c r="I64" s="14"/>
      <c r="K64" s="14"/>
      <c r="L64" s="14" t="s">
        <v>38</v>
      </c>
      <c r="M64" s="14"/>
      <c r="N64" s="14"/>
      <c r="O64" s="15" t="s">
        <v>30</v>
      </c>
      <c r="P64" s="14"/>
      <c r="Q64" s="14"/>
      <c r="R64" s="14"/>
    </row>
    <row r="65" spans="1:18" ht="12.75">
      <c r="A65" s="12"/>
      <c r="B65" s="92" t="s">
        <v>5</v>
      </c>
      <c r="C65" s="94" t="s">
        <v>2</v>
      </c>
      <c r="D65" s="96" t="s">
        <v>24</v>
      </c>
      <c r="E65" s="94" t="s">
        <v>25</v>
      </c>
      <c r="F65" s="94" t="s">
        <v>26</v>
      </c>
      <c r="G65" s="96" t="s">
        <v>27</v>
      </c>
      <c r="H65" s="94" t="s">
        <v>28</v>
      </c>
      <c r="I65" s="98" t="s">
        <v>29</v>
      </c>
      <c r="K65" s="92" t="s">
        <v>5</v>
      </c>
      <c r="L65" s="94" t="s">
        <v>2</v>
      </c>
      <c r="M65" s="96" t="s">
        <v>24</v>
      </c>
      <c r="N65" s="94" t="s">
        <v>25</v>
      </c>
      <c r="O65" s="94" t="s">
        <v>26</v>
      </c>
      <c r="P65" s="96" t="s">
        <v>27</v>
      </c>
      <c r="Q65" s="94" t="s">
        <v>28</v>
      </c>
      <c r="R65" s="98" t="s">
        <v>29</v>
      </c>
    </row>
    <row r="66" spans="1:18" ht="13.5" thickBot="1">
      <c r="A66" s="12"/>
      <c r="B66" s="93"/>
      <c r="C66" s="95"/>
      <c r="D66" s="97"/>
      <c r="E66" s="95"/>
      <c r="F66" s="95"/>
      <c r="G66" s="97"/>
      <c r="H66" s="95"/>
      <c r="I66" s="99"/>
      <c r="K66" s="93"/>
      <c r="L66" s="95"/>
      <c r="M66" s="97"/>
      <c r="N66" s="95"/>
      <c r="O66" s="95"/>
      <c r="P66" s="97"/>
      <c r="Q66" s="95"/>
      <c r="R66" s="99"/>
    </row>
    <row r="67" spans="1:18" ht="12.75" customHeight="1">
      <c r="A67" s="12"/>
      <c r="B67" s="116"/>
      <c r="C67" s="102" t="e">
        <f>VLOOKUP(B67,'пр.взв'!B7:E30,2,FALSE)</f>
        <v>#N/A</v>
      </c>
      <c r="D67" s="132" t="e">
        <f>VLOOKUP(C67,'пр.взв'!C7:F30,2,FALSE)</f>
        <v>#N/A</v>
      </c>
      <c r="E67" s="132" t="e">
        <f>VLOOKUP(D67,'пр.взв'!D7:G30,2,FALSE)</f>
        <v>#N/A</v>
      </c>
      <c r="F67" s="87"/>
      <c r="G67" s="87"/>
      <c r="H67" s="88"/>
      <c r="I67" s="89"/>
      <c r="K67" s="82"/>
      <c r="L67" s="84" t="e">
        <f>VLOOKUP(K67,'пр.взв'!B7:E30,2,FALSE)</f>
        <v>#N/A</v>
      </c>
      <c r="M67" s="84" t="e">
        <f>VLOOKUP(L67,'пр.взв'!C7:F30,2,FALSE)</f>
        <v>#N/A</v>
      </c>
      <c r="N67" s="84" t="e">
        <f>VLOOKUP(M67,'пр.взв'!D7:G30,2,FALSE)</f>
        <v>#N/A</v>
      </c>
      <c r="O67" s="87"/>
      <c r="P67" s="87"/>
      <c r="Q67" s="88"/>
      <c r="R67" s="89"/>
    </row>
    <row r="68" spans="1:18" ht="12.75" customHeight="1">
      <c r="A68" s="12"/>
      <c r="B68" s="117"/>
      <c r="C68" s="103"/>
      <c r="D68" s="133"/>
      <c r="E68" s="133"/>
      <c r="F68" s="76"/>
      <c r="G68" s="76"/>
      <c r="H68" s="78"/>
      <c r="I68" s="80"/>
      <c r="K68" s="83"/>
      <c r="L68" s="85"/>
      <c r="M68" s="85"/>
      <c r="N68" s="85"/>
      <c r="O68" s="76"/>
      <c r="P68" s="76"/>
      <c r="Q68" s="78"/>
      <c r="R68" s="80"/>
    </row>
    <row r="69" spans="1:18" ht="12.75" customHeight="1">
      <c r="A69" s="12"/>
      <c r="B69" s="117"/>
      <c r="C69" s="85" t="e">
        <f>VLOOKUP(B69,'пр.взв'!B7:E30,2,FALSE)</f>
        <v>#N/A</v>
      </c>
      <c r="D69" s="137" t="e">
        <f>VLOOKUP(C69,'пр.взв'!C7:F30,2,FALSE)</f>
        <v>#N/A</v>
      </c>
      <c r="E69" s="137" t="e">
        <f>VLOOKUP(D69,'пр.взв'!D7:G30,2,FALSE)</f>
        <v>#N/A</v>
      </c>
      <c r="F69" s="76"/>
      <c r="G69" s="76"/>
      <c r="H69" s="78"/>
      <c r="I69" s="80"/>
      <c r="K69" s="70"/>
      <c r="L69" s="72" t="e">
        <f>VLOOKUP(K69,'пр.взв'!B7:E30,2,FALSE)</f>
        <v>#N/A</v>
      </c>
      <c r="M69" s="72" t="e">
        <f>VLOOKUP(L69,'пр.взв'!C7:F30,2,FALSE)</f>
        <v>#N/A</v>
      </c>
      <c r="N69" s="72" t="e">
        <f>VLOOKUP(M69,'пр.взв'!D7:G30,2,FALSE)</f>
        <v>#N/A</v>
      </c>
      <c r="O69" s="76"/>
      <c r="P69" s="76"/>
      <c r="Q69" s="78"/>
      <c r="R69" s="80"/>
    </row>
    <row r="70" spans="1:18" ht="13.5" customHeight="1" thickBot="1">
      <c r="A70" s="12"/>
      <c r="B70" s="118"/>
      <c r="C70" s="131"/>
      <c r="D70" s="138"/>
      <c r="E70" s="138"/>
      <c r="F70" s="77"/>
      <c r="G70" s="77"/>
      <c r="H70" s="79"/>
      <c r="I70" s="81"/>
      <c r="K70" s="71"/>
      <c r="L70" s="73"/>
      <c r="M70" s="73"/>
      <c r="N70" s="73"/>
      <c r="O70" s="77"/>
      <c r="P70" s="77"/>
      <c r="Q70" s="79"/>
      <c r="R70" s="81"/>
    </row>
    <row r="71" spans="1:18" ht="12.75" customHeight="1">
      <c r="A71" s="12"/>
      <c r="B71" s="116"/>
      <c r="C71" s="85" t="e">
        <f>VLOOKUP(B71,'пр.взв'!B7:E30,2,FALSE)</f>
        <v>#N/A</v>
      </c>
      <c r="D71" s="137" t="e">
        <f>VLOOKUP(C71,'пр.взв'!C7:F30,2,FALSE)</f>
        <v>#N/A</v>
      </c>
      <c r="E71" s="137" t="e">
        <f>VLOOKUP(D71,'пр.взв'!D7:G30,2,FALSE)</f>
        <v>#N/A</v>
      </c>
      <c r="F71" s="87"/>
      <c r="G71" s="87"/>
      <c r="H71" s="88"/>
      <c r="I71" s="89"/>
      <c r="K71" s="82"/>
      <c r="L71" s="84" t="e">
        <f>VLOOKUP(K71,'пр.взв'!B7:E30,3,FALSE)</f>
        <v>#N/A</v>
      </c>
      <c r="M71" s="84" t="e">
        <f>VLOOKUP(L71,'пр.взв'!C7:F30,2,FALSE)</f>
        <v>#N/A</v>
      </c>
      <c r="N71" s="84" t="e">
        <f>VLOOKUP(M71,'пр.взв'!D7:G30,2,FALSE)</f>
        <v>#N/A</v>
      </c>
      <c r="O71" s="87"/>
      <c r="P71" s="87"/>
      <c r="Q71" s="88"/>
      <c r="R71" s="89"/>
    </row>
    <row r="72" spans="1:18" ht="12.75" customHeight="1">
      <c r="A72" s="12"/>
      <c r="B72" s="117"/>
      <c r="C72" s="103"/>
      <c r="D72" s="133"/>
      <c r="E72" s="133"/>
      <c r="F72" s="76"/>
      <c r="G72" s="76"/>
      <c r="H72" s="78"/>
      <c r="I72" s="80"/>
      <c r="K72" s="83"/>
      <c r="L72" s="85"/>
      <c r="M72" s="85"/>
      <c r="N72" s="85"/>
      <c r="O72" s="76"/>
      <c r="P72" s="76"/>
      <c r="Q72" s="78"/>
      <c r="R72" s="80"/>
    </row>
    <row r="73" spans="1:18" ht="12.75" customHeight="1">
      <c r="A73" s="12"/>
      <c r="B73" s="117"/>
      <c r="C73" s="85" t="e">
        <f>VLOOKUP(B73,'пр.взв'!B7:E30,2,FALSE)</f>
        <v>#N/A</v>
      </c>
      <c r="D73" s="137" t="e">
        <f>VLOOKUP(C73,'пр.взв'!C7:F30,2,FALSE)</f>
        <v>#N/A</v>
      </c>
      <c r="E73" s="137" t="e">
        <f>VLOOKUP(D73,'пр.взв'!D7:G30,2,FALSE)</f>
        <v>#N/A</v>
      </c>
      <c r="F73" s="76"/>
      <c r="G73" s="76"/>
      <c r="H73" s="78"/>
      <c r="I73" s="80"/>
      <c r="K73" s="70"/>
      <c r="L73" s="72" t="e">
        <f>VLOOKUP(K73,'пр.взв'!B7:E30,2,FALSE)</f>
        <v>#N/A</v>
      </c>
      <c r="M73" s="72" t="e">
        <f>VLOOKUP(L73,'пр.взв'!C7:F30,2,FALSE)</f>
        <v>#N/A</v>
      </c>
      <c r="N73" s="72" t="e">
        <f>VLOOKUP(M73,'пр.взв'!D7:G30,2,FALSE)</f>
        <v>#N/A</v>
      </c>
      <c r="O73" s="76"/>
      <c r="P73" s="76"/>
      <c r="Q73" s="78"/>
      <c r="R73" s="80"/>
    </row>
    <row r="74" spans="1:18" ht="13.5" customHeight="1" thickBot="1">
      <c r="A74" s="12"/>
      <c r="B74" s="118"/>
      <c r="C74" s="103"/>
      <c r="D74" s="133"/>
      <c r="E74" s="133"/>
      <c r="F74" s="77"/>
      <c r="G74" s="77"/>
      <c r="H74" s="79"/>
      <c r="I74" s="81"/>
      <c r="K74" s="71"/>
      <c r="L74" s="73"/>
      <c r="M74" s="73"/>
      <c r="N74" s="73"/>
      <c r="O74" s="77"/>
      <c r="P74" s="77"/>
      <c r="Q74" s="79"/>
      <c r="R74" s="81"/>
    </row>
    <row r="75" spans="1:18" ht="12.75" customHeight="1">
      <c r="A75" s="12"/>
      <c r="B75" s="116"/>
      <c r="C75" s="102" t="e">
        <f>VLOOKUP(B75,'пр.взв'!B7:E30,2,FALSE)</f>
        <v>#N/A</v>
      </c>
      <c r="D75" s="132" t="e">
        <f>VLOOKUP(C75,'пр.взв'!C7:F30,2,FALSE)</f>
        <v>#N/A</v>
      </c>
      <c r="E75" s="132" t="e">
        <f>VLOOKUP(D75,'пр.взв'!D7:G30,2,FALSE)</f>
        <v>#N/A</v>
      </c>
      <c r="F75" s="87"/>
      <c r="G75" s="87"/>
      <c r="H75" s="88"/>
      <c r="I75" s="89"/>
      <c r="K75" s="82"/>
      <c r="L75" s="84" t="e">
        <f>VLOOKUP(K75,'пр.взв'!B7:E30,2,FALSE)</f>
        <v>#N/A</v>
      </c>
      <c r="M75" s="84" t="e">
        <f>VLOOKUP(L75,'пр.взв'!C7:F30,2,FALSE)</f>
        <v>#N/A</v>
      </c>
      <c r="N75" s="84" t="e">
        <f>VLOOKUP(M75,'пр.взв'!D7:G30,2,FALSE)</f>
        <v>#N/A</v>
      </c>
      <c r="O75" s="87"/>
      <c r="P75" s="87"/>
      <c r="Q75" s="88"/>
      <c r="R75" s="89"/>
    </row>
    <row r="76" spans="1:18" ht="12.75" customHeight="1">
      <c r="A76" s="12"/>
      <c r="B76" s="117"/>
      <c r="C76" s="103"/>
      <c r="D76" s="133"/>
      <c r="E76" s="133"/>
      <c r="F76" s="76"/>
      <c r="G76" s="76"/>
      <c r="H76" s="78"/>
      <c r="I76" s="80"/>
      <c r="K76" s="83"/>
      <c r="L76" s="85"/>
      <c r="M76" s="85"/>
      <c r="N76" s="85"/>
      <c r="O76" s="76"/>
      <c r="P76" s="76"/>
      <c r="Q76" s="78"/>
      <c r="R76" s="80"/>
    </row>
    <row r="77" spans="1:18" ht="12.75" customHeight="1">
      <c r="A77" s="12"/>
      <c r="B77" s="117"/>
      <c r="C77" s="85" t="e">
        <f>VLOOKUP(B77,'пр.взв'!B7:E30,2,FALSE)</f>
        <v>#N/A</v>
      </c>
      <c r="D77" s="137" t="e">
        <f>VLOOKUP(C77,'пр.взв'!C7:F30,2,FALSE)</f>
        <v>#N/A</v>
      </c>
      <c r="E77" s="137" t="e">
        <f>VLOOKUP(D77,'пр.взв'!D7:G30,2,FALSE)</f>
        <v>#N/A</v>
      </c>
      <c r="F77" s="76"/>
      <c r="G77" s="76"/>
      <c r="H77" s="78"/>
      <c r="I77" s="80"/>
      <c r="K77" s="70"/>
      <c r="L77" s="72" t="e">
        <f>VLOOKUP(K77,'пр.взв'!B7:E30,2,FALSE)</f>
        <v>#N/A</v>
      </c>
      <c r="M77" s="72" t="e">
        <f>VLOOKUP(L77,'пр.взв'!C7:F30,2,FALSE)</f>
        <v>#N/A</v>
      </c>
      <c r="N77" s="72" t="e">
        <f>VLOOKUP(M77,'пр.взв'!D7:G30,2,FALSE)</f>
        <v>#N/A</v>
      </c>
      <c r="O77" s="76"/>
      <c r="P77" s="76"/>
      <c r="Q77" s="78"/>
      <c r="R77" s="80"/>
    </row>
    <row r="78" spans="1:18" ht="13.5" customHeight="1" thickBot="1">
      <c r="A78" s="12"/>
      <c r="B78" s="118"/>
      <c r="C78" s="103"/>
      <c r="D78" s="133"/>
      <c r="E78" s="133"/>
      <c r="F78" s="77"/>
      <c r="G78" s="77"/>
      <c r="H78" s="79"/>
      <c r="I78" s="81"/>
      <c r="K78" s="71"/>
      <c r="L78" s="73"/>
      <c r="M78" s="73"/>
      <c r="N78" s="73"/>
      <c r="O78" s="77"/>
      <c r="P78" s="77"/>
      <c r="Q78" s="79"/>
      <c r="R78" s="81"/>
    </row>
    <row r="79" spans="1:18" ht="12.75" customHeight="1">
      <c r="A79" s="12"/>
      <c r="B79" s="116"/>
      <c r="C79" s="102" t="e">
        <f>VLOOKUP(B79,'пр.взв'!B7:E30,2,FALSE)</f>
        <v>#N/A</v>
      </c>
      <c r="D79" s="132" t="e">
        <f>VLOOKUP(C79,'пр.взв'!C7:F30,2,FALSE)</f>
        <v>#N/A</v>
      </c>
      <c r="E79" s="132" t="e">
        <f>VLOOKUP(D79,'пр.взв'!D7:G30,2,FALSE)</f>
        <v>#N/A</v>
      </c>
      <c r="F79" s="87"/>
      <c r="G79" s="87"/>
      <c r="H79" s="88"/>
      <c r="I79" s="89"/>
      <c r="K79" s="82"/>
      <c r="L79" s="84" t="e">
        <f>VLOOKUP(K79,'пр.взв'!B7:E30,2,FALSE)</f>
        <v>#N/A</v>
      </c>
      <c r="M79" s="84" t="e">
        <f>VLOOKUP(L79,'пр.взв'!C7:F30,2,FALSE)</f>
        <v>#N/A</v>
      </c>
      <c r="N79" s="84" t="e">
        <f>VLOOKUP(M79,'пр.взв'!D7:G30,2,FALSE)</f>
        <v>#N/A</v>
      </c>
      <c r="O79" s="87"/>
      <c r="P79" s="87"/>
      <c r="Q79" s="88"/>
      <c r="R79" s="89"/>
    </row>
    <row r="80" spans="1:18" ht="12.75" customHeight="1">
      <c r="A80" s="12"/>
      <c r="B80" s="117"/>
      <c r="C80" s="103"/>
      <c r="D80" s="133"/>
      <c r="E80" s="133"/>
      <c r="F80" s="76"/>
      <c r="G80" s="76"/>
      <c r="H80" s="78"/>
      <c r="I80" s="80"/>
      <c r="K80" s="83"/>
      <c r="L80" s="85"/>
      <c r="M80" s="85"/>
      <c r="N80" s="85"/>
      <c r="O80" s="76"/>
      <c r="P80" s="76"/>
      <c r="Q80" s="78"/>
      <c r="R80" s="80"/>
    </row>
    <row r="81" spans="1:18" ht="12.75" customHeight="1">
      <c r="A81" s="12"/>
      <c r="B81" s="117"/>
      <c r="C81" s="85" t="e">
        <f>VLOOKUP(B81,'пр.взв'!B7:E30,2,FALSE)</f>
        <v>#N/A</v>
      </c>
      <c r="D81" s="139" t="e">
        <f>VLOOKUP(C81,'пр.взв'!C7:F30,2,FALSE)</f>
        <v>#N/A</v>
      </c>
      <c r="E81" s="137" t="e">
        <f>VLOOKUP(D81,'пр.взв'!D7:G30,2,FALSE)</f>
        <v>#N/A</v>
      </c>
      <c r="F81" s="76"/>
      <c r="G81" s="76"/>
      <c r="H81" s="78"/>
      <c r="I81" s="80"/>
      <c r="K81" s="70"/>
      <c r="L81" s="72" t="e">
        <f>VLOOKUP(K81,'пр.взв'!B7:E30,2,FALSE)</f>
        <v>#N/A</v>
      </c>
      <c r="M81" s="72" t="e">
        <f>VLOOKUP(L81,'пр.взв'!C7:F30,2,FALSE)</f>
        <v>#N/A</v>
      </c>
      <c r="N81" s="72" t="e">
        <f>VLOOKUP(M81,'пр.взв'!D7:G30,2,FALSE)</f>
        <v>#N/A</v>
      </c>
      <c r="O81" s="76"/>
      <c r="P81" s="76"/>
      <c r="Q81" s="78"/>
      <c r="R81" s="80"/>
    </row>
    <row r="82" spans="1:18" ht="13.5" customHeight="1" thickBot="1">
      <c r="A82" s="12"/>
      <c r="B82" s="118"/>
      <c r="C82" s="103"/>
      <c r="D82" s="140"/>
      <c r="E82" s="133"/>
      <c r="F82" s="77"/>
      <c r="G82" s="77"/>
      <c r="H82" s="79"/>
      <c r="I82" s="81"/>
      <c r="K82" s="71"/>
      <c r="L82" s="73"/>
      <c r="M82" s="73"/>
      <c r="N82" s="73"/>
      <c r="O82" s="77"/>
      <c r="P82" s="77"/>
      <c r="Q82" s="79"/>
      <c r="R82" s="81"/>
    </row>
    <row r="83" spans="1:18" ht="12.75" customHeight="1">
      <c r="A83" s="12"/>
      <c r="B83" s="116"/>
      <c r="C83" s="102" t="e">
        <f>VLOOKUP(B83,'пр.взв'!B7:E30,2,FALSE)</f>
        <v>#N/A</v>
      </c>
      <c r="D83" s="132" t="e">
        <f>VLOOKUP(C83,'пр.взв'!C7:F30,2,FALSE)</f>
        <v>#N/A</v>
      </c>
      <c r="E83" s="132" t="e">
        <f>VLOOKUP(D83,'пр.взв'!D7:G30,2,FALSE)</f>
        <v>#N/A</v>
      </c>
      <c r="F83" s="87"/>
      <c r="G83" s="87"/>
      <c r="H83" s="88"/>
      <c r="I83" s="89"/>
      <c r="K83" s="82"/>
      <c r="L83" s="84" t="e">
        <f>VLOOKUP(K83,'пр.взв'!B7:E30,2,FALSE)</f>
        <v>#N/A</v>
      </c>
      <c r="M83" s="84" t="e">
        <f>VLOOKUP(L83,'пр.взв'!C7:F30,2,FALSE)</f>
        <v>#N/A</v>
      </c>
      <c r="N83" s="84" t="e">
        <f>VLOOKUP(M83,'пр.взв'!D7:G30,2,FALSE)</f>
        <v>#N/A</v>
      </c>
      <c r="O83" s="87"/>
      <c r="P83" s="87"/>
      <c r="Q83" s="88"/>
      <c r="R83" s="89"/>
    </row>
    <row r="84" spans="1:18" ht="12.75" customHeight="1">
      <c r="A84" s="12"/>
      <c r="B84" s="117"/>
      <c r="C84" s="103"/>
      <c r="D84" s="133"/>
      <c r="E84" s="133"/>
      <c r="F84" s="76"/>
      <c r="G84" s="76"/>
      <c r="H84" s="78"/>
      <c r="I84" s="80"/>
      <c r="K84" s="83"/>
      <c r="L84" s="85"/>
      <c r="M84" s="85"/>
      <c r="N84" s="85"/>
      <c r="O84" s="76"/>
      <c r="P84" s="76"/>
      <c r="Q84" s="78"/>
      <c r="R84" s="80"/>
    </row>
    <row r="85" spans="1:18" ht="12.75" customHeight="1">
      <c r="A85" s="12"/>
      <c r="B85" s="117"/>
      <c r="C85" s="85" t="e">
        <f>VLOOKUP(B85,'пр.взв'!B7:E30,2,FALSE)</f>
        <v>#N/A</v>
      </c>
      <c r="D85" s="137" t="e">
        <f>VLOOKUP(C85,'пр.взв'!C7:F30,2,FALSE)</f>
        <v>#N/A</v>
      </c>
      <c r="E85" s="137" t="e">
        <f>VLOOKUP(D85,'пр.взв'!D7:G30,2,FALSE)</f>
        <v>#N/A</v>
      </c>
      <c r="F85" s="76"/>
      <c r="G85" s="76"/>
      <c r="H85" s="78"/>
      <c r="I85" s="80"/>
      <c r="K85" s="70"/>
      <c r="L85" s="72" t="e">
        <f>VLOOKUP(K85,'пр.взв'!B7:E30,2,FALSE)</f>
        <v>#N/A</v>
      </c>
      <c r="M85" s="72" t="e">
        <f>VLOOKUP(L85,'пр.взв'!C7:F30,2,FALSE)</f>
        <v>#N/A</v>
      </c>
      <c r="N85" s="72" t="e">
        <f>VLOOKUP(M85,'пр.взв'!D7:G30,2,FALSE)</f>
        <v>#N/A</v>
      </c>
      <c r="O85" s="76"/>
      <c r="P85" s="76"/>
      <c r="Q85" s="78"/>
      <c r="R85" s="80"/>
    </row>
    <row r="86" spans="1:18" ht="13.5" customHeight="1" thickBot="1">
      <c r="A86" s="12"/>
      <c r="B86" s="118"/>
      <c r="C86" s="103"/>
      <c r="D86" s="133"/>
      <c r="E86" s="133"/>
      <c r="F86" s="77"/>
      <c r="G86" s="77"/>
      <c r="H86" s="79"/>
      <c r="I86" s="81"/>
      <c r="K86" s="71"/>
      <c r="L86" s="73"/>
      <c r="M86" s="73"/>
      <c r="N86" s="73"/>
      <c r="O86" s="77"/>
      <c r="P86" s="77"/>
      <c r="Q86" s="79"/>
      <c r="R86" s="81"/>
    </row>
    <row r="87" spans="1:18" ht="12.75" customHeight="1">
      <c r="A87" s="12"/>
      <c r="B87" s="116"/>
      <c r="C87" s="102" t="e">
        <f>VLOOKUP(B87,'пр.взв'!B7:E30,2,FALSE)</f>
        <v>#N/A</v>
      </c>
      <c r="D87" s="132" t="e">
        <f>VLOOKUP(C87,'пр.взв'!C7:F30,2,FALSE)</f>
        <v>#N/A</v>
      </c>
      <c r="E87" s="132" t="e">
        <f>VLOOKUP(D87,'пр.взв'!D7:G30,2,FALSE)</f>
        <v>#N/A</v>
      </c>
      <c r="F87" s="87"/>
      <c r="G87" s="87"/>
      <c r="H87" s="88"/>
      <c r="I87" s="89"/>
      <c r="K87" s="82"/>
      <c r="L87" s="84" t="e">
        <f>VLOOKUP(K87,'пр.взв'!B7:E30,2,FALSE)</f>
        <v>#N/A</v>
      </c>
      <c r="M87" s="84" t="e">
        <f>VLOOKUP(L87,'пр.взв'!C7:F30,2,FALSE)</f>
        <v>#N/A</v>
      </c>
      <c r="N87" s="84" t="e">
        <f>VLOOKUP(M87,'пр.взв'!D7:G30,2,FALSE)</f>
        <v>#N/A</v>
      </c>
      <c r="O87" s="87"/>
      <c r="P87" s="87"/>
      <c r="Q87" s="88"/>
      <c r="R87" s="89"/>
    </row>
    <row r="88" spans="1:18" ht="12.75" customHeight="1">
      <c r="A88" s="12"/>
      <c r="B88" s="117"/>
      <c r="C88" s="103"/>
      <c r="D88" s="133"/>
      <c r="E88" s="133"/>
      <c r="F88" s="76"/>
      <c r="G88" s="76"/>
      <c r="H88" s="78"/>
      <c r="I88" s="80"/>
      <c r="K88" s="83"/>
      <c r="L88" s="85"/>
      <c r="M88" s="85"/>
      <c r="N88" s="85"/>
      <c r="O88" s="76"/>
      <c r="P88" s="76"/>
      <c r="Q88" s="78"/>
      <c r="R88" s="80"/>
    </row>
    <row r="89" spans="1:18" ht="12.75" customHeight="1">
      <c r="A89" s="12"/>
      <c r="B89" s="117"/>
      <c r="C89" s="85" t="e">
        <f>VLOOKUP(B89,'пр.взв'!B7:E30,2,FALSE)</f>
        <v>#N/A</v>
      </c>
      <c r="D89" s="137" t="e">
        <f>VLOOKUP(C89,'пр.взв'!C7:F30,2,FALSE)</f>
        <v>#N/A</v>
      </c>
      <c r="E89" s="137" t="e">
        <f>VLOOKUP(D89,'пр.взв'!D7:G30,2,FALSE)</f>
        <v>#N/A</v>
      </c>
      <c r="F89" s="76"/>
      <c r="G89" s="76"/>
      <c r="H89" s="78"/>
      <c r="I89" s="80"/>
      <c r="K89" s="70"/>
      <c r="L89" s="72" t="e">
        <f>VLOOKUP(K89,'пр.взв'!B7:E30,2,FALSE)</f>
        <v>#N/A</v>
      </c>
      <c r="M89" s="72" t="e">
        <f>VLOOKUP(L89,'пр.взв'!C7:F30,2,FALSE)</f>
        <v>#N/A</v>
      </c>
      <c r="N89" s="72" t="e">
        <f>VLOOKUP(M89,'пр.взв'!D7:G30,2,FALSE)</f>
        <v>#N/A</v>
      </c>
      <c r="O89" s="76"/>
      <c r="P89" s="76"/>
      <c r="Q89" s="78"/>
      <c r="R89" s="80"/>
    </row>
    <row r="90" spans="1:18" ht="13.5" customHeight="1" thickBot="1">
      <c r="A90" s="12"/>
      <c r="B90" s="118"/>
      <c r="C90" s="103"/>
      <c r="D90" s="133"/>
      <c r="E90" s="133"/>
      <c r="F90" s="77"/>
      <c r="G90" s="77"/>
      <c r="H90" s="79"/>
      <c r="I90" s="81"/>
      <c r="K90" s="71"/>
      <c r="L90" s="73"/>
      <c r="M90" s="73"/>
      <c r="N90" s="73"/>
      <c r="O90" s="77"/>
      <c r="P90" s="77"/>
      <c r="Q90" s="79"/>
      <c r="R90" s="81"/>
    </row>
    <row r="91" spans="1:18" ht="12.75" customHeight="1">
      <c r="A91" s="12"/>
      <c r="B91" s="116"/>
      <c r="C91" s="102" t="e">
        <f>VLOOKUP(B91,'пр.взв'!B7:E30,2,FALSE)</f>
        <v>#N/A</v>
      </c>
      <c r="D91" s="132" t="e">
        <f>VLOOKUP(C91,'пр.взв'!C7:F30,2,FALSE)</f>
        <v>#N/A</v>
      </c>
      <c r="E91" s="132" t="e">
        <f>VLOOKUP(D91,'пр.взв'!D7:G30,2,FALSE)</f>
        <v>#N/A</v>
      </c>
      <c r="F91" s="87"/>
      <c r="G91" s="87"/>
      <c r="H91" s="88"/>
      <c r="I91" s="89"/>
      <c r="K91" s="82"/>
      <c r="L91" s="84" t="e">
        <f>VLOOKUP(K91,'пр.взв'!B7:E30,2,FALSE)</f>
        <v>#N/A</v>
      </c>
      <c r="M91" s="84" t="e">
        <f>VLOOKUP(L91,'пр.взв'!C7:F30,2,FALSE)</f>
        <v>#N/A</v>
      </c>
      <c r="N91" s="84" t="e">
        <f>VLOOKUP(M91,'пр.взв'!D7:G30,2,FALSE)</f>
        <v>#N/A</v>
      </c>
      <c r="O91" s="87"/>
      <c r="P91" s="87"/>
      <c r="Q91" s="88"/>
      <c r="R91" s="89"/>
    </row>
    <row r="92" spans="1:18" ht="12.75" customHeight="1">
      <c r="A92" s="12"/>
      <c r="B92" s="117"/>
      <c r="C92" s="103"/>
      <c r="D92" s="133"/>
      <c r="E92" s="133"/>
      <c r="F92" s="76"/>
      <c r="G92" s="76"/>
      <c r="H92" s="78"/>
      <c r="I92" s="80"/>
      <c r="K92" s="83"/>
      <c r="L92" s="85"/>
      <c r="M92" s="85"/>
      <c r="N92" s="85"/>
      <c r="O92" s="76"/>
      <c r="P92" s="76"/>
      <c r="Q92" s="78"/>
      <c r="R92" s="80"/>
    </row>
    <row r="93" spans="1:18" ht="12.75" customHeight="1">
      <c r="A93" s="12"/>
      <c r="B93" s="117"/>
      <c r="C93" s="85" t="e">
        <f>VLOOKUP(B93,'пр.взв'!B7:E30,2,FALSE)</f>
        <v>#N/A</v>
      </c>
      <c r="D93" s="137" t="e">
        <f>VLOOKUP(C93,'пр.взв'!C7:F30,2,FALSE)</f>
        <v>#N/A</v>
      </c>
      <c r="E93" s="137" t="e">
        <f>VLOOKUP(D93,'пр.взв'!D7:G30,2,FALSE)</f>
        <v>#N/A</v>
      </c>
      <c r="F93" s="76"/>
      <c r="G93" s="76"/>
      <c r="H93" s="78"/>
      <c r="I93" s="80"/>
      <c r="K93" s="70"/>
      <c r="L93" s="72" t="e">
        <f>VLOOKUP(K93,'пр.взв'!B7:F30,2,FALSE)</f>
        <v>#N/A</v>
      </c>
      <c r="M93" s="72" t="e">
        <f>VLOOKUP(L93,'пр.взв'!C7:G30,2,FALSE)</f>
        <v>#N/A</v>
      </c>
      <c r="N93" s="72" t="e">
        <f>VLOOKUP(M93,'пр.взв'!D7:H30,2,FALSE)</f>
        <v>#N/A</v>
      </c>
      <c r="O93" s="76"/>
      <c r="P93" s="76"/>
      <c r="Q93" s="78"/>
      <c r="R93" s="80"/>
    </row>
    <row r="94" spans="1:18" ht="13.5" customHeight="1" thickBot="1">
      <c r="A94" s="12"/>
      <c r="B94" s="118"/>
      <c r="C94" s="103"/>
      <c r="D94" s="133"/>
      <c r="E94" s="133"/>
      <c r="F94" s="77"/>
      <c r="G94" s="77"/>
      <c r="H94" s="79"/>
      <c r="I94" s="81"/>
      <c r="K94" s="71"/>
      <c r="L94" s="73"/>
      <c r="M94" s="73"/>
      <c r="N94" s="73"/>
      <c r="O94" s="77"/>
      <c r="P94" s="77"/>
      <c r="Q94" s="79"/>
      <c r="R94" s="81"/>
    </row>
    <row r="95" spans="1:18" ht="12.75" customHeight="1">
      <c r="A95" s="12"/>
      <c r="B95" s="116"/>
      <c r="C95" s="102" t="e">
        <f>VLOOKUP(B95,'пр.взв'!B7:E30,2,FALSE)</f>
        <v>#N/A</v>
      </c>
      <c r="D95" s="132" t="e">
        <f>VLOOKUP(C95,'пр.взв'!C7:F30,2,FALSE)</f>
        <v>#N/A</v>
      </c>
      <c r="E95" s="132" t="e">
        <f>VLOOKUP(D95,'пр.взв'!D7:G30,2,FALSE)</f>
        <v>#N/A</v>
      </c>
      <c r="F95" s="87"/>
      <c r="G95" s="87"/>
      <c r="H95" s="88"/>
      <c r="I95" s="89"/>
      <c r="K95" s="82"/>
      <c r="L95" s="84" t="e">
        <f>VLOOKUP(K95,'пр.взв'!B7:E30,2,FALSE)</f>
        <v>#N/A</v>
      </c>
      <c r="M95" s="84" t="e">
        <f>VLOOKUP(L95,'пр.взв'!C7:F30,2,FALSE)</f>
        <v>#N/A</v>
      </c>
      <c r="N95" s="84" t="e">
        <f>VLOOKUP(M95,'пр.взв'!D7:G30,2,FALSE)</f>
        <v>#N/A</v>
      </c>
      <c r="O95" s="87"/>
      <c r="P95" s="87"/>
      <c r="Q95" s="88"/>
      <c r="R95" s="89"/>
    </row>
    <row r="96" spans="1:18" ht="12.75" customHeight="1">
      <c r="A96" s="12"/>
      <c r="B96" s="117"/>
      <c r="C96" s="103"/>
      <c r="D96" s="133"/>
      <c r="E96" s="133"/>
      <c r="F96" s="76"/>
      <c r="G96" s="76"/>
      <c r="H96" s="78"/>
      <c r="I96" s="80"/>
      <c r="K96" s="83"/>
      <c r="L96" s="85"/>
      <c r="M96" s="85"/>
      <c r="N96" s="85"/>
      <c r="O96" s="76"/>
      <c r="P96" s="76"/>
      <c r="Q96" s="78"/>
      <c r="R96" s="80"/>
    </row>
    <row r="97" spans="1:18" ht="12.75" customHeight="1">
      <c r="A97" s="12"/>
      <c r="B97" s="117"/>
      <c r="C97" s="85" t="e">
        <f>VLOOKUP(B97,'пр.взв'!B7:E30,2,FALSE)</f>
        <v>#N/A</v>
      </c>
      <c r="D97" s="137" t="e">
        <f>VLOOKUP(C97,'пр.взв'!C7:F30,2,FALSE)</f>
        <v>#N/A</v>
      </c>
      <c r="E97" s="137" t="e">
        <f>VLOOKUP(D97,'пр.взв'!D7:G30,2,FALSE)</f>
        <v>#N/A</v>
      </c>
      <c r="F97" s="76"/>
      <c r="G97" s="76"/>
      <c r="H97" s="78"/>
      <c r="I97" s="80"/>
      <c r="K97" s="70"/>
      <c r="L97" s="72" t="e">
        <f>VLOOKUP(K97,'пр.взв'!B7:F30,2,FALSE)</f>
        <v>#N/A</v>
      </c>
      <c r="M97" s="72" t="e">
        <f>VLOOKUP(L97,'пр.взв'!C7:G30,2,FALSE)</f>
        <v>#N/A</v>
      </c>
      <c r="N97" s="72" t="e">
        <f>VLOOKUP(M97,'пр.взв'!D7:H30,2,FALSE)</f>
        <v>#N/A</v>
      </c>
      <c r="O97" s="76"/>
      <c r="P97" s="76"/>
      <c r="Q97" s="78"/>
      <c r="R97" s="80"/>
    </row>
    <row r="98" spans="1:18" ht="13.5" customHeight="1" thickBot="1">
      <c r="A98" s="12"/>
      <c r="B98" s="118"/>
      <c r="C98" s="103"/>
      <c r="D98" s="133"/>
      <c r="E98" s="133"/>
      <c r="F98" s="77"/>
      <c r="G98" s="77"/>
      <c r="H98" s="79"/>
      <c r="I98" s="81"/>
      <c r="K98" s="71"/>
      <c r="L98" s="73"/>
      <c r="M98" s="73"/>
      <c r="N98" s="73"/>
      <c r="O98" s="77"/>
      <c r="P98" s="77"/>
      <c r="Q98" s="79"/>
      <c r="R98" s="81"/>
    </row>
    <row r="99" spans="1:18" ht="12.75" customHeight="1">
      <c r="A99" s="12"/>
      <c r="B99" s="116"/>
      <c r="C99" s="102" t="e">
        <f>VLOOKUP(B99,'пр.взв'!B7:E30,2,FALSE)</f>
        <v>#N/A</v>
      </c>
      <c r="D99" s="132" t="e">
        <f>VLOOKUP(C99,'пр.взв'!C7:F30,2,FALSE)</f>
        <v>#N/A</v>
      </c>
      <c r="E99" s="132" t="e">
        <f>VLOOKUP(D99,'пр.взв'!D7:G30,2,FALSE)</f>
        <v>#N/A</v>
      </c>
      <c r="F99" s="87"/>
      <c r="G99" s="87"/>
      <c r="H99" s="88"/>
      <c r="I99" s="89"/>
      <c r="K99" s="82"/>
      <c r="L99" s="84" t="e">
        <f>VLOOKUP(K99,'пр.взв'!B7:E30,2,FALSE)</f>
        <v>#N/A</v>
      </c>
      <c r="M99" s="84" t="e">
        <f>VLOOKUP(L99,'пр.взв'!C7:F30,2,FALSE)</f>
        <v>#N/A</v>
      </c>
      <c r="N99" s="84" t="e">
        <f>VLOOKUP(M99,'пр.взв'!D7:G30,2,FALSE)</f>
        <v>#N/A</v>
      </c>
      <c r="O99" s="87"/>
      <c r="P99" s="87"/>
      <c r="Q99" s="88"/>
      <c r="R99" s="89"/>
    </row>
    <row r="100" spans="1:18" ht="12.75" customHeight="1">
      <c r="A100" s="12"/>
      <c r="B100" s="117"/>
      <c r="C100" s="103"/>
      <c r="D100" s="133"/>
      <c r="E100" s="133"/>
      <c r="F100" s="76"/>
      <c r="G100" s="76"/>
      <c r="H100" s="78"/>
      <c r="I100" s="80"/>
      <c r="K100" s="83"/>
      <c r="L100" s="85"/>
      <c r="M100" s="85"/>
      <c r="N100" s="85"/>
      <c r="O100" s="76"/>
      <c r="P100" s="76"/>
      <c r="Q100" s="78"/>
      <c r="R100" s="80"/>
    </row>
    <row r="101" spans="1:18" ht="12.75" customHeight="1">
      <c r="A101" s="12"/>
      <c r="B101" s="117"/>
      <c r="C101" s="85" t="e">
        <f>VLOOKUP(B101,'пр.взв'!B7:E30,2,FALSE)</f>
        <v>#N/A</v>
      </c>
      <c r="D101" s="137" t="e">
        <f>VLOOKUP(C101,'пр.взв'!C7:F30,2,FALSE)</f>
        <v>#N/A</v>
      </c>
      <c r="E101" s="137" t="e">
        <f>VLOOKUP(D101,'пр.взв'!D7:G30,2,FALSE)</f>
        <v>#N/A</v>
      </c>
      <c r="F101" s="76"/>
      <c r="G101" s="76"/>
      <c r="H101" s="78"/>
      <c r="I101" s="80"/>
      <c r="K101" s="70"/>
      <c r="L101" s="72" t="e">
        <f>VLOOKUP(K101,'пр.взв'!B7:F30,2,FALSE)</f>
        <v>#N/A</v>
      </c>
      <c r="M101" s="72" t="e">
        <f>VLOOKUP(L101,'пр.взв'!C7:G30,2,FALSE)</f>
        <v>#N/A</v>
      </c>
      <c r="N101" s="72" t="e">
        <f>VLOOKUP(M101,'пр.взв'!D7:H30,2,FALSE)</f>
        <v>#N/A</v>
      </c>
      <c r="O101" s="76"/>
      <c r="P101" s="76"/>
      <c r="Q101" s="78"/>
      <c r="R101" s="80"/>
    </row>
    <row r="102" spans="1:18" ht="13.5" customHeight="1" thickBot="1">
      <c r="A102" s="12"/>
      <c r="B102" s="118"/>
      <c r="C102" s="103"/>
      <c r="D102" s="133"/>
      <c r="E102" s="133"/>
      <c r="F102" s="77"/>
      <c r="G102" s="77"/>
      <c r="H102" s="79"/>
      <c r="I102" s="81"/>
      <c r="K102" s="71"/>
      <c r="L102" s="73"/>
      <c r="M102" s="73"/>
      <c r="N102" s="73"/>
      <c r="O102" s="77"/>
      <c r="P102" s="77"/>
      <c r="Q102" s="79"/>
      <c r="R102" s="81"/>
    </row>
    <row r="103" spans="1:18" ht="12.75" customHeight="1">
      <c r="A103" s="12"/>
      <c r="B103" s="116"/>
      <c r="C103" s="102" t="e">
        <f>VLOOKUP(B103,'пр.взв'!B7:E30,2,FALSE)</f>
        <v>#N/A</v>
      </c>
      <c r="D103" s="132" t="e">
        <f>VLOOKUP(C103,'пр.взв'!C7:F30,2,FALSE)</f>
        <v>#N/A</v>
      </c>
      <c r="E103" s="132" t="e">
        <f>VLOOKUP(D103,'пр.взв'!D7:G30,2,FALSE)</f>
        <v>#N/A</v>
      </c>
      <c r="F103" s="87"/>
      <c r="G103" s="87"/>
      <c r="H103" s="88"/>
      <c r="I103" s="89"/>
      <c r="K103" s="82"/>
      <c r="L103" s="84" t="e">
        <f>VLOOKUP(K103,'пр.взв'!B7:E30,2,FALSE)</f>
        <v>#N/A</v>
      </c>
      <c r="M103" s="84" t="e">
        <f>VLOOKUP(L103,'пр.взв'!C7:F30,2,FALSE)</f>
        <v>#N/A</v>
      </c>
      <c r="N103" s="84" t="e">
        <f>VLOOKUP(M103,'пр.взв'!D7:G30,2,FALSE)</f>
        <v>#N/A</v>
      </c>
      <c r="O103" s="87"/>
      <c r="P103" s="87"/>
      <c r="Q103" s="88"/>
      <c r="R103" s="89"/>
    </row>
    <row r="104" spans="1:18" ht="12.75" customHeight="1">
      <c r="A104" s="12"/>
      <c r="B104" s="117"/>
      <c r="C104" s="103"/>
      <c r="D104" s="133"/>
      <c r="E104" s="133"/>
      <c r="F104" s="76"/>
      <c r="G104" s="76"/>
      <c r="H104" s="78"/>
      <c r="I104" s="80"/>
      <c r="K104" s="83"/>
      <c r="L104" s="85"/>
      <c r="M104" s="85"/>
      <c r="N104" s="85"/>
      <c r="O104" s="76"/>
      <c r="P104" s="76"/>
      <c r="Q104" s="78"/>
      <c r="R104" s="80"/>
    </row>
    <row r="105" spans="1:18" ht="12.75" customHeight="1">
      <c r="A105" s="12"/>
      <c r="B105" s="117"/>
      <c r="C105" s="85" t="e">
        <f>VLOOKUP(B105,'пр.взв'!B7:E30,2,FALSE)</f>
        <v>#N/A</v>
      </c>
      <c r="D105" s="137" t="e">
        <f>VLOOKUP(C105,'пр.взв'!C7:F30,2,FALSE)</f>
        <v>#N/A</v>
      </c>
      <c r="E105" s="137" t="e">
        <f>VLOOKUP(D105,'пр.взв'!D7:G30,2,FALSE)</f>
        <v>#N/A</v>
      </c>
      <c r="F105" s="76"/>
      <c r="G105" s="76"/>
      <c r="H105" s="78"/>
      <c r="I105" s="80"/>
      <c r="K105" s="70"/>
      <c r="L105" s="72" t="e">
        <f>VLOOKUP(K105,'пр.взв'!B7:E30,2,FALSE)</f>
        <v>#N/A</v>
      </c>
      <c r="M105" s="72" t="e">
        <f>VLOOKUP(L105,'пр.взв'!C7:F30,2,FALSE)</f>
        <v>#N/A</v>
      </c>
      <c r="N105" s="72" t="e">
        <f>VLOOKUP(M105,'пр.взв'!D7:G30,2,FALSE)</f>
        <v>#N/A</v>
      </c>
      <c r="O105" s="76"/>
      <c r="P105" s="76"/>
      <c r="Q105" s="78"/>
      <c r="R105" s="80"/>
    </row>
    <row r="106" spans="1:18" ht="13.5" customHeight="1" thickBot="1">
      <c r="A106" s="12"/>
      <c r="B106" s="118"/>
      <c r="C106" s="103"/>
      <c r="D106" s="133"/>
      <c r="E106" s="133"/>
      <c r="F106" s="77"/>
      <c r="G106" s="77"/>
      <c r="H106" s="79"/>
      <c r="I106" s="81"/>
      <c r="K106" s="71"/>
      <c r="L106" s="73"/>
      <c r="M106" s="73"/>
      <c r="N106" s="73"/>
      <c r="O106" s="77"/>
      <c r="P106" s="77"/>
      <c r="Q106" s="79"/>
      <c r="R106" s="81"/>
    </row>
    <row r="107" spans="1:18" ht="12.75" customHeight="1">
      <c r="A107" s="12"/>
      <c r="B107" s="116"/>
      <c r="C107" s="102" t="e">
        <f>VLOOKUP(B107,'пр.взв'!B7:E30,2,FALSE)</f>
        <v>#N/A</v>
      </c>
      <c r="D107" s="132" t="e">
        <f>VLOOKUP(C107,'пр.взв'!C7:F30,2,FALSE)</f>
        <v>#N/A</v>
      </c>
      <c r="E107" s="132" t="e">
        <f>VLOOKUP(D107,'пр.взв'!D7:G30,2,FALSE)</f>
        <v>#N/A</v>
      </c>
      <c r="F107" s="87"/>
      <c r="G107" s="87"/>
      <c r="H107" s="88"/>
      <c r="I107" s="89"/>
      <c r="K107" s="82"/>
      <c r="L107" s="84" t="e">
        <f>VLOOKUP(K107,'пр.взв'!B7:E30,2,FALSE)</f>
        <v>#N/A</v>
      </c>
      <c r="M107" s="84" t="e">
        <f>VLOOKUP(L107,'пр.взв'!C7:F30,2,FALSE)</f>
        <v>#N/A</v>
      </c>
      <c r="N107" s="84" t="e">
        <f>VLOOKUP(M107,'пр.взв'!D7:G30,2,FALSE)</f>
        <v>#N/A</v>
      </c>
      <c r="O107" s="87"/>
      <c r="P107" s="87"/>
      <c r="Q107" s="88"/>
      <c r="R107" s="89"/>
    </row>
    <row r="108" spans="1:18" ht="12.75" customHeight="1">
      <c r="A108" s="12"/>
      <c r="B108" s="117"/>
      <c r="C108" s="103"/>
      <c r="D108" s="133"/>
      <c r="E108" s="133"/>
      <c r="F108" s="76"/>
      <c r="G108" s="76"/>
      <c r="H108" s="78"/>
      <c r="I108" s="80"/>
      <c r="K108" s="83"/>
      <c r="L108" s="85"/>
      <c r="M108" s="85"/>
      <c r="N108" s="85"/>
      <c r="O108" s="76"/>
      <c r="P108" s="76"/>
      <c r="Q108" s="78"/>
      <c r="R108" s="80"/>
    </row>
    <row r="109" spans="1:18" ht="12.75" customHeight="1">
      <c r="A109" s="12"/>
      <c r="B109" s="117"/>
      <c r="C109" s="85" t="e">
        <f>VLOOKUP(B109,'пр.взв'!B7:E30,2,FALSE)</f>
        <v>#N/A</v>
      </c>
      <c r="D109" s="137" t="e">
        <f>VLOOKUP(C109,'пр.взв'!C7:F30,2,FALSE)</f>
        <v>#N/A</v>
      </c>
      <c r="E109" s="137" t="e">
        <f>VLOOKUP(D109,'пр.взв'!D7:G30,2,FALSE)</f>
        <v>#N/A</v>
      </c>
      <c r="F109" s="76"/>
      <c r="G109" s="76"/>
      <c r="H109" s="78"/>
      <c r="I109" s="80"/>
      <c r="K109" s="70"/>
      <c r="L109" s="72" t="e">
        <f>VLOOKUP(K109,'пр.взв'!B7:E30,2,FALSE)</f>
        <v>#N/A</v>
      </c>
      <c r="M109" s="72" t="e">
        <f>VLOOKUP(L109,'пр.взв'!C7:F30,2,FALSE)</f>
        <v>#N/A</v>
      </c>
      <c r="N109" s="72" t="e">
        <f>VLOOKUP(M109,'пр.взв'!D7:G30,2,FALSE)</f>
        <v>#N/A</v>
      </c>
      <c r="O109" s="76"/>
      <c r="P109" s="76"/>
      <c r="Q109" s="78"/>
      <c r="R109" s="80"/>
    </row>
    <row r="110" spans="1:18" ht="13.5" customHeight="1" thickBot="1">
      <c r="A110" s="12"/>
      <c r="B110" s="118"/>
      <c r="C110" s="103"/>
      <c r="D110" s="133"/>
      <c r="E110" s="133"/>
      <c r="F110" s="77"/>
      <c r="G110" s="77"/>
      <c r="H110" s="79"/>
      <c r="I110" s="81"/>
      <c r="K110" s="71"/>
      <c r="L110" s="73"/>
      <c r="M110" s="73"/>
      <c r="N110" s="73"/>
      <c r="O110" s="77"/>
      <c r="P110" s="77"/>
      <c r="Q110" s="79"/>
      <c r="R110" s="81"/>
    </row>
    <row r="111" spans="1:18" ht="12.75" customHeight="1">
      <c r="A111" s="12"/>
      <c r="B111" s="116"/>
      <c r="C111" s="102" t="e">
        <f>VLOOKUP(B111,'пр.взв'!B7:E30,2,FALSE)</f>
        <v>#N/A</v>
      </c>
      <c r="D111" s="132" t="e">
        <f>VLOOKUP(C111,'пр.взв'!C7:F30,2,FALSE)</f>
        <v>#N/A</v>
      </c>
      <c r="E111" s="132" t="e">
        <f>VLOOKUP(D111,'пр.взв'!D7:G30,2,FALSE)</f>
        <v>#N/A</v>
      </c>
      <c r="F111" s="87"/>
      <c r="G111" s="87"/>
      <c r="H111" s="88"/>
      <c r="I111" s="89"/>
      <c r="K111" s="82"/>
      <c r="L111" s="84" t="e">
        <f>VLOOKUP(K111,'пр.взв'!B7:E30,2,FALSE)</f>
        <v>#N/A</v>
      </c>
      <c r="M111" s="84" t="e">
        <f>VLOOKUP(L111,'пр.взв'!C7:F30,2,FALSE)</f>
        <v>#N/A</v>
      </c>
      <c r="N111" s="84" t="e">
        <f>VLOOKUP(M111,'пр.взв'!D7:G30,2,FALSE)</f>
        <v>#N/A</v>
      </c>
      <c r="O111" s="87"/>
      <c r="P111" s="87"/>
      <c r="Q111" s="88"/>
      <c r="R111" s="89"/>
    </row>
    <row r="112" spans="1:18" ht="12.75" customHeight="1">
      <c r="A112" s="12"/>
      <c r="B112" s="117"/>
      <c r="C112" s="103"/>
      <c r="D112" s="133"/>
      <c r="E112" s="133"/>
      <c r="F112" s="76"/>
      <c r="G112" s="76"/>
      <c r="H112" s="78"/>
      <c r="I112" s="80"/>
      <c r="K112" s="83"/>
      <c r="L112" s="85"/>
      <c r="M112" s="85"/>
      <c r="N112" s="85"/>
      <c r="O112" s="76"/>
      <c r="P112" s="76"/>
      <c r="Q112" s="78"/>
      <c r="R112" s="80"/>
    </row>
    <row r="113" spans="1:18" ht="12.75" customHeight="1">
      <c r="A113" s="12"/>
      <c r="B113" s="117"/>
      <c r="C113" s="85" t="e">
        <f>VLOOKUP(B113,'пр.взв'!B7:E30,2,FALSE)</f>
        <v>#N/A</v>
      </c>
      <c r="D113" s="137" t="e">
        <f>VLOOKUP(C113,'пр.взв'!C7:F30,2,FALSE)</f>
        <v>#N/A</v>
      </c>
      <c r="E113" s="137" t="e">
        <f>VLOOKUP(D113,'пр.взв'!D7:G30,2,FALSE)</f>
        <v>#N/A</v>
      </c>
      <c r="F113" s="76"/>
      <c r="G113" s="76"/>
      <c r="H113" s="78"/>
      <c r="I113" s="80"/>
      <c r="K113" s="70"/>
      <c r="L113" s="72" t="e">
        <f>VLOOKUP(K113,'пр.взв'!B7:E30,2,FALSE)</f>
        <v>#N/A</v>
      </c>
      <c r="M113" s="72" t="e">
        <f>VLOOKUP(L113,'пр.взв'!C7:F30,2,FALSE)</f>
        <v>#N/A</v>
      </c>
      <c r="N113" s="72" t="e">
        <f>VLOOKUP(M113,'пр.взв'!D7:G30,2,FALSE)</f>
        <v>#N/A</v>
      </c>
      <c r="O113" s="76"/>
      <c r="P113" s="76"/>
      <c r="Q113" s="78"/>
      <c r="R113" s="80"/>
    </row>
    <row r="114" spans="1:18" ht="13.5" customHeight="1" thickBot="1">
      <c r="A114" s="12"/>
      <c r="B114" s="118"/>
      <c r="C114" s="103"/>
      <c r="D114" s="133"/>
      <c r="E114" s="133"/>
      <c r="F114" s="77"/>
      <c r="G114" s="77"/>
      <c r="H114" s="79"/>
      <c r="I114" s="81"/>
      <c r="K114" s="71"/>
      <c r="L114" s="73"/>
      <c r="M114" s="73"/>
      <c r="N114" s="73"/>
      <c r="O114" s="77"/>
      <c r="P114" s="77"/>
      <c r="Q114" s="79"/>
      <c r="R114" s="81"/>
    </row>
    <row r="115" spans="1:18" ht="12.75" customHeight="1">
      <c r="A115" s="12"/>
      <c r="B115" s="116"/>
      <c r="C115" s="102" t="e">
        <f>VLOOKUP(B115,'пр.взв'!B7:E30,2,FALSE)</f>
        <v>#N/A</v>
      </c>
      <c r="D115" s="132" t="e">
        <f>VLOOKUP(C115,'пр.взв'!C7:F30,2,FALSE)</f>
        <v>#N/A</v>
      </c>
      <c r="E115" s="132" t="e">
        <f>VLOOKUP(D115,'пр.взв'!D7:G30,2,FALSE)</f>
        <v>#N/A</v>
      </c>
      <c r="F115" s="87"/>
      <c r="G115" s="87"/>
      <c r="H115" s="88"/>
      <c r="I115" s="89"/>
      <c r="K115" s="82"/>
      <c r="L115" s="84" t="e">
        <f>VLOOKUP(K115,'пр.взв'!B7:E30,2,FALSE)</f>
        <v>#N/A</v>
      </c>
      <c r="M115" s="84" t="e">
        <f>VLOOKUP(L115,'пр.взв'!C7:F30,2,FALSE)</f>
        <v>#N/A</v>
      </c>
      <c r="N115" s="84" t="e">
        <f>VLOOKUP(M115,'пр.взв'!D7:G30,2,FALSE)</f>
        <v>#N/A</v>
      </c>
      <c r="O115" s="87"/>
      <c r="P115" s="87"/>
      <c r="Q115" s="88"/>
      <c r="R115" s="89"/>
    </row>
    <row r="116" spans="1:18" ht="12.75" customHeight="1">
      <c r="A116" s="12"/>
      <c r="B116" s="117"/>
      <c r="C116" s="103"/>
      <c r="D116" s="133"/>
      <c r="E116" s="133"/>
      <c r="F116" s="76"/>
      <c r="G116" s="76"/>
      <c r="H116" s="78"/>
      <c r="I116" s="80"/>
      <c r="K116" s="83"/>
      <c r="L116" s="85"/>
      <c r="M116" s="85"/>
      <c r="N116" s="85"/>
      <c r="O116" s="76"/>
      <c r="P116" s="76"/>
      <c r="Q116" s="78"/>
      <c r="R116" s="80"/>
    </row>
    <row r="117" spans="1:18" ht="12.75" customHeight="1">
      <c r="A117" s="12"/>
      <c r="B117" s="117"/>
      <c r="C117" s="85" t="e">
        <f>VLOOKUP(B117,'пр.взв'!B7:E30,2,FALSE)</f>
        <v>#N/A</v>
      </c>
      <c r="D117" s="137" t="e">
        <f>VLOOKUP(C117,'пр.взв'!C7:F30,2,FALSE)</f>
        <v>#N/A</v>
      </c>
      <c r="E117" s="137" t="e">
        <f>VLOOKUP(D117,'пр.взв'!D7:G30,2,FALSE)</f>
        <v>#N/A</v>
      </c>
      <c r="F117" s="76"/>
      <c r="G117" s="76"/>
      <c r="H117" s="78"/>
      <c r="I117" s="80"/>
      <c r="K117" s="70"/>
      <c r="L117" s="90" t="e">
        <f>VLOOKUP(K117,'пр.взв'!B7:E30,2,FALSE)</f>
        <v>#N/A</v>
      </c>
      <c r="M117" s="90" t="e">
        <f>VLOOKUP(L117,'пр.взв'!C7:F30,2,FALSE)</f>
        <v>#N/A</v>
      </c>
      <c r="N117" s="90" t="e">
        <f>VLOOKUP(M117,'пр.взв'!D7:G30,2,FALSE)</f>
        <v>#N/A</v>
      </c>
      <c r="O117" s="76"/>
      <c r="P117" s="76"/>
      <c r="Q117" s="78"/>
      <c r="R117" s="80"/>
    </row>
    <row r="118" spans="1:18" ht="13.5" customHeight="1" thickBot="1">
      <c r="A118" s="12"/>
      <c r="B118" s="118"/>
      <c r="C118" s="103"/>
      <c r="D118" s="133"/>
      <c r="E118" s="133"/>
      <c r="F118" s="77"/>
      <c r="G118" s="77"/>
      <c r="H118" s="79"/>
      <c r="I118" s="81"/>
      <c r="K118" s="71"/>
      <c r="L118" s="85"/>
      <c r="M118" s="85"/>
      <c r="N118" s="85"/>
      <c r="O118" s="77"/>
      <c r="P118" s="77"/>
      <c r="Q118" s="79"/>
      <c r="R118" s="81"/>
    </row>
    <row r="119" spans="1:18" ht="12.75" customHeight="1">
      <c r="A119" s="12"/>
      <c r="B119" s="116"/>
      <c r="C119" s="102" t="e">
        <f>VLOOKUP(B119,'пр.взв'!B7:E30,2,FALSE)</f>
        <v>#N/A</v>
      </c>
      <c r="D119" s="132" t="e">
        <f>VLOOKUP(C119,'пр.взв'!C7:F30,2,FALSE)</f>
        <v>#N/A</v>
      </c>
      <c r="E119" s="132" t="e">
        <f>VLOOKUP(D119,'пр.взв'!D7:G30,2,FALSE)</f>
        <v>#N/A</v>
      </c>
      <c r="F119" s="86"/>
      <c r="G119" s="87"/>
      <c r="H119" s="88"/>
      <c r="I119" s="89"/>
      <c r="K119" s="82"/>
      <c r="L119" s="84" t="e">
        <f>VLOOKUP(K119,'пр.взв'!B7:F30,2,FALSE)</f>
        <v>#N/A</v>
      </c>
      <c r="M119" s="84" t="e">
        <f>VLOOKUP(L119,'пр.взв'!C7:G30,2,FALSE)</f>
        <v>#N/A</v>
      </c>
      <c r="N119" s="84" t="e">
        <f>VLOOKUP(M119,'пр.взв'!D7:H30,2,FALSE)</f>
        <v>#N/A</v>
      </c>
      <c r="O119" s="86"/>
      <c r="P119" s="87"/>
      <c r="Q119" s="88"/>
      <c r="R119" s="89"/>
    </row>
    <row r="120" spans="1:18" ht="12.75" customHeight="1">
      <c r="A120" s="12"/>
      <c r="B120" s="117"/>
      <c r="C120" s="103"/>
      <c r="D120" s="133"/>
      <c r="E120" s="133"/>
      <c r="F120" s="74"/>
      <c r="G120" s="76"/>
      <c r="H120" s="78"/>
      <c r="I120" s="80"/>
      <c r="K120" s="83"/>
      <c r="L120" s="85"/>
      <c r="M120" s="85"/>
      <c r="N120" s="85"/>
      <c r="O120" s="74"/>
      <c r="P120" s="76"/>
      <c r="Q120" s="78"/>
      <c r="R120" s="80"/>
    </row>
    <row r="121" spans="1:18" ht="12.75" customHeight="1">
      <c r="A121" s="12"/>
      <c r="B121" s="117"/>
      <c r="C121" s="85" t="e">
        <f>VLOOKUP(B121,'пр.взв'!B7:E30,2,FALSE)</f>
        <v>#N/A</v>
      </c>
      <c r="D121" s="137" t="e">
        <f>VLOOKUP(C121,'пр.взв'!C7:F30,2,FALSE)</f>
        <v>#N/A</v>
      </c>
      <c r="E121" s="137" t="e">
        <f>VLOOKUP(D121,'пр.взв'!D7:G30,2,FALSE)</f>
        <v>#N/A</v>
      </c>
      <c r="F121" s="74"/>
      <c r="G121" s="76"/>
      <c r="H121" s="78"/>
      <c r="I121" s="80"/>
      <c r="K121" s="70"/>
      <c r="L121" s="72" t="e">
        <f>VLOOKUP(K121,'пр.взв'!B7:E30,2,FALSE)</f>
        <v>#N/A</v>
      </c>
      <c r="M121" s="72" t="e">
        <f>VLOOKUP(L121,'пр.взв'!C7:F30,2,FALSE)</f>
        <v>#N/A</v>
      </c>
      <c r="N121" s="72" t="e">
        <f>VLOOKUP(M121,'пр.взв'!D7:G30,2,FALSE)</f>
        <v>#N/A</v>
      </c>
      <c r="O121" s="74"/>
      <c r="P121" s="76"/>
      <c r="Q121" s="78"/>
      <c r="R121" s="80"/>
    </row>
    <row r="122" spans="1:18" ht="13.5" customHeight="1" thickBot="1">
      <c r="A122" s="12"/>
      <c r="B122" s="118"/>
      <c r="C122" s="131"/>
      <c r="D122" s="138"/>
      <c r="E122" s="138"/>
      <c r="F122" s="75"/>
      <c r="G122" s="77"/>
      <c r="H122" s="79"/>
      <c r="I122" s="81"/>
      <c r="K122" s="71"/>
      <c r="L122" s="73"/>
      <c r="M122" s="73"/>
      <c r="N122" s="73"/>
      <c r="O122" s="75"/>
      <c r="P122" s="77"/>
      <c r="Q122" s="79"/>
      <c r="R122" s="81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sheetProtection/>
  <mergeCells count="959">
    <mergeCell ref="I3:I4"/>
    <mergeCell ref="H5:H6"/>
    <mergeCell ref="I5:I6"/>
    <mergeCell ref="B1:I1"/>
    <mergeCell ref="B3:B4"/>
    <mergeCell ref="C3:C4"/>
    <mergeCell ref="D3:D4"/>
    <mergeCell ref="E3:E4"/>
    <mergeCell ref="F3:F4"/>
    <mergeCell ref="G3:G4"/>
    <mergeCell ref="H3:H4"/>
    <mergeCell ref="I7:I8"/>
    <mergeCell ref="F7:F8"/>
    <mergeCell ref="G7:G8"/>
    <mergeCell ref="H7:H8"/>
    <mergeCell ref="B5:B6"/>
    <mergeCell ref="C5:C6"/>
    <mergeCell ref="D5:D6"/>
    <mergeCell ref="E5:E6"/>
    <mergeCell ref="F5:F6"/>
    <mergeCell ref="G5:G6"/>
    <mergeCell ref="I11:I12"/>
    <mergeCell ref="A11:A12"/>
    <mergeCell ref="E11:E12"/>
    <mergeCell ref="B7:B8"/>
    <mergeCell ref="C7:C8"/>
    <mergeCell ref="D7:D8"/>
    <mergeCell ref="E7:E8"/>
    <mergeCell ref="E9:E10"/>
    <mergeCell ref="F9:F10"/>
    <mergeCell ref="G9:G10"/>
    <mergeCell ref="C15:C16"/>
    <mergeCell ref="B11:B12"/>
    <mergeCell ref="C11:C12"/>
    <mergeCell ref="D11:D12"/>
    <mergeCell ref="B13:B14"/>
    <mergeCell ref="C13:C14"/>
    <mergeCell ref="D13:D14"/>
    <mergeCell ref="E13:E14"/>
    <mergeCell ref="B15:B16"/>
    <mergeCell ref="H9:H10"/>
    <mergeCell ref="I9:I10"/>
    <mergeCell ref="F11:F12"/>
    <mergeCell ref="H13:H14"/>
    <mergeCell ref="I13:I14"/>
    <mergeCell ref="B9:B10"/>
    <mergeCell ref="C9:C10"/>
    <mergeCell ref="D9:D10"/>
    <mergeCell ref="G11:G12"/>
    <mergeCell ref="H11:H12"/>
    <mergeCell ref="G17:G18"/>
    <mergeCell ref="H17:H18"/>
    <mergeCell ref="I17:I18"/>
    <mergeCell ref="H15:H16"/>
    <mergeCell ref="I15:I16"/>
    <mergeCell ref="G13:G14"/>
    <mergeCell ref="C19:C20"/>
    <mergeCell ref="D19:D20"/>
    <mergeCell ref="E19:E20"/>
    <mergeCell ref="B17:B18"/>
    <mergeCell ref="C17:C18"/>
    <mergeCell ref="D17:D18"/>
    <mergeCell ref="E17:E18"/>
    <mergeCell ref="B19:B20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H21:H22"/>
    <mergeCell ref="A25:A26"/>
    <mergeCell ref="A29:A30"/>
    <mergeCell ref="A27:A28"/>
    <mergeCell ref="A23:A24"/>
    <mergeCell ref="B23:B24"/>
    <mergeCell ref="C23:C24"/>
    <mergeCell ref="D23:D24"/>
    <mergeCell ref="E23:E24"/>
    <mergeCell ref="F23:F24"/>
    <mergeCell ref="G23:G24"/>
    <mergeCell ref="A37:A38"/>
    <mergeCell ref="G21:G22"/>
    <mergeCell ref="H23:H24"/>
    <mergeCell ref="I23:I24"/>
    <mergeCell ref="F25:F26"/>
    <mergeCell ref="G25:G26"/>
    <mergeCell ref="H27:H28"/>
    <mergeCell ref="I27:I28"/>
    <mergeCell ref="H25:H26"/>
    <mergeCell ref="I25:I26"/>
    <mergeCell ref="B25:B26"/>
    <mergeCell ref="C25:C26"/>
    <mergeCell ref="D25:D26"/>
    <mergeCell ref="E25:E26"/>
    <mergeCell ref="F27:F28"/>
    <mergeCell ref="G27:G28"/>
    <mergeCell ref="G37:G38"/>
    <mergeCell ref="B27:B28"/>
    <mergeCell ref="C27:C28"/>
    <mergeCell ref="D27:D28"/>
    <mergeCell ref="E27:E28"/>
    <mergeCell ref="B43:B44"/>
    <mergeCell ref="C43:C44"/>
    <mergeCell ref="D43:D44"/>
    <mergeCell ref="E43:E44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41:G42"/>
    <mergeCell ref="B35:B36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D51:D52"/>
    <mergeCell ref="E51:E52"/>
    <mergeCell ref="B53:B54"/>
    <mergeCell ref="C53:C54"/>
    <mergeCell ref="D53:D54"/>
    <mergeCell ref="E53:E54"/>
    <mergeCell ref="F47:F48"/>
    <mergeCell ref="G47:G48"/>
    <mergeCell ref="F45:F46"/>
    <mergeCell ref="G45:G46"/>
    <mergeCell ref="F51:F52"/>
    <mergeCell ref="G51:G52"/>
    <mergeCell ref="F49:F50"/>
    <mergeCell ref="G49:G50"/>
    <mergeCell ref="I37:I38"/>
    <mergeCell ref="H53:H54"/>
    <mergeCell ref="I53:I54"/>
    <mergeCell ref="H39:H40"/>
    <mergeCell ref="C35:C36"/>
    <mergeCell ref="D35:D36"/>
    <mergeCell ref="E35:E36"/>
    <mergeCell ref="D37:D38"/>
    <mergeCell ref="E37:E38"/>
    <mergeCell ref="F41:F42"/>
    <mergeCell ref="D57:D58"/>
    <mergeCell ref="E57:E58"/>
    <mergeCell ref="D33:D34"/>
    <mergeCell ref="E33:E34"/>
    <mergeCell ref="B55:B56"/>
    <mergeCell ref="C55:C56"/>
    <mergeCell ref="D55:D56"/>
    <mergeCell ref="E55:E56"/>
    <mergeCell ref="B51:B52"/>
    <mergeCell ref="C51:C52"/>
    <mergeCell ref="I55:I56"/>
    <mergeCell ref="F13:F14"/>
    <mergeCell ref="G33:G34"/>
    <mergeCell ref="H33:H34"/>
    <mergeCell ref="I33:I34"/>
    <mergeCell ref="H37:H38"/>
    <mergeCell ref="I49:I50"/>
    <mergeCell ref="F53:F54"/>
    <mergeCell ref="G53:G54"/>
    <mergeCell ref="F43:F44"/>
    <mergeCell ref="I97:I98"/>
    <mergeCell ref="I99:I100"/>
    <mergeCell ref="I101:I102"/>
    <mergeCell ref="I103:I104"/>
    <mergeCell ref="I77:I78"/>
    <mergeCell ref="I79:I80"/>
    <mergeCell ref="I95:I96"/>
    <mergeCell ref="I107:I108"/>
    <mergeCell ref="I109:I110"/>
    <mergeCell ref="I117:I118"/>
    <mergeCell ref="I119:I120"/>
    <mergeCell ref="I105:I106"/>
    <mergeCell ref="I111:I112"/>
    <mergeCell ref="I113:I114"/>
    <mergeCell ref="I115:I116"/>
    <mergeCell ref="H121:H122"/>
    <mergeCell ref="I65:I66"/>
    <mergeCell ref="I67:I68"/>
    <mergeCell ref="I69:I70"/>
    <mergeCell ref="I71:I72"/>
    <mergeCell ref="I81:I82"/>
    <mergeCell ref="I83:I84"/>
    <mergeCell ref="I85:I86"/>
    <mergeCell ref="I87:I88"/>
    <mergeCell ref="I121:I122"/>
    <mergeCell ref="B121:B122"/>
    <mergeCell ref="C121:C122"/>
    <mergeCell ref="D121:D122"/>
    <mergeCell ref="E121:E122"/>
    <mergeCell ref="F121:F122"/>
    <mergeCell ref="G121:G122"/>
    <mergeCell ref="B119:B120"/>
    <mergeCell ref="C119:C120"/>
    <mergeCell ref="D119:D120"/>
    <mergeCell ref="E119:E120"/>
    <mergeCell ref="I73:I74"/>
    <mergeCell ref="I75:I76"/>
    <mergeCell ref="H119:H120"/>
    <mergeCell ref="I89:I90"/>
    <mergeCell ref="I91:I92"/>
    <mergeCell ref="I93:I94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5:F116"/>
    <mergeCell ref="G115:G116"/>
    <mergeCell ref="B115:B116"/>
    <mergeCell ref="C115:C116"/>
    <mergeCell ref="D115:D116"/>
    <mergeCell ref="E115:E116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7:F108"/>
    <mergeCell ref="G107:G108"/>
    <mergeCell ref="B107:B108"/>
    <mergeCell ref="C107:C108"/>
    <mergeCell ref="D107:D108"/>
    <mergeCell ref="E107:E108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9:F100"/>
    <mergeCell ref="G99:G100"/>
    <mergeCell ref="B99:B100"/>
    <mergeCell ref="C99:C100"/>
    <mergeCell ref="D99:D100"/>
    <mergeCell ref="E99:E100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91:F92"/>
    <mergeCell ref="G91:G92"/>
    <mergeCell ref="B91:B92"/>
    <mergeCell ref="C91:C92"/>
    <mergeCell ref="D91:D92"/>
    <mergeCell ref="E91:E92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83:F84"/>
    <mergeCell ref="G83:G84"/>
    <mergeCell ref="B83:B84"/>
    <mergeCell ref="C83:C84"/>
    <mergeCell ref="D83:D84"/>
    <mergeCell ref="E83:E84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5:F76"/>
    <mergeCell ref="G75:G76"/>
    <mergeCell ref="B75:B76"/>
    <mergeCell ref="C75:C76"/>
    <mergeCell ref="D75:D76"/>
    <mergeCell ref="E75:E76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F71:F72"/>
    <mergeCell ref="G71:G72"/>
    <mergeCell ref="F55:F56"/>
    <mergeCell ref="G55:G56"/>
    <mergeCell ref="D39:D40"/>
    <mergeCell ref="E39:E40"/>
    <mergeCell ref="H65:H66"/>
    <mergeCell ref="D29:D30"/>
    <mergeCell ref="E29:E30"/>
    <mergeCell ref="F29:F30"/>
    <mergeCell ref="D45:D46"/>
    <mergeCell ref="E45:E46"/>
    <mergeCell ref="F65:F66"/>
    <mergeCell ref="G65:G66"/>
    <mergeCell ref="H59:H60"/>
    <mergeCell ref="F39:F40"/>
    <mergeCell ref="G29:G30"/>
    <mergeCell ref="D59:D60"/>
    <mergeCell ref="E59:E60"/>
    <mergeCell ref="F57:F58"/>
    <mergeCell ref="F59:F60"/>
    <mergeCell ref="G59:G60"/>
    <mergeCell ref="D41:D42"/>
    <mergeCell ref="E41:E42"/>
    <mergeCell ref="G39:G40"/>
    <mergeCell ref="G43:G44"/>
    <mergeCell ref="B65:B66"/>
    <mergeCell ref="C65:C66"/>
    <mergeCell ref="D65:D66"/>
    <mergeCell ref="E65:E66"/>
    <mergeCell ref="F67:F68"/>
    <mergeCell ref="G67:G68"/>
    <mergeCell ref="B67:B68"/>
    <mergeCell ref="C67:C68"/>
    <mergeCell ref="D67:D68"/>
    <mergeCell ref="E67:E68"/>
    <mergeCell ref="D47:D48"/>
    <mergeCell ref="E47:E48"/>
    <mergeCell ref="B49:B50"/>
    <mergeCell ref="C49:C50"/>
    <mergeCell ref="D49:D50"/>
    <mergeCell ref="E49:E50"/>
    <mergeCell ref="B47:B48"/>
    <mergeCell ref="C47:C48"/>
    <mergeCell ref="B37:B38"/>
    <mergeCell ref="C37:C38"/>
    <mergeCell ref="B41:B42"/>
    <mergeCell ref="C41:C42"/>
    <mergeCell ref="A39:A40"/>
    <mergeCell ref="A41:A42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5:A36"/>
    <mergeCell ref="A43:A44"/>
    <mergeCell ref="A45:A46"/>
    <mergeCell ref="A47:A48"/>
    <mergeCell ref="A49:A50"/>
    <mergeCell ref="A55:A56"/>
    <mergeCell ref="A57:A58"/>
    <mergeCell ref="A51:A52"/>
    <mergeCell ref="A53:A54"/>
    <mergeCell ref="A59:A60"/>
    <mergeCell ref="B63:I63"/>
    <mergeCell ref="B59:B60"/>
    <mergeCell ref="C59:C60"/>
    <mergeCell ref="G57:G58"/>
    <mergeCell ref="H57:H58"/>
    <mergeCell ref="I57:I58"/>
    <mergeCell ref="I59:I60"/>
    <mergeCell ref="B57:B58"/>
    <mergeCell ref="C57:C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Q7:Q8"/>
    <mergeCell ref="R7:R8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69:Q70"/>
    <mergeCell ref="R69:R70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73:Q74"/>
    <mergeCell ref="R73:R74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7:Q78"/>
    <mergeCell ref="R77:R78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81:Q82"/>
    <mergeCell ref="R81:R82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5:Q86"/>
    <mergeCell ref="R85:R86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9:Q90"/>
    <mergeCell ref="R89:R90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93:Q94"/>
    <mergeCell ref="R93:R94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7:Q98"/>
    <mergeCell ref="R97:R98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21:Q122"/>
    <mergeCell ref="R121:R122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21:K122"/>
    <mergeCell ref="L121:L122"/>
    <mergeCell ref="M121:M122"/>
    <mergeCell ref="N121:N122"/>
    <mergeCell ref="O121:O122"/>
    <mergeCell ref="P121:P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M24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6" sqref="A56:AA112"/>
    </sheetView>
  </sheetViews>
  <sheetFormatPr defaultColWidth="9.140625" defaultRowHeight="12.75"/>
  <cols>
    <col min="1" max="1" width="3.28125" style="0" customWidth="1"/>
    <col min="2" max="2" width="16.8515625" style="0" customWidth="1"/>
    <col min="3" max="3" width="6.8515625" style="0" customWidth="1"/>
    <col min="4" max="4" width="9.421875" style="0" customWidth="1"/>
    <col min="5" max="5" width="2.8515625" style="0" customWidth="1"/>
    <col min="6" max="6" width="3.421875" style="0" customWidth="1"/>
    <col min="7" max="7" width="2.8515625" style="0" customWidth="1"/>
    <col min="8" max="8" width="3.140625" style="0" customWidth="1"/>
    <col min="9" max="9" width="2.8515625" style="0" customWidth="1"/>
    <col min="10" max="10" width="3.140625" style="0" customWidth="1"/>
    <col min="11" max="11" width="2.8515625" style="0" customWidth="1"/>
    <col min="12" max="12" width="3.4218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3.421875" style="0" customWidth="1"/>
    <col min="17" max="17" width="3.00390625" style="0" customWidth="1"/>
    <col min="18" max="18" width="2.28125" style="0" customWidth="1"/>
    <col min="19" max="19" width="2.8515625" style="0" customWidth="1"/>
    <col min="20" max="24" width="2.57421875" style="0" customWidth="1"/>
    <col min="25" max="26" width="3.421875" style="0" customWidth="1"/>
    <col min="27" max="27" width="3.140625" style="0" customWidth="1"/>
    <col min="28" max="32" width="3.7109375" style="0" customWidth="1"/>
  </cols>
  <sheetData>
    <row r="1" spans="1:27" ht="21" thickBo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</row>
    <row r="2" spans="1:27" ht="24.75" customHeight="1" thickBot="1">
      <c r="A2" s="190" t="s">
        <v>69</v>
      </c>
      <c r="B2" s="191"/>
      <c r="C2" s="191"/>
      <c r="D2" s="191"/>
      <c r="E2" s="191"/>
      <c r="F2" s="191"/>
      <c r="G2" s="191"/>
      <c r="H2" s="191"/>
      <c r="I2" s="191"/>
      <c r="J2" s="196" t="str">
        <f>HYPERLINK('[1]реквизиты'!$A$2)</f>
        <v>Первенство России по самбо среди юниоров до 23 лет.</v>
      </c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</row>
    <row r="3" spans="1:29" ht="20.25" customHeight="1" thickBot="1">
      <c r="A3" s="207" t="str">
        <f>HYPERLINK('[1]реквизиты'!$A$3)</f>
        <v>22-26 января 2010г.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  <c r="W3" s="204" t="str">
        <f>HYPERLINK('пр.взв'!D4)</f>
        <v>В.к.   62     кг.</v>
      </c>
      <c r="X3" s="205"/>
      <c r="Y3" s="205"/>
      <c r="Z3" s="205"/>
      <c r="AA3" s="206"/>
      <c r="AB3" s="16"/>
      <c r="AC3" s="16"/>
    </row>
    <row r="4" spans="1:33" ht="14.25" customHeight="1" thickBot="1">
      <c r="A4" s="180" t="s">
        <v>5</v>
      </c>
      <c r="B4" s="182" t="s">
        <v>2</v>
      </c>
      <c r="C4" s="192" t="s">
        <v>308</v>
      </c>
      <c r="D4" s="194" t="s">
        <v>70</v>
      </c>
      <c r="E4" s="185" t="s">
        <v>6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7"/>
      <c r="X4" s="188"/>
      <c r="Y4" s="199" t="s">
        <v>7</v>
      </c>
      <c r="Z4" s="201" t="s">
        <v>73</v>
      </c>
      <c r="AA4" s="170" t="s">
        <v>22</v>
      </c>
      <c r="AB4" s="16"/>
      <c r="AC4" s="16"/>
      <c r="AG4" s="21"/>
    </row>
    <row r="5" spans="1:32" ht="15" customHeight="1" thickBot="1">
      <c r="A5" s="181"/>
      <c r="B5" s="183"/>
      <c r="C5" s="193"/>
      <c r="D5" s="195"/>
      <c r="E5" s="174">
        <v>1</v>
      </c>
      <c r="F5" s="184"/>
      <c r="G5" s="174">
        <v>2</v>
      </c>
      <c r="H5" s="175"/>
      <c r="I5" s="189">
        <v>3</v>
      </c>
      <c r="J5" s="184"/>
      <c r="K5" s="174">
        <v>4</v>
      </c>
      <c r="L5" s="175"/>
      <c r="M5" s="189">
        <v>5</v>
      </c>
      <c r="N5" s="184"/>
      <c r="O5" s="174">
        <v>6</v>
      </c>
      <c r="P5" s="175"/>
      <c r="Q5" s="189">
        <v>7</v>
      </c>
      <c r="R5" s="184"/>
      <c r="S5" s="174">
        <v>8</v>
      </c>
      <c r="T5" s="175"/>
      <c r="U5" s="174">
        <v>9</v>
      </c>
      <c r="V5" s="175"/>
      <c r="W5" s="174">
        <v>10</v>
      </c>
      <c r="X5" s="175"/>
      <c r="Y5" s="200"/>
      <c r="Z5" s="202"/>
      <c r="AA5" s="171"/>
      <c r="AB5" s="32"/>
      <c r="AC5" s="32"/>
      <c r="AD5" s="23"/>
      <c r="AE5" s="23"/>
      <c r="AF5" s="2"/>
    </row>
    <row r="6" spans="1:33" ht="13.5" customHeight="1" thickTop="1">
      <c r="A6" s="169">
        <v>1</v>
      </c>
      <c r="B6" s="161" t="str">
        <f>VLOOKUP(A6,'пр.взв'!B7:E30,2,FALSE)</f>
        <v>САВЕЛЬЕВ Сергей Анатольевич</v>
      </c>
      <c r="C6" s="122" t="str">
        <f>VLOOKUP(A6,'пр.взв'!B7:F86,3,FALSE)</f>
        <v>07.02.90 кмс</v>
      </c>
      <c r="D6" s="122" t="str">
        <f>VLOOKUP(A6,'пр.взв'!B7:G86,4,FALSE)</f>
        <v>ЦФО Рязанская Рязань ПР</v>
      </c>
      <c r="E6" s="172">
        <v>2</v>
      </c>
      <c r="F6" s="52">
        <v>0</v>
      </c>
      <c r="G6" s="172">
        <v>3</v>
      </c>
      <c r="H6" s="52">
        <v>0</v>
      </c>
      <c r="I6" s="172">
        <v>5</v>
      </c>
      <c r="J6" s="52">
        <v>2</v>
      </c>
      <c r="K6" s="172">
        <v>6</v>
      </c>
      <c r="L6" s="52">
        <v>2</v>
      </c>
      <c r="M6" s="172">
        <v>11</v>
      </c>
      <c r="N6" s="52">
        <v>0</v>
      </c>
      <c r="O6" s="172">
        <v>13</v>
      </c>
      <c r="P6" s="52">
        <v>3</v>
      </c>
      <c r="Q6" s="147" t="s">
        <v>285</v>
      </c>
      <c r="R6" s="67"/>
      <c r="S6" s="147" t="s">
        <v>285</v>
      </c>
      <c r="T6" s="67"/>
      <c r="U6" s="147" t="s">
        <v>285</v>
      </c>
      <c r="V6" s="67"/>
      <c r="W6" s="147" t="s">
        <v>285</v>
      </c>
      <c r="X6" s="67"/>
      <c r="Y6" s="150">
        <v>6</v>
      </c>
      <c r="Z6" s="145">
        <f>SUM(F6+H6+J6+L6+N6+P6+R6+T6+V6+X6)</f>
        <v>7</v>
      </c>
      <c r="AA6" s="145">
        <v>6</v>
      </c>
      <c r="AB6" s="30"/>
      <c r="AC6" s="30"/>
      <c r="AD6" s="30"/>
      <c r="AE6" s="30"/>
      <c r="AF6" s="30"/>
      <c r="AG6" s="30"/>
    </row>
    <row r="7" spans="1:33" ht="13.5" customHeight="1" thickBot="1">
      <c r="A7" s="168"/>
      <c r="B7" s="162"/>
      <c r="C7" s="163"/>
      <c r="D7" s="163"/>
      <c r="E7" s="173"/>
      <c r="F7" s="19" t="s">
        <v>282</v>
      </c>
      <c r="G7" s="173"/>
      <c r="H7" s="19" t="s">
        <v>284</v>
      </c>
      <c r="I7" s="173"/>
      <c r="J7" s="19"/>
      <c r="K7" s="173"/>
      <c r="L7" s="19"/>
      <c r="M7" s="173"/>
      <c r="N7" s="69" t="s">
        <v>304</v>
      </c>
      <c r="O7" s="173"/>
      <c r="P7" s="19"/>
      <c r="Q7" s="148"/>
      <c r="R7" s="68"/>
      <c r="S7" s="148"/>
      <c r="T7" s="68"/>
      <c r="U7" s="148"/>
      <c r="V7" s="68"/>
      <c r="W7" s="148"/>
      <c r="X7" s="68"/>
      <c r="Y7" s="151"/>
      <c r="Z7" s="146"/>
      <c r="AA7" s="146"/>
      <c r="AB7" s="30"/>
      <c r="AC7" s="30"/>
      <c r="AD7" s="30"/>
      <c r="AE7" s="30"/>
      <c r="AF7" s="30"/>
      <c r="AG7" s="30"/>
    </row>
    <row r="8" spans="1:33" ht="13.5" customHeight="1" thickTop="1">
      <c r="A8" s="152">
        <v>2</v>
      </c>
      <c r="B8" s="154" t="str">
        <f>VLOOKUP(A8,'пр.взв'!B9:E32,2,FALSE)</f>
        <v>МАЦКОВ Владислав Игоревич</v>
      </c>
      <c r="C8" s="158" t="str">
        <f>VLOOKUP(A8,'пр.взв'!B9:F88,3,FALSE)</f>
        <v>26.06.88 мсмк</v>
      </c>
      <c r="D8" s="158" t="str">
        <f>VLOOKUP(A8,'пр.взв'!B9:G88,4,FALSE)</f>
        <v>ЦФО Московская обл. Дмитров МО</v>
      </c>
      <c r="E8" s="179">
        <v>1</v>
      </c>
      <c r="F8" s="18">
        <v>4</v>
      </c>
      <c r="G8" s="212" t="s">
        <v>283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4"/>
      <c r="Y8" s="150">
        <v>1</v>
      </c>
      <c r="Z8" s="145">
        <f>SUM(F8+H8+J8+L8+N8+P8+R8+T8+V8+X8)</f>
        <v>4</v>
      </c>
      <c r="AA8" s="145">
        <v>50</v>
      </c>
      <c r="AB8" s="30"/>
      <c r="AC8" s="30"/>
      <c r="AD8" s="30"/>
      <c r="AE8" s="30"/>
      <c r="AF8" s="30"/>
      <c r="AG8" s="30"/>
    </row>
    <row r="9" spans="1:33" ht="13.5" customHeight="1" thickBot="1">
      <c r="A9" s="153"/>
      <c r="B9" s="155"/>
      <c r="C9" s="159"/>
      <c r="D9" s="159"/>
      <c r="E9" s="173"/>
      <c r="F9" s="17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7"/>
      <c r="Y9" s="151"/>
      <c r="Z9" s="146"/>
      <c r="AA9" s="146"/>
      <c r="AB9" s="30"/>
      <c r="AC9" s="30"/>
      <c r="AD9" s="30"/>
      <c r="AE9" s="30"/>
      <c r="AF9" s="30"/>
      <c r="AG9" s="30"/>
    </row>
    <row r="10" spans="1:33" ht="13.5" customHeight="1" thickTop="1">
      <c r="A10" s="167">
        <v>3</v>
      </c>
      <c r="B10" s="154" t="str">
        <f>VLOOKUP(A10,'пр.взв'!B11:E34,2,FALSE)</f>
        <v>РАСУЛОВ Амрах Толяд оглы</v>
      </c>
      <c r="C10" s="156" t="str">
        <f>VLOOKUP(A10,'пр.взв'!B11:F90,3,FALSE)</f>
        <v>28.10.91 мс</v>
      </c>
      <c r="D10" s="156" t="str">
        <f>VLOOKUP(A10,'пр.взв'!B11:G90,4,FALSE)</f>
        <v>СЗФО Вологодская Вологда</v>
      </c>
      <c r="E10" s="64">
        <v>4</v>
      </c>
      <c r="F10" s="67">
        <v>3</v>
      </c>
      <c r="G10" s="64">
        <v>1</v>
      </c>
      <c r="H10" s="67">
        <v>4</v>
      </c>
      <c r="I10" s="147" t="s">
        <v>285</v>
      </c>
      <c r="J10" s="67"/>
      <c r="K10" s="147" t="s">
        <v>285</v>
      </c>
      <c r="L10" s="67"/>
      <c r="M10" s="147" t="s">
        <v>285</v>
      </c>
      <c r="N10" s="67"/>
      <c r="O10" s="147" t="s">
        <v>285</v>
      </c>
      <c r="P10" s="67"/>
      <c r="Q10" s="147" t="s">
        <v>285</v>
      </c>
      <c r="R10" s="67"/>
      <c r="S10" s="147" t="s">
        <v>285</v>
      </c>
      <c r="T10" s="67"/>
      <c r="U10" s="147" t="s">
        <v>285</v>
      </c>
      <c r="V10" s="67"/>
      <c r="W10" s="147" t="s">
        <v>285</v>
      </c>
      <c r="X10" s="67"/>
      <c r="Y10" s="150">
        <v>2</v>
      </c>
      <c r="Z10" s="145">
        <f>SUM(F10+H10+J10+L10+N10+P10+R10+T10+V10+X10)</f>
        <v>7</v>
      </c>
      <c r="AA10" s="145">
        <v>46</v>
      </c>
      <c r="AB10" s="30"/>
      <c r="AC10" s="30"/>
      <c r="AD10" s="30"/>
      <c r="AE10" s="30"/>
      <c r="AF10" s="30"/>
      <c r="AG10" s="30"/>
    </row>
    <row r="11" spans="1:33" ht="13.5" customHeight="1" thickBot="1">
      <c r="A11" s="168"/>
      <c r="B11" s="155"/>
      <c r="C11" s="157"/>
      <c r="D11" s="157"/>
      <c r="E11" s="65"/>
      <c r="F11" s="68"/>
      <c r="G11" s="65"/>
      <c r="H11" s="68"/>
      <c r="I11" s="148"/>
      <c r="J11" s="68"/>
      <c r="K11" s="148"/>
      <c r="L11" s="68"/>
      <c r="M11" s="148"/>
      <c r="N11" s="68"/>
      <c r="O11" s="148"/>
      <c r="P11" s="68"/>
      <c r="Q11" s="148"/>
      <c r="R11" s="68"/>
      <c r="S11" s="148"/>
      <c r="T11" s="68"/>
      <c r="U11" s="148"/>
      <c r="V11" s="68"/>
      <c r="W11" s="148"/>
      <c r="X11" s="68"/>
      <c r="Y11" s="151"/>
      <c r="Z11" s="146"/>
      <c r="AA11" s="146"/>
      <c r="AB11" s="30"/>
      <c r="AC11" s="30"/>
      <c r="AD11" s="30"/>
      <c r="AE11" s="30"/>
      <c r="AF11" s="30"/>
      <c r="AG11" s="30"/>
    </row>
    <row r="12" spans="1:33" ht="13.5" customHeight="1" thickTop="1">
      <c r="A12" s="152">
        <v>4</v>
      </c>
      <c r="B12" s="154" t="str">
        <f>VLOOKUP(A12,'пр.взв'!B13:E36,2,FALSE)</f>
        <v>ЗЕЛЕНИН Андрей Леонидович</v>
      </c>
      <c r="C12" s="156" t="str">
        <f>VLOOKUP(A12,'пр.взв'!B13:F92,3,FALSE)</f>
        <v>25.01.88 мс</v>
      </c>
      <c r="D12" s="158" t="str">
        <f>VLOOKUP(A12,'пр.взв'!B13:G92,4,FALSE)</f>
        <v>ПФО Пермский Краснокамск МО</v>
      </c>
      <c r="E12" s="64">
        <v>3</v>
      </c>
      <c r="F12" s="67">
        <v>2</v>
      </c>
      <c r="G12" s="64">
        <v>5</v>
      </c>
      <c r="H12" s="67">
        <v>4</v>
      </c>
      <c r="I12" s="147" t="s">
        <v>285</v>
      </c>
      <c r="J12" s="67"/>
      <c r="K12" s="147" t="s">
        <v>285</v>
      </c>
      <c r="L12" s="67"/>
      <c r="M12" s="147" t="s">
        <v>285</v>
      </c>
      <c r="N12" s="67"/>
      <c r="O12" s="147" t="s">
        <v>285</v>
      </c>
      <c r="P12" s="67"/>
      <c r="Q12" s="147" t="s">
        <v>285</v>
      </c>
      <c r="R12" s="67"/>
      <c r="S12" s="147" t="s">
        <v>285</v>
      </c>
      <c r="T12" s="67"/>
      <c r="U12" s="147" t="s">
        <v>285</v>
      </c>
      <c r="V12" s="67"/>
      <c r="W12" s="147" t="s">
        <v>285</v>
      </c>
      <c r="X12" s="67"/>
      <c r="Y12" s="150">
        <v>2</v>
      </c>
      <c r="Z12" s="145">
        <f>SUM(F12+H12+J12+L12+N12+P12+R12+T12+V12+X12)</f>
        <v>6</v>
      </c>
      <c r="AA12" s="145">
        <v>31</v>
      </c>
      <c r="AB12" s="30"/>
      <c r="AC12" s="30"/>
      <c r="AD12" s="30"/>
      <c r="AE12" s="30"/>
      <c r="AF12" s="30"/>
      <c r="AG12" s="30"/>
    </row>
    <row r="13" spans="1:33" ht="13.5" customHeight="1" thickBot="1">
      <c r="A13" s="153"/>
      <c r="B13" s="155"/>
      <c r="C13" s="157"/>
      <c r="D13" s="159"/>
      <c r="E13" s="65"/>
      <c r="F13" s="68"/>
      <c r="G13" s="65"/>
      <c r="H13" s="68" t="s">
        <v>286</v>
      </c>
      <c r="I13" s="148"/>
      <c r="J13" s="68"/>
      <c r="K13" s="148"/>
      <c r="L13" s="68"/>
      <c r="M13" s="148"/>
      <c r="N13" s="68"/>
      <c r="O13" s="148"/>
      <c r="P13" s="68"/>
      <c r="Q13" s="148"/>
      <c r="R13" s="68"/>
      <c r="S13" s="148"/>
      <c r="T13" s="68"/>
      <c r="U13" s="148"/>
      <c r="V13" s="68"/>
      <c r="W13" s="148"/>
      <c r="X13" s="68"/>
      <c r="Y13" s="151"/>
      <c r="Z13" s="146"/>
      <c r="AA13" s="146"/>
      <c r="AB13" s="30"/>
      <c r="AC13" s="30"/>
      <c r="AD13" s="30"/>
      <c r="AE13" s="30"/>
      <c r="AF13" s="30"/>
      <c r="AG13" s="30"/>
    </row>
    <row r="14" spans="1:33" ht="13.5" customHeight="1" thickTop="1">
      <c r="A14" s="167">
        <v>5</v>
      </c>
      <c r="B14" s="154" t="str">
        <f>VLOOKUP(A14,'пр.взв'!B15:E38,2,FALSE)</f>
        <v>АКОПЯН Акоп Эдуардович </v>
      </c>
      <c r="C14" s="156" t="str">
        <f>VLOOKUP(A14,'пр.взв'!B15:F94,3,FALSE)</f>
        <v>28.10.90 кмс</v>
      </c>
      <c r="D14" s="156" t="str">
        <f>VLOOKUP(A14,'пр.взв'!B15:G94,4,FALSE)</f>
        <v>Москва Д</v>
      </c>
      <c r="E14" s="147">
        <v>6</v>
      </c>
      <c r="F14" s="67">
        <v>3</v>
      </c>
      <c r="G14" s="147">
        <v>4</v>
      </c>
      <c r="H14" s="67">
        <v>0</v>
      </c>
      <c r="I14" s="147">
        <v>1</v>
      </c>
      <c r="J14" s="67">
        <v>3</v>
      </c>
      <c r="K14" s="147" t="s">
        <v>285</v>
      </c>
      <c r="L14" s="67"/>
      <c r="M14" s="147" t="s">
        <v>285</v>
      </c>
      <c r="N14" s="67"/>
      <c r="O14" s="147" t="s">
        <v>285</v>
      </c>
      <c r="P14" s="67"/>
      <c r="Q14" s="147" t="s">
        <v>285</v>
      </c>
      <c r="R14" s="67"/>
      <c r="S14" s="147" t="s">
        <v>285</v>
      </c>
      <c r="T14" s="67"/>
      <c r="U14" s="147" t="s">
        <v>285</v>
      </c>
      <c r="V14" s="67"/>
      <c r="W14" s="147" t="s">
        <v>285</v>
      </c>
      <c r="X14" s="67"/>
      <c r="Y14" s="150">
        <v>3</v>
      </c>
      <c r="Z14" s="145">
        <f>SUM(F14+H14+J14+L14+N14+P14+R14+T14+V14+X14)</f>
        <v>6</v>
      </c>
      <c r="AA14" s="145">
        <v>20</v>
      </c>
      <c r="AB14" s="30"/>
      <c r="AC14" s="30"/>
      <c r="AD14" s="30"/>
      <c r="AE14" s="30"/>
      <c r="AF14" s="30"/>
      <c r="AG14" s="30"/>
    </row>
    <row r="15" spans="1:33" ht="13.5" customHeight="1" thickBot="1">
      <c r="A15" s="168"/>
      <c r="B15" s="155"/>
      <c r="C15" s="157"/>
      <c r="D15" s="157"/>
      <c r="E15" s="148"/>
      <c r="F15" s="68"/>
      <c r="G15" s="148"/>
      <c r="H15" s="68"/>
      <c r="I15" s="148"/>
      <c r="J15" s="68"/>
      <c r="K15" s="148"/>
      <c r="L15" s="68"/>
      <c r="M15" s="148"/>
      <c r="N15" s="68"/>
      <c r="O15" s="148"/>
      <c r="P15" s="68"/>
      <c r="Q15" s="148"/>
      <c r="R15" s="68"/>
      <c r="S15" s="148"/>
      <c r="T15" s="68"/>
      <c r="U15" s="148"/>
      <c r="V15" s="68"/>
      <c r="W15" s="148"/>
      <c r="X15" s="68"/>
      <c r="Y15" s="151"/>
      <c r="Z15" s="146"/>
      <c r="AA15" s="146"/>
      <c r="AB15" s="30"/>
      <c r="AC15" s="30"/>
      <c r="AD15" s="30"/>
      <c r="AE15" s="30"/>
      <c r="AF15" s="30"/>
      <c r="AG15" s="30"/>
    </row>
    <row r="16" spans="1:33" ht="13.5" customHeight="1" thickTop="1">
      <c r="A16" s="152">
        <v>6</v>
      </c>
      <c r="B16" s="154" t="str">
        <f>VLOOKUP(A16,'пр.взв'!B17:E40,2,FALSE)</f>
        <v>ТЕПЛОВ Алексей Сергеевич</v>
      </c>
      <c r="C16" s="156" t="str">
        <f>VLOOKUP(A16,'пр.взв'!B17:F96,3,FALSE)</f>
        <v>18.07.88 мс</v>
      </c>
      <c r="D16" s="158" t="str">
        <f>VLOOKUP(A16,'пр.взв'!B17:G96,4,FALSE)</f>
        <v>ПФО Пензенская Пенза Д</v>
      </c>
      <c r="E16" s="147">
        <v>5</v>
      </c>
      <c r="F16" s="67">
        <v>2.5</v>
      </c>
      <c r="G16" s="147">
        <v>7</v>
      </c>
      <c r="H16" s="66">
        <v>2.5</v>
      </c>
      <c r="I16" s="147">
        <v>9</v>
      </c>
      <c r="J16" s="67">
        <v>2</v>
      </c>
      <c r="K16" s="147">
        <v>1</v>
      </c>
      <c r="L16" s="67">
        <v>3</v>
      </c>
      <c r="M16" s="147" t="s">
        <v>285</v>
      </c>
      <c r="N16" s="67"/>
      <c r="O16" s="147" t="s">
        <v>285</v>
      </c>
      <c r="P16" s="67"/>
      <c r="Q16" s="147" t="s">
        <v>285</v>
      </c>
      <c r="R16" s="67"/>
      <c r="S16" s="147" t="s">
        <v>285</v>
      </c>
      <c r="T16" s="67"/>
      <c r="U16" s="147" t="s">
        <v>285</v>
      </c>
      <c r="V16" s="67"/>
      <c r="W16" s="147" t="s">
        <v>285</v>
      </c>
      <c r="X16" s="67"/>
      <c r="Y16" s="150">
        <v>4</v>
      </c>
      <c r="Z16" s="145">
        <f>SUM(F16+H16+J16+L16+N16+P16+R16+T16+V16+X16)</f>
        <v>10</v>
      </c>
      <c r="AA16" s="145">
        <v>17</v>
      </c>
      <c r="AB16" s="30"/>
      <c r="AC16" s="30"/>
      <c r="AD16" s="30"/>
      <c r="AE16" s="30"/>
      <c r="AF16" s="30"/>
      <c r="AG16" s="30"/>
    </row>
    <row r="17" spans="1:33" ht="13.5" customHeight="1" thickBot="1">
      <c r="A17" s="153"/>
      <c r="B17" s="155"/>
      <c r="C17" s="157"/>
      <c r="D17" s="159"/>
      <c r="E17" s="148"/>
      <c r="F17" s="68"/>
      <c r="G17" s="148"/>
      <c r="H17" s="68"/>
      <c r="I17" s="148"/>
      <c r="J17" s="68"/>
      <c r="K17" s="148"/>
      <c r="L17" s="68"/>
      <c r="M17" s="148"/>
      <c r="N17" s="68"/>
      <c r="O17" s="148"/>
      <c r="P17" s="68"/>
      <c r="Q17" s="148"/>
      <c r="R17" s="68"/>
      <c r="S17" s="148"/>
      <c r="T17" s="68"/>
      <c r="U17" s="148"/>
      <c r="V17" s="68"/>
      <c r="W17" s="148"/>
      <c r="X17" s="68"/>
      <c r="Y17" s="151"/>
      <c r="Z17" s="146"/>
      <c r="AA17" s="146"/>
      <c r="AB17" s="30"/>
      <c r="AC17" s="30"/>
      <c r="AD17" s="30"/>
      <c r="AE17" s="30"/>
      <c r="AF17" s="30"/>
      <c r="AG17" s="30"/>
    </row>
    <row r="18" spans="1:33" ht="13.5" customHeight="1" thickTop="1">
      <c r="A18" s="152">
        <v>7</v>
      </c>
      <c r="B18" s="154" t="str">
        <f>VLOOKUP(A18,'пр.взв'!B19:E42,2,FALSE)</f>
        <v>УДЖУХУ Алий Моссович</v>
      </c>
      <c r="C18" s="156" t="str">
        <f>VLOOKUP(A18,'пр.взв'!B19:F98,3,FALSE)</f>
        <v>30.07.91 кмс</v>
      </c>
      <c r="D18" s="156" t="str">
        <f>VLOOKUP(A18,'пр.взв'!B19:G98,4,FALSE)</f>
        <v>ЮФО Адыгея</v>
      </c>
      <c r="E18" s="147">
        <v>8</v>
      </c>
      <c r="F18" s="67">
        <v>1</v>
      </c>
      <c r="G18" s="147">
        <v>6</v>
      </c>
      <c r="H18" s="67">
        <v>3</v>
      </c>
      <c r="I18" s="147">
        <v>11</v>
      </c>
      <c r="J18" s="67">
        <v>3</v>
      </c>
      <c r="K18" s="147" t="s">
        <v>285</v>
      </c>
      <c r="L18" s="67"/>
      <c r="M18" s="147" t="s">
        <v>285</v>
      </c>
      <c r="N18" s="67"/>
      <c r="O18" s="147" t="s">
        <v>285</v>
      </c>
      <c r="P18" s="67"/>
      <c r="Q18" s="147" t="s">
        <v>285</v>
      </c>
      <c r="R18" s="67"/>
      <c r="S18" s="147" t="s">
        <v>285</v>
      </c>
      <c r="T18" s="67"/>
      <c r="U18" s="147" t="s">
        <v>285</v>
      </c>
      <c r="V18" s="67"/>
      <c r="W18" s="147" t="s">
        <v>285</v>
      </c>
      <c r="X18" s="67"/>
      <c r="Y18" s="150">
        <v>3</v>
      </c>
      <c r="Z18" s="145">
        <f>SUM(F18+H18+J18+L18+N18+P18+R18+T18+V18+X18)</f>
        <v>7</v>
      </c>
      <c r="AA18" s="145">
        <v>26</v>
      </c>
      <c r="AB18" s="30"/>
      <c r="AC18" s="30"/>
      <c r="AD18" s="30"/>
      <c r="AE18" s="30"/>
      <c r="AF18" s="30"/>
      <c r="AG18" s="30"/>
    </row>
    <row r="19" spans="1:33" ht="13.5" customHeight="1" thickBot="1">
      <c r="A19" s="153"/>
      <c r="B19" s="155"/>
      <c r="C19" s="157"/>
      <c r="D19" s="157"/>
      <c r="E19" s="148"/>
      <c r="F19" s="68"/>
      <c r="G19" s="148"/>
      <c r="H19" s="68"/>
      <c r="I19" s="148"/>
      <c r="J19" s="68"/>
      <c r="K19" s="148"/>
      <c r="L19" s="68"/>
      <c r="M19" s="148"/>
      <c r="N19" s="68"/>
      <c r="O19" s="148"/>
      <c r="P19" s="68"/>
      <c r="Q19" s="148"/>
      <c r="R19" s="68"/>
      <c r="S19" s="148"/>
      <c r="T19" s="68"/>
      <c r="U19" s="148"/>
      <c r="V19" s="68"/>
      <c r="W19" s="148"/>
      <c r="X19" s="68"/>
      <c r="Y19" s="151"/>
      <c r="Z19" s="146"/>
      <c r="AA19" s="146"/>
      <c r="AB19" s="30"/>
      <c r="AC19" s="30"/>
      <c r="AD19" s="30"/>
      <c r="AE19" s="30"/>
      <c r="AF19" s="30"/>
      <c r="AG19" s="30"/>
    </row>
    <row r="20" spans="1:33" ht="13.5" customHeight="1" thickTop="1">
      <c r="A20" s="152">
        <v>8</v>
      </c>
      <c r="B20" s="154" t="str">
        <f>VLOOKUP(A20,'пр.взв'!B21:E44,2,FALSE)</f>
        <v>НОВИКОВ Сергей Юрьевич</v>
      </c>
      <c r="C20" s="156" t="str">
        <f>VLOOKUP(A20,'пр.взв'!B21:F100,3,FALSE)</f>
        <v>17.09.89 кмс</v>
      </c>
      <c r="D20" s="158" t="str">
        <f>VLOOKUP(A20,'пр.взв'!B21:G100,4,FALSE)</f>
        <v>СЗФО Псковская Великие Луки РССС</v>
      </c>
      <c r="E20" s="147">
        <v>7</v>
      </c>
      <c r="F20" s="67">
        <v>3</v>
      </c>
      <c r="G20" s="147">
        <v>9</v>
      </c>
      <c r="H20" s="67">
        <v>4</v>
      </c>
      <c r="I20" s="147" t="s">
        <v>285</v>
      </c>
      <c r="J20" s="67"/>
      <c r="K20" s="147" t="s">
        <v>285</v>
      </c>
      <c r="L20" s="67"/>
      <c r="M20" s="147" t="s">
        <v>285</v>
      </c>
      <c r="N20" s="67"/>
      <c r="O20" s="147" t="s">
        <v>285</v>
      </c>
      <c r="P20" s="67"/>
      <c r="Q20" s="147" t="s">
        <v>285</v>
      </c>
      <c r="R20" s="67"/>
      <c r="S20" s="147" t="s">
        <v>285</v>
      </c>
      <c r="T20" s="67"/>
      <c r="U20" s="147" t="s">
        <v>285</v>
      </c>
      <c r="V20" s="67"/>
      <c r="W20" s="147" t="s">
        <v>285</v>
      </c>
      <c r="X20" s="67"/>
      <c r="Y20" s="150">
        <v>2</v>
      </c>
      <c r="Z20" s="145">
        <f>SUM(F20+H20+J20+L20+N20+P20+R20+T20+V20+X20)</f>
        <v>7</v>
      </c>
      <c r="AA20" s="145">
        <v>45</v>
      </c>
      <c r="AB20" s="30"/>
      <c r="AC20" s="30"/>
      <c r="AD20" s="30"/>
      <c r="AE20" s="30"/>
      <c r="AF20" s="30"/>
      <c r="AG20" s="30"/>
    </row>
    <row r="21" spans="1:33" ht="13.5" customHeight="1" thickBot="1">
      <c r="A21" s="153"/>
      <c r="B21" s="155"/>
      <c r="C21" s="157"/>
      <c r="D21" s="159"/>
      <c r="E21" s="148"/>
      <c r="F21" s="68"/>
      <c r="G21" s="148"/>
      <c r="H21" s="68" t="s">
        <v>287</v>
      </c>
      <c r="I21" s="148"/>
      <c r="J21" s="68"/>
      <c r="K21" s="148"/>
      <c r="L21" s="68"/>
      <c r="M21" s="148"/>
      <c r="N21" s="68"/>
      <c r="O21" s="148"/>
      <c r="P21" s="68"/>
      <c r="Q21" s="148"/>
      <c r="R21" s="68"/>
      <c r="S21" s="148"/>
      <c r="T21" s="68"/>
      <c r="U21" s="148"/>
      <c r="V21" s="68"/>
      <c r="W21" s="148"/>
      <c r="X21" s="68"/>
      <c r="Y21" s="151"/>
      <c r="Z21" s="146"/>
      <c r="AA21" s="146"/>
      <c r="AB21" s="30"/>
      <c r="AC21" s="30"/>
      <c r="AD21" s="30"/>
      <c r="AE21" s="30"/>
      <c r="AF21" s="30"/>
      <c r="AG21" s="30"/>
    </row>
    <row r="22" spans="1:33" ht="13.5" customHeight="1" thickTop="1">
      <c r="A22" s="152">
        <v>9</v>
      </c>
      <c r="B22" s="154" t="str">
        <f>VLOOKUP(A22,'пр.взв'!B23:E46,2,FALSE)</f>
        <v>ПОГОСЯН Воскан Манукович</v>
      </c>
      <c r="C22" s="156" t="str">
        <f>VLOOKUP(A22,'пр.взв'!B23:F102,3,FALSE)</f>
        <v>30.07.88мс</v>
      </c>
      <c r="D22" s="156" t="str">
        <f>VLOOKUP(A22,'пр.взв'!B23:G102,4,FALSE)</f>
        <v>ЮФО Краснодарский край Армавир Д</v>
      </c>
      <c r="E22" s="147">
        <v>10</v>
      </c>
      <c r="F22" s="67">
        <v>1</v>
      </c>
      <c r="G22" s="147">
        <v>8</v>
      </c>
      <c r="H22" s="67">
        <v>0</v>
      </c>
      <c r="I22" s="147">
        <v>6</v>
      </c>
      <c r="J22" s="67">
        <v>3</v>
      </c>
      <c r="K22" s="147">
        <v>11</v>
      </c>
      <c r="L22" s="67">
        <v>3</v>
      </c>
      <c r="M22" s="147" t="s">
        <v>285</v>
      </c>
      <c r="N22" s="67"/>
      <c r="O22" s="147" t="s">
        <v>285</v>
      </c>
      <c r="P22" s="67"/>
      <c r="Q22" s="147" t="s">
        <v>285</v>
      </c>
      <c r="R22" s="67"/>
      <c r="S22" s="147" t="s">
        <v>285</v>
      </c>
      <c r="T22" s="67"/>
      <c r="U22" s="147" t="s">
        <v>285</v>
      </c>
      <c r="V22" s="67"/>
      <c r="W22" s="147" t="s">
        <v>285</v>
      </c>
      <c r="X22" s="67"/>
      <c r="Y22" s="150">
        <v>4</v>
      </c>
      <c r="Z22" s="145">
        <f>SUM(F22+H22+J22+L22+N22+P22+R22+T22+V22+X22)</f>
        <v>7</v>
      </c>
      <c r="AA22" s="145">
        <v>14</v>
      </c>
      <c r="AB22" s="30"/>
      <c r="AC22" s="30"/>
      <c r="AD22" s="30"/>
      <c r="AE22" s="30"/>
      <c r="AF22" s="30"/>
      <c r="AG22" s="30"/>
    </row>
    <row r="23" spans="1:33" ht="13.5" customHeight="1" thickBot="1">
      <c r="A23" s="153"/>
      <c r="B23" s="155"/>
      <c r="C23" s="157"/>
      <c r="D23" s="157"/>
      <c r="E23" s="148"/>
      <c r="F23" s="68"/>
      <c r="G23" s="148"/>
      <c r="H23" s="68"/>
      <c r="I23" s="148"/>
      <c r="J23" s="68"/>
      <c r="K23" s="148"/>
      <c r="L23" s="68"/>
      <c r="M23" s="148"/>
      <c r="N23" s="68"/>
      <c r="O23" s="148"/>
      <c r="P23" s="68"/>
      <c r="Q23" s="148"/>
      <c r="R23" s="68"/>
      <c r="S23" s="148"/>
      <c r="T23" s="68"/>
      <c r="U23" s="148"/>
      <c r="V23" s="68"/>
      <c r="W23" s="148"/>
      <c r="X23" s="68"/>
      <c r="Y23" s="151"/>
      <c r="Z23" s="146"/>
      <c r="AA23" s="146"/>
      <c r="AB23" s="30"/>
      <c r="AC23" s="30"/>
      <c r="AD23" s="30"/>
      <c r="AE23" s="30"/>
      <c r="AF23" s="30"/>
      <c r="AG23" s="30"/>
    </row>
    <row r="24" spans="1:33" ht="13.5" customHeight="1" thickTop="1">
      <c r="A24" s="152">
        <v>10</v>
      </c>
      <c r="B24" s="154" t="str">
        <f>VLOOKUP(A24,'пр.взв'!B25:E48,2,FALSE)</f>
        <v>МАТВЕЕВ Роман Валерьевич</v>
      </c>
      <c r="C24" s="156" t="str">
        <f>VLOOKUP(A24,'пр.взв'!B25:F104,3,FALSE)</f>
        <v>05.04.90 мс</v>
      </c>
      <c r="D24" s="158" t="str">
        <f>VLOOKUP(A24,'пр.взв'!B25:G104,4,FALSE)</f>
        <v>ПФО Чувашия Чебоксары  ПР</v>
      </c>
      <c r="E24" s="147">
        <v>9</v>
      </c>
      <c r="F24" s="67">
        <v>3</v>
      </c>
      <c r="G24" s="147">
        <v>11</v>
      </c>
      <c r="H24" s="67">
        <v>3</v>
      </c>
      <c r="I24" s="147" t="s">
        <v>285</v>
      </c>
      <c r="J24" s="67"/>
      <c r="K24" s="147" t="s">
        <v>285</v>
      </c>
      <c r="L24" s="67"/>
      <c r="M24" s="147" t="s">
        <v>285</v>
      </c>
      <c r="N24" s="67"/>
      <c r="O24" s="147" t="s">
        <v>285</v>
      </c>
      <c r="P24" s="67"/>
      <c r="Q24" s="147" t="s">
        <v>285</v>
      </c>
      <c r="R24" s="67"/>
      <c r="S24" s="147" t="s">
        <v>285</v>
      </c>
      <c r="T24" s="67"/>
      <c r="U24" s="147" t="s">
        <v>285</v>
      </c>
      <c r="V24" s="67"/>
      <c r="W24" s="147" t="s">
        <v>285</v>
      </c>
      <c r="X24" s="67"/>
      <c r="Y24" s="150">
        <v>2</v>
      </c>
      <c r="Z24" s="145">
        <f>SUM(F24+H24+J24+L24+N24+P24+R24+T24+V24+X24)</f>
        <v>6</v>
      </c>
      <c r="AA24" s="145">
        <v>32</v>
      </c>
      <c r="AB24" s="30"/>
      <c r="AC24" s="30"/>
      <c r="AD24" s="30"/>
      <c r="AE24" s="30"/>
      <c r="AF24" s="30"/>
      <c r="AG24" s="30"/>
    </row>
    <row r="25" spans="1:33" ht="13.5" customHeight="1" thickBot="1">
      <c r="A25" s="153"/>
      <c r="B25" s="155"/>
      <c r="C25" s="157"/>
      <c r="D25" s="159"/>
      <c r="E25" s="148"/>
      <c r="F25" s="68"/>
      <c r="G25" s="148"/>
      <c r="H25" s="68"/>
      <c r="I25" s="148"/>
      <c r="J25" s="68"/>
      <c r="K25" s="148"/>
      <c r="L25" s="68"/>
      <c r="M25" s="148"/>
      <c r="N25" s="68"/>
      <c r="O25" s="148"/>
      <c r="P25" s="68"/>
      <c r="Q25" s="148"/>
      <c r="R25" s="68"/>
      <c r="S25" s="148"/>
      <c r="T25" s="68"/>
      <c r="U25" s="148"/>
      <c r="V25" s="68"/>
      <c r="W25" s="148"/>
      <c r="X25" s="68"/>
      <c r="Y25" s="151"/>
      <c r="Z25" s="146"/>
      <c r="AA25" s="146"/>
      <c r="AB25" s="30"/>
      <c r="AC25" s="30"/>
      <c r="AD25" s="30"/>
      <c r="AE25" s="30"/>
      <c r="AF25" s="30"/>
      <c r="AG25" s="30"/>
    </row>
    <row r="26" spans="1:33" ht="13.5" customHeight="1" thickTop="1">
      <c r="A26" s="152">
        <v>11</v>
      </c>
      <c r="B26" s="154" t="str">
        <f>VLOOKUP(A26,'пр.взв'!B27:E50,2,FALSE)</f>
        <v>ДЗАЙТАЕВ Ильяс Мусаевич </v>
      </c>
      <c r="C26" s="156" t="str">
        <f>VLOOKUP(A26,'пр.взв'!B27:F106,3,FALSE)</f>
        <v>21.09.89 мс</v>
      </c>
      <c r="D26" s="156" t="str">
        <f>VLOOKUP(A26,'пр.взв'!B27:G106,4,FALSE)</f>
        <v>ЮФО Чеченская Грозный МО</v>
      </c>
      <c r="E26" s="147">
        <v>12</v>
      </c>
      <c r="F26" s="67">
        <v>1</v>
      </c>
      <c r="G26" s="147">
        <v>10</v>
      </c>
      <c r="H26" s="67">
        <v>2</v>
      </c>
      <c r="I26" s="147">
        <v>7</v>
      </c>
      <c r="J26" s="67">
        <v>1</v>
      </c>
      <c r="K26" s="147">
        <v>9</v>
      </c>
      <c r="L26" s="67">
        <v>2</v>
      </c>
      <c r="M26" s="147">
        <v>1</v>
      </c>
      <c r="N26" s="67">
        <v>4</v>
      </c>
      <c r="O26" s="147" t="s">
        <v>285</v>
      </c>
      <c r="P26" s="67"/>
      <c r="Q26" s="147" t="s">
        <v>285</v>
      </c>
      <c r="R26" s="67"/>
      <c r="S26" s="147" t="s">
        <v>285</v>
      </c>
      <c r="T26" s="67"/>
      <c r="U26" s="147" t="s">
        <v>285</v>
      </c>
      <c r="V26" s="67"/>
      <c r="W26" s="147" t="s">
        <v>285</v>
      </c>
      <c r="X26" s="67"/>
      <c r="Y26" s="150">
        <v>5</v>
      </c>
      <c r="Z26" s="145">
        <f>SUM(F26+H26+J26+L26+N26+P26+R26+T26+V26+X26)</f>
        <v>10</v>
      </c>
      <c r="AA26" s="145">
        <v>9</v>
      </c>
      <c r="AB26" s="30"/>
      <c r="AC26" s="30"/>
      <c r="AD26" s="30"/>
      <c r="AE26" s="30"/>
      <c r="AF26" s="30"/>
      <c r="AG26" s="30"/>
    </row>
    <row r="27" spans="1:33" ht="13.5" customHeight="1" thickBot="1">
      <c r="A27" s="153"/>
      <c r="B27" s="155"/>
      <c r="C27" s="157"/>
      <c r="D27" s="157"/>
      <c r="E27" s="148"/>
      <c r="F27" s="68"/>
      <c r="G27" s="148"/>
      <c r="H27" s="68"/>
      <c r="I27" s="148"/>
      <c r="J27" s="68"/>
      <c r="K27" s="148"/>
      <c r="L27" s="68"/>
      <c r="M27" s="148"/>
      <c r="N27" s="68"/>
      <c r="O27" s="148"/>
      <c r="P27" s="68"/>
      <c r="Q27" s="148"/>
      <c r="R27" s="68"/>
      <c r="S27" s="148"/>
      <c r="T27" s="68"/>
      <c r="U27" s="148"/>
      <c r="V27" s="68"/>
      <c r="W27" s="148"/>
      <c r="X27" s="68"/>
      <c r="Y27" s="151"/>
      <c r="Z27" s="146"/>
      <c r="AA27" s="146"/>
      <c r="AB27" s="30"/>
      <c r="AC27" s="30"/>
      <c r="AD27" s="30"/>
      <c r="AE27" s="30"/>
      <c r="AF27" s="30"/>
      <c r="AG27" s="30"/>
    </row>
    <row r="28" spans="1:33" ht="13.5" customHeight="1" thickTop="1">
      <c r="A28" s="152">
        <v>12</v>
      </c>
      <c r="B28" s="154" t="str">
        <f>VLOOKUP(A28,'пр.взв'!B29:E52,2,FALSE)</f>
        <v>ЕРЕМЕЕВ Руслан Фенисович</v>
      </c>
      <c r="C28" s="156" t="str">
        <f>VLOOKUP(A28,'пр.взв'!B29:F108,3,FALSE)</f>
        <v>18.01.89 мс</v>
      </c>
      <c r="D28" s="158" t="str">
        <f>VLOOKUP(A28,'пр.взв'!B29:G108,4,FALSE)</f>
        <v>ПФО Пензенская Пенза Д</v>
      </c>
      <c r="E28" s="147">
        <v>11</v>
      </c>
      <c r="F28" s="67">
        <v>3</v>
      </c>
      <c r="G28" s="147">
        <v>13</v>
      </c>
      <c r="H28" s="67">
        <v>3</v>
      </c>
      <c r="I28" s="147" t="s">
        <v>285</v>
      </c>
      <c r="J28" s="67"/>
      <c r="K28" s="147" t="s">
        <v>285</v>
      </c>
      <c r="L28" s="67"/>
      <c r="M28" s="147" t="s">
        <v>285</v>
      </c>
      <c r="N28" s="67"/>
      <c r="O28" s="147" t="s">
        <v>285</v>
      </c>
      <c r="P28" s="67"/>
      <c r="Q28" s="147" t="s">
        <v>285</v>
      </c>
      <c r="R28" s="67"/>
      <c r="S28" s="147" t="s">
        <v>285</v>
      </c>
      <c r="T28" s="67"/>
      <c r="U28" s="147" t="s">
        <v>285</v>
      </c>
      <c r="V28" s="67"/>
      <c r="W28" s="147" t="s">
        <v>285</v>
      </c>
      <c r="X28" s="67"/>
      <c r="Y28" s="150">
        <v>2</v>
      </c>
      <c r="Z28" s="145">
        <f>SUM(F28+H28+J28+L28+N28+P28+R28+T28+V28+X28)</f>
        <v>6</v>
      </c>
      <c r="AA28" s="145">
        <v>33</v>
      </c>
      <c r="AB28" s="30"/>
      <c r="AC28" s="30"/>
      <c r="AD28" s="30"/>
      <c r="AE28" s="30"/>
      <c r="AF28" s="30"/>
      <c r="AG28" s="30"/>
    </row>
    <row r="29" spans="1:33" ht="13.5" customHeight="1" thickBot="1">
      <c r="A29" s="153"/>
      <c r="B29" s="155"/>
      <c r="C29" s="157"/>
      <c r="D29" s="159"/>
      <c r="E29" s="148"/>
      <c r="F29" s="68"/>
      <c r="G29" s="148"/>
      <c r="H29" s="68"/>
      <c r="I29" s="148"/>
      <c r="J29" s="68"/>
      <c r="K29" s="148"/>
      <c r="L29" s="68"/>
      <c r="M29" s="148"/>
      <c r="N29" s="68"/>
      <c r="O29" s="148"/>
      <c r="P29" s="68"/>
      <c r="Q29" s="148"/>
      <c r="R29" s="68"/>
      <c r="S29" s="148"/>
      <c r="T29" s="68"/>
      <c r="U29" s="148"/>
      <c r="V29" s="68"/>
      <c r="W29" s="148"/>
      <c r="X29" s="68"/>
      <c r="Y29" s="151"/>
      <c r="Z29" s="146"/>
      <c r="AA29" s="146"/>
      <c r="AB29" s="30"/>
      <c r="AC29" s="30"/>
      <c r="AD29" s="30"/>
      <c r="AE29" s="30"/>
      <c r="AF29" s="30"/>
      <c r="AG29" s="30"/>
    </row>
    <row r="30" spans="1:33" ht="13.5" customHeight="1" thickTop="1">
      <c r="A30" s="152">
        <v>13</v>
      </c>
      <c r="B30" s="154" t="str">
        <f>VLOOKUP(A30,'пр.взв'!B31:E54,2,FALSE)</f>
        <v>АЛИЕВ ДЖАФЕР Аблямитович</v>
      </c>
      <c r="C30" s="156" t="str">
        <f>VLOOKUP(A30,'пр.взв'!B31:F110,3,FALSE)</f>
        <v>04.09.88 мс</v>
      </c>
      <c r="D30" s="156" t="str">
        <f>VLOOKUP(A30,'пр.взв'!B31:G110,4,FALSE)</f>
        <v>ЮФО Краснодарский край Крымск МО</v>
      </c>
      <c r="E30" s="147">
        <v>14</v>
      </c>
      <c r="F30" s="67">
        <v>0</v>
      </c>
      <c r="G30" s="147">
        <v>12</v>
      </c>
      <c r="H30" s="67">
        <v>1</v>
      </c>
      <c r="I30" s="147">
        <v>15</v>
      </c>
      <c r="J30" s="67">
        <v>1</v>
      </c>
      <c r="K30" s="147">
        <v>24</v>
      </c>
      <c r="L30" s="67">
        <v>3</v>
      </c>
      <c r="M30" s="147">
        <v>21</v>
      </c>
      <c r="N30" s="67">
        <v>1</v>
      </c>
      <c r="O30" s="147">
        <v>1</v>
      </c>
      <c r="P30" s="67">
        <v>1</v>
      </c>
      <c r="Q30" s="147"/>
      <c r="R30" s="67"/>
      <c r="S30" s="147">
        <v>41</v>
      </c>
      <c r="T30" s="67">
        <v>0</v>
      </c>
      <c r="U30" s="147"/>
      <c r="V30" s="67"/>
      <c r="W30" s="147"/>
      <c r="X30" s="67"/>
      <c r="Y30" s="160" t="s">
        <v>310</v>
      </c>
      <c r="Z30" s="145"/>
      <c r="AA30" s="145">
        <v>1</v>
      </c>
      <c r="AB30" s="30"/>
      <c r="AC30" s="30"/>
      <c r="AD30" s="30"/>
      <c r="AE30" s="30"/>
      <c r="AF30" s="30"/>
      <c r="AG30" s="30"/>
    </row>
    <row r="31" spans="1:33" ht="13.5" customHeight="1" thickBot="1">
      <c r="A31" s="153"/>
      <c r="B31" s="155"/>
      <c r="C31" s="157"/>
      <c r="D31" s="157"/>
      <c r="E31" s="148"/>
      <c r="F31" s="68" t="s">
        <v>288</v>
      </c>
      <c r="G31" s="148"/>
      <c r="H31" s="68"/>
      <c r="I31" s="148"/>
      <c r="J31" s="68"/>
      <c r="K31" s="148"/>
      <c r="L31" s="68"/>
      <c r="M31" s="148"/>
      <c r="N31" s="68"/>
      <c r="O31" s="148"/>
      <c r="P31" s="68"/>
      <c r="Q31" s="148"/>
      <c r="R31" s="68"/>
      <c r="S31" s="148"/>
      <c r="T31" s="68"/>
      <c r="U31" s="148"/>
      <c r="V31" s="68"/>
      <c r="W31" s="148"/>
      <c r="X31" s="68"/>
      <c r="Y31" s="178"/>
      <c r="Z31" s="146"/>
      <c r="AA31" s="146"/>
      <c r="AB31" s="30"/>
      <c r="AC31" s="30"/>
      <c r="AD31" s="30"/>
      <c r="AE31" s="30"/>
      <c r="AF31" s="30"/>
      <c r="AG31" s="30"/>
    </row>
    <row r="32" spans="1:33" ht="13.5" customHeight="1" thickTop="1">
      <c r="A32" s="152">
        <v>14</v>
      </c>
      <c r="B32" s="154" t="str">
        <f>VLOOKUP(A32,'пр.взв'!B33:E56,2,FALSE)</f>
        <v>СИТНИКОВ Сергей Владимирович</v>
      </c>
      <c r="C32" s="156" t="str">
        <f>VLOOKUP(A32,'пр.взв'!B33:F112,3,FALSE)</f>
        <v>02.12.91 кмс</v>
      </c>
      <c r="D32" s="158" t="str">
        <f>VLOOKUP(A32,'пр.взв'!B33:G112,4,FALSE)</f>
        <v>СЗФО Вологодская Вологда</v>
      </c>
      <c r="E32" s="147">
        <v>13</v>
      </c>
      <c r="F32" s="67">
        <v>4</v>
      </c>
      <c r="G32" s="147">
        <v>15</v>
      </c>
      <c r="H32" s="67">
        <v>3</v>
      </c>
      <c r="I32" s="147" t="s">
        <v>285</v>
      </c>
      <c r="J32" s="67"/>
      <c r="K32" s="147" t="s">
        <v>285</v>
      </c>
      <c r="L32" s="67"/>
      <c r="M32" s="147" t="s">
        <v>285</v>
      </c>
      <c r="N32" s="67"/>
      <c r="O32" s="147" t="s">
        <v>285</v>
      </c>
      <c r="P32" s="67"/>
      <c r="Q32" s="147" t="s">
        <v>285</v>
      </c>
      <c r="R32" s="67"/>
      <c r="S32" s="147" t="s">
        <v>285</v>
      </c>
      <c r="T32" s="67"/>
      <c r="U32" s="147" t="s">
        <v>285</v>
      </c>
      <c r="V32" s="67"/>
      <c r="W32" s="147" t="s">
        <v>285</v>
      </c>
      <c r="X32" s="67"/>
      <c r="Y32" s="150">
        <v>2</v>
      </c>
      <c r="Z32" s="145">
        <f>SUM(F32+H32+J32+L32+N32+P32+R32+T32+V32+X32)</f>
        <v>7</v>
      </c>
      <c r="AA32" s="145">
        <v>44</v>
      </c>
      <c r="AB32" s="30"/>
      <c r="AC32" s="30"/>
      <c r="AD32" s="30"/>
      <c r="AE32" s="30"/>
      <c r="AF32" s="30"/>
      <c r="AG32" s="30"/>
    </row>
    <row r="33" spans="1:33" ht="13.5" customHeight="1" thickBot="1">
      <c r="A33" s="153"/>
      <c r="B33" s="155"/>
      <c r="C33" s="157"/>
      <c r="D33" s="159"/>
      <c r="E33" s="148"/>
      <c r="F33" s="68"/>
      <c r="G33" s="148"/>
      <c r="H33" s="68"/>
      <c r="I33" s="148"/>
      <c r="J33" s="68"/>
      <c r="K33" s="148"/>
      <c r="L33" s="68"/>
      <c r="M33" s="148"/>
      <c r="N33" s="68"/>
      <c r="O33" s="148"/>
      <c r="P33" s="68"/>
      <c r="Q33" s="148"/>
      <c r="R33" s="68"/>
      <c r="S33" s="148"/>
      <c r="T33" s="68"/>
      <c r="U33" s="148"/>
      <c r="V33" s="68"/>
      <c r="W33" s="148"/>
      <c r="X33" s="68"/>
      <c r="Y33" s="151"/>
      <c r="Z33" s="146"/>
      <c r="AA33" s="146"/>
      <c r="AB33" s="30"/>
      <c r="AC33" s="30"/>
      <c r="AD33" s="30"/>
      <c r="AE33" s="30"/>
      <c r="AF33" s="30"/>
      <c r="AG33" s="30"/>
    </row>
    <row r="34" spans="1:33" ht="13.5" customHeight="1" thickTop="1">
      <c r="A34" s="152">
        <v>15</v>
      </c>
      <c r="B34" s="154" t="str">
        <f>VLOOKUP(A34,'пр.взв'!B35:E58,2,FALSE)</f>
        <v>ВОЛЧКОВ Сергей Александрович</v>
      </c>
      <c r="C34" s="156" t="str">
        <f>VLOOKUP(A34,'пр.взв'!B35:F114,3,FALSE)</f>
        <v>09.09.87 мс</v>
      </c>
      <c r="D34" s="156" t="str">
        <f>VLOOKUP(A34,'пр.взв'!B35:G114,4,FALSE)</f>
        <v>ПФО Пермский Краснокамск ПР</v>
      </c>
      <c r="E34" s="147">
        <v>16</v>
      </c>
      <c r="F34" s="67">
        <v>3</v>
      </c>
      <c r="G34" s="147">
        <v>14</v>
      </c>
      <c r="H34" s="67">
        <v>1</v>
      </c>
      <c r="I34" s="147">
        <v>13</v>
      </c>
      <c r="J34" s="67">
        <v>3</v>
      </c>
      <c r="K34" s="147" t="s">
        <v>285</v>
      </c>
      <c r="L34" s="67"/>
      <c r="M34" s="147" t="s">
        <v>285</v>
      </c>
      <c r="N34" s="67"/>
      <c r="O34" s="147" t="s">
        <v>285</v>
      </c>
      <c r="P34" s="67"/>
      <c r="Q34" s="147" t="s">
        <v>285</v>
      </c>
      <c r="R34" s="67"/>
      <c r="S34" s="147" t="s">
        <v>285</v>
      </c>
      <c r="T34" s="67"/>
      <c r="U34" s="147" t="s">
        <v>285</v>
      </c>
      <c r="V34" s="67"/>
      <c r="W34" s="147" t="s">
        <v>285</v>
      </c>
      <c r="X34" s="67"/>
      <c r="Y34" s="150">
        <v>3</v>
      </c>
      <c r="Z34" s="145">
        <f>SUM(F34+H34+J34+L34+N34+P34+R34+T34+V34+X34)</f>
        <v>7</v>
      </c>
      <c r="AA34" s="145">
        <v>27</v>
      </c>
      <c r="AB34" s="30"/>
      <c r="AC34" s="30"/>
      <c r="AD34" s="30"/>
      <c r="AE34" s="30"/>
      <c r="AF34" s="30"/>
      <c r="AG34" s="30"/>
    </row>
    <row r="35" spans="1:33" ht="13.5" customHeight="1" thickBot="1">
      <c r="A35" s="153"/>
      <c r="B35" s="155"/>
      <c r="C35" s="157"/>
      <c r="D35" s="157"/>
      <c r="E35" s="148"/>
      <c r="F35" s="68"/>
      <c r="G35" s="148"/>
      <c r="H35" s="68"/>
      <c r="I35" s="148"/>
      <c r="J35" s="68"/>
      <c r="K35" s="148"/>
      <c r="L35" s="68"/>
      <c r="M35" s="148"/>
      <c r="N35" s="68"/>
      <c r="O35" s="148"/>
      <c r="P35" s="68"/>
      <c r="Q35" s="148"/>
      <c r="R35" s="68"/>
      <c r="S35" s="148"/>
      <c r="T35" s="68"/>
      <c r="U35" s="148"/>
      <c r="V35" s="68"/>
      <c r="W35" s="148"/>
      <c r="X35" s="68"/>
      <c r="Y35" s="151"/>
      <c r="Z35" s="146"/>
      <c r="AA35" s="146"/>
      <c r="AB35" s="30"/>
      <c r="AC35" s="30"/>
      <c r="AD35" s="30"/>
      <c r="AE35" s="30"/>
      <c r="AF35" s="30"/>
      <c r="AG35" s="30"/>
    </row>
    <row r="36" spans="1:33" ht="13.5" customHeight="1" thickTop="1">
      <c r="A36" s="152">
        <v>16</v>
      </c>
      <c r="B36" s="154" t="str">
        <f>VLOOKUP(A36,'пр.взв'!B37:E60,2,FALSE)</f>
        <v>СЛИВИН Александр Игоревич</v>
      </c>
      <c r="C36" s="156" t="str">
        <f>VLOOKUP(A36,'пр.взв'!B37:F116,3,FALSE)</f>
        <v>11.12.89 мс</v>
      </c>
      <c r="D36" s="158" t="str">
        <f>VLOOKUP(A36,'пр.взв'!B37:G116,4,FALSE)</f>
        <v>Москва Д</v>
      </c>
      <c r="E36" s="147">
        <v>15</v>
      </c>
      <c r="F36" s="67">
        <v>1</v>
      </c>
      <c r="G36" s="147">
        <v>17</v>
      </c>
      <c r="H36" s="67">
        <v>3</v>
      </c>
      <c r="I36" s="147">
        <v>19</v>
      </c>
      <c r="J36" s="67">
        <v>2</v>
      </c>
      <c r="K36" s="147">
        <v>25</v>
      </c>
      <c r="L36" s="67">
        <v>1</v>
      </c>
      <c r="M36" s="147" t="s">
        <v>292</v>
      </c>
      <c r="N36" s="67"/>
      <c r="O36" s="147">
        <v>21</v>
      </c>
      <c r="P36" s="67">
        <v>3</v>
      </c>
      <c r="Q36" s="147" t="s">
        <v>285</v>
      </c>
      <c r="R36" s="67"/>
      <c r="S36" s="147" t="s">
        <v>285</v>
      </c>
      <c r="T36" s="67"/>
      <c r="U36" s="147" t="s">
        <v>285</v>
      </c>
      <c r="V36" s="67"/>
      <c r="W36" s="147" t="s">
        <v>285</v>
      </c>
      <c r="X36" s="67"/>
      <c r="Y36" s="150">
        <v>5</v>
      </c>
      <c r="Z36" s="145">
        <f>SUM(F36+H36+J36+L36+N36+P36+R36+T36+V36+X36)</f>
        <v>10</v>
      </c>
      <c r="AA36" s="145">
        <v>8</v>
      </c>
      <c r="AB36" s="30"/>
      <c r="AC36" s="30"/>
      <c r="AD36" s="30"/>
      <c r="AE36" s="30"/>
      <c r="AF36" s="30"/>
      <c r="AG36" s="30"/>
    </row>
    <row r="37" spans="1:33" ht="13.5" customHeight="1" thickBot="1">
      <c r="A37" s="153"/>
      <c r="B37" s="155"/>
      <c r="C37" s="157"/>
      <c r="D37" s="159"/>
      <c r="E37" s="148"/>
      <c r="F37" s="68"/>
      <c r="G37" s="148"/>
      <c r="H37" s="68"/>
      <c r="I37" s="148"/>
      <c r="J37" s="68"/>
      <c r="K37" s="148"/>
      <c r="L37" s="68"/>
      <c r="M37" s="148"/>
      <c r="N37" s="68"/>
      <c r="O37" s="148"/>
      <c r="P37" s="68"/>
      <c r="Q37" s="148"/>
      <c r="R37" s="68"/>
      <c r="S37" s="148"/>
      <c r="T37" s="68"/>
      <c r="U37" s="148"/>
      <c r="V37" s="68"/>
      <c r="W37" s="148"/>
      <c r="X37" s="68"/>
      <c r="Y37" s="151"/>
      <c r="Z37" s="146"/>
      <c r="AA37" s="146"/>
      <c r="AB37" s="30"/>
      <c r="AC37" s="30"/>
      <c r="AD37" s="30"/>
      <c r="AE37" s="30"/>
      <c r="AF37" s="30"/>
      <c r="AG37" s="30"/>
    </row>
    <row r="38" spans="1:33" ht="13.5" customHeight="1" thickTop="1">
      <c r="A38" s="152">
        <v>17</v>
      </c>
      <c r="B38" s="154" t="str">
        <f>VLOOKUP(A38,'пр.взв'!B39:E62,2,FALSE)</f>
        <v>ПРОКОПЬЕВ Дмитрий Юрьевич</v>
      </c>
      <c r="C38" s="156" t="str">
        <f>VLOOKUP(A38,'пр.взв'!B39:F118,3,FALSE)</f>
        <v>26.12.88 кмс</v>
      </c>
      <c r="D38" s="156" t="str">
        <f>VLOOKUP(A38,'пр.взв'!B39:G118,4,FALSE)</f>
        <v>ПФО Кировская Киров Д</v>
      </c>
      <c r="E38" s="147">
        <v>18</v>
      </c>
      <c r="F38" s="67">
        <v>1</v>
      </c>
      <c r="G38" s="147">
        <v>16</v>
      </c>
      <c r="H38" s="66">
        <v>2.5</v>
      </c>
      <c r="I38" s="147">
        <v>21</v>
      </c>
      <c r="J38" s="67">
        <v>3</v>
      </c>
      <c r="K38" s="147" t="s">
        <v>285</v>
      </c>
      <c r="L38" s="67"/>
      <c r="M38" s="147" t="s">
        <v>285</v>
      </c>
      <c r="N38" s="67"/>
      <c r="O38" s="147" t="s">
        <v>285</v>
      </c>
      <c r="P38" s="67"/>
      <c r="Q38" s="147" t="s">
        <v>285</v>
      </c>
      <c r="R38" s="67"/>
      <c r="S38" s="147" t="s">
        <v>285</v>
      </c>
      <c r="T38" s="67"/>
      <c r="U38" s="147" t="s">
        <v>285</v>
      </c>
      <c r="V38" s="67"/>
      <c r="W38" s="147" t="s">
        <v>285</v>
      </c>
      <c r="X38" s="67"/>
      <c r="Y38" s="150">
        <v>2</v>
      </c>
      <c r="Z38" s="176">
        <f>SUM(F38+H38+J38+L38+N38+P38+R38+T38+V38+X38)</f>
        <v>6.5</v>
      </c>
      <c r="AA38" s="145">
        <v>37</v>
      </c>
      <c r="AB38" s="30"/>
      <c r="AC38" s="30"/>
      <c r="AD38" s="30"/>
      <c r="AE38" s="30"/>
      <c r="AF38" s="30"/>
      <c r="AG38" s="30"/>
    </row>
    <row r="39" spans="1:33" ht="13.5" customHeight="1" thickBot="1">
      <c r="A39" s="153"/>
      <c r="B39" s="155"/>
      <c r="C39" s="157"/>
      <c r="D39" s="157"/>
      <c r="E39" s="148"/>
      <c r="F39" s="68"/>
      <c r="G39" s="148"/>
      <c r="H39" s="68"/>
      <c r="I39" s="148"/>
      <c r="J39" s="68"/>
      <c r="K39" s="148"/>
      <c r="L39" s="68"/>
      <c r="M39" s="148"/>
      <c r="N39" s="68"/>
      <c r="O39" s="148"/>
      <c r="P39" s="68"/>
      <c r="Q39" s="148"/>
      <c r="R39" s="68"/>
      <c r="S39" s="148"/>
      <c r="T39" s="68"/>
      <c r="U39" s="148"/>
      <c r="V39" s="68"/>
      <c r="W39" s="148"/>
      <c r="X39" s="68"/>
      <c r="Y39" s="151"/>
      <c r="Z39" s="177"/>
      <c r="AA39" s="146"/>
      <c r="AB39" s="30"/>
      <c r="AC39" s="30"/>
      <c r="AD39" s="30"/>
      <c r="AE39" s="30"/>
      <c r="AF39" s="30"/>
      <c r="AG39" s="30"/>
    </row>
    <row r="40" spans="1:33" ht="13.5" customHeight="1" thickTop="1">
      <c r="A40" s="152">
        <v>18</v>
      </c>
      <c r="B40" s="154" t="str">
        <f>VLOOKUP(A40,'пр.взв'!B41:E64,2,FALSE)</f>
        <v>АТКУНОВ Аймерген Сергеевич</v>
      </c>
      <c r="C40" s="156" t="str">
        <f>VLOOKUP(A40,'пр.взв'!B41:F120,3,FALSE)</f>
        <v>14.04.89 мс</v>
      </c>
      <c r="D40" s="158" t="str">
        <f>VLOOKUP(A40,'пр.взв'!B41:G120,4,FALSE)</f>
        <v>УФО Свердловская обл, В.Пышма ПР</v>
      </c>
      <c r="E40" s="147">
        <v>17</v>
      </c>
      <c r="F40" s="67">
        <v>3</v>
      </c>
      <c r="G40" s="147">
        <v>19</v>
      </c>
      <c r="H40" s="67">
        <v>3</v>
      </c>
      <c r="I40" s="147" t="s">
        <v>285</v>
      </c>
      <c r="J40" s="67"/>
      <c r="K40" s="147" t="s">
        <v>285</v>
      </c>
      <c r="L40" s="67"/>
      <c r="M40" s="147" t="s">
        <v>285</v>
      </c>
      <c r="N40" s="67"/>
      <c r="O40" s="147" t="s">
        <v>285</v>
      </c>
      <c r="P40" s="67"/>
      <c r="Q40" s="147" t="s">
        <v>285</v>
      </c>
      <c r="R40" s="67"/>
      <c r="S40" s="147" t="s">
        <v>285</v>
      </c>
      <c r="T40" s="67"/>
      <c r="U40" s="147" t="s">
        <v>285</v>
      </c>
      <c r="V40" s="67"/>
      <c r="W40" s="147" t="s">
        <v>285</v>
      </c>
      <c r="X40" s="67"/>
      <c r="Y40" s="150">
        <v>2</v>
      </c>
      <c r="Z40" s="145">
        <f>SUM(F40+H40+J40+L40+N40+P40+R40+T40+V40+X40)</f>
        <v>6</v>
      </c>
      <c r="AA40" s="145">
        <v>34</v>
      </c>
      <c r="AB40" s="30"/>
      <c r="AC40" s="30"/>
      <c r="AD40" s="30"/>
      <c r="AE40" s="30"/>
      <c r="AF40" s="30"/>
      <c r="AG40" s="30"/>
    </row>
    <row r="41" spans="1:33" ht="13.5" customHeight="1" thickBot="1">
      <c r="A41" s="153"/>
      <c r="B41" s="155"/>
      <c r="C41" s="157"/>
      <c r="D41" s="159"/>
      <c r="E41" s="148"/>
      <c r="F41" s="68"/>
      <c r="G41" s="148"/>
      <c r="H41" s="68"/>
      <c r="I41" s="148"/>
      <c r="J41" s="68"/>
      <c r="K41" s="148"/>
      <c r="L41" s="68"/>
      <c r="M41" s="148"/>
      <c r="N41" s="68"/>
      <c r="O41" s="148"/>
      <c r="P41" s="68"/>
      <c r="Q41" s="148"/>
      <c r="R41" s="68"/>
      <c r="S41" s="148"/>
      <c r="T41" s="68"/>
      <c r="U41" s="148"/>
      <c r="V41" s="68"/>
      <c r="W41" s="148"/>
      <c r="X41" s="68"/>
      <c r="Y41" s="151"/>
      <c r="Z41" s="146"/>
      <c r="AA41" s="146"/>
      <c r="AB41" s="30"/>
      <c r="AC41" s="30"/>
      <c r="AD41" s="30"/>
      <c r="AE41" s="30"/>
      <c r="AF41" s="30"/>
      <c r="AG41" s="30"/>
    </row>
    <row r="42" spans="1:33" ht="13.5" customHeight="1" thickTop="1">
      <c r="A42" s="152">
        <v>19</v>
      </c>
      <c r="B42" s="154" t="str">
        <f>VLOOKUP(A42,'пр.взв'!B43:E66,2,FALSE)</f>
        <v>АГАФОНОВ Александр Владимирович</v>
      </c>
      <c r="C42" s="156" t="str">
        <f>VLOOKUP(A42,'пр.взв'!B43:F122,3,FALSE)</f>
        <v>06.10.89 мс</v>
      </c>
      <c r="D42" s="156" t="str">
        <f>VLOOKUP(A42,'пр.взв'!B43:G122,4,FALSE)</f>
        <v>ЦФО Липецкая обл. Елец Л</v>
      </c>
      <c r="E42" s="147">
        <v>20</v>
      </c>
      <c r="F42" s="67">
        <v>1</v>
      </c>
      <c r="G42" s="147">
        <v>18</v>
      </c>
      <c r="H42" s="67">
        <v>2</v>
      </c>
      <c r="I42" s="147">
        <v>16</v>
      </c>
      <c r="J42" s="67">
        <v>3</v>
      </c>
      <c r="K42" s="147" t="s">
        <v>285</v>
      </c>
      <c r="L42" s="67"/>
      <c r="M42" s="147" t="s">
        <v>285</v>
      </c>
      <c r="N42" s="67"/>
      <c r="O42" s="147" t="s">
        <v>285</v>
      </c>
      <c r="P42" s="67"/>
      <c r="Q42" s="147" t="s">
        <v>285</v>
      </c>
      <c r="R42" s="67"/>
      <c r="S42" s="147" t="s">
        <v>285</v>
      </c>
      <c r="T42" s="67"/>
      <c r="U42" s="147" t="s">
        <v>285</v>
      </c>
      <c r="V42" s="67"/>
      <c r="W42" s="147" t="s">
        <v>285</v>
      </c>
      <c r="X42" s="67"/>
      <c r="Y42" s="150">
        <v>3</v>
      </c>
      <c r="Z42" s="145">
        <f>SUM(F42+H42+J42+L42+N42+P42+R42+T42+V42+X42)</f>
        <v>6</v>
      </c>
      <c r="AA42" s="145">
        <v>19</v>
      </c>
      <c r="AB42" s="30"/>
      <c r="AC42" s="30"/>
      <c r="AD42" s="30"/>
      <c r="AE42" s="30"/>
      <c r="AF42" s="30"/>
      <c r="AG42" s="30"/>
    </row>
    <row r="43" spans="1:33" ht="13.5" customHeight="1" thickBot="1">
      <c r="A43" s="153"/>
      <c r="B43" s="155"/>
      <c r="C43" s="157"/>
      <c r="D43" s="157"/>
      <c r="E43" s="148"/>
      <c r="F43" s="68"/>
      <c r="G43" s="148"/>
      <c r="H43" s="68"/>
      <c r="I43" s="148"/>
      <c r="J43" s="68"/>
      <c r="K43" s="148"/>
      <c r="L43" s="68"/>
      <c r="M43" s="148"/>
      <c r="N43" s="68"/>
      <c r="O43" s="148"/>
      <c r="P43" s="68"/>
      <c r="Q43" s="148"/>
      <c r="R43" s="68"/>
      <c r="S43" s="148"/>
      <c r="T43" s="68"/>
      <c r="U43" s="148"/>
      <c r="V43" s="68"/>
      <c r="W43" s="148"/>
      <c r="X43" s="68"/>
      <c r="Y43" s="151"/>
      <c r="Z43" s="146"/>
      <c r="AA43" s="146"/>
      <c r="AB43" s="30"/>
      <c r="AC43" s="30"/>
      <c r="AD43" s="30"/>
      <c r="AE43" s="30"/>
      <c r="AF43" s="30"/>
      <c r="AG43" s="30"/>
    </row>
    <row r="44" spans="1:33" ht="13.5" customHeight="1" thickTop="1">
      <c r="A44" s="152">
        <v>20</v>
      </c>
      <c r="B44" s="154" t="str">
        <f>VLOOKUP(A44,'пр.взв'!B45:E68,2,FALSE)</f>
        <v>БРАГИН Денис Владимирович</v>
      </c>
      <c r="C44" s="156" t="str">
        <f>VLOOKUP(A44,'пр.взв'!B45:F124,3,FALSE)</f>
        <v>08.07.91 кмс</v>
      </c>
      <c r="D44" s="158" t="str">
        <f>VLOOKUP(A44,'пр.взв'!B45:G124,4,FALSE)</f>
        <v>ПФО Самарская Сызрань МО</v>
      </c>
      <c r="E44" s="147">
        <v>19</v>
      </c>
      <c r="F44" s="67">
        <v>3</v>
      </c>
      <c r="G44" s="147">
        <v>21</v>
      </c>
      <c r="H44" s="67">
        <v>4</v>
      </c>
      <c r="I44" s="147" t="s">
        <v>285</v>
      </c>
      <c r="J44" s="67"/>
      <c r="K44" s="147" t="s">
        <v>285</v>
      </c>
      <c r="L44" s="67"/>
      <c r="M44" s="147" t="s">
        <v>285</v>
      </c>
      <c r="N44" s="67"/>
      <c r="O44" s="147" t="s">
        <v>285</v>
      </c>
      <c r="P44" s="67"/>
      <c r="Q44" s="147" t="s">
        <v>285</v>
      </c>
      <c r="R44" s="67"/>
      <c r="S44" s="147" t="s">
        <v>285</v>
      </c>
      <c r="T44" s="67"/>
      <c r="U44" s="147" t="s">
        <v>285</v>
      </c>
      <c r="V44" s="67"/>
      <c r="W44" s="147" t="s">
        <v>285</v>
      </c>
      <c r="X44" s="67"/>
      <c r="Y44" s="150">
        <v>2</v>
      </c>
      <c r="Z44" s="145">
        <f>SUM(F44+H44+J44+L44+N44+P44+R44+T44+V44+X44)</f>
        <v>7</v>
      </c>
      <c r="AA44" s="145">
        <v>43</v>
      </c>
      <c r="AB44" s="30"/>
      <c r="AC44" s="30"/>
      <c r="AD44" s="30"/>
      <c r="AE44" s="30"/>
      <c r="AF44" s="30"/>
      <c r="AG44" s="30"/>
    </row>
    <row r="45" spans="1:33" ht="13.5" customHeight="1" thickBot="1">
      <c r="A45" s="153"/>
      <c r="B45" s="155"/>
      <c r="C45" s="157"/>
      <c r="D45" s="159"/>
      <c r="E45" s="148"/>
      <c r="F45" s="68"/>
      <c r="G45" s="148"/>
      <c r="H45" s="68" t="s">
        <v>289</v>
      </c>
      <c r="I45" s="148"/>
      <c r="J45" s="68"/>
      <c r="K45" s="148"/>
      <c r="L45" s="68"/>
      <c r="M45" s="148"/>
      <c r="N45" s="68"/>
      <c r="O45" s="148"/>
      <c r="P45" s="68"/>
      <c r="Q45" s="148"/>
      <c r="R45" s="68"/>
      <c r="S45" s="148"/>
      <c r="T45" s="68"/>
      <c r="U45" s="148"/>
      <c r="V45" s="68"/>
      <c r="W45" s="148"/>
      <c r="X45" s="68"/>
      <c r="Y45" s="151"/>
      <c r="Z45" s="146"/>
      <c r="AA45" s="146"/>
      <c r="AB45" s="30"/>
      <c r="AC45" s="30"/>
      <c r="AD45" s="30"/>
      <c r="AE45" s="30"/>
      <c r="AF45" s="30"/>
      <c r="AG45" s="30"/>
    </row>
    <row r="46" spans="1:33" ht="13.5" customHeight="1" thickTop="1">
      <c r="A46" s="152">
        <v>21</v>
      </c>
      <c r="B46" s="154" t="str">
        <f>VLOOKUP(A46,'пр.взв'!B47:E70,2,FALSE)</f>
        <v>СУЛТАНГАЛИЕВ Туреморат Валиханович</v>
      </c>
      <c r="C46" s="156" t="str">
        <f>VLOOKUP(A46,'пр.взв'!B47:F126,3,FALSE)</f>
        <v>14.06.90 кмс</v>
      </c>
      <c r="D46" s="156" t="str">
        <f>VLOOKUP(A46,'пр.взв'!B47:G126,4,FALSE)</f>
        <v>ПФО Оренбургская Соль-Илецк </v>
      </c>
      <c r="E46" s="147">
        <v>22</v>
      </c>
      <c r="F46" s="67">
        <v>0</v>
      </c>
      <c r="G46" s="147">
        <v>20</v>
      </c>
      <c r="H46" s="67">
        <v>0</v>
      </c>
      <c r="I46" s="147">
        <v>17</v>
      </c>
      <c r="J46" s="67">
        <v>1</v>
      </c>
      <c r="K46" s="147" t="s">
        <v>292</v>
      </c>
      <c r="L46" s="67"/>
      <c r="M46" s="147">
        <v>13</v>
      </c>
      <c r="N46" s="67">
        <v>3</v>
      </c>
      <c r="O46" s="147">
        <v>16</v>
      </c>
      <c r="P46" s="67">
        <v>2</v>
      </c>
      <c r="Q46" s="147"/>
      <c r="R46" s="67"/>
      <c r="S46" s="147">
        <v>47</v>
      </c>
      <c r="T46" s="67">
        <v>3</v>
      </c>
      <c r="U46" s="147"/>
      <c r="V46" s="67"/>
      <c r="W46" s="147"/>
      <c r="X46" s="67"/>
      <c r="Y46" s="160" t="s">
        <v>311</v>
      </c>
      <c r="Z46" s="145"/>
      <c r="AA46" s="145">
        <v>3</v>
      </c>
      <c r="AB46" s="30"/>
      <c r="AC46" s="30"/>
      <c r="AD46" s="30"/>
      <c r="AE46" s="30"/>
      <c r="AF46" s="30"/>
      <c r="AG46" s="30"/>
    </row>
    <row r="47" spans="1:33" ht="13.5" customHeight="1" thickBot="1">
      <c r="A47" s="153"/>
      <c r="B47" s="155"/>
      <c r="C47" s="157"/>
      <c r="D47" s="157"/>
      <c r="E47" s="148"/>
      <c r="F47" s="68" t="s">
        <v>290</v>
      </c>
      <c r="G47" s="148"/>
      <c r="H47" s="68"/>
      <c r="I47" s="148"/>
      <c r="J47" s="68"/>
      <c r="K47" s="148"/>
      <c r="L47" s="68"/>
      <c r="M47" s="148"/>
      <c r="N47" s="68"/>
      <c r="O47" s="148"/>
      <c r="P47" s="68"/>
      <c r="Q47" s="148"/>
      <c r="R47" s="68"/>
      <c r="S47" s="148"/>
      <c r="T47" s="68"/>
      <c r="U47" s="148"/>
      <c r="V47" s="68"/>
      <c r="W47" s="148"/>
      <c r="X47" s="68"/>
      <c r="Y47" s="151"/>
      <c r="Z47" s="146"/>
      <c r="AA47" s="146"/>
      <c r="AB47" s="30"/>
      <c r="AC47" s="30"/>
      <c r="AD47" s="30"/>
      <c r="AE47" s="30"/>
      <c r="AF47" s="30"/>
      <c r="AG47" s="30"/>
    </row>
    <row r="48" spans="1:33" ht="13.5" customHeight="1" thickTop="1">
      <c r="A48" s="152">
        <v>22</v>
      </c>
      <c r="B48" s="154" t="str">
        <f>VLOOKUP(A48,'пр.взв'!B49:E72,2,FALSE)</f>
        <v>ЯВОРСКИЙ Павел Андреевич</v>
      </c>
      <c r="C48" s="156" t="str">
        <f>VLOOKUP(A48,'пр.взв'!B49:F128,3,FALSE)</f>
        <v>17.01.88 кмс</v>
      </c>
      <c r="D48" s="158" t="str">
        <f>VLOOKUP(A48,'пр.взв'!B49:G128,4,FALSE)</f>
        <v>СЗФО Мурманская обл. Мурманск МО</v>
      </c>
      <c r="E48" s="147">
        <v>21</v>
      </c>
      <c r="F48" s="67">
        <v>4</v>
      </c>
      <c r="G48" s="147">
        <v>23</v>
      </c>
      <c r="H48" s="67">
        <v>4</v>
      </c>
      <c r="I48" s="147" t="s">
        <v>285</v>
      </c>
      <c r="J48" s="67"/>
      <c r="K48" s="147" t="s">
        <v>285</v>
      </c>
      <c r="L48" s="67"/>
      <c r="M48" s="147" t="s">
        <v>285</v>
      </c>
      <c r="N48" s="67"/>
      <c r="O48" s="147" t="s">
        <v>285</v>
      </c>
      <c r="P48" s="67"/>
      <c r="Q48" s="147" t="s">
        <v>285</v>
      </c>
      <c r="R48" s="67"/>
      <c r="S48" s="147" t="s">
        <v>285</v>
      </c>
      <c r="T48" s="67"/>
      <c r="U48" s="147" t="s">
        <v>285</v>
      </c>
      <c r="V48" s="67"/>
      <c r="W48" s="147" t="s">
        <v>285</v>
      </c>
      <c r="X48" s="67"/>
      <c r="Y48" s="150">
        <v>2</v>
      </c>
      <c r="Z48" s="145">
        <f>SUM(F48+H48+J48+L48+N48+P48+R48+T48+V48+X48)</f>
        <v>8</v>
      </c>
      <c r="AA48" s="145">
        <v>49</v>
      </c>
      <c r="AB48" s="30"/>
      <c r="AC48" s="30"/>
      <c r="AD48" s="30"/>
      <c r="AE48" s="30"/>
      <c r="AF48" s="30"/>
      <c r="AG48" s="30"/>
    </row>
    <row r="49" spans="1:33" ht="13.5" customHeight="1" thickBot="1">
      <c r="A49" s="153"/>
      <c r="B49" s="155"/>
      <c r="C49" s="157"/>
      <c r="D49" s="159"/>
      <c r="E49" s="148"/>
      <c r="F49" s="68"/>
      <c r="G49" s="148"/>
      <c r="H49" s="68" t="s">
        <v>291</v>
      </c>
      <c r="I49" s="148"/>
      <c r="J49" s="68"/>
      <c r="K49" s="148"/>
      <c r="L49" s="68"/>
      <c r="M49" s="148"/>
      <c r="N49" s="68"/>
      <c r="O49" s="148"/>
      <c r="P49" s="68"/>
      <c r="Q49" s="148"/>
      <c r="R49" s="68"/>
      <c r="S49" s="148"/>
      <c r="T49" s="68"/>
      <c r="U49" s="148"/>
      <c r="V49" s="68"/>
      <c r="W49" s="148"/>
      <c r="X49" s="68"/>
      <c r="Y49" s="151"/>
      <c r="Z49" s="146"/>
      <c r="AA49" s="146"/>
      <c r="AB49" s="30"/>
      <c r="AC49" s="30"/>
      <c r="AD49" s="30"/>
      <c r="AE49" s="30"/>
      <c r="AF49" s="30"/>
      <c r="AG49" s="30"/>
    </row>
    <row r="50" spans="1:33" ht="13.5" customHeight="1" thickTop="1">
      <c r="A50" s="152">
        <v>23</v>
      </c>
      <c r="B50" s="154" t="str">
        <f>VLOOKUP(A50,'пр.взв'!B51:E74,2,FALSE)</f>
        <v>ДРЫНДИН Алексей Сергеевич</v>
      </c>
      <c r="C50" s="156" t="str">
        <f>VLOOKUP(A50,'пр.взв'!B51:F130,3,FALSE)</f>
        <v>05.04.88 кмс</v>
      </c>
      <c r="D50" s="156" t="str">
        <f>VLOOKUP(A50,'пр.взв'!B51:G130,4,FALSE)</f>
        <v>ПФО Пензенская Пенза ВС</v>
      </c>
      <c r="E50" s="147">
        <v>24</v>
      </c>
      <c r="F50" s="67">
        <v>3</v>
      </c>
      <c r="G50" s="147">
        <v>22</v>
      </c>
      <c r="H50" s="67">
        <v>0</v>
      </c>
      <c r="I50" s="147">
        <v>25</v>
      </c>
      <c r="J50" s="67">
        <v>3</v>
      </c>
      <c r="K50" s="147" t="s">
        <v>285</v>
      </c>
      <c r="L50" s="67"/>
      <c r="M50" s="147" t="s">
        <v>285</v>
      </c>
      <c r="N50" s="67"/>
      <c r="O50" s="147" t="s">
        <v>285</v>
      </c>
      <c r="P50" s="67"/>
      <c r="Q50" s="147" t="s">
        <v>285</v>
      </c>
      <c r="R50" s="67"/>
      <c r="S50" s="147" t="s">
        <v>285</v>
      </c>
      <c r="T50" s="67"/>
      <c r="U50" s="147" t="s">
        <v>285</v>
      </c>
      <c r="V50" s="67"/>
      <c r="W50" s="147" t="s">
        <v>285</v>
      </c>
      <c r="X50" s="67"/>
      <c r="Y50" s="150">
        <v>3</v>
      </c>
      <c r="Z50" s="145">
        <f>SUM(F50+H50+J50+L50+N50+P50+R50+T50+V50+X50)</f>
        <v>6</v>
      </c>
      <c r="AA50" s="145">
        <v>18</v>
      </c>
      <c r="AB50" s="30"/>
      <c r="AC50" s="30"/>
      <c r="AD50" s="30"/>
      <c r="AE50" s="30"/>
      <c r="AF50" s="30"/>
      <c r="AG50" s="30"/>
    </row>
    <row r="51" spans="1:33" ht="13.5" customHeight="1" thickBot="1">
      <c r="A51" s="153"/>
      <c r="B51" s="155"/>
      <c r="C51" s="157"/>
      <c r="D51" s="157"/>
      <c r="E51" s="148"/>
      <c r="F51" s="68"/>
      <c r="G51" s="148"/>
      <c r="H51" s="68"/>
      <c r="I51" s="148"/>
      <c r="J51" s="68"/>
      <c r="K51" s="148"/>
      <c r="L51" s="68"/>
      <c r="M51" s="148"/>
      <c r="N51" s="68"/>
      <c r="O51" s="148"/>
      <c r="P51" s="68"/>
      <c r="Q51" s="148"/>
      <c r="R51" s="68"/>
      <c r="S51" s="148"/>
      <c r="T51" s="68"/>
      <c r="U51" s="148"/>
      <c r="V51" s="68"/>
      <c r="W51" s="148"/>
      <c r="X51" s="68"/>
      <c r="Y51" s="151"/>
      <c r="Z51" s="146"/>
      <c r="AA51" s="146"/>
      <c r="AB51" s="30"/>
      <c r="AC51" s="30"/>
      <c r="AD51" s="30"/>
      <c r="AE51" s="30"/>
      <c r="AF51" s="30"/>
      <c r="AG51" s="30"/>
    </row>
    <row r="52" spans="1:38" ht="13.5" customHeight="1" thickTop="1">
      <c r="A52" s="152">
        <v>24</v>
      </c>
      <c r="B52" s="154" t="str">
        <f>VLOOKUP(A52,'пр.взв'!B53:E76,2,FALSE)</f>
        <v>КИШМАХОВ Назир Мурадинович</v>
      </c>
      <c r="C52" s="156" t="str">
        <f>VLOOKUP(A52,'пр.взв'!B53:F132,3,FALSE)</f>
        <v>08.11.87 мс</v>
      </c>
      <c r="D52" s="158" t="str">
        <f>VLOOKUP(A52,'пр.взв'!B53:G132,4,FALSE)</f>
        <v>ЮФО Ставропольский Ставрополь ВС</v>
      </c>
      <c r="E52" s="147">
        <v>23</v>
      </c>
      <c r="F52" s="67">
        <v>2</v>
      </c>
      <c r="G52" s="147">
        <v>25</v>
      </c>
      <c r="H52" s="67">
        <v>2</v>
      </c>
      <c r="I52" s="147" t="s">
        <v>292</v>
      </c>
      <c r="J52" s="67"/>
      <c r="K52" s="147">
        <v>13</v>
      </c>
      <c r="L52" s="66">
        <v>2.5</v>
      </c>
      <c r="M52" s="147" t="s">
        <v>285</v>
      </c>
      <c r="N52" s="67"/>
      <c r="O52" s="147" t="s">
        <v>285</v>
      </c>
      <c r="P52" s="67"/>
      <c r="Q52" s="147" t="s">
        <v>285</v>
      </c>
      <c r="R52" s="67"/>
      <c r="S52" s="147" t="s">
        <v>285</v>
      </c>
      <c r="T52" s="67"/>
      <c r="U52" s="147" t="s">
        <v>285</v>
      </c>
      <c r="V52" s="67"/>
      <c r="W52" s="147" t="s">
        <v>285</v>
      </c>
      <c r="X52" s="67"/>
      <c r="Y52" s="150">
        <v>3</v>
      </c>
      <c r="Z52" s="176">
        <f>SUM(F52+H52+J52+L52+N52+P52+R52+T52+V52+X52)</f>
        <v>6.5</v>
      </c>
      <c r="AA52" s="145">
        <v>25</v>
      </c>
      <c r="AB52" s="30"/>
      <c r="AC52" s="30"/>
      <c r="AD52" s="30"/>
      <c r="AE52" s="30"/>
      <c r="AF52" s="30"/>
      <c r="AG52" s="30"/>
      <c r="AL52" s="40"/>
    </row>
    <row r="53" spans="1:38" ht="13.5" customHeight="1" thickBot="1">
      <c r="A53" s="153"/>
      <c r="B53" s="155"/>
      <c r="C53" s="157"/>
      <c r="D53" s="159"/>
      <c r="E53" s="148"/>
      <c r="F53" s="68"/>
      <c r="G53" s="148"/>
      <c r="H53" s="68"/>
      <c r="I53" s="148"/>
      <c r="J53" s="68"/>
      <c r="K53" s="148"/>
      <c r="L53" s="68"/>
      <c r="M53" s="148"/>
      <c r="N53" s="68"/>
      <c r="O53" s="148"/>
      <c r="P53" s="68"/>
      <c r="Q53" s="148"/>
      <c r="R53" s="68"/>
      <c r="S53" s="148"/>
      <c r="T53" s="68"/>
      <c r="U53" s="148"/>
      <c r="V53" s="68"/>
      <c r="W53" s="148"/>
      <c r="X53" s="68"/>
      <c r="Y53" s="151"/>
      <c r="Z53" s="177"/>
      <c r="AA53" s="146"/>
      <c r="AB53" s="30"/>
      <c r="AC53" s="30"/>
      <c r="AD53" s="30"/>
      <c r="AE53" s="30"/>
      <c r="AF53" s="30"/>
      <c r="AG53" s="30"/>
      <c r="AL53" s="40"/>
    </row>
    <row r="54" spans="1:33" ht="13.5" customHeight="1" thickTop="1">
      <c r="A54" s="152">
        <v>25</v>
      </c>
      <c r="B54" s="154" t="str">
        <f>VLOOKUP(A54,'пр.взв'!B55:E78,2,FALSE)</f>
        <v>ГУСЕЙНИЕВ Абдулла Гасанвич</v>
      </c>
      <c r="C54" s="156" t="str">
        <f>VLOOKUP(A54,'пр.взв'!B55:F134,3,FALSE)</f>
        <v>22.07.90кмс</v>
      </c>
      <c r="D54" s="156" t="str">
        <f>VLOOKUP(A54,'пр.взв'!B55:G134,4,FALSE)</f>
        <v>Москва Д</v>
      </c>
      <c r="E54" s="147">
        <v>24</v>
      </c>
      <c r="F54" s="67">
        <v>3</v>
      </c>
      <c r="G54" s="147">
        <v>23</v>
      </c>
      <c r="H54" s="67">
        <v>1</v>
      </c>
      <c r="I54" s="147">
        <v>16</v>
      </c>
      <c r="J54" s="67">
        <v>3</v>
      </c>
      <c r="K54" s="147" t="s">
        <v>285</v>
      </c>
      <c r="L54" s="67"/>
      <c r="M54" s="147" t="s">
        <v>285</v>
      </c>
      <c r="N54" s="67"/>
      <c r="O54" s="147" t="s">
        <v>285</v>
      </c>
      <c r="P54" s="67"/>
      <c r="Q54" s="147" t="s">
        <v>285</v>
      </c>
      <c r="R54" s="67"/>
      <c r="S54" s="147" t="s">
        <v>285</v>
      </c>
      <c r="T54" s="67"/>
      <c r="U54" s="147" t="s">
        <v>285</v>
      </c>
      <c r="V54" s="67"/>
      <c r="W54" s="147" t="s">
        <v>285</v>
      </c>
      <c r="X54" s="67"/>
      <c r="Y54" s="150">
        <v>3</v>
      </c>
      <c r="Z54" s="145">
        <f>SUM(F54+H54+J54+L54+N54+P54+R54+T54+V54+X54)</f>
        <v>7</v>
      </c>
      <c r="AA54" s="145">
        <v>28</v>
      </c>
      <c r="AB54" s="30"/>
      <c r="AC54" s="30"/>
      <c r="AD54" s="30"/>
      <c r="AE54" s="30"/>
      <c r="AF54" s="30"/>
      <c r="AG54" s="30"/>
    </row>
    <row r="55" spans="1:33" ht="13.5" customHeight="1" thickBot="1">
      <c r="A55" s="153"/>
      <c r="B55" s="155"/>
      <c r="C55" s="157"/>
      <c r="D55" s="157"/>
      <c r="E55" s="148"/>
      <c r="F55" s="68"/>
      <c r="G55" s="148"/>
      <c r="H55" s="68"/>
      <c r="I55" s="148"/>
      <c r="J55" s="68"/>
      <c r="K55" s="148"/>
      <c r="L55" s="68"/>
      <c r="M55" s="148"/>
      <c r="N55" s="68"/>
      <c r="O55" s="148"/>
      <c r="P55" s="68"/>
      <c r="Q55" s="148"/>
      <c r="R55" s="68"/>
      <c r="S55" s="148"/>
      <c r="T55" s="68"/>
      <c r="U55" s="148"/>
      <c r="V55" s="68"/>
      <c r="W55" s="148"/>
      <c r="X55" s="68"/>
      <c r="Y55" s="151"/>
      <c r="Z55" s="146"/>
      <c r="AA55" s="146"/>
      <c r="AB55" s="30"/>
      <c r="AC55" s="30"/>
      <c r="AD55" s="30"/>
      <c r="AE55" s="30"/>
      <c r="AF55" s="30"/>
      <c r="AG55" s="30"/>
    </row>
    <row r="56" spans="1:33" ht="13.5" customHeight="1" thickBot="1" thickTop="1">
      <c r="A56" s="209" t="s">
        <v>278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1"/>
      <c r="AB56" s="30"/>
      <c r="AC56" s="30"/>
      <c r="AD56" s="30"/>
      <c r="AE56" s="30"/>
      <c r="AF56" s="30"/>
      <c r="AG56" s="30"/>
    </row>
    <row r="57" spans="1:33" ht="13.5" customHeight="1" thickTop="1">
      <c r="A57" s="152">
        <v>26</v>
      </c>
      <c r="B57" s="154" t="str">
        <f>VLOOKUP(A57,'пр.взв'!B57:E80,2,FALSE)</f>
        <v>ОСТРОУЩЕНКО Сергей Александрович</v>
      </c>
      <c r="C57" s="156" t="str">
        <f>VLOOKUP(A57,'пр.взв'!B57:F136,3,FALSE)</f>
        <v>31.08.88 кмс</v>
      </c>
      <c r="D57" s="158" t="str">
        <f>VLOOKUP(A57,'пр.взв'!B57:G136,4,FALSE)</f>
        <v>Санкт-Петербург ПР</v>
      </c>
      <c r="E57" s="147">
        <v>27</v>
      </c>
      <c r="F57" s="67">
        <v>4</v>
      </c>
      <c r="G57" s="147">
        <v>28</v>
      </c>
      <c r="H57" s="67">
        <v>3</v>
      </c>
      <c r="I57" s="147" t="s">
        <v>285</v>
      </c>
      <c r="J57" s="67"/>
      <c r="K57" s="147" t="s">
        <v>285</v>
      </c>
      <c r="L57" s="67"/>
      <c r="M57" s="147" t="s">
        <v>285</v>
      </c>
      <c r="N57" s="67"/>
      <c r="O57" s="147" t="s">
        <v>285</v>
      </c>
      <c r="P57" s="67"/>
      <c r="Q57" s="147" t="s">
        <v>285</v>
      </c>
      <c r="R57" s="67"/>
      <c r="S57" s="147" t="s">
        <v>285</v>
      </c>
      <c r="T57" s="67"/>
      <c r="U57" s="147" t="s">
        <v>285</v>
      </c>
      <c r="V57" s="67"/>
      <c r="W57" s="147" t="s">
        <v>285</v>
      </c>
      <c r="X57" s="67"/>
      <c r="Y57" s="150">
        <v>2</v>
      </c>
      <c r="Z57" s="145">
        <f>SUM(F57+H57+J57+L57+N57+P57+R57+T57+V57+X57)</f>
        <v>7</v>
      </c>
      <c r="AA57" s="145">
        <v>42</v>
      </c>
      <c r="AB57" s="30"/>
      <c r="AC57" s="30"/>
      <c r="AD57" s="30"/>
      <c r="AE57" s="30"/>
      <c r="AF57" s="30"/>
      <c r="AG57" s="30"/>
    </row>
    <row r="58" spans="1:33" ht="13.5" customHeight="1" thickBot="1">
      <c r="A58" s="153"/>
      <c r="B58" s="155"/>
      <c r="C58" s="157"/>
      <c r="D58" s="159"/>
      <c r="E58" s="149"/>
      <c r="F58" s="68" t="s">
        <v>293</v>
      </c>
      <c r="G58" s="149"/>
      <c r="H58" s="68"/>
      <c r="I58" s="148"/>
      <c r="J58" s="68"/>
      <c r="K58" s="148"/>
      <c r="L58" s="68"/>
      <c r="M58" s="148"/>
      <c r="N58" s="68"/>
      <c r="O58" s="148"/>
      <c r="P58" s="68"/>
      <c r="Q58" s="148"/>
      <c r="R58" s="68"/>
      <c r="S58" s="148"/>
      <c r="T58" s="68"/>
      <c r="U58" s="148"/>
      <c r="V58" s="68"/>
      <c r="W58" s="148"/>
      <c r="X58" s="68"/>
      <c r="Y58" s="151"/>
      <c r="Z58" s="146"/>
      <c r="AA58" s="146"/>
      <c r="AB58" s="30"/>
      <c r="AC58" s="30"/>
      <c r="AD58" s="30"/>
      <c r="AE58" s="30"/>
      <c r="AF58" s="30"/>
      <c r="AG58" s="30"/>
    </row>
    <row r="59" spans="1:33" ht="13.5" customHeight="1" thickTop="1">
      <c r="A59" s="152">
        <v>27</v>
      </c>
      <c r="B59" s="154" t="str">
        <f>VLOOKUP(A59,'пр.взв'!B59:E82,2,FALSE)</f>
        <v>БОНДАРЕВ Александр Витальевич</v>
      </c>
      <c r="C59" s="156" t="str">
        <f>VLOOKUP(A59,'пр.взв'!B59:F138,3,FALSE)</f>
        <v>27.01.90 кмс</v>
      </c>
      <c r="D59" s="156" t="str">
        <f>VLOOKUP(A59,'пр.взв'!B59:G138,4,FALSE)</f>
        <v>ПФО Чувашия Чебоксары  ПР</v>
      </c>
      <c r="E59" s="147">
        <v>26</v>
      </c>
      <c r="F59" s="67">
        <v>0</v>
      </c>
      <c r="G59" s="147">
        <v>29</v>
      </c>
      <c r="H59" s="67">
        <v>0</v>
      </c>
      <c r="I59" s="147">
        <v>28</v>
      </c>
      <c r="J59" s="66">
        <v>2.5</v>
      </c>
      <c r="K59" s="147">
        <v>30</v>
      </c>
      <c r="L59" s="67">
        <v>0</v>
      </c>
      <c r="M59" s="147">
        <v>33</v>
      </c>
      <c r="N59" s="67">
        <v>3</v>
      </c>
      <c r="O59" s="147">
        <v>41</v>
      </c>
      <c r="P59" s="67">
        <v>3</v>
      </c>
      <c r="Q59" s="147" t="s">
        <v>285</v>
      </c>
      <c r="R59" s="67"/>
      <c r="S59" s="147" t="s">
        <v>285</v>
      </c>
      <c r="T59" s="67"/>
      <c r="U59" s="147" t="s">
        <v>285</v>
      </c>
      <c r="V59" s="67"/>
      <c r="W59" s="147" t="s">
        <v>285</v>
      </c>
      <c r="X59" s="67"/>
      <c r="Y59" s="150">
        <v>6</v>
      </c>
      <c r="Z59" s="176">
        <f>SUM(F59+H59+J59+L59+N59+P59+R59+T59+V59+X59)</f>
        <v>8.5</v>
      </c>
      <c r="AA59" s="145">
        <v>7</v>
      </c>
      <c r="AB59" s="30"/>
      <c r="AC59" s="30"/>
      <c r="AD59" s="30"/>
      <c r="AE59" s="30"/>
      <c r="AF59" s="30"/>
      <c r="AG59" s="30"/>
    </row>
    <row r="60" spans="1:33" ht="13.5" customHeight="1" thickBot="1">
      <c r="A60" s="153"/>
      <c r="B60" s="155"/>
      <c r="C60" s="157"/>
      <c r="D60" s="157"/>
      <c r="E60" s="149"/>
      <c r="F60" s="68"/>
      <c r="G60" s="149"/>
      <c r="H60" s="68" t="s">
        <v>294</v>
      </c>
      <c r="I60" s="149"/>
      <c r="J60" s="68"/>
      <c r="K60" s="149"/>
      <c r="L60" s="68" t="s">
        <v>302</v>
      </c>
      <c r="M60" s="149"/>
      <c r="N60" s="68"/>
      <c r="O60" s="149"/>
      <c r="P60" s="68"/>
      <c r="Q60" s="148"/>
      <c r="R60" s="68"/>
      <c r="S60" s="148"/>
      <c r="T60" s="68"/>
      <c r="U60" s="148"/>
      <c r="V60" s="68"/>
      <c r="W60" s="148"/>
      <c r="X60" s="68"/>
      <c r="Y60" s="151"/>
      <c r="Z60" s="177"/>
      <c r="AA60" s="146"/>
      <c r="AB60" s="30"/>
      <c r="AC60" s="30"/>
      <c r="AD60" s="30"/>
      <c r="AE60" s="30"/>
      <c r="AF60" s="30"/>
      <c r="AG60" s="30"/>
    </row>
    <row r="61" spans="1:39" ht="13.5" customHeight="1" thickTop="1">
      <c r="A61" s="152">
        <v>28</v>
      </c>
      <c r="B61" s="154" t="str">
        <f>VLOOKUP(A61,'пр.взв'!B61:E84,2,FALSE)</f>
        <v>КОЖИНОВ Владимир Алеександрович</v>
      </c>
      <c r="C61" s="156" t="str">
        <f>VLOOKUP(A61,'пр.взв'!B61:F140,3,FALSE)</f>
        <v>28.08.88 мс</v>
      </c>
      <c r="D61" s="158" t="str">
        <f>VLOOKUP(A61,'пр.взв'!B61:G140,4,FALSE)</f>
        <v>ПФО Пермский Краснокамск ПР</v>
      </c>
      <c r="E61" s="147">
        <v>29</v>
      </c>
      <c r="F61" s="67">
        <v>2</v>
      </c>
      <c r="G61" s="147">
        <v>26</v>
      </c>
      <c r="H61" s="67">
        <v>1</v>
      </c>
      <c r="I61" s="147">
        <v>27</v>
      </c>
      <c r="J61" s="67">
        <v>3</v>
      </c>
      <c r="K61" s="147" t="s">
        <v>285</v>
      </c>
      <c r="L61" s="67"/>
      <c r="M61" s="147" t="s">
        <v>285</v>
      </c>
      <c r="N61" s="67"/>
      <c r="O61" s="147" t="s">
        <v>285</v>
      </c>
      <c r="P61" s="67"/>
      <c r="Q61" s="147" t="s">
        <v>285</v>
      </c>
      <c r="R61" s="67"/>
      <c r="S61" s="147" t="s">
        <v>285</v>
      </c>
      <c r="T61" s="67"/>
      <c r="U61" s="147" t="s">
        <v>285</v>
      </c>
      <c r="V61" s="67"/>
      <c r="W61" s="147" t="s">
        <v>285</v>
      </c>
      <c r="X61" s="67"/>
      <c r="Y61" s="150">
        <v>3</v>
      </c>
      <c r="Z61" s="145">
        <f>SUM(F61+H61+J61+L61+N61+P61+R61+T61+V61+X61)</f>
        <v>6</v>
      </c>
      <c r="AA61" s="145">
        <v>21</v>
      </c>
      <c r="AB61" s="30"/>
      <c r="AC61" s="30"/>
      <c r="AD61" s="30"/>
      <c r="AE61" s="30"/>
      <c r="AF61" s="30"/>
      <c r="AG61" s="59"/>
      <c r="AH61" s="60"/>
      <c r="AI61" s="60"/>
      <c r="AJ61" s="60"/>
      <c r="AK61" s="60"/>
      <c r="AL61" s="60"/>
      <c r="AM61" s="60"/>
    </row>
    <row r="62" spans="1:39" ht="13.5" customHeight="1" thickBot="1">
      <c r="A62" s="153"/>
      <c r="B62" s="155"/>
      <c r="C62" s="157"/>
      <c r="D62" s="159"/>
      <c r="E62" s="149"/>
      <c r="F62" s="68"/>
      <c r="G62" s="149"/>
      <c r="H62" s="68"/>
      <c r="I62" s="149"/>
      <c r="J62" s="68"/>
      <c r="K62" s="148"/>
      <c r="L62" s="68"/>
      <c r="M62" s="148"/>
      <c r="N62" s="68"/>
      <c r="O62" s="148"/>
      <c r="P62" s="68"/>
      <c r="Q62" s="148"/>
      <c r="R62" s="68"/>
      <c r="S62" s="148"/>
      <c r="T62" s="68"/>
      <c r="U62" s="148"/>
      <c r="V62" s="68"/>
      <c r="W62" s="148"/>
      <c r="X62" s="68"/>
      <c r="Y62" s="151"/>
      <c r="Z62" s="146"/>
      <c r="AA62" s="146"/>
      <c r="AB62" s="30"/>
      <c r="AC62" s="30"/>
      <c r="AD62" s="30"/>
      <c r="AE62" s="30"/>
      <c r="AF62" s="30"/>
      <c r="AG62" s="166"/>
      <c r="AH62" s="166"/>
      <c r="AI62" s="164"/>
      <c r="AJ62" s="164"/>
      <c r="AK62" s="165"/>
      <c r="AL62" s="165"/>
      <c r="AM62" s="60"/>
    </row>
    <row r="63" spans="1:39" ht="13.5" customHeight="1" thickTop="1">
      <c r="A63" s="152">
        <v>29</v>
      </c>
      <c r="B63" s="154" t="str">
        <f>VLOOKUP(A63,'пр.взв'!B63:E86,2,FALSE)</f>
        <v>РАЗВАЛЯЕВ Артем Сергеевич</v>
      </c>
      <c r="C63" s="156" t="str">
        <f>VLOOKUP(A63,'пр.взв'!B63:F142,3,FALSE)</f>
        <v>23.04.87 КМС</v>
      </c>
      <c r="D63" s="156" t="str">
        <f>VLOOKUP(A63,'пр.взв'!B63:G142,4,FALSE)</f>
        <v>ПФО Саратовская, Саратов Пр</v>
      </c>
      <c r="E63" s="147">
        <v>28</v>
      </c>
      <c r="F63" s="67">
        <v>3</v>
      </c>
      <c r="G63" s="147">
        <v>27</v>
      </c>
      <c r="H63" s="67">
        <v>4</v>
      </c>
      <c r="I63" s="147" t="s">
        <v>285</v>
      </c>
      <c r="J63" s="67"/>
      <c r="K63" s="147" t="s">
        <v>285</v>
      </c>
      <c r="L63" s="67"/>
      <c r="M63" s="147" t="s">
        <v>285</v>
      </c>
      <c r="N63" s="67"/>
      <c r="O63" s="147" t="s">
        <v>285</v>
      </c>
      <c r="P63" s="67"/>
      <c r="Q63" s="147" t="s">
        <v>285</v>
      </c>
      <c r="R63" s="67"/>
      <c r="S63" s="147" t="s">
        <v>285</v>
      </c>
      <c r="T63" s="67"/>
      <c r="U63" s="147" t="s">
        <v>285</v>
      </c>
      <c r="V63" s="67"/>
      <c r="W63" s="147" t="s">
        <v>285</v>
      </c>
      <c r="X63" s="67"/>
      <c r="Y63" s="150">
        <v>2</v>
      </c>
      <c r="Z63" s="145">
        <f>SUM(F63+H63+J63+L63+N63+P63+R63+T63+V63+X63)</f>
        <v>7</v>
      </c>
      <c r="AA63" s="145">
        <v>41</v>
      </c>
      <c r="AB63" s="30"/>
      <c r="AC63" s="30"/>
      <c r="AD63" s="30"/>
      <c r="AE63" s="30"/>
      <c r="AF63" s="30"/>
      <c r="AG63" s="166"/>
      <c r="AH63" s="166"/>
      <c r="AI63" s="164"/>
      <c r="AJ63" s="164"/>
      <c r="AK63" s="165"/>
      <c r="AL63" s="165"/>
      <c r="AM63" s="60"/>
    </row>
    <row r="64" spans="1:39" ht="13.5" customHeight="1" thickBot="1">
      <c r="A64" s="153"/>
      <c r="B64" s="155"/>
      <c r="C64" s="157"/>
      <c r="D64" s="157"/>
      <c r="E64" s="149"/>
      <c r="F64" s="68"/>
      <c r="G64" s="149"/>
      <c r="H64" s="68"/>
      <c r="I64" s="148"/>
      <c r="J64" s="68"/>
      <c r="K64" s="148"/>
      <c r="L64" s="68"/>
      <c r="M64" s="148"/>
      <c r="N64" s="68"/>
      <c r="O64" s="148"/>
      <c r="P64" s="68"/>
      <c r="Q64" s="148"/>
      <c r="R64" s="68"/>
      <c r="S64" s="148"/>
      <c r="T64" s="68"/>
      <c r="U64" s="148"/>
      <c r="V64" s="68"/>
      <c r="W64" s="148"/>
      <c r="X64" s="68"/>
      <c r="Y64" s="151"/>
      <c r="Z64" s="146"/>
      <c r="AA64" s="146"/>
      <c r="AB64" s="30"/>
      <c r="AC64" s="30"/>
      <c r="AD64" s="30"/>
      <c r="AE64" s="30"/>
      <c r="AF64" s="30"/>
      <c r="AG64" s="59"/>
      <c r="AH64" s="60"/>
      <c r="AI64" s="60"/>
      <c r="AJ64" s="60"/>
      <c r="AK64" s="60"/>
      <c r="AL64" s="60"/>
      <c r="AM64" s="60"/>
    </row>
    <row r="65" spans="1:33" ht="13.5" customHeight="1" thickTop="1">
      <c r="A65" s="152">
        <v>30</v>
      </c>
      <c r="B65" s="154" t="str">
        <f>VLOOKUP(A65,'пр.взв'!B65:E88,2,FALSE)</f>
        <v>БАЛЫКОВ Владимир Юрьевич</v>
      </c>
      <c r="C65" s="156" t="str">
        <f>VLOOKUP(A65,'пр.взв'!B65:F144,3,FALSE)</f>
        <v>15.02.91 мс</v>
      </c>
      <c r="D65" s="158" t="str">
        <f>VLOOKUP(A65,'пр.взв'!B65:G144,4,FALSE)</f>
        <v>ПФО Пензенская Пенза Д</v>
      </c>
      <c r="E65" s="147">
        <v>31</v>
      </c>
      <c r="F65" s="67">
        <v>1</v>
      </c>
      <c r="G65" s="147">
        <v>32</v>
      </c>
      <c r="H65" s="67">
        <v>0</v>
      </c>
      <c r="I65" s="147">
        <v>33</v>
      </c>
      <c r="J65" s="67">
        <v>1</v>
      </c>
      <c r="K65" s="147">
        <v>27</v>
      </c>
      <c r="L65" s="67">
        <v>4</v>
      </c>
      <c r="M65" s="147" t="s">
        <v>285</v>
      </c>
      <c r="N65" s="67"/>
      <c r="O65" s="147" t="s">
        <v>285</v>
      </c>
      <c r="P65" s="67"/>
      <c r="Q65" s="147" t="s">
        <v>285</v>
      </c>
      <c r="R65" s="67"/>
      <c r="S65" s="147" t="s">
        <v>285</v>
      </c>
      <c r="T65" s="67"/>
      <c r="U65" s="147" t="s">
        <v>285</v>
      </c>
      <c r="V65" s="67"/>
      <c r="W65" s="147" t="s">
        <v>285</v>
      </c>
      <c r="X65" s="67"/>
      <c r="Y65" s="150">
        <v>4</v>
      </c>
      <c r="Z65" s="145">
        <f>SUM(F65+H65+J65+L65+N65+P65+R65+T65+V65+X65)</f>
        <v>6</v>
      </c>
      <c r="AA65" s="145">
        <v>11</v>
      </c>
      <c r="AB65" s="30"/>
      <c r="AC65" s="30"/>
      <c r="AD65" s="30"/>
      <c r="AE65" s="30"/>
      <c r="AF65" s="30"/>
      <c r="AG65" s="30"/>
    </row>
    <row r="66" spans="1:33" ht="13.5" customHeight="1" thickBot="1">
      <c r="A66" s="153"/>
      <c r="B66" s="155"/>
      <c r="C66" s="157"/>
      <c r="D66" s="159"/>
      <c r="E66" s="149"/>
      <c r="F66" s="68"/>
      <c r="G66" s="149"/>
      <c r="H66" s="68" t="s">
        <v>295</v>
      </c>
      <c r="I66" s="149"/>
      <c r="J66" s="68"/>
      <c r="K66" s="149"/>
      <c r="L66" s="68"/>
      <c r="M66" s="148"/>
      <c r="N66" s="68"/>
      <c r="O66" s="148"/>
      <c r="P66" s="68"/>
      <c r="Q66" s="148"/>
      <c r="R66" s="68"/>
      <c r="S66" s="148"/>
      <c r="T66" s="68"/>
      <c r="U66" s="148"/>
      <c r="V66" s="68"/>
      <c r="W66" s="148"/>
      <c r="X66" s="68"/>
      <c r="Y66" s="151"/>
      <c r="Z66" s="146"/>
      <c r="AA66" s="146"/>
      <c r="AB66" s="30"/>
      <c r="AC66" s="30"/>
      <c r="AD66" s="30"/>
      <c r="AE66" s="30"/>
      <c r="AF66" s="30"/>
      <c r="AG66" s="30"/>
    </row>
    <row r="67" spans="1:33" ht="13.5" customHeight="1" thickTop="1">
      <c r="A67" s="152">
        <v>31</v>
      </c>
      <c r="B67" s="154" t="str">
        <f>VLOOKUP(A67,'пр.взв'!B67:E90,2,FALSE)</f>
        <v>ГЮЛЬАХМЕДОВ Султан Аминуллаевич</v>
      </c>
      <c r="C67" s="156" t="str">
        <f>VLOOKUP(A67,'пр.взв'!B67:F146,3,FALSE)</f>
        <v>21.11.90 кмс</v>
      </c>
      <c r="D67" s="156" t="str">
        <f>VLOOKUP(A67,'пр.взв'!B67:G146,4,FALSE)</f>
        <v>ЦФО Липецкая обл. Елец Л</v>
      </c>
      <c r="E67" s="147">
        <v>30</v>
      </c>
      <c r="F67" s="67">
        <v>3</v>
      </c>
      <c r="G67" s="147">
        <v>33</v>
      </c>
      <c r="H67" s="67">
        <v>4</v>
      </c>
      <c r="I67" s="147" t="s">
        <v>285</v>
      </c>
      <c r="J67" s="67"/>
      <c r="K67" s="147" t="s">
        <v>285</v>
      </c>
      <c r="L67" s="67"/>
      <c r="M67" s="147" t="s">
        <v>285</v>
      </c>
      <c r="N67" s="67"/>
      <c r="O67" s="147" t="s">
        <v>285</v>
      </c>
      <c r="P67" s="67"/>
      <c r="Q67" s="147" t="s">
        <v>285</v>
      </c>
      <c r="R67" s="67"/>
      <c r="S67" s="147" t="s">
        <v>285</v>
      </c>
      <c r="T67" s="67"/>
      <c r="U67" s="147" t="s">
        <v>285</v>
      </c>
      <c r="V67" s="67"/>
      <c r="W67" s="147" t="s">
        <v>285</v>
      </c>
      <c r="X67" s="67"/>
      <c r="Y67" s="150">
        <v>2</v>
      </c>
      <c r="Z67" s="145">
        <f>SUM(F67+H67+J67+L67+N67+P67+R67+T67+V67+X67)</f>
        <v>7</v>
      </c>
      <c r="AA67" s="145">
        <v>40</v>
      </c>
      <c r="AB67" s="30"/>
      <c r="AC67" s="30"/>
      <c r="AD67" s="30"/>
      <c r="AE67" s="30"/>
      <c r="AF67" s="30"/>
      <c r="AG67" s="30"/>
    </row>
    <row r="68" spans="1:33" ht="13.5" customHeight="1" thickBot="1">
      <c r="A68" s="153"/>
      <c r="B68" s="155"/>
      <c r="C68" s="157"/>
      <c r="D68" s="157"/>
      <c r="E68" s="149"/>
      <c r="F68" s="68"/>
      <c r="G68" s="149"/>
      <c r="H68" s="68" t="s">
        <v>296</v>
      </c>
      <c r="I68" s="148"/>
      <c r="J68" s="68"/>
      <c r="K68" s="148"/>
      <c r="L68" s="68"/>
      <c r="M68" s="148"/>
      <c r="N68" s="68"/>
      <c r="O68" s="148"/>
      <c r="P68" s="68"/>
      <c r="Q68" s="148"/>
      <c r="R68" s="68"/>
      <c r="S68" s="148"/>
      <c r="T68" s="68"/>
      <c r="U68" s="148"/>
      <c r="V68" s="68"/>
      <c r="W68" s="148"/>
      <c r="X68" s="68"/>
      <c r="Y68" s="151"/>
      <c r="Z68" s="146"/>
      <c r="AA68" s="146"/>
      <c r="AB68" s="30"/>
      <c r="AC68" s="30"/>
      <c r="AD68" s="30"/>
      <c r="AE68" s="30"/>
      <c r="AF68" s="30"/>
      <c r="AG68" s="30"/>
    </row>
    <row r="69" spans="1:33" ht="13.5" customHeight="1" thickTop="1">
      <c r="A69" s="152">
        <v>32</v>
      </c>
      <c r="B69" s="154" t="str">
        <f>VLOOKUP(A69,'пр.взв'!B69:E92,2,FALSE)</f>
        <v>ШАГОВ Мала Рашидович</v>
      </c>
      <c r="C69" s="156" t="str">
        <f>VLOOKUP(A69,'пр.взв'!B69:F148,3,FALSE)</f>
        <v>10.02.89 кмс</v>
      </c>
      <c r="D69" s="158" t="str">
        <f>VLOOKUP(A69,'пр.взв'!B69:G148,4,FALSE)</f>
        <v>Москва Д</v>
      </c>
      <c r="E69" s="147">
        <v>33</v>
      </c>
      <c r="F69" s="67">
        <v>4</v>
      </c>
      <c r="G69" s="147">
        <v>30</v>
      </c>
      <c r="H69" s="67">
        <v>4</v>
      </c>
      <c r="I69" s="147" t="s">
        <v>285</v>
      </c>
      <c r="J69" s="67"/>
      <c r="K69" s="147" t="s">
        <v>285</v>
      </c>
      <c r="L69" s="67"/>
      <c r="M69" s="147" t="s">
        <v>285</v>
      </c>
      <c r="N69" s="67"/>
      <c r="O69" s="147" t="s">
        <v>285</v>
      </c>
      <c r="P69" s="67"/>
      <c r="Q69" s="147" t="s">
        <v>285</v>
      </c>
      <c r="R69" s="67"/>
      <c r="S69" s="147" t="s">
        <v>285</v>
      </c>
      <c r="T69" s="67"/>
      <c r="U69" s="147" t="s">
        <v>285</v>
      </c>
      <c r="V69" s="67"/>
      <c r="W69" s="147" t="s">
        <v>285</v>
      </c>
      <c r="X69" s="67"/>
      <c r="Y69" s="150">
        <v>2</v>
      </c>
      <c r="Z69" s="145">
        <f>SUM(F69+H69+J69+L69+N69+P69+R69+T69+V69+X69)</f>
        <v>8</v>
      </c>
      <c r="AA69" s="145">
        <v>48</v>
      </c>
      <c r="AB69" s="30"/>
      <c r="AC69" s="30"/>
      <c r="AD69" s="30"/>
      <c r="AE69" s="30"/>
      <c r="AF69" s="30"/>
      <c r="AG69" s="30"/>
    </row>
    <row r="70" spans="1:33" ht="13.5" customHeight="1" thickBot="1">
      <c r="A70" s="153"/>
      <c r="B70" s="155"/>
      <c r="C70" s="157"/>
      <c r="D70" s="159"/>
      <c r="E70" s="149"/>
      <c r="F70" s="68" t="s">
        <v>297</v>
      </c>
      <c r="G70" s="149"/>
      <c r="H70" s="68"/>
      <c r="I70" s="148"/>
      <c r="J70" s="68"/>
      <c r="K70" s="148"/>
      <c r="L70" s="68"/>
      <c r="M70" s="148"/>
      <c r="N70" s="68"/>
      <c r="O70" s="148"/>
      <c r="P70" s="68"/>
      <c r="Q70" s="148"/>
      <c r="R70" s="68"/>
      <c r="S70" s="148"/>
      <c r="T70" s="68"/>
      <c r="U70" s="148"/>
      <c r="V70" s="68"/>
      <c r="W70" s="148"/>
      <c r="X70" s="68"/>
      <c r="Y70" s="151"/>
      <c r="Z70" s="146"/>
      <c r="AA70" s="146"/>
      <c r="AB70" s="30"/>
      <c r="AC70" s="30"/>
      <c r="AD70" s="30"/>
      <c r="AE70" s="30"/>
      <c r="AF70" s="30"/>
      <c r="AG70" s="30"/>
    </row>
    <row r="71" spans="1:33" ht="13.5" customHeight="1" thickTop="1">
      <c r="A71" s="152">
        <v>33</v>
      </c>
      <c r="B71" s="161" t="str">
        <f>VLOOKUP(A71,'пр.взв'!B71:E94,2,FALSE)</f>
        <v>БАБГОЕВ Олег Гамелевич</v>
      </c>
      <c r="C71" s="122" t="str">
        <f>VLOOKUP(A71,'пр.взв'!B71:F150,3,FALSE)</f>
        <v>29.07.90 кмс</v>
      </c>
      <c r="D71" s="122" t="str">
        <f>VLOOKUP(A71,'пр.взв'!B71:G150,4,FALSE)</f>
        <v>ЮФО КБР Нальчик Д</v>
      </c>
      <c r="E71" s="147">
        <v>32</v>
      </c>
      <c r="F71" s="67">
        <v>0</v>
      </c>
      <c r="G71" s="147">
        <v>31</v>
      </c>
      <c r="H71" s="67">
        <v>0</v>
      </c>
      <c r="I71" s="147">
        <v>30</v>
      </c>
      <c r="J71" s="67">
        <v>3</v>
      </c>
      <c r="K71" s="147">
        <v>34</v>
      </c>
      <c r="L71" s="67">
        <v>0</v>
      </c>
      <c r="M71" s="147">
        <v>27</v>
      </c>
      <c r="N71" s="67">
        <v>2</v>
      </c>
      <c r="O71" s="147">
        <v>47</v>
      </c>
      <c r="P71" s="67">
        <v>3</v>
      </c>
      <c r="Q71" s="147" t="s">
        <v>285</v>
      </c>
      <c r="R71" s="67"/>
      <c r="S71" s="147" t="s">
        <v>285</v>
      </c>
      <c r="T71" s="67"/>
      <c r="U71" s="147" t="s">
        <v>285</v>
      </c>
      <c r="V71" s="67"/>
      <c r="W71" s="147" t="s">
        <v>285</v>
      </c>
      <c r="X71" s="67"/>
      <c r="Y71" s="150">
        <v>6</v>
      </c>
      <c r="Z71" s="145">
        <f>SUM(F71+H71+J71+L71+N71+P71+R71+T71+V71+X71)</f>
        <v>8</v>
      </c>
      <c r="AA71" s="145">
        <v>5</v>
      </c>
      <c r="AB71" s="30"/>
      <c r="AC71" s="30"/>
      <c r="AD71" s="30"/>
      <c r="AE71" s="30"/>
      <c r="AF71" s="30"/>
      <c r="AG71" s="30"/>
    </row>
    <row r="72" spans="1:33" ht="13.5" customHeight="1" thickBot="1">
      <c r="A72" s="153"/>
      <c r="B72" s="162"/>
      <c r="C72" s="163"/>
      <c r="D72" s="163"/>
      <c r="E72" s="149"/>
      <c r="F72" s="68"/>
      <c r="G72" s="149"/>
      <c r="H72" s="68"/>
      <c r="I72" s="149"/>
      <c r="J72" s="68"/>
      <c r="K72" s="149"/>
      <c r="L72" s="68" t="s">
        <v>305</v>
      </c>
      <c r="M72" s="149"/>
      <c r="N72" s="68"/>
      <c r="O72" s="149"/>
      <c r="P72" s="68"/>
      <c r="Q72" s="148"/>
      <c r="R72" s="68"/>
      <c r="S72" s="148"/>
      <c r="T72" s="68"/>
      <c r="U72" s="148"/>
      <c r="V72" s="68"/>
      <c r="W72" s="148"/>
      <c r="X72" s="68"/>
      <c r="Y72" s="151"/>
      <c r="Z72" s="146"/>
      <c r="AA72" s="146"/>
      <c r="AB72" s="30"/>
      <c r="AC72" s="30"/>
      <c r="AD72" s="30"/>
      <c r="AE72" s="30"/>
      <c r="AF72" s="30"/>
      <c r="AG72" s="30"/>
    </row>
    <row r="73" spans="1:33" ht="13.5" customHeight="1" thickTop="1">
      <c r="A73" s="152">
        <v>34</v>
      </c>
      <c r="B73" s="154" t="str">
        <f>VLOOKUP(A73,'пр.взв'!B73:E96,2,FALSE)</f>
        <v>РАСУЛОВ Илькин Кямалович</v>
      </c>
      <c r="C73" s="158" t="str">
        <f>VLOOKUP(A73,'пр.взв'!B73:F152,3,FALSE)</f>
        <v>07.01.89 кмс</v>
      </c>
      <c r="D73" s="158" t="str">
        <f>VLOOKUP(A73,'пр.взв'!B73:G152,4,FALSE)</f>
        <v>СЗФО Вологодская Вологда</v>
      </c>
      <c r="E73" s="147">
        <v>35</v>
      </c>
      <c r="F73" s="67">
        <v>1</v>
      </c>
      <c r="G73" s="147">
        <v>36</v>
      </c>
      <c r="H73" s="67">
        <v>1</v>
      </c>
      <c r="I73" s="147">
        <v>37</v>
      </c>
      <c r="J73" s="67">
        <v>3</v>
      </c>
      <c r="K73" s="147">
        <v>33</v>
      </c>
      <c r="L73" s="67">
        <v>4</v>
      </c>
      <c r="M73" s="147" t="s">
        <v>285</v>
      </c>
      <c r="N73" s="67"/>
      <c r="O73" s="147" t="s">
        <v>285</v>
      </c>
      <c r="P73" s="67"/>
      <c r="Q73" s="147" t="s">
        <v>285</v>
      </c>
      <c r="R73" s="67"/>
      <c r="S73" s="147" t="s">
        <v>285</v>
      </c>
      <c r="T73" s="67"/>
      <c r="U73" s="147" t="s">
        <v>285</v>
      </c>
      <c r="V73" s="67"/>
      <c r="W73" s="147" t="s">
        <v>285</v>
      </c>
      <c r="X73" s="67"/>
      <c r="Y73" s="150">
        <v>4</v>
      </c>
      <c r="Z73" s="145">
        <f>SUM(F73+H73+J73+L73+N73+P73+R73+T73+V73+X73)</f>
        <v>9</v>
      </c>
      <c r="AA73" s="145">
        <v>16</v>
      </c>
      <c r="AB73" s="30"/>
      <c r="AC73" s="30"/>
      <c r="AD73" s="30"/>
      <c r="AE73" s="30"/>
      <c r="AF73" s="30"/>
      <c r="AG73" s="30"/>
    </row>
    <row r="74" spans="1:33" ht="13.5" customHeight="1" thickBot="1">
      <c r="A74" s="153"/>
      <c r="B74" s="155"/>
      <c r="C74" s="159"/>
      <c r="D74" s="159"/>
      <c r="E74" s="149"/>
      <c r="F74" s="68"/>
      <c r="G74" s="149"/>
      <c r="H74" s="68"/>
      <c r="I74" s="149"/>
      <c r="J74" s="68"/>
      <c r="K74" s="149"/>
      <c r="L74" s="68"/>
      <c r="M74" s="148"/>
      <c r="N74" s="68"/>
      <c r="O74" s="148"/>
      <c r="P74" s="68"/>
      <c r="Q74" s="148"/>
      <c r="R74" s="68"/>
      <c r="S74" s="148"/>
      <c r="T74" s="68"/>
      <c r="U74" s="148"/>
      <c r="V74" s="68"/>
      <c r="W74" s="148"/>
      <c r="X74" s="68"/>
      <c r="Y74" s="151"/>
      <c r="Z74" s="146"/>
      <c r="AA74" s="146"/>
      <c r="AB74" s="30"/>
      <c r="AC74" s="30"/>
      <c r="AD74" s="30"/>
      <c r="AE74" s="30"/>
      <c r="AF74" s="30"/>
      <c r="AG74" s="30"/>
    </row>
    <row r="75" spans="1:33" ht="13.5" customHeight="1" thickTop="1">
      <c r="A75" s="152">
        <v>35</v>
      </c>
      <c r="B75" s="154" t="str">
        <f>VLOOKUP(A75,'пр.взв'!B75:E98,2,FALSE)</f>
        <v>БОЙЧЕНКО Иван Александрович</v>
      </c>
      <c r="C75" s="156" t="str">
        <f>VLOOKUP(A75,'пр.взв'!B75:F154,3,FALSE)</f>
        <v>29.10.89 кмс</v>
      </c>
      <c r="D75" s="156" t="str">
        <f>VLOOKUP(A75,'пр.взв'!B75:G154,4,FALSE)</f>
        <v>Москва Д</v>
      </c>
      <c r="E75" s="147">
        <v>34</v>
      </c>
      <c r="F75" s="67">
        <v>3</v>
      </c>
      <c r="G75" s="147">
        <v>37</v>
      </c>
      <c r="H75" s="67">
        <v>4</v>
      </c>
      <c r="I75" s="147" t="s">
        <v>285</v>
      </c>
      <c r="J75" s="67"/>
      <c r="K75" s="147" t="s">
        <v>285</v>
      </c>
      <c r="L75" s="67"/>
      <c r="M75" s="147" t="s">
        <v>285</v>
      </c>
      <c r="N75" s="67"/>
      <c r="O75" s="147" t="s">
        <v>285</v>
      </c>
      <c r="P75" s="67"/>
      <c r="Q75" s="147" t="s">
        <v>285</v>
      </c>
      <c r="R75" s="67"/>
      <c r="S75" s="147" t="s">
        <v>285</v>
      </c>
      <c r="T75" s="67"/>
      <c r="U75" s="147" t="s">
        <v>285</v>
      </c>
      <c r="V75" s="67"/>
      <c r="W75" s="147" t="s">
        <v>285</v>
      </c>
      <c r="X75" s="67"/>
      <c r="Y75" s="150">
        <v>2</v>
      </c>
      <c r="Z75" s="145">
        <f>SUM(F75+H75+J75+L75+N75+P75+R75+T75+V75+X75)</f>
        <v>7</v>
      </c>
      <c r="AA75" s="145">
        <v>39</v>
      </c>
      <c r="AB75" s="30"/>
      <c r="AC75" s="30"/>
      <c r="AD75" s="30"/>
      <c r="AE75" s="30"/>
      <c r="AF75" s="30"/>
      <c r="AG75" s="30"/>
    </row>
    <row r="76" spans="1:33" ht="13.5" customHeight="1" thickBot="1">
      <c r="A76" s="153"/>
      <c r="B76" s="155"/>
      <c r="C76" s="157"/>
      <c r="D76" s="157"/>
      <c r="E76" s="149"/>
      <c r="F76" s="68"/>
      <c r="G76" s="149"/>
      <c r="H76" s="68" t="s">
        <v>298</v>
      </c>
      <c r="I76" s="148"/>
      <c r="J76" s="68"/>
      <c r="K76" s="148"/>
      <c r="L76" s="68"/>
      <c r="M76" s="148"/>
      <c r="N76" s="68"/>
      <c r="O76" s="148"/>
      <c r="P76" s="68"/>
      <c r="Q76" s="148"/>
      <c r="R76" s="68"/>
      <c r="S76" s="148"/>
      <c r="T76" s="68"/>
      <c r="U76" s="148"/>
      <c r="V76" s="68"/>
      <c r="W76" s="148"/>
      <c r="X76" s="68"/>
      <c r="Y76" s="151"/>
      <c r="Z76" s="146"/>
      <c r="AA76" s="146"/>
      <c r="AB76" s="30"/>
      <c r="AC76" s="30"/>
      <c r="AD76" s="30"/>
      <c r="AE76" s="30"/>
      <c r="AF76" s="30"/>
      <c r="AG76" s="30"/>
    </row>
    <row r="77" spans="1:33" ht="13.5" customHeight="1" thickTop="1">
      <c r="A77" s="152">
        <v>36</v>
      </c>
      <c r="B77" s="154" t="str">
        <f>VLOOKUP(A77,'пр.взв'!B77:E100,2,FALSE)</f>
        <v>НАЗАРОВ Вячеслав Владимирович</v>
      </c>
      <c r="C77" s="156" t="str">
        <f>VLOOKUP(A77,'пр.взв'!B77:F156,3,FALSE)</f>
        <v>08.08.91 кмс</v>
      </c>
      <c r="D77" s="158" t="str">
        <f>VLOOKUP(A77,'пр.взв'!B77:G156,4,FALSE)</f>
        <v>ПФО Пензенская Пенза Д</v>
      </c>
      <c r="E77" s="147">
        <v>37</v>
      </c>
      <c r="F77" s="67">
        <v>3</v>
      </c>
      <c r="G77" s="147">
        <v>34</v>
      </c>
      <c r="H77" s="67">
        <v>3</v>
      </c>
      <c r="I77" s="147" t="s">
        <v>285</v>
      </c>
      <c r="J77" s="67"/>
      <c r="K77" s="147" t="s">
        <v>285</v>
      </c>
      <c r="L77" s="67"/>
      <c r="M77" s="147" t="s">
        <v>285</v>
      </c>
      <c r="N77" s="67"/>
      <c r="O77" s="147" t="s">
        <v>285</v>
      </c>
      <c r="P77" s="67"/>
      <c r="Q77" s="147" t="s">
        <v>285</v>
      </c>
      <c r="R77" s="67"/>
      <c r="S77" s="147" t="s">
        <v>285</v>
      </c>
      <c r="T77" s="67"/>
      <c r="U77" s="147" t="s">
        <v>285</v>
      </c>
      <c r="V77" s="67"/>
      <c r="W77" s="147" t="s">
        <v>285</v>
      </c>
      <c r="X77" s="67"/>
      <c r="Y77" s="150">
        <v>2</v>
      </c>
      <c r="Z77" s="145">
        <f>SUM(F77+H77+J77+L77+N77+P77+R77+T77+V77+X77)</f>
        <v>6</v>
      </c>
      <c r="AA77" s="145">
        <v>35</v>
      </c>
      <c r="AB77" s="30"/>
      <c r="AC77" s="30"/>
      <c r="AD77" s="30"/>
      <c r="AE77" s="30"/>
      <c r="AF77" s="30"/>
      <c r="AG77" s="30"/>
    </row>
    <row r="78" spans="1:33" ht="13.5" customHeight="1" thickBot="1">
      <c r="A78" s="153"/>
      <c r="B78" s="155"/>
      <c r="C78" s="157"/>
      <c r="D78" s="159"/>
      <c r="E78" s="149"/>
      <c r="F78" s="68"/>
      <c r="G78" s="149"/>
      <c r="H78" s="68"/>
      <c r="I78" s="148"/>
      <c r="J78" s="68"/>
      <c r="K78" s="148"/>
      <c r="L78" s="68"/>
      <c r="M78" s="148"/>
      <c r="N78" s="68"/>
      <c r="O78" s="148"/>
      <c r="P78" s="68"/>
      <c r="Q78" s="148"/>
      <c r="R78" s="68"/>
      <c r="S78" s="148"/>
      <c r="T78" s="68"/>
      <c r="U78" s="148"/>
      <c r="V78" s="68"/>
      <c r="W78" s="148"/>
      <c r="X78" s="68"/>
      <c r="Y78" s="151"/>
      <c r="Z78" s="146"/>
      <c r="AA78" s="146"/>
      <c r="AB78" s="30"/>
      <c r="AC78" s="30"/>
      <c r="AD78" s="30"/>
      <c r="AE78" s="30"/>
      <c r="AF78" s="30"/>
      <c r="AG78" s="30"/>
    </row>
    <row r="79" spans="1:33" ht="13.5" customHeight="1" thickTop="1">
      <c r="A79" s="152">
        <v>37</v>
      </c>
      <c r="B79" s="154" t="str">
        <f>VLOOKUP(A79,'пр.взв'!B79:E102,2,FALSE)</f>
        <v>МАМИЕВ Аловсет Закир оглы</v>
      </c>
      <c r="C79" s="156" t="str">
        <f>VLOOKUP(A79,'пр.взв'!B79:F158,3,FALSE)</f>
        <v>21.07.91 кмс</v>
      </c>
      <c r="D79" s="156" t="str">
        <f>VLOOKUP(A79,'пр.взв'!B79:G158,4,FALSE)</f>
        <v>ЦФО Калужская Калуга МО</v>
      </c>
      <c r="E79" s="147">
        <v>36</v>
      </c>
      <c r="F79" s="67">
        <v>1</v>
      </c>
      <c r="G79" s="147">
        <v>35</v>
      </c>
      <c r="H79" s="67">
        <v>0</v>
      </c>
      <c r="I79" s="147">
        <v>34</v>
      </c>
      <c r="J79" s="67">
        <v>2</v>
      </c>
      <c r="K79" s="147">
        <v>40</v>
      </c>
      <c r="L79" s="67">
        <v>3</v>
      </c>
      <c r="M79" s="147" t="s">
        <v>285</v>
      </c>
      <c r="N79" s="67"/>
      <c r="O79" s="147" t="s">
        <v>285</v>
      </c>
      <c r="P79" s="67"/>
      <c r="Q79" s="147" t="s">
        <v>285</v>
      </c>
      <c r="R79" s="67"/>
      <c r="S79" s="147" t="s">
        <v>285</v>
      </c>
      <c r="T79" s="67"/>
      <c r="U79" s="147" t="s">
        <v>285</v>
      </c>
      <c r="V79" s="67"/>
      <c r="W79" s="147" t="s">
        <v>285</v>
      </c>
      <c r="X79" s="67"/>
      <c r="Y79" s="150">
        <v>4</v>
      </c>
      <c r="Z79" s="145">
        <f>SUM(F79+H79+J79+L79+N79+P79+R79+T79+V79+X79)</f>
        <v>6</v>
      </c>
      <c r="AA79" s="145">
        <v>13</v>
      </c>
      <c r="AB79" s="30"/>
      <c r="AC79" s="30"/>
      <c r="AD79" s="30"/>
      <c r="AE79" s="30"/>
      <c r="AF79" s="30"/>
      <c r="AG79" s="30"/>
    </row>
    <row r="80" spans="1:33" ht="13.5" customHeight="1" thickBot="1">
      <c r="A80" s="153"/>
      <c r="B80" s="155"/>
      <c r="C80" s="157"/>
      <c r="D80" s="157"/>
      <c r="E80" s="149"/>
      <c r="F80" s="68"/>
      <c r="G80" s="149"/>
      <c r="H80" s="68"/>
      <c r="I80" s="149"/>
      <c r="J80" s="68"/>
      <c r="K80" s="149"/>
      <c r="L80" s="68"/>
      <c r="M80" s="148"/>
      <c r="N80" s="68"/>
      <c r="O80" s="148"/>
      <c r="P80" s="68"/>
      <c r="Q80" s="148"/>
      <c r="R80" s="68"/>
      <c r="S80" s="148"/>
      <c r="T80" s="68"/>
      <c r="U80" s="148"/>
      <c r="V80" s="68"/>
      <c r="W80" s="148"/>
      <c r="X80" s="68"/>
      <c r="Y80" s="151"/>
      <c r="Z80" s="146"/>
      <c r="AA80" s="146"/>
      <c r="AB80" s="30"/>
      <c r="AC80" s="30"/>
      <c r="AD80" s="30"/>
      <c r="AE80" s="30"/>
      <c r="AF80" s="30"/>
      <c r="AG80" s="30"/>
    </row>
    <row r="81" spans="1:33" ht="13.5" customHeight="1" thickTop="1">
      <c r="A81" s="152">
        <v>38</v>
      </c>
      <c r="B81" s="154" t="str">
        <f>VLOOKUP(A81,'пр.взв'!B81:E104,2,FALSE)</f>
        <v>КУЗНЕЦОВ Дмитрий Сергеевич</v>
      </c>
      <c r="C81" s="156" t="str">
        <f>VLOOKUP(A81,'пр.взв'!B81:F160,3,FALSE)</f>
        <v>21.02.90 кмс</v>
      </c>
      <c r="D81" s="158" t="str">
        <f>VLOOKUP(A81,'пр.взв'!B81:G160,4,FALSE)</f>
        <v>ЦФО Владимирская Владимир</v>
      </c>
      <c r="E81" s="147">
        <v>39</v>
      </c>
      <c r="F81" s="67">
        <v>4</v>
      </c>
      <c r="G81" s="147">
        <v>40</v>
      </c>
      <c r="H81" s="67">
        <v>4</v>
      </c>
      <c r="I81" s="147" t="s">
        <v>285</v>
      </c>
      <c r="J81" s="67"/>
      <c r="K81" s="147" t="s">
        <v>285</v>
      </c>
      <c r="L81" s="67"/>
      <c r="M81" s="147" t="s">
        <v>285</v>
      </c>
      <c r="N81" s="67"/>
      <c r="O81" s="147" t="s">
        <v>285</v>
      </c>
      <c r="P81" s="67"/>
      <c r="Q81" s="147" t="s">
        <v>285</v>
      </c>
      <c r="R81" s="67"/>
      <c r="S81" s="147" t="s">
        <v>285</v>
      </c>
      <c r="T81" s="67"/>
      <c r="U81" s="147" t="s">
        <v>285</v>
      </c>
      <c r="V81" s="67"/>
      <c r="W81" s="147" t="s">
        <v>285</v>
      </c>
      <c r="X81" s="67"/>
      <c r="Y81" s="150">
        <v>2</v>
      </c>
      <c r="Z81" s="145">
        <f>SUM(F81+H81+J81+L81+N81+P81+R81+T81+V81+X81)</f>
        <v>8</v>
      </c>
      <c r="AA81" s="145">
        <v>47</v>
      </c>
      <c r="AB81" s="30"/>
      <c r="AC81" s="30"/>
      <c r="AD81" s="30"/>
      <c r="AE81" s="30"/>
      <c r="AF81" s="30"/>
      <c r="AG81" s="30"/>
    </row>
    <row r="82" spans="1:33" ht="13.5" customHeight="1" thickBot="1">
      <c r="A82" s="153"/>
      <c r="B82" s="155"/>
      <c r="C82" s="157"/>
      <c r="D82" s="159"/>
      <c r="E82" s="149"/>
      <c r="F82" s="68" t="s">
        <v>299</v>
      </c>
      <c r="G82" s="149"/>
      <c r="H82" s="68" t="s">
        <v>300</v>
      </c>
      <c r="I82" s="148"/>
      <c r="J82" s="68"/>
      <c r="K82" s="148"/>
      <c r="L82" s="68"/>
      <c r="M82" s="148"/>
      <c r="N82" s="68"/>
      <c r="O82" s="148"/>
      <c r="P82" s="68"/>
      <c r="Q82" s="148"/>
      <c r="R82" s="68"/>
      <c r="S82" s="148"/>
      <c r="T82" s="68"/>
      <c r="U82" s="148"/>
      <c r="V82" s="68"/>
      <c r="W82" s="148"/>
      <c r="X82" s="68"/>
      <c r="Y82" s="151"/>
      <c r="Z82" s="146"/>
      <c r="AA82" s="146"/>
      <c r="AB82" s="30"/>
      <c r="AC82" s="30"/>
      <c r="AD82" s="30"/>
      <c r="AE82" s="30"/>
      <c r="AF82" s="30"/>
      <c r="AG82" s="30"/>
    </row>
    <row r="83" spans="1:33" ht="13.5" customHeight="1" thickTop="1">
      <c r="A83" s="152">
        <v>39</v>
      </c>
      <c r="B83" s="154" t="str">
        <f>VLOOKUP(A83,'пр.взв'!B83:E106,2,FALSE)</f>
        <v>СЕЛИКОВ Алексей Александрович</v>
      </c>
      <c r="C83" s="156" t="str">
        <f>VLOOKUP(A83,'пр.взв'!B83:F162,3,FALSE)</f>
        <v>01.06.87 мс</v>
      </c>
      <c r="D83" s="156" t="str">
        <f>VLOOKUP(A83,'пр.взв'!B83:G162,4,FALSE)</f>
        <v>УФО Свердловская обл, В.Пышма ПР</v>
      </c>
      <c r="E83" s="147">
        <v>38</v>
      </c>
      <c r="F83" s="67">
        <v>0</v>
      </c>
      <c r="G83" s="147">
        <v>41</v>
      </c>
      <c r="H83" s="67">
        <v>3</v>
      </c>
      <c r="I83" s="147">
        <v>40</v>
      </c>
      <c r="J83" s="67">
        <v>3</v>
      </c>
      <c r="K83" s="147" t="s">
        <v>285</v>
      </c>
      <c r="L83" s="67"/>
      <c r="M83" s="147" t="s">
        <v>285</v>
      </c>
      <c r="N83" s="67"/>
      <c r="O83" s="147" t="s">
        <v>285</v>
      </c>
      <c r="P83" s="67"/>
      <c r="Q83" s="147" t="s">
        <v>285</v>
      </c>
      <c r="R83" s="67"/>
      <c r="S83" s="147" t="s">
        <v>285</v>
      </c>
      <c r="T83" s="67"/>
      <c r="U83" s="147" t="s">
        <v>285</v>
      </c>
      <c r="V83" s="67"/>
      <c r="W83" s="147" t="s">
        <v>285</v>
      </c>
      <c r="X83" s="67"/>
      <c r="Y83" s="150">
        <v>3</v>
      </c>
      <c r="Z83" s="145">
        <f>SUM(F83+H83+J83+L83+N83+P83+R83+T83+V83+X83)</f>
        <v>6</v>
      </c>
      <c r="AA83" s="145">
        <v>22</v>
      </c>
      <c r="AB83" s="30"/>
      <c r="AC83" s="30"/>
      <c r="AD83" s="30"/>
      <c r="AE83" s="30"/>
      <c r="AF83" s="30"/>
      <c r="AG83" s="30"/>
    </row>
    <row r="84" spans="1:33" ht="13.5" customHeight="1" thickBot="1">
      <c r="A84" s="153"/>
      <c r="B84" s="155"/>
      <c r="C84" s="157"/>
      <c r="D84" s="157"/>
      <c r="E84" s="149"/>
      <c r="F84" s="68"/>
      <c r="G84" s="149"/>
      <c r="H84" s="68"/>
      <c r="I84" s="149"/>
      <c r="J84" s="68"/>
      <c r="K84" s="148"/>
      <c r="L84" s="68"/>
      <c r="M84" s="148"/>
      <c r="N84" s="68"/>
      <c r="O84" s="148"/>
      <c r="P84" s="68"/>
      <c r="Q84" s="148"/>
      <c r="R84" s="68"/>
      <c r="S84" s="148"/>
      <c r="T84" s="68"/>
      <c r="U84" s="148"/>
      <c r="V84" s="68"/>
      <c r="W84" s="148"/>
      <c r="X84" s="68"/>
      <c r="Y84" s="151"/>
      <c r="Z84" s="146"/>
      <c r="AA84" s="146"/>
      <c r="AB84" s="30"/>
      <c r="AC84" s="30"/>
      <c r="AD84" s="30"/>
      <c r="AE84" s="30"/>
      <c r="AF84" s="30"/>
      <c r="AG84" s="30"/>
    </row>
    <row r="85" spans="1:33" ht="13.5" customHeight="1" thickTop="1">
      <c r="A85" s="152">
        <v>40</v>
      </c>
      <c r="B85" s="154" t="str">
        <f>VLOOKUP(A85,'пр.взв'!B85:E108,2,FALSE)</f>
        <v>НАШ Азамат Кадырович</v>
      </c>
      <c r="C85" s="156" t="str">
        <f>VLOOKUP(A85,'пр.взв'!B85:F164,3,FALSE)</f>
        <v>30.12.88 кмс</v>
      </c>
      <c r="D85" s="158" t="str">
        <f>VLOOKUP(A85,'пр.взв'!B85:G164,4,FALSE)</f>
        <v>ЮФО Адыгея</v>
      </c>
      <c r="E85" s="147">
        <v>41</v>
      </c>
      <c r="F85" s="67">
        <v>3</v>
      </c>
      <c r="G85" s="147">
        <v>38</v>
      </c>
      <c r="H85" s="67">
        <v>0</v>
      </c>
      <c r="I85" s="147">
        <v>39</v>
      </c>
      <c r="J85" s="67">
        <v>2</v>
      </c>
      <c r="K85" s="147">
        <v>37</v>
      </c>
      <c r="L85" s="67">
        <v>2</v>
      </c>
      <c r="M85" s="147">
        <v>47</v>
      </c>
      <c r="N85" s="67">
        <v>4</v>
      </c>
      <c r="O85" s="147" t="s">
        <v>285</v>
      </c>
      <c r="P85" s="67"/>
      <c r="Q85" s="147" t="s">
        <v>285</v>
      </c>
      <c r="R85" s="67"/>
      <c r="S85" s="147" t="s">
        <v>285</v>
      </c>
      <c r="T85" s="67"/>
      <c r="U85" s="147" t="s">
        <v>285</v>
      </c>
      <c r="V85" s="67"/>
      <c r="W85" s="147" t="s">
        <v>285</v>
      </c>
      <c r="X85" s="67"/>
      <c r="Y85" s="150">
        <v>5</v>
      </c>
      <c r="Z85" s="145">
        <f>SUM(F85+H85+J85+L85+N85+P85+R85+T85+V85+X85)</f>
        <v>11</v>
      </c>
      <c r="AA85" s="145">
        <v>10</v>
      </c>
      <c r="AB85" s="30"/>
      <c r="AC85" s="30"/>
      <c r="AD85" s="30"/>
      <c r="AE85" s="30"/>
      <c r="AF85" s="30"/>
      <c r="AG85" s="30"/>
    </row>
    <row r="86" spans="1:33" ht="13.5" customHeight="1" thickBot="1">
      <c r="A86" s="153"/>
      <c r="B86" s="155"/>
      <c r="C86" s="157"/>
      <c r="D86" s="159"/>
      <c r="E86" s="149"/>
      <c r="F86" s="68"/>
      <c r="G86" s="149"/>
      <c r="H86" s="68"/>
      <c r="I86" s="149"/>
      <c r="J86" s="68"/>
      <c r="K86" s="149"/>
      <c r="L86" s="68"/>
      <c r="M86" s="149"/>
      <c r="N86" s="68"/>
      <c r="O86" s="148"/>
      <c r="P86" s="68"/>
      <c r="Q86" s="148"/>
      <c r="R86" s="68"/>
      <c r="S86" s="148"/>
      <c r="T86" s="68"/>
      <c r="U86" s="148"/>
      <c r="V86" s="68"/>
      <c r="W86" s="148"/>
      <c r="X86" s="68"/>
      <c r="Y86" s="151"/>
      <c r="Z86" s="146"/>
      <c r="AA86" s="146"/>
      <c r="AB86" s="30"/>
      <c r="AC86" s="30"/>
      <c r="AD86" s="30"/>
      <c r="AE86" s="30"/>
      <c r="AF86" s="30"/>
      <c r="AG86" s="30"/>
    </row>
    <row r="87" spans="1:33" ht="13.5" customHeight="1" thickTop="1">
      <c r="A87" s="152">
        <v>41</v>
      </c>
      <c r="B87" s="154" t="str">
        <f>VLOOKUP(A87,'пр.взв'!B87:E110,2,FALSE)</f>
        <v>МУДРАНОВ Аслан Заудинови</v>
      </c>
      <c r="C87" s="156" t="str">
        <f>VLOOKUP(A87,'пр.взв'!B87:F166,3,FALSE)</f>
        <v>16.09.87 мс</v>
      </c>
      <c r="D87" s="156" t="str">
        <f>VLOOKUP(A87,'пр.взв'!B87:G166,4,FALSE)</f>
        <v>ЮФО Краснодарский край Армавир Д</v>
      </c>
      <c r="E87" s="147">
        <v>40</v>
      </c>
      <c r="F87" s="67">
        <v>1</v>
      </c>
      <c r="G87" s="147">
        <v>39</v>
      </c>
      <c r="H87" s="67">
        <v>1</v>
      </c>
      <c r="I87" s="147">
        <v>42</v>
      </c>
      <c r="J87" s="67">
        <v>1</v>
      </c>
      <c r="K87" s="147">
        <v>46</v>
      </c>
      <c r="L87" s="67">
        <v>0</v>
      </c>
      <c r="M87" s="147">
        <v>48</v>
      </c>
      <c r="N87" s="67">
        <v>1</v>
      </c>
      <c r="O87" s="147">
        <v>27</v>
      </c>
      <c r="P87" s="66">
        <v>2.5</v>
      </c>
      <c r="Q87" s="147">
        <v>47</v>
      </c>
      <c r="R87" s="67"/>
      <c r="S87" s="147">
        <v>13</v>
      </c>
      <c r="T87" s="67">
        <v>4</v>
      </c>
      <c r="U87" s="147"/>
      <c r="V87" s="67"/>
      <c r="W87" s="147"/>
      <c r="X87" s="67"/>
      <c r="Y87" s="160" t="s">
        <v>312</v>
      </c>
      <c r="Z87" s="145"/>
      <c r="AA87" s="145">
        <v>3</v>
      </c>
      <c r="AB87" s="30"/>
      <c r="AC87" s="30"/>
      <c r="AD87" s="30"/>
      <c r="AE87" s="30"/>
      <c r="AF87" s="30"/>
      <c r="AG87" s="30"/>
    </row>
    <row r="88" spans="1:33" ht="13.5" customHeight="1" thickBot="1">
      <c r="A88" s="153"/>
      <c r="B88" s="155"/>
      <c r="C88" s="157"/>
      <c r="D88" s="157"/>
      <c r="E88" s="149"/>
      <c r="F88" s="68"/>
      <c r="G88" s="149"/>
      <c r="H88" s="68"/>
      <c r="I88" s="149"/>
      <c r="J88" s="68"/>
      <c r="K88" s="149"/>
      <c r="L88" s="68" t="s">
        <v>306</v>
      </c>
      <c r="M88" s="149"/>
      <c r="N88" s="68"/>
      <c r="O88" s="149"/>
      <c r="P88" s="68"/>
      <c r="Q88" s="149"/>
      <c r="R88" s="68"/>
      <c r="S88" s="149"/>
      <c r="T88" s="68"/>
      <c r="U88" s="149"/>
      <c r="V88" s="68"/>
      <c r="W88" s="149"/>
      <c r="X88" s="68"/>
      <c r="Y88" s="151"/>
      <c r="Z88" s="146"/>
      <c r="AA88" s="146"/>
      <c r="AB88" s="30"/>
      <c r="AC88" s="30"/>
      <c r="AD88" s="30"/>
      <c r="AE88" s="30"/>
      <c r="AF88" s="30"/>
      <c r="AG88" s="30"/>
    </row>
    <row r="89" spans="1:33" ht="13.5" customHeight="1" thickTop="1">
      <c r="A89" s="152">
        <v>42</v>
      </c>
      <c r="B89" s="154" t="str">
        <f>VLOOKUP(A89,'пр.взв'!B89:E112,2,FALSE)</f>
        <v>ЕСОЯН Давид Борисович</v>
      </c>
      <c r="C89" s="156" t="str">
        <f>VLOOKUP(A89,'пр.взв'!B89:F168,3,FALSE)</f>
        <v>06.06.88 кмс</v>
      </c>
      <c r="D89" s="158" t="str">
        <f>VLOOKUP(A89,'пр.взв'!B89:G168,4,FALSE)</f>
        <v>ЮФО Волгоградская Волгоград Д</v>
      </c>
      <c r="E89" s="147">
        <v>43</v>
      </c>
      <c r="F89" s="67">
        <v>3</v>
      </c>
      <c r="G89" s="147">
        <v>44</v>
      </c>
      <c r="H89" s="67">
        <v>1</v>
      </c>
      <c r="I89" s="147">
        <v>41</v>
      </c>
      <c r="J89" s="67">
        <v>3</v>
      </c>
      <c r="K89" s="147" t="s">
        <v>285</v>
      </c>
      <c r="L89" s="67"/>
      <c r="M89" s="147" t="s">
        <v>285</v>
      </c>
      <c r="N89" s="67"/>
      <c r="O89" s="147" t="s">
        <v>285</v>
      </c>
      <c r="P89" s="67"/>
      <c r="Q89" s="147" t="s">
        <v>285</v>
      </c>
      <c r="R89" s="67"/>
      <c r="S89" s="147" t="s">
        <v>285</v>
      </c>
      <c r="T89" s="67"/>
      <c r="U89" s="147" t="s">
        <v>285</v>
      </c>
      <c r="V89" s="67"/>
      <c r="W89" s="147" t="s">
        <v>285</v>
      </c>
      <c r="X89" s="67"/>
      <c r="Y89" s="150">
        <v>3</v>
      </c>
      <c r="Z89" s="145">
        <f>SUM(F89+H89+J89+L89+N89+P89+R89+T89+V89+X89)</f>
        <v>7</v>
      </c>
      <c r="AA89" s="145">
        <v>29</v>
      </c>
      <c r="AB89" s="30"/>
      <c r="AC89" s="30"/>
      <c r="AD89" s="30"/>
      <c r="AE89" s="30"/>
      <c r="AF89" s="30"/>
      <c r="AG89" s="30"/>
    </row>
    <row r="90" spans="1:33" ht="13.5" customHeight="1" thickBot="1">
      <c r="A90" s="153"/>
      <c r="B90" s="155"/>
      <c r="C90" s="157"/>
      <c r="D90" s="159"/>
      <c r="E90" s="149"/>
      <c r="F90" s="68"/>
      <c r="G90" s="149"/>
      <c r="H90" s="68"/>
      <c r="I90" s="149"/>
      <c r="J90" s="68"/>
      <c r="K90" s="148"/>
      <c r="L90" s="68"/>
      <c r="M90" s="148"/>
      <c r="N90" s="68"/>
      <c r="O90" s="148"/>
      <c r="P90" s="68"/>
      <c r="Q90" s="148"/>
      <c r="R90" s="68"/>
      <c r="S90" s="148"/>
      <c r="T90" s="68"/>
      <c r="U90" s="148"/>
      <c r="V90" s="68"/>
      <c r="W90" s="148"/>
      <c r="X90" s="68"/>
      <c r="Y90" s="151"/>
      <c r="Z90" s="146"/>
      <c r="AA90" s="146"/>
      <c r="AB90" s="30"/>
      <c r="AC90" s="30"/>
      <c r="AD90" s="30"/>
      <c r="AE90" s="30"/>
      <c r="AF90" s="30"/>
      <c r="AG90" s="30"/>
    </row>
    <row r="91" spans="1:33" ht="13.5" customHeight="1" thickTop="1">
      <c r="A91" s="152">
        <v>43</v>
      </c>
      <c r="B91" s="154" t="str">
        <f>VLOOKUP(A91,'пр.взв'!B91:E114,2,FALSE)</f>
        <v>АГЕЛЬБАЕВ Рафаэль Маратович</v>
      </c>
      <c r="C91" s="156" t="str">
        <f>VLOOKUP(A91,'пр.взв'!B91:F170,3,FALSE)</f>
        <v>29.06.89 кмс</v>
      </c>
      <c r="D91" s="156" t="str">
        <f>VLOOKUP(A91,'пр.взв'!B91:G170,4,FALSE)</f>
        <v>ПФО Башкортостан Стерлитомак МО</v>
      </c>
      <c r="E91" s="147">
        <v>42</v>
      </c>
      <c r="F91" s="67">
        <v>1</v>
      </c>
      <c r="G91" s="147">
        <v>45</v>
      </c>
      <c r="H91" s="67">
        <v>1</v>
      </c>
      <c r="I91" s="147">
        <v>46</v>
      </c>
      <c r="J91" s="67">
        <v>4</v>
      </c>
      <c r="K91" s="147" t="s">
        <v>285</v>
      </c>
      <c r="L91" s="67"/>
      <c r="M91" s="147" t="s">
        <v>285</v>
      </c>
      <c r="N91" s="67"/>
      <c r="O91" s="147" t="s">
        <v>285</v>
      </c>
      <c r="P91" s="67"/>
      <c r="Q91" s="147" t="s">
        <v>285</v>
      </c>
      <c r="R91" s="67"/>
      <c r="S91" s="147" t="s">
        <v>285</v>
      </c>
      <c r="T91" s="67"/>
      <c r="U91" s="147" t="s">
        <v>285</v>
      </c>
      <c r="V91" s="67"/>
      <c r="W91" s="147" t="s">
        <v>285</v>
      </c>
      <c r="X91" s="67"/>
      <c r="Y91" s="150">
        <v>3</v>
      </c>
      <c r="Z91" s="145">
        <f>SUM(F91+H91+J91+L91+N91+P91+R91+T91+V91+X91)</f>
        <v>6</v>
      </c>
      <c r="AA91" s="145">
        <v>23</v>
      </c>
      <c r="AB91" s="30"/>
      <c r="AC91" s="30"/>
      <c r="AD91" s="30"/>
      <c r="AE91" s="30"/>
      <c r="AF91" s="30"/>
      <c r="AG91" s="30"/>
    </row>
    <row r="92" spans="1:33" ht="13.5" customHeight="1" thickBot="1">
      <c r="A92" s="153"/>
      <c r="B92" s="155"/>
      <c r="C92" s="157"/>
      <c r="D92" s="157"/>
      <c r="E92" s="149"/>
      <c r="F92" s="68"/>
      <c r="G92" s="149"/>
      <c r="H92" s="68"/>
      <c r="I92" s="149"/>
      <c r="J92" s="68"/>
      <c r="K92" s="148"/>
      <c r="L92" s="68"/>
      <c r="M92" s="148"/>
      <c r="N92" s="68"/>
      <c r="O92" s="148"/>
      <c r="P92" s="68"/>
      <c r="Q92" s="148"/>
      <c r="R92" s="68"/>
      <c r="S92" s="148"/>
      <c r="T92" s="68"/>
      <c r="U92" s="148"/>
      <c r="V92" s="68"/>
      <c r="W92" s="148"/>
      <c r="X92" s="68"/>
      <c r="Y92" s="151"/>
      <c r="Z92" s="146"/>
      <c r="AA92" s="146"/>
      <c r="AB92" s="30"/>
      <c r="AC92" s="30"/>
      <c r="AD92" s="30"/>
      <c r="AE92" s="30"/>
      <c r="AF92" s="30"/>
      <c r="AG92" s="30"/>
    </row>
    <row r="93" spans="1:33" ht="13.5" customHeight="1" thickTop="1">
      <c r="A93" s="152">
        <v>44</v>
      </c>
      <c r="B93" s="154" t="str">
        <f>VLOOKUP(A93,'пр.взв'!B93:E116,2,FALSE)</f>
        <v>ПУШКАРЕВ Руслан Анатольевич</v>
      </c>
      <c r="C93" s="156" t="str">
        <f>VLOOKUP(A93,'пр.взв'!B93:F172,3,FALSE)</f>
        <v>18.02.92 кмс</v>
      </c>
      <c r="D93" s="158" t="str">
        <f>VLOOKUP(A93,'пр.взв'!B93:G172,4,FALSE)</f>
        <v>СЗФО Мурманская обл. Кировск МО</v>
      </c>
      <c r="E93" s="147">
        <v>45</v>
      </c>
      <c r="F93" s="67">
        <v>4</v>
      </c>
      <c r="G93" s="147">
        <v>42</v>
      </c>
      <c r="H93" s="67">
        <v>3</v>
      </c>
      <c r="I93" s="147" t="s">
        <v>285</v>
      </c>
      <c r="J93" s="67"/>
      <c r="K93" s="147" t="s">
        <v>285</v>
      </c>
      <c r="L93" s="67"/>
      <c r="M93" s="147" t="s">
        <v>285</v>
      </c>
      <c r="N93" s="67"/>
      <c r="O93" s="147" t="s">
        <v>285</v>
      </c>
      <c r="P93" s="67"/>
      <c r="Q93" s="147" t="s">
        <v>285</v>
      </c>
      <c r="R93" s="67"/>
      <c r="S93" s="147" t="s">
        <v>285</v>
      </c>
      <c r="T93" s="67"/>
      <c r="U93" s="147" t="s">
        <v>285</v>
      </c>
      <c r="V93" s="67"/>
      <c r="W93" s="147" t="s">
        <v>285</v>
      </c>
      <c r="X93" s="67"/>
      <c r="Y93" s="150">
        <v>2</v>
      </c>
      <c r="Z93" s="145">
        <f>SUM(F93+H93+J93+L93+N93+P93+R93+T93+V93+X93)</f>
        <v>7</v>
      </c>
      <c r="AA93" s="145">
        <v>38</v>
      </c>
      <c r="AB93" s="30"/>
      <c r="AC93" s="30"/>
      <c r="AD93" s="30"/>
      <c r="AE93" s="30"/>
      <c r="AF93" s="30"/>
      <c r="AG93" s="30"/>
    </row>
    <row r="94" spans="1:33" ht="13.5" customHeight="1" thickBot="1">
      <c r="A94" s="153"/>
      <c r="B94" s="155"/>
      <c r="C94" s="157"/>
      <c r="D94" s="159"/>
      <c r="E94" s="149"/>
      <c r="F94" s="68"/>
      <c r="G94" s="149"/>
      <c r="H94" s="68"/>
      <c r="I94" s="148"/>
      <c r="J94" s="68"/>
      <c r="K94" s="148"/>
      <c r="L94" s="68"/>
      <c r="M94" s="148"/>
      <c r="N94" s="68"/>
      <c r="O94" s="148"/>
      <c r="P94" s="68"/>
      <c r="Q94" s="148"/>
      <c r="R94" s="68"/>
      <c r="S94" s="148"/>
      <c r="T94" s="68"/>
      <c r="U94" s="148"/>
      <c r="V94" s="68"/>
      <c r="W94" s="148"/>
      <c r="X94" s="68"/>
      <c r="Y94" s="151"/>
      <c r="Z94" s="146"/>
      <c r="AA94" s="146"/>
      <c r="AB94" s="30"/>
      <c r="AC94" s="30"/>
      <c r="AD94" s="30"/>
      <c r="AE94" s="30"/>
      <c r="AF94" s="30"/>
      <c r="AG94" s="30"/>
    </row>
    <row r="95" spans="1:33" ht="13.5" customHeight="1" thickTop="1">
      <c r="A95" s="152">
        <v>45</v>
      </c>
      <c r="B95" s="154" t="str">
        <f>VLOOKUP(A95,'пр.взв'!B95:E118,2,FALSE)</f>
        <v>ГУСМАНОВ Эльдар Азатович</v>
      </c>
      <c r="C95" s="156" t="str">
        <f>VLOOKUP(A95,'пр.взв'!B95:F174,3,FALSE)</f>
        <v>27.03.87 мс</v>
      </c>
      <c r="D95" s="156" t="str">
        <f>VLOOKUP(A95,'пр.взв'!B95:G174,4,FALSE)</f>
        <v>ПФО Нижегородская Дзержинск Д</v>
      </c>
      <c r="E95" s="147">
        <v>44</v>
      </c>
      <c r="F95" s="67">
        <v>0</v>
      </c>
      <c r="G95" s="147">
        <v>43</v>
      </c>
      <c r="H95" s="67">
        <v>3</v>
      </c>
      <c r="I95" s="147">
        <v>47</v>
      </c>
      <c r="J95" s="67">
        <v>3</v>
      </c>
      <c r="K95" s="147" t="s">
        <v>285</v>
      </c>
      <c r="L95" s="67"/>
      <c r="M95" s="147" t="s">
        <v>285</v>
      </c>
      <c r="N95" s="67"/>
      <c r="O95" s="147" t="s">
        <v>285</v>
      </c>
      <c r="P95" s="67"/>
      <c r="Q95" s="147" t="s">
        <v>285</v>
      </c>
      <c r="R95" s="67"/>
      <c r="S95" s="147" t="s">
        <v>285</v>
      </c>
      <c r="T95" s="67"/>
      <c r="U95" s="147" t="s">
        <v>285</v>
      </c>
      <c r="V95" s="67"/>
      <c r="W95" s="147" t="s">
        <v>285</v>
      </c>
      <c r="X95" s="67"/>
      <c r="Y95" s="150">
        <v>3</v>
      </c>
      <c r="Z95" s="145">
        <f>SUM(F95+H95+J95+L95+N95+P95+R95+T95+V95+X95)</f>
        <v>6</v>
      </c>
      <c r="AA95" s="145">
        <v>24</v>
      </c>
      <c r="AB95" s="30"/>
      <c r="AC95" s="30"/>
      <c r="AD95" s="30"/>
      <c r="AE95" s="30"/>
      <c r="AF95" s="30"/>
      <c r="AG95" s="30"/>
    </row>
    <row r="96" spans="1:33" ht="13.5" customHeight="1" thickBot="1">
      <c r="A96" s="153"/>
      <c r="B96" s="155"/>
      <c r="C96" s="157"/>
      <c r="D96" s="157"/>
      <c r="E96" s="149"/>
      <c r="F96" s="68" t="s">
        <v>301</v>
      </c>
      <c r="G96" s="149"/>
      <c r="H96" s="68"/>
      <c r="I96" s="149"/>
      <c r="J96" s="68"/>
      <c r="K96" s="148"/>
      <c r="L96" s="68"/>
      <c r="M96" s="148"/>
      <c r="N96" s="68"/>
      <c r="O96" s="148"/>
      <c r="P96" s="68"/>
      <c r="Q96" s="148"/>
      <c r="R96" s="68"/>
      <c r="S96" s="148"/>
      <c r="T96" s="68"/>
      <c r="U96" s="148"/>
      <c r="V96" s="68"/>
      <c r="W96" s="148"/>
      <c r="X96" s="68"/>
      <c r="Y96" s="151"/>
      <c r="Z96" s="146"/>
      <c r="AA96" s="146"/>
      <c r="AB96" s="30"/>
      <c r="AC96" s="30"/>
      <c r="AD96" s="30"/>
      <c r="AE96" s="30"/>
      <c r="AF96" s="30"/>
      <c r="AG96" s="30"/>
    </row>
    <row r="97" spans="1:33" ht="13.5" customHeight="1" thickTop="1">
      <c r="A97" s="152">
        <v>46</v>
      </c>
      <c r="B97" s="154" t="str">
        <f>VLOOKUP(A97,'пр.взв'!B97:E120,2,FALSE)</f>
        <v>ЗАЙНУКОВ Зайнудин Салавудинович</v>
      </c>
      <c r="C97" s="156" t="str">
        <f>VLOOKUP(A97,'пр.взв'!B97:F176,3,FALSE)</f>
        <v>02.08.87 кмс</v>
      </c>
      <c r="D97" s="158" t="str">
        <f>VLOOKUP(A97,'пр.взв'!B97:G176,4,FALSE)</f>
        <v>ЮФО Дагестан Махачкала ПР</v>
      </c>
      <c r="E97" s="147">
        <v>47</v>
      </c>
      <c r="F97" s="67">
        <v>3</v>
      </c>
      <c r="G97" s="147">
        <v>48</v>
      </c>
      <c r="H97" s="67">
        <v>1</v>
      </c>
      <c r="I97" s="147">
        <v>43</v>
      </c>
      <c r="J97" s="67">
        <v>0</v>
      </c>
      <c r="K97" s="147">
        <v>41</v>
      </c>
      <c r="L97" s="67">
        <v>4</v>
      </c>
      <c r="M97" s="147" t="s">
        <v>285</v>
      </c>
      <c r="N97" s="67"/>
      <c r="O97" s="147" t="s">
        <v>285</v>
      </c>
      <c r="P97" s="67"/>
      <c r="Q97" s="147" t="s">
        <v>285</v>
      </c>
      <c r="R97" s="67"/>
      <c r="S97" s="147" t="s">
        <v>285</v>
      </c>
      <c r="T97" s="67"/>
      <c r="U97" s="147" t="s">
        <v>285</v>
      </c>
      <c r="V97" s="67"/>
      <c r="W97" s="147" t="s">
        <v>285</v>
      </c>
      <c r="X97" s="67"/>
      <c r="Y97" s="150">
        <v>4</v>
      </c>
      <c r="Z97" s="145">
        <f>SUM(F97+H97+J97+L97+N97+P97+R97+T97+V97+X97)</f>
        <v>8</v>
      </c>
      <c r="AA97" s="145">
        <v>15</v>
      </c>
      <c r="AB97" s="30"/>
      <c r="AC97" s="30"/>
      <c r="AD97" s="30"/>
      <c r="AE97" s="30"/>
      <c r="AF97" s="30"/>
      <c r="AG97" s="30"/>
    </row>
    <row r="98" spans="1:33" ht="13.5" customHeight="1" thickBot="1">
      <c r="A98" s="153"/>
      <c r="B98" s="155"/>
      <c r="C98" s="157"/>
      <c r="D98" s="159"/>
      <c r="E98" s="149"/>
      <c r="F98" s="68"/>
      <c r="G98" s="149"/>
      <c r="H98" s="68"/>
      <c r="I98" s="149"/>
      <c r="J98" s="68" t="s">
        <v>307</v>
      </c>
      <c r="K98" s="149"/>
      <c r="L98" s="68"/>
      <c r="M98" s="148"/>
      <c r="N98" s="68"/>
      <c r="O98" s="148"/>
      <c r="P98" s="68"/>
      <c r="Q98" s="148"/>
      <c r="R98" s="68"/>
      <c r="S98" s="148"/>
      <c r="T98" s="68"/>
      <c r="U98" s="148"/>
      <c r="V98" s="68"/>
      <c r="W98" s="148"/>
      <c r="X98" s="68"/>
      <c r="Y98" s="151"/>
      <c r="Z98" s="146"/>
      <c r="AA98" s="146"/>
      <c r="AB98" s="30"/>
      <c r="AC98" s="30"/>
      <c r="AD98" s="30"/>
      <c r="AE98" s="30"/>
      <c r="AF98" s="30"/>
      <c r="AG98" s="30"/>
    </row>
    <row r="99" spans="1:33" ht="13.5" customHeight="1" thickTop="1">
      <c r="A99" s="152">
        <v>47</v>
      </c>
      <c r="B99" s="154" t="str">
        <f>VLOOKUP(A99,'пр.взв'!B99:E122,2,FALSE)</f>
        <v>ЕГОРОВ Геннадий Петрович</v>
      </c>
      <c r="C99" s="156" t="str">
        <f>VLOOKUP(A99,'пр.взв'!B99:F178,3,FALSE)</f>
        <v>03.06.87 мсмк</v>
      </c>
      <c r="D99" s="156" t="str">
        <f>VLOOKUP(A99,'пр.взв'!B99:G178,4,FALSE)</f>
        <v>ПФО Чувашия Чебоксары  ПР</v>
      </c>
      <c r="E99" s="147">
        <v>46</v>
      </c>
      <c r="F99" s="67">
        <v>2</v>
      </c>
      <c r="G99" s="147">
        <v>50</v>
      </c>
      <c r="H99" s="67">
        <v>2</v>
      </c>
      <c r="I99" s="147">
        <v>45</v>
      </c>
      <c r="J99" s="67">
        <v>1</v>
      </c>
      <c r="K99" s="147" t="s">
        <v>292</v>
      </c>
      <c r="L99" s="67"/>
      <c r="M99" s="147">
        <v>40</v>
      </c>
      <c r="N99" s="67">
        <v>0</v>
      </c>
      <c r="O99" s="147">
        <v>33</v>
      </c>
      <c r="P99" s="67">
        <v>2</v>
      </c>
      <c r="Q99" s="147">
        <v>41</v>
      </c>
      <c r="R99" s="67"/>
      <c r="S99" s="147">
        <v>21</v>
      </c>
      <c r="T99" s="67">
        <v>2</v>
      </c>
      <c r="U99" s="147"/>
      <c r="V99" s="67"/>
      <c r="W99" s="147"/>
      <c r="X99" s="67"/>
      <c r="Y99" s="160" t="s">
        <v>314</v>
      </c>
      <c r="Z99" s="145"/>
      <c r="AA99" s="145">
        <v>2</v>
      </c>
      <c r="AB99" s="30"/>
      <c r="AC99" s="30"/>
      <c r="AD99" s="30"/>
      <c r="AE99" s="30"/>
      <c r="AF99" s="30"/>
      <c r="AG99" s="30"/>
    </row>
    <row r="100" spans="1:33" ht="13.5" customHeight="1" thickBot="1">
      <c r="A100" s="153"/>
      <c r="B100" s="155"/>
      <c r="C100" s="157"/>
      <c r="D100" s="157"/>
      <c r="E100" s="149"/>
      <c r="F100" s="68"/>
      <c r="G100" s="149"/>
      <c r="H100" s="68"/>
      <c r="I100" s="149"/>
      <c r="J100" s="68"/>
      <c r="K100" s="149"/>
      <c r="L100" s="68"/>
      <c r="M100" s="149"/>
      <c r="N100" s="68" t="s">
        <v>313</v>
      </c>
      <c r="O100" s="149"/>
      <c r="P100" s="68"/>
      <c r="Q100" s="149"/>
      <c r="R100" s="68"/>
      <c r="S100" s="149"/>
      <c r="T100" s="68"/>
      <c r="U100" s="149"/>
      <c r="V100" s="68"/>
      <c r="W100" s="149"/>
      <c r="X100" s="68"/>
      <c r="Y100" s="151"/>
      <c r="Z100" s="146"/>
      <c r="AA100" s="146"/>
      <c r="AB100" s="30"/>
      <c r="AC100" s="30"/>
      <c r="AD100" s="30"/>
      <c r="AE100" s="30"/>
      <c r="AF100" s="30"/>
      <c r="AG100" s="30"/>
    </row>
    <row r="101" spans="1:33" ht="13.5" customHeight="1" thickTop="1">
      <c r="A101" s="152">
        <v>48</v>
      </c>
      <c r="B101" s="154" t="str">
        <f>VLOOKUP(A101,'пр.взв'!B101:E124,2,FALSE)</f>
        <v>АБДУЛЖАЛИЛОВ Абдула Гамзатович</v>
      </c>
      <c r="C101" s="156" t="str">
        <f>VLOOKUP(A101,'пр.взв'!B101:F180,3,FALSE)</f>
        <v>25.10.90 кмс</v>
      </c>
      <c r="D101" s="158" t="str">
        <f>VLOOKUP(A101,'пр.взв'!B101:G180,4,FALSE)</f>
        <v>ЦФО Московская обл. Дмитров МО</v>
      </c>
      <c r="E101" s="147">
        <v>49</v>
      </c>
      <c r="F101" s="67">
        <v>1</v>
      </c>
      <c r="G101" s="147">
        <v>46</v>
      </c>
      <c r="H101" s="67">
        <v>3</v>
      </c>
      <c r="I101" s="147" t="s">
        <v>292</v>
      </c>
      <c r="J101" s="67"/>
      <c r="K101" s="147">
        <v>50</v>
      </c>
      <c r="L101" s="67">
        <v>1</v>
      </c>
      <c r="M101" s="147">
        <v>41</v>
      </c>
      <c r="N101" s="67">
        <v>3</v>
      </c>
      <c r="O101" s="147" t="s">
        <v>285</v>
      </c>
      <c r="P101" s="67"/>
      <c r="Q101" s="147" t="s">
        <v>285</v>
      </c>
      <c r="R101" s="67"/>
      <c r="S101" s="147" t="s">
        <v>285</v>
      </c>
      <c r="T101" s="67"/>
      <c r="U101" s="147" t="s">
        <v>285</v>
      </c>
      <c r="V101" s="67"/>
      <c r="W101" s="147" t="s">
        <v>285</v>
      </c>
      <c r="X101" s="67"/>
      <c r="Y101" s="150">
        <v>4</v>
      </c>
      <c r="Z101" s="145">
        <f>SUM(F101+H101+J101+L101+N101+P101+R101+T101+V101+X101)</f>
        <v>8</v>
      </c>
      <c r="AA101" s="145">
        <v>12</v>
      </c>
      <c r="AB101" s="30"/>
      <c r="AC101" s="30"/>
      <c r="AD101" s="30"/>
      <c r="AE101" s="30"/>
      <c r="AF101" s="30"/>
      <c r="AG101" s="30"/>
    </row>
    <row r="102" spans="1:33" ht="13.5" customHeight="1" thickBot="1">
      <c r="A102" s="153"/>
      <c r="B102" s="155"/>
      <c r="C102" s="157"/>
      <c r="D102" s="159"/>
      <c r="E102" s="149"/>
      <c r="F102" s="68"/>
      <c r="G102" s="149"/>
      <c r="H102" s="68"/>
      <c r="I102" s="149"/>
      <c r="J102" s="68"/>
      <c r="K102" s="149"/>
      <c r="L102" s="68"/>
      <c r="M102" s="149"/>
      <c r="N102" s="68"/>
      <c r="O102" s="148"/>
      <c r="P102" s="68"/>
      <c r="Q102" s="148"/>
      <c r="R102" s="68"/>
      <c r="S102" s="148"/>
      <c r="T102" s="68"/>
      <c r="U102" s="148"/>
      <c r="V102" s="68"/>
      <c r="W102" s="148"/>
      <c r="X102" s="68"/>
      <c r="Y102" s="151"/>
      <c r="Z102" s="146"/>
      <c r="AA102" s="146"/>
      <c r="AB102" s="30"/>
      <c r="AC102" s="30"/>
      <c r="AD102" s="30"/>
      <c r="AE102" s="30"/>
      <c r="AF102" s="30"/>
      <c r="AG102" s="30"/>
    </row>
    <row r="103" spans="1:33" ht="13.5" customHeight="1" thickTop="1">
      <c r="A103" s="152">
        <v>49</v>
      </c>
      <c r="B103" s="154" t="str">
        <f>VLOOKUP(A103,'пр.взв'!B103:E126,2,FALSE)</f>
        <v>СИДОРЕНКО Александр Александрович</v>
      </c>
      <c r="C103" s="156" t="str">
        <f>VLOOKUP(A103,'пр.взв'!B103:F182,3,FALSE)</f>
        <v>05.01.88 мс</v>
      </c>
      <c r="D103" s="156" t="str">
        <f>VLOOKUP(A103,'пр.взв'!B103:G182,4,FALSE)</f>
        <v>Москва Д</v>
      </c>
      <c r="E103" s="147">
        <v>48</v>
      </c>
      <c r="F103" s="67">
        <v>3</v>
      </c>
      <c r="G103" s="147" t="s">
        <v>292</v>
      </c>
      <c r="H103" s="67"/>
      <c r="I103" s="147">
        <v>50</v>
      </c>
      <c r="J103" s="67">
        <v>3</v>
      </c>
      <c r="K103" s="147" t="s">
        <v>285</v>
      </c>
      <c r="L103" s="67"/>
      <c r="M103" s="147" t="s">
        <v>285</v>
      </c>
      <c r="N103" s="67"/>
      <c r="O103" s="147" t="s">
        <v>285</v>
      </c>
      <c r="P103" s="67"/>
      <c r="Q103" s="147" t="s">
        <v>285</v>
      </c>
      <c r="R103" s="67"/>
      <c r="S103" s="147" t="s">
        <v>285</v>
      </c>
      <c r="T103" s="67"/>
      <c r="U103" s="147" t="s">
        <v>285</v>
      </c>
      <c r="V103" s="67"/>
      <c r="W103" s="147" t="s">
        <v>285</v>
      </c>
      <c r="X103" s="67"/>
      <c r="Y103" s="150">
        <v>2</v>
      </c>
      <c r="Z103" s="145">
        <f>SUM(F103+H103+J103+L103+N103+P103+R103+T103+V103+X103)</f>
        <v>6</v>
      </c>
      <c r="AA103" s="145">
        <v>36</v>
      </c>
      <c r="AB103" s="30"/>
      <c r="AC103" s="30"/>
      <c r="AD103" s="30"/>
      <c r="AE103" s="30"/>
      <c r="AF103" s="30"/>
      <c r="AG103" s="30"/>
    </row>
    <row r="104" spans="1:33" ht="13.5" customHeight="1" thickBot="1">
      <c r="A104" s="153"/>
      <c r="B104" s="155"/>
      <c r="C104" s="157"/>
      <c r="D104" s="157"/>
      <c r="E104" s="149"/>
      <c r="F104" s="68"/>
      <c r="G104" s="149"/>
      <c r="H104" s="68"/>
      <c r="I104" s="149"/>
      <c r="J104" s="68"/>
      <c r="K104" s="148"/>
      <c r="L104" s="68"/>
      <c r="M104" s="148"/>
      <c r="N104" s="68"/>
      <c r="O104" s="148"/>
      <c r="P104" s="68"/>
      <c r="Q104" s="148"/>
      <c r="R104" s="68"/>
      <c r="S104" s="148"/>
      <c r="T104" s="68"/>
      <c r="U104" s="148"/>
      <c r="V104" s="68"/>
      <c r="W104" s="148"/>
      <c r="X104" s="68"/>
      <c r="Y104" s="151"/>
      <c r="Z104" s="146"/>
      <c r="AA104" s="146"/>
      <c r="AB104" s="30"/>
      <c r="AC104" s="30"/>
      <c r="AD104" s="30"/>
      <c r="AE104" s="30"/>
      <c r="AF104" s="30"/>
      <c r="AG104" s="30"/>
    </row>
    <row r="105" spans="1:33" ht="13.5" customHeight="1" thickTop="1">
      <c r="A105" s="152">
        <v>50</v>
      </c>
      <c r="B105" s="154" t="str">
        <f>VLOOKUP(A105,'пр.взв'!B105:E128,2,FALSE)</f>
        <v>КУРОЧКИН Максим Игоревич</v>
      </c>
      <c r="C105" s="156" t="str">
        <f>VLOOKUP(A105,'пр.взв'!B105:F184,3,FALSE)</f>
        <v>18.02.90 мс</v>
      </c>
      <c r="D105" s="158" t="str">
        <f>VLOOKUP(A105,'пр.взв'!B105:G184,4,FALSE)</f>
        <v>ПФО Пензенская Пенза ВС</v>
      </c>
      <c r="E105" s="147" t="s">
        <v>279</v>
      </c>
      <c r="F105" s="67"/>
      <c r="G105" s="147">
        <v>47</v>
      </c>
      <c r="H105" s="67">
        <v>3</v>
      </c>
      <c r="I105" s="147">
        <v>49</v>
      </c>
      <c r="J105" s="67">
        <v>1</v>
      </c>
      <c r="K105" s="147">
        <v>48</v>
      </c>
      <c r="L105" s="67">
        <v>3</v>
      </c>
      <c r="M105" s="147" t="s">
        <v>285</v>
      </c>
      <c r="N105" s="67"/>
      <c r="O105" s="147" t="s">
        <v>285</v>
      </c>
      <c r="P105" s="67"/>
      <c r="Q105" s="147" t="s">
        <v>285</v>
      </c>
      <c r="R105" s="67"/>
      <c r="S105" s="147" t="s">
        <v>285</v>
      </c>
      <c r="T105" s="67"/>
      <c r="U105" s="147" t="s">
        <v>285</v>
      </c>
      <c r="V105" s="67"/>
      <c r="W105" s="147" t="s">
        <v>285</v>
      </c>
      <c r="X105" s="67"/>
      <c r="Y105" s="150">
        <v>3</v>
      </c>
      <c r="Z105" s="145">
        <f>SUM(F105+H105+J105+L105+N105+P105+R105+T105+V105+X105)</f>
        <v>7</v>
      </c>
      <c r="AA105" s="145">
        <v>30</v>
      </c>
      <c r="AB105" s="30"/>
      <c r="AC105" s="30"/>
      <c r="AD105" s="30"/>
      <c r="AE105" s="30"/>
      <c r="AF105" s="30"/>
      <c r="AG105" s="30"/>
    </row>
    <row r="106" spans="1:33" ht="13.5" customHeight="1" thickBot="1">
      <c r="A106" s="153"/>
      <c r="B106" s="155"/>
      <c r="C106" s="157"/>
      <c r="D106" s="159"/>
      <c r="E106" s="149"/>
      <c r="F106" s="68"/>
      <c r="G106" s="149"/>
      <c r="H106" s="68"/>
      <c r="I106" s="149"/>
      <c r="J106" s="68"/>
      <c r="K106" s="149"/>
      <c r="L106" s="68"/>
      <c r="M106" s="148"/>
      <c r="N106" s="68"/>
      <c r="O106" s="148"/>
      <c r="P106" s="68"/>
      <c r="Q106" s="148"/>
      <c r="R106" s="68"/>
      <c r="S106" s="148"/>
      <c r="T106" s="68"/>
      <c r="U106" s="148"/>
      <c r="V106" s="68"/>
      <c r="W106" s="148"/>
      <c r="X106" s="68"/>
      <c r="Y106" s="151"/>
      <c r="Z106" s="146"/>
      <c r="AA106" s="146"/>
      <c r="AB106" s="30"/>
      <c r="AC106" s="30"/>
      <c r="AD106" s="30"/>
      <c r="AE106" s="30"/>
      <c r="AF106" s="30"/>
      <c r="AG106" s="30"/>
    </row>
    <row r="107" spans="1:27" ht="10.5" customHeight="1" thickTop="1">
      <c r="A107" s="62"/>
      <c r="B107" s="24"/>
      <c r="C107" s="25"/>
      <c r="D107" s="25"/>
      <c r="E107" s="26"/>
      <c r="F107" s="22"/>
      <c r="G107" s="26"/>
      <c r="H107" s="22"/>
      <c r="I107" s="26"/>
      <c r="J107" s="22"/>
      <c r="K107" s="26"/>
      <c r="L107" s="22"/>
      <c r="M107" s="26"/>
      <c r="N107" s="22"/>
      <c r="O107" s="26"/>
      <c r="P107" s="22"/>
      <c r="Q107" s="26"/>
      <c r="R107" s="22"/>
      <c r="S107" s="26"/>
      <c r="T107" s="22"/>
      <c r="U107" s="26"/>
      <c r="V107" s="22"/>
      <c r="W107" s="26"/>
      <c r="X107" s="22"/>
      <c r="Y107" s="63"/>
      <c r="Z107" s="63"/>
      <c r="AA107" s="63"/>
    </row>
    <row r="108" spans="1:27" ht="10.5" customHeight="1">
      <c r="A108" s="28"/>
      <c r="B108" s="27"/>
      <c r="C108" s="27"/>
      <c r="D108" s="27"/>
      <c r="E108" s="29"/>
      <c r="F108" s="26"/>
      <c r="G108" s="29"/>
      <c r="H108" s="26"/>
      <c r="I108" s="29"/>
      <c r="J108" s="26"/>
      <c r="K108" s="29"/>
      <c r="L108" s="26"/>
      <c r="M108" s="29"/>
      <c r="N108" s="26"/>
      <c r="O108" s="29"/>
      <c r="P108" s="26"/>
      <c r="Q108" s="29"/>
      <c r="R108" s="26"/>
      <c r="S108" s="29"/>
      <c r="T108" s="26"/>
      <c r="U108" s="29"/>
      <c r="V108" s="26"/>
      <c r="W108" s="29"/>
      <c r="X108" s="26"/>
      <c r="Y108" s="30"/>
      <c r="Z108" s="30"/>
      <c r="AA108" s="30"/>
    </row>
    <row r="109" spans="1:27" ht="18.75" customHeight="1">
      <c r="A109" s="37" t="str">
        <f>HYPERLINK('[1]реквизиты'!$A$6)</f>
        <v>Гл. судья, судья МК</v>
      </c>
      <c r="B109" s="41"/>
      <c r="C109" s="41"/>
      <c r="D109" s="42"/>
      <c r="E109" s="43"/>
      <c r="M109" s="44" t="str">
        <f>HYPERLINK('[1]реквизиты'!$G$6)</f>
        <v>Сова Б.Л.</v>
      </c>
      <c r="N109" s="42"/>
      <c r="O109" s="42"/>
      <c r="P109" s="42"/>
      <c r="Q109" s="48"/>
      <c r="R109" s="45"/>
      <c r="S109" s="48"/>
      <c r="T109" s="45"/>
      <c r="U109" s="48"/>
      <c r="V109" s="46" t="str">
        <f>HYPERLINK('[1]реквизиты'!$G$7)</f>
        <v>г.Рязань</v>
      </c>
      <c r="W109" s="48"/>
      <c r="X109" s="45"/>
      <c r="Y109" s="30"/>
      <c r="Z109" s="30"/>
      <c r="AA109" s="30"/>
    </row>
    <row r="110" spans="1:27" ht="13.5" customHeight="1">
      <c r="A110" s="49" t="str">
        <f>HYPERLINK('[1]реквизиты'!$A$8)</f>
        <v>Гл. секретарь, судья РК</v>
      </c>
      <c r="B110" s="41"/>
      <c r="C110" s="61"/>
      <c r="D110" s="50"/>
      <c r="E110" s="51"/>
      <c r="F110" s="9"/>
      <c r="G110" s="9"/>
      <c r="H110" s="9"/>
      <c r="I110" s="9"/>
      <c r="J110" s="9"/>
      <c r="K110" s="9"/>
      <c r="L110" s="9"/>
      <c r="M110" s="44" t="str">
        <f>HYPERLINK('[1]реквизиты'!$G$8)</f>
        <v>Пчелов С.Г.</v>
      </c>
      <c r="N110" s="42"/>
      <c r="O110" s="42"/>
      <c r="P110" s="42"/>
      <c r="Q110" s="48"/>
      <c r="R110" s="45"/>
      <c r="S110" s="48"/>
      <c r="T110" s="45"/>
      <c r="U110" s="48"/>
      <c r="V110" s="46" t="str">
        <f>HYPERLINK('[1]реквизиты'!$G$9)</f>
        <v>г.Чебоксары</v>
      </c>
      <c r="W110" s="48"/>
      <c r="X110" s="45"/>
      <c r="Y110" s="30"/>
      <c r="Z110" s="30"/>
      <c r="AA110" s="30"/>
    </row>
    <row r="111" spans="1:27" ht="10.5" customHeight="1">
      <c r="A111" s="8"/>
      <c r="B111" s="8"/>
      <c r="C111" s="38"/>
      <c r="D111" s="3"/>
      <c r="E111" s="39"/>
      <c r="F111" s="20"/>
      <c r="J111" s="22"/>
      <c r="K111" s="29"/>
      <c r="L111" s="22"/>
      <c r="M111" s="29"/>
      <c r="N111" s="22"/>
      <c r="O111" s="29"/>
      <c r="P111" s="22"/>
      <c r="Q111" s="29"/>
      <c r="R111" s="22"/>
      <c r="S111" s="29"/>
      <c r="T111" s="22"/>
      <c r="U111" s="29"/>
      <c r="V111" s="22"/>
      <c r="W111" s="29"/>
      <c r="X111" s="22"/>
      <c r="Y111" s="30"/>
      <c r="Z111" s="30"/>
      <c r="AA111" s="30"/>
    </row>
    <row r="112" spans="13:27" ht="10.5" customHeight="1">
      <c r="M112" s="29"/>
      <c r="N112" s="26"/>
      <c r="O112" s="29"/>
      <c r="P112" s="26"/>
      <c r="Q112" s="29"/>
      <c r="R112" s="26"/>
      <c r="S112" s="29"/>
      <c r="T112" s="26"/>
      <c r="U112" s="29"/>
      <c r="V112" s="26"/>
      <c r="W112" s="29"/>
      <c r="X112" s="26"/>
      <c r="Y112" s="30"/>
      <c r="Z112" s="30"/>
      <c r="AA112" s="30"/>
    </row>
    <row r="113" spans="1:27" ht="10.5" customHeight="1">
      <c r="A113" s="40"/>
      <c r="B113" s="40"/>
      <c r="C113" s="40"/>
      <c r="D113" s="20"/>
      <c r="E113" s="20"/>
      <c r="G113" s="20"/>
      <c r="J113" s="22"/>
      <c r="K113" s="29"/>
      <c r="L113" s="22"/>
      <c r="M113" s="29"/>
      <c r="N113" s="22"/>
      <c r="O113" s="29"/>
      <c r="P113" s="22"/>
      <c r="Q113" s="29"/>
      <c r="R113" s="22"/>
      <c r="S113" s="29"/>
      <c r="T113" s="22"/>
      <c r="U113" s="29"/>
      <c r="V113" s="22"/>
      <c r="W113" s="29"/>
      <c r="X113" s="22"/>
      <c r="Y113" s="30"/>
      <c r="Z113" s="30"/>
      <c r="AA113" s="30"/>
    </row>
    <row r="114" spans="1:27" ht="10.5" customHeight="1">
      <c r="A114" s="28"/>
      <c r="B114" s="27"/>
      <c r="C114" s="27"/>
      <c r="D114" s="27"/>
      <c r="E114" s="29"/>
      <c r="F114" s="26"/>
      <c r="G114" s="29"/>
      <c r="H114" s="26"/>
      <c r="I114" s="29"/>
      <c r="J114" s="26"/>
      <c r="K114" s="29"/>
      <c r="L114" s="26"/>
      <c r="M114" s="29"/>
      <c r="N114" s="26"/>
      <c r="O114" s="29"/>
      <c r="P114" s="26"/>
      <c r="Q114" s="29"/>
      <c r="R114" s="26"/>
      <c r="S114" s="29"/>
      <c r="T114" s="26"/>
      <c r="U114" s="29"/>
      <c r="V114" s="26"/>
      <c r="W114" s="29"/>
      <c r="X114" s="26"/>
      <c r="Y114" s="30"/>
      <c r="Z114" s="30"/>
      <c r="AA114" s="30"/>
    </row>
    <row r="115" spans="1:27" ht="10.5" customHeight="1">
      <c r="A115" s="31"/>
      <c r="B115" s="27"/>
      <c r="C115" s="27"/>
      <c r="D115" s="27"/>
      <c r="E115" s="29"/>
      <c r="F115" s="22"/>
      <c r="G115" s="29"/>
      <c r="H115" s="22"/>
      <c r="I115" s="29"/>
      <c r="J115" s="22"/>
      <c r="K115" s="29"/>
      <c r="L115" s="22"/>
      <c r="M115" s="29"/>
      <c r="N115" s="22"/>
      <c r="O115" s="29"/>
      <c r="P115" s="22"/>
      <c r="Q115" s="29"/>
      <c r="R115" s="22"/>
      <c r="S115" s="29"/>
      <c r="T115" s="22"/>
      <c r="U115" s="29"/>
      <c r="V115" s="22"/>
      <c r="W115" s="29"/>
      <c r="X115" s="22"/>
      <c r="Y115" s="30"/>
      <c r="Z115" s="30"/>
      <c r="AA115" s="30"/>
    </row>
    <row r="116" spans="1:27" ht="10.5" customHeight="1">
      <c r="A116" s="28"/>
      <c r="B116" s="27"/>
      <c r="C116" s="27"/>
      <c r="D116" s="27"/>
      <c r="E116" s="29"/>
      <c r="F116" s="26"/>
      <c r="G116" s="29"/>
      <c r="H116" s="26"/>
      <c r="I116" s="29"/>
      <c r="J116" s="26"/>
      <c r="K116" s="29"/>
      <c r="L116" s="26"/>
      <c r="M116" s="29"/>
      <c r="N116" s="26"/>
      <c r="O116" s="29"/>
      <c r="P116" s="26"/>
      <c r="Q116" s="29"/>
      <c r="R116" s="26"/>
      <c r="S116" s="29"/>
      <c r="T116" s="26"/>
      <c r="U116" s="29"/>
      <c r="V116" s="26"/>
      <c r="W116" s="29"/>
      <c r="X116" s="26"/>
      <c r="Y116" s="30"/>
      <c r="Z116" s="30"/>
      <c r="AA116" s="30"/>
    </row>
    <row r="117" spans="1:27" ht="10.5" customHeight="1">
      <c r="A117" s="31"/>
      <c r="B117" s="27"/>
      <c r="C117" s="27"/>
      <c r="D117" s="27"/>
      <c r="E117" s="29"/>
      <c r="F117" s="22"/>
      <c r="G117" s="29"/>
      <c r="H117" s="22"/>
      <c r="I117" s="29"/>
      <c r="J117" s="22"/>
      <c r="K117" s="29"/>
      <c r="L117" s="22"/>
      <c r="M117" s="29"/>
      <c r="N117" s="22"/>
      <c r="O117" s="29"/>
      <c r="P117" s="22"/>
      <c r="Q117" s="29"/>
      <c r="R117" s="22"/>
      <c r="S117" s="29"/>
      <c r="T117" s="22"/>
      <c r="U117" s="29"/>
      <c r="V117" s="22"/>
      <c r="W117" s="29"/>
      <c r="X117" s="22"/>
      <c r="Y117" s="30"/>
      <c r="Z117" s="30"/>
      <c r="AA117" s="30"/>
    </row>
    <row r="118" spans="1:27" ht="10.5" customHeight="1">
      <c r="A118" s="28"/>
      <c r="B118" s="27"/>
      <c r="C118" s="27"/>
      <c r="D118" s="27"/>
      <c r="E118" s="29"/>
      <c r="F118" s="26"/>
      <c r="G118" s="29"/>
      <c r="H118" s="26"/>
      <c r="I118" s="29"/>
      <c r="J118" s="26"/>
      <c r="K118" s="29"/>
      <c r="L118" s="26"/>
      <c r="M118" s="29"/>
      <c r="N118" s="26"/>
      <c r="O118" s="29"/>
      <c r="P118" s="26"/>
      <c r="Q118" s="29"/>
      <c r="R118" s="26"/>
      <c r="S118" s="29"/>
      <c r="T118" s="26"/>
      <c r="U118" s="29"/>
      <c r="V118" s="26"/>
      <c r="W118" s="29"/>
      <c r="X118" s="26"/>
      <c r="Y118" s="30"/>
      <c r="Z118" s="30"/>
      <c r="AA118" s="30"/>
    </row>
    <row r="119" spans="1:27" ht="10.5" customHeight="1">
      <c r="A119" s="31"/>
      <c r="B119" s="27"/>
      <c r="C119" s="27"/>
      <c r="D119" s="27"/>
      <c r="E119" s="29"/>
      <c r="F119" s="22"/>
      <c r="G119" s="29"/>
      <c r="H119" s="22"/>
      <c r="I119" s="29"/>
      <c r="J119" s="22"/>
      <c r="K119" s="29"/>
      <c r="L119" s="22"/>
      <c r="M119" s="29"/>
      <c r="N119" s="22"/>
      <c r="O119" s="29"/>
      <c r="P119" s="22"/>
      <c r="Q119" s="29"/>
      <c r="R119" s="22"/>
      <c r="S119" s="29"/>
      <c r="T119" s="22"/>
      <c r="U119" s="29"/>
      <c r="V119" s="22"/>
      <c r="W119" s="29"/>
      <c r="X119" s="22"/>
      <c r="Y119" s="30"/>
      <c r="Z119" s="30"/>
      <c r="AA119" s="30"/>
    </row>
    <row r="120" spans="1:27" ht="10.5" customHeight="1">
      <c r="A120" s="28"/>
      <c r="B120" s="27"/>
      <c r="C120" s="27"/>
      <c r="D120" s="27"/>
      <c r="E120" s="29"/>
      <c r="F120" s="26"/>
      <c r="G120" s="29"/>
      <c r="H120" s="26"/>
      <c r="I120" s="29"/>
      <c r="J120" s="26"/>
      <c r="K120" s="29"/>
      <c r="L120" s="26"/>
      <c r="M120" s="29"/>
      <c r="N120" s="26"/>
      <c r="O120" s="29"/>
      <c r="P120" s="26"/>
      <c r="Q120" s="29"/>
      <c r="R120" s="26"/>
      <c r="S120" s="29"/>
      <c r="T120" s="26"/>
      <c r="U120" s="29"/>
      <c r="V120" s="26"/>
      <c r="W120" s="29"/>
      <c r="X120" s="26"/>
      <c r="Y120" s="30"/>
      <c r="Z120" s="30"/>
      <c r="AA120" s="30"/>
    </row>
    <row r="121" spans="1:27" ht="10.5" customHeight="1">
      <c r="A121" s="31"/>
      <c r="B121" s="27"/>
      <c r="C121" s="27"/>
      <c r="D121" s="27"/>
      <c r="E121" s="29"/>
      <c r="F121" s="22"/>
      <c r="G121" s="29"/>
      <c r="H121" s="22"/>
      <c r="I121" s="29"/>
      <c r="J121" s="22"/>
      <c r="K121" s="29"/>
      <c r="L121" s="22"/>
      <c r="M121" s="29"/>
      <c r="N121" s="22"/>
      <c r="O121" s="29"/>
      <c r="P121" s="22"/>
      <c r="Q121" s="29"/>
      <c r="R121" s="22"/>
      <c r="S121" s="29"/>
      <c r="T121" s="22"/>
      <c r="U121" s="29"/>
      <c r="V121" s="22"/>
      <c r="W121" s="29"/>
      <c r="X121" s="22"/>
      <c r="Y121" s="30"/>
      <c r="Z121" s="30"/>
      <c r="AA121" s="30"/>
    </row>
    <row r="122" spans="1:27" ht="10.5" customHeight="1">
      <c r="A122" s="28"/>
      <c r="B122" s="27"/>
      <c r="C122" s="27"/>
      <c r="D122" s="27"/>
      <c r="E122" s="29"/>
      <c r="F122" s="26"/>
      <c r="G122" s="29"/>
      <c r="H122" s="26"/>
      <c r="I122" s="29"/>
      <c r="J122" s="26"/>
      <c r="K122" s="29"/>
      <c r="L122" s="26"/>
      <c r="M122" s="29"/>
      <c r="N122" s="26"/>
      <c r="O122" s="29"/>
      <c r="P122" s="26"/>
      <c r="Q122" s="29"/>
      <c r="R122" s="26"/>
      <c r="S122" s="29"/>
      <c r="T122" s="26"/>
      <c r="U122" s="29"/>
      <c r="V122" s="26"/>
      <c r="W122" s="29"/>
      <c r="X122" s="26"/>
      <c r="Y122" s="30"/>
      <c r="Z122" s="30"/>
      <c r="AA122" s="30"/>
    </row>
    <row r="123" spans="1:27" ht="10.5" customHeight="1">
      <c r="A123" s="31"/>
      <c r="B123" s="27"/>
      <c r="C123" s="27"/>
      <c r="D123" s="27"/>
      <c r="E123" s="29"/>
      <c r="F123" s="22"/>
      <c r="G123" s="29"/>
      <c r="H123" s="22"/>
      <c r="I123" s="29"/>
      <c r="J123" s="22"/>
      <c r="K123" s="29"/>
      <c r="L123" s="22"/>
      <c r="M123" s="29"/>
      <c r="N123" s="22"/>
      <c r="O123" s="29"/>
      <c r="P123" s="22"/>
      <c r="Q123" s="29"/>
      <c r="R123" s="22"/>
      <c r="S123" s="29"/>
      <c r="T123" s="22"/>
      <c r="U123" s="29"/>
      <c r="V123" s="22"/>
      <c r="W123" s="29"/>
      <c r="X123" s="22"/>
      <c r="Y123" s="30"/>
      <c r="Z123" s="30"/>
      <c r="AA123" s="30"/>
    </row>
    <row r="124" spans="1:27" ht="10.5" customHeight="1">
      <c r="A124" s="28"/>
      <c r="B124" s="27"/>
      <c r="C124" s="27"/>
      <c r="D124" s="27"/>
      <c r="E124" s="29"/>
      <c r="F124" s="26"/>
      <c r="G124" s="29"/>
      <c r="H124" s="26"/>
      <c r="I124" s="29"/>
      <c r="J124" s="26"/>
      <c r="K124" s="29"/>
      <c r="L124" s="26"/>
      <c r="M124" s="29"/>
      <c r="N124" s="26"/>
      <c r="O124" s="29"/>
      <c r="P124" s="26"/>
      <c r="Q124" s="29"/>
      <c r="R124" s="26"/>
      <c r="S124" s="29"/>
      <c r="T124" s="26"/>
      <c r="U124" s="29"/>
      <c r="V124" s="26"/>
      <c r="W124" s="29"/>
      <c r="X124" s="26"/>
      <c r="Y124" s="30"/>
      <c r="Z124" s="30"/>
      <c r="AA124" s="30"/>
    </row>
    <row r="125" spans="1:27" ht="10.5" customHeight="1">
      <c r="A125" s="31"/>
      <c r="B125" s="27"/>
      <c r="C125" s="27"/>
      <c r="D125" s="27"/>
      <c r="E125" s="29"/>
      <c r="F125" s="22"/>
      <c r="G125" s="29"/>
      <c r="H125" s="22"/>
      <c r="I125" s="29"/>
      <c r="J125" s="22"/>
      <c r="K125" s="29"/>
      <c r="L125" s="22"/>
      <c r="M125" s="29"/>
      <c r="N125" s="22"/>
      <c r="O125" s="29"/>
      <c r="P125" s="22"/>
      <c r="Q125" s="29"/>
      <c r="R125" s="22"/>
      <c r="S125" s="29"/>
      <c r="T125" s="22"/>
      <c r="U125" s="29"/>
      <c r="V125" s="22"/>
      <c r="W125" s="29"/>
      <c r="X125" s="22"/>
      <c r="Y125" s="30"/>
      <c r="Z125" s="30"/>
      <c r="AA125" s="30"/>
    </row>
    <row r="126" spans="1:27" ht="10.5" customHeight="1">
      <c r="A126" s="28"/>
      <c r="B126" s="27"/>
      <c r="C126" s="27"/>
      <c r="D126" s="27"/>
      <c r="E126" s="29"/>
      <c r="F126" s="26"/>
      <c r="G126" s="29"/>
      <c r="H126" s="26"/>
      <c r="I126" s="29"/>
      <c r="J126" s="26"/>
      <c r="K126" s="29"/>
      <c r="L126" s="26"/>
      <c r="M126" s="29"/>
      <c r="N126" s="26"/>
      <c r="O126" s="29"/>
      <c r="P126" s="26"/>
      <c r="Q126" s="29"/>
      <c r="R126" s="26"/>
      <c r="S126" s="29"/>
      <c r="T126" s="26"/>
      <c r="U126" s="29"/>
      <c r="V126" s="26"/>
      <c r="W126" s="29"/>
      <c r="X126" s="26"/>
      <c r="Y126" s="30"/>
      <c r="Z126" s="30"/>
      <c r="AA126" s="30"/>
    </row>
    <row r="127" spans="1:27" ht="10.5" customHeight="1">
      <c r="A127" s="31"/>
      <c r="B127" s="27"/>
      <c r="C127" s="27"/>
      <c r="D127" s="27"/>
      <c r="E127" s="29"/>
      <c r="F127" s="22"/>
      <c r="G127" s="29"/>
      <c r="H127" s="22"/>
      <c r="I127" s="29"/>
      <c r="J127" s="22"/>
      <c r="K127" s="29"/>
      <c r="L127" s="22"/>
      <c r="M127" s="29"/>
      <c r="N127" s="22"/>
      <c r="O127" s="29"/>
      <c r="P127" s="22"/>
      <c r="Q127" s="29"/>
      <c r="R127" s="22"/>
      <c r="S127" s="29"/>
      <c r="T127" s="22"/>
      <c r="U127" s="29"/>
      <c r="V127" s="22"/>
      <c r="W127" s="29"/>
      <c r="X127" s="22"/>
      <c r="Y127" s="30"/>
      <c r="Z127" s="30"/>
      <c r="AA127" s="30"/>
    </row>
    <row r="128" spans="1:27" ht="10.5" customHeight="1">
      <c r="A128" s="28"/>
      <c r="B128" s="27"/>
      <c r="C128" s="27"/>
      <c r="D128" s="27"/>
      <c r="E128" s="29"/>
      <c r="F128" s="26"/>
      <c r="G128" s="29"/>
      <c r="H128" s="26"/>
      <c r="I128" s="29"/>
      <c r="J128" s="26"/>
      <c r="K128" s="29"/>
      <c r="L128" s="26"/>
      <c r="M128" s="29"/>
      <c r="N128" s="26"/>
      <c r="O128" s="29"/>
      <c r="P128" s="26"/>
      <c r="Q128" s="29"/>
      <c r="R128" s="26"/>
      <c r="S128" s="29"/>
      <c r="T128" s="26"/>
      <c r="U128" s="29"/>
      <c r="V128" s="26"/>
      <c r="W128" s="29"/>
      <c r="X128" s="26"/>
      <c r="Y128" s="30"/>
      <c r="Z128" s="30"/>
      <c r="AA128" s="30"/>
    </row>
    <row r="129" spans="1:27" ht="10.5" customHeight="1">
      <c r="A129" s="31"/>
      <c r="B129" s="27"/>
      <c r="C129" s="27"/>
      <c r="D129" s="27"/>
      <c r="E129" s="29"/>
      <c r="F129" s="22"/>
      <c r="G129" s="29"/>
      <c r="H129" s="22"/>
      <c r="I129" s="29"/>
      <c r="J129" s="22"/>
      <c r="K129" s="29"/>
      <c r="L129" s="22"/>
      <c r="M129" s="29"/>
      <c r="N129" s="22"/>
      <c r="O129" s="29"/>
      <c r="P129" s="22"/>
      <c r="Q129" s="29"/>
      <c r="R129" s="22"/>
      <c r="S129" s="29"/>
      <c r="T129" s="22"/>
      <c r="U129" s="29"/>
      <c r="V129" s="22"/>
      <c r="W129" s="29"/>
      <c r="X129" s="22"/>
      <c r="Y129" s="30"/>
      <c r="Z129" s="30"/>
      <c r="AA129" s="30"/>
    </row>
    <row r="130" spans="1:27" ht="10.5" customHeight="1">
      <c r="A130" s="28"/>
      <c r="B130" s="27"/>
      <c r="C130" s="27"/>
      <c r="D130" s="27"/>
      <c r="E130" s="29"/>
      <c r="F130" s="26"/>
      <c r="G130" s="29"/>
      <c r="H130" s="26"/>
      <c r="I130" s="29"/>
      <c r="J130" s="26"/>
      <c r="K130" s="29"/>
      <c r="L130" s="26"/>
      <c r="M130" s="29"/>
      <c r="N130" s="26"/>
      <c r="O130" s="29"/>
      <c r="P130" s="26"/>
      <c r="Q130" s="29"/>
      <c r="R130" s="26"/>
      <c r="S130" s="29"/>
      <c r="T130" s="26"/>
      <c r="U130" s="29"/>
      <c r="V130" s="26"/>
      <c r="W130" s="29"/>
      <c r="X130" s="26"/>
      <c r="Y130" s="30"/>
      <c r="Z130" s="30"/>
      <c r="AA130" s="30"/>
    </row>
    <row r="131" spans="1:27" ht="10.5" customHeight="1">
      <c r="A131" s="31"/>
      <c r="B131" s="27"/>
      <c r="C131" s="27"/>
      <c r="D131" s="27"/>
      <c r="E131" s="29"/>
      <c r="F131" s="22"/>
      <c r="G131" s="29"/>
      <c r="H131" s="22"/>
      <c r="I131" s="29"/>
      <c r="J131" s="22"/>
      <c r="K131" s="29"/>
      <c r="L131" s="22"/>
      <c r="M131" s="29"/>
      <c r="N131" s="22"/>
      <c r="O131" s="29"/>
      <c r="P131" s="22"/>
      <c r="Q131" s="29"/>
      <c r="R131" s="22"/>
      <c r="S131" s="29"/>
      <c r="T131" s="22"/>
      <c r="U131" s="29"/>
      <c r="V131" s="22"/>
      <c r="W131" s="29"/>
      <c r="X131" s="22"/>
      <c r="Y131" s="30"/>
      <c r="Z131" s="30"/>
      <c r="AA131" s="30"/>
    </row>
    <row r="132" spans="1:27" ht="10.5" customHeight="1">
      <c r="A132" s="28"/>
      <c r="B132" s="27"/>
      <c r="C132" s="27"/>
      <c r="D132" s="27"/>
      <c r="E132" s="29"/>
      <c r="F132" s="26"/>
      <c r="G132" s="29"/>
      <c r="H132" s="26"/>
      <c r="I132" s="29"/>
      <c r="J132" s="26"/>
      <c r="K132" s="29"/>
      <c r="L132" s="26"/>
      <c r="M132" s="29"/>
      <c r="N132" s="26"/>
      <c r="O132" s="29"/>
      <c r="P132" s="26"/>
      <c r="Q132" s="29"/>
      <c r="R132" s="26"/>
      <c r="S132" s="29"/>
      <c r="T132" s="26"/>
      <c r="U132" s="29"/>
      <c r="V132" s="26"/>
      <c r="W132" s="29"/>
      <c r="X132" s="26"/>
      <c r="Y132" s="30"/>
      <c r="Z132" s="30"/>
      <c r="AA132" s="30"/>
    </row>
    <row r="133" spans="1:27" ht="10.5" customHeight="1">
      <c r="A133" s="31"/>
      <c r="B133" s="27"/>
      <c r="C133" s="27"/>
      <c r="D133" s="27"/>
      <c r="E133" s="29"/>
      <c r="F133" s="22"/>
      <c r="G133" s="29"/>
      <c r="H133" s="22"/>
      <c r="I133" s="29"/>
      <c r="J133" s="22"/>
      <c r="K133" s="29"/>
      <c r="L133" s="22"/>
      <c r="M133" s="29"/>
      <c r="N133" s="22"/>
      <c r="O133" s="29"/>
      <c r="P133" s="22"/>
      <c r="Q133" s="29"/>
      <c r="R133" s="22"/>
      <c r="S133" s="29"/>
      <c r="T133" s="22"/>
      <c r="U133" s="29"/>
      <c r="V133" s="22"/>
      <c r="W133" s="29"/>
      <c r="X133" s="22"/>
      <c r="Y133" s="30"/>
      <c r="Z133" s="30"/>
      <c r="AA133" s="30"/>
    </row>
    <row r="134" spans="1:27" ht="10.5" customHeight="1">
      <c r="A134" s="28"/>
      <c r="B134" s="27"/>
      <c r="C134" s="27"/>
      <c r="D134" s="27"/>
      <c r="E134" s="29"/>
      <c r="F134" s="26"/>
      <c r="G134" s="29"/>
      <c r="H134" s="26"/>
      <c r="I134" s="29"/>
      <c r="J134" s="26"/>
      <c r="K134" s="29"/>
      <c r="L134" s="26"/>
      <c r="M134" s="29"/>
      <c r="N134" s="26"/>
      <c r="O134" s="29"/>
      <c r="P134" s="26"/>
      <c r="Q134" s="29"/>
      <c r="R134" s="26"/>
      <c r="S134" s="29"/>
      <c r="T134" s="26"/>
      <c r="U134" s="29"/>
      <c r="V134" s="26"/>
      <c r="W134" s="29"/>
      <c r="X134" s="26"/>
      <c r="Y134" s="30"/>
      <c r="Z134" s="30"/>
      <c r="AA134" s="30"/>
    </row>
    <row r="135" spans="1:27" ht="10.5" customHeight="1">
      <c r="A135" s="31"/>
      <c r="B135" s="27"/>
      <c r="C135" s="27"/>
      <c r="D135" s="27"/>
      <c r="E135" s="29"/>
      <c r="F135" s="22"/>
      <c r="G135" s="29"/>
      <c r="H135" s="22"/>
      <c r="I135" s="29"/>
      <c r="J135" s="22"/>
      <c r="K135" s="29"/>
      <c r="L135" s="22"/>
      <c r="M135" s="29"/>
      <c r="N135" s="22"/>
      <c r="O135" s="29"/>
      <c r="P135" s="22"/>
      <c r="Q135" s="29"/>
      <c r="R135" s="22"/>
      <c r="S135" s="29"/>
      <c r="T135" s="22"/>
      <c r="U135" s="29"/>
      <c r="V135" s="22"/>
      <c r="W135" s="29"/>
      <c r="X135" s="22"/>
      <c r="Y135" s="30"/>
      <c r="Z135" s="30"/>
      <c r="AA135" s="30"/>
    </row>
    <row r="136" spans="1:27" ht="10.5" customHeight="1">
      <c r="A136" s="28"/>
      <c r="B136" s="27"/>
      <c r="C136" s="27"/>
      <c r="D136" s="27"/>
      <c r="E136" s="29"/>
      <c r="F136" s="26"/>
      <c r="G136" s="29"/>
      <c r="H136" s="26"/>
      <c r="I136" s="29"/>
      <c r="J136" s="26"/>
      <c r="K136" s="29"/>
      <c r="L136" s="26"/>
      <c r="M136" s="29"/>
      <c r="N136" s="26"/>
      <c r="O136" s="29"/>
      <c r="P136" s="26"/>
      <c r="Q136" s="29"/>
      <c r="R136" s="26"/>
      <c r="S136" s="29"/>
      <c r="T136" s="26"/>
      <c r="U136" s="29"/>
      <c r="V136" s="26"/>
      <c r="W136" s="29"/>
      <c r="X136" s="26"/>
      <c r="Y136" s="30"/>
      <c r="Z136" s="30"/>
      <c r="AA136" s="30"/>
    </row>
    <row r="137" spans="1:27" ht="10.5" customHeight="1">
      <c r="A137" s="31"/>
      <c r="B137" s="27"/>
      <c r="C137" s="27"/>
      <c r="D137" s="27"/>
      <c r="E137" s="29"/>
      <c r="F137" s="22"/>
      <c r="G137" s="29"/>
      <c r="H137" s="22"/>
      <c r="I137" s="29"/>
      <c r="J137" s="22"/>
      <c r="K137" s="29"/>
      <c r="L137" s="22"/>
      <c r="M137" s="29"/>
      <c r="N137" s="22"/>
      <c r="O137" s="29"/>
      <c r="P137" s="22"/>
      <c r="Q137" s="29"/>
      <c r="R137" s="22"/>
      <c r="S137" s="29"/>
      <c r="T137" s="22"/>
      <c r="U137" s="29"/>
      <c r="V137" s="22"/>
      <c r="W137" s="29"/>
      <c r="X137" s="22"/>
      <c r="Y137" s="30"/>
      <c r="Z137" s="30"/>
      <c r="AA137" s="30"/>
    </row>
    <row r="138" spans="1:27" ht="10.5" customHeight="1">
      <c r="A138" s="28"/>
      <c r="B138" s="27"/>
      <c r="C138" s="27"/>
      <c r="D138" s="27"/>
      <c r="E138" s="29"/>
      <c r="F138" s="26"/>
      <c r="G138" s="29"/>
      <c r="H138" s="26"/>
      <c r="I138" s="29"/>
      <c r="J138" s="26"/>
      <c r="K138" s="29"/>
      <c r="L138" s="26"/>
      <c r="M138" s="29"/>
      <c r="N138" s="26"/>
      <c r="O138" s="29"/>
      <c r="P138" s="26"/>
      <c r="Q138" s="29"/>
      <c r="R138" s="26"/>
      <c r="S138" s="29"/>
      <c r="T138" s="26"/>
      <c r="U138" s="29"/>
      <c r="V138" s="26"/>
      <c r="W138" s="29"/>
      <c r="X138" s="26"/>
      <c r="Y138" s="30"/>
      <c r="Z138" s="30"/>
      <c r="AA138" s="30"/>
    </row>
    <row r="139" spans="1:27" ht="10.5" customHeight="1">
      <c r="A139" s="31"/>
      <c r="B139" s="27"/>
      <c r="C139" s="27"/>
      <c r="D139" s="27"/>
      <c r="E139" s="29"/>
      <c r="F139" s="22"/>
      <c r="G139" s="29"/>
      <c r="H139" s="22"/>
      <c r="I139" s="29"/>
      <c r="J139" s="22"/>
      <c r="K139" s="29"/>
      <c r="L139" s="22"/>
      <c r="M139" s="29"/>
      <c r="N139" s="22"/>
      <c r="O139" s="29"/>
      <c r="P139" s="22"/>
      <c r="Q139" s="29"/>
      <c r="R139" s="22"/>
      <c r="S139" s="29"/>
      <c r="T139" s="22"/>
      <c r="U139" s="29"/>
      <c r="V139" s="22"/>
      <c r="W139" s="29"/>
      <c r="X139" s="22"/>
      <c r="Y139" s="30"/>
      <c r="Z139" s="30"/>
      <c r="AA139" s="30"/>
    </row>
    <row r="140" spans="1:27" ht="10.5" customHeight="1">
      <c r="A140" s="28"/>
      <c r="B140" s="27"/>
      <c r="C140" s="27"/>
      <c r="D140" s="27"/>
      <c r="E140" s="29"/>
      <c r="F140" s="26"/>
      <c r="G140" s="29"/>
      <c r="H140" s="26"/>
      <c r="I140" s="29"/>
      <c r="J140" s="26"/>
      <c r="K140" s="29"/>
      <c r="L140" s="26"/>
      <c r="M140" s="29"/>
      <c r="N140" s="26"/>
      <c r="O140" s="29"/>
      <c r="P140" s="26"/>
      <c r="Q140" s="29"/>
      <c r="R140" s="26"/>
      <c r="S140" s="29"/>
      <c r="T140" s="26"/>
      <c r="U140" s="29"/>
      <c r="V140" s="26"/>
      <c r="W140" s="29"/>
      <c r="X140" s="26"/>
      <c r="Y140" s="30"/>
      <c r="Z140" s="30"/>
      <c r="AA140" s="30"/>
    </row>
    <row r="141" spans="1:27" ht="10.5" customHeight="1">
      <c r="A141" s="31"/>
      <c r="B141" s="27"/>
      <c r="C141" s="27"/>
      <c r="D141" s="27"/>
      <c r="E141" s="29"/>
      <c r="F141" s="22"/>
      <c r="G141" s="29"/>
      <c r="H141" s="22"/>
      <c r="I141" s="29"/>
      <c r="J141" s="22"/>
      <c r="K141" s="29"/>
      <c r="L141" s="22"/>
      <c r="M141" s="29"/>
      <c r="N141" s="22"/>
      <c r="O141" s="29"/>
      <c r="P141" s="22"/>
      <c r="Q141" s="29"/>
      <c r="R141" s="22"/>
      <c r="S141" s="29"/>
      <c r="T141" s="22"/>
      <c r="U141" s="29"/>
      <c r="V141" s="22"/>
      <c r="W141" s="29"/>
      <c r="X141" s="22"/>
      <c r="Y141" s="30"/>
      <c r="Z141" s="30"/>
      <c r="AA141" s="30"/>
    </row>
    <row r="142" spans="1:27" ht="10.5" customHeight="1">
      <c r="A142" s="28"/>
      <c r="B142" s="27"/>
      <c r="C142" s="27"/>
      <c r="D142" s="27"/>
      <c r="E142" s="29"/>
      <c r="F142" s="26"/>
      <c r="G142" s="29"/>
      <c r="H142" s="26"/>
      <c r="I142" s="29"/>
      <c r="J142" s="26"/>
      <c r="K142" s="29"/>
      <c r="L142" s="26"/>
      <c r="M142" s="29"/>
      <c r="N142" s="26"/>
      <c r="O142" s="29"/>
      <c r="P142" s="26"/>
      <c r="Q142" s="29"/>
      <c r="R142" s="26"/>
      <c r="S142" s="29"/>
      <c r="T142" s="26"/>
      <c r="U142" s="29"/>
      <c r="V142" s="26"/>
      <c r="W142" s="29"/>
      <c r="X142" s="26"/>
      <c r="Y142" s="30"/>
      <c r="Z142" s="30"/>
      <c r="AA142" s="30"/>
    </row>
    <row r="143" spans="1:27" ht="10.5" customHeight="1">
      <c r="A143" s="31"/>
      <c r="B143" s="27"/>
      <c r="C143" s="27"/>
      <c r="D143" s="27"/>
      <c r="E143" s="29"/>
      <c r="F143" s="22"/>
      <c r="G143" s="29"/>
      <c r="H143" s="22"/>
      <c r="I143" s="29"/>
      <c r="J143" s="22"/>
      <c r="K143" s="29"/>
      <c r="L143" s="22"/>
      <c r="M143" s="29"/>
      <c r="N143" s="22"/>
      <c r="O143" s="29"/>
      <c r="P143" s="22"/>
      <c r="Q143" s="29"/>
      <c r="R143" s="22"/>
      <c r="S143" s="29"/>
      <c r="T143" s="22"/>
      <c r="U143" s="29"/>
      <c r="V143" s="22"/>
      <c r="W143" s="29"/>
      <c r="X143" s="22"/>
      <c r="Y143" s="30"/>
      <c r="Z143" s="30"/>
      <c r="AA143" s="30"/>
    </row>
    <row r="144" spans="1:27" ht="10.5" customHeight="1">
      <c r="A144" s="28"/>
      <c r="B144" s="27"/>
      <c r="C144" s="27"/>
      <c r="D144" s="27"/>
      <c r="E144" s="29"/>
      <c r="F144" s="26"/>
      <c r="G144" s="29"/>
      <c r="H144" s="26"/>
      <c r="I144" s="29"/>
      <c r="J144" s="26"/>
      <c r="K144" s="29"/>
      <c r="L144" s="26"/>
      <c r="M144" s="29"/>
      <c r="N144" s="26"/>
      <c r="O144" s="29"/>
      <c r="P144" s="26"/>
      <c r="Q144" s="29"/>
      <c r="R144" s="26"/>
      <c r="S144" s="29"/>
      <c r="T144" s="26"/>
      <c r="U144" s="29"/>
      <c r="V144" s="26"/>
      <c r="W144" s="29"/>
      <c r="X144" s="26"/>
      <c r="Y144" s="30"/>
      <c r="Z144" s="30"/>
      <c r="AA144" s="30"/>
    </row>
    <row r="145" spans="1:27" ht="10.5" customHeight="1">
      <c r="A145" s="31"/>
      <c r="B145" s="27"/>
      <c r="C145" s="27"/>
      <c r="D145" s="27"/>
      <c r="E145" s="29"/>
      <c r="F145" s="22"/>
      <c r="G145" s="29"/>
      <c r="H145" s="22"/>
      <c r="I145" s="29"/>
      <c r="J145" s="22"/>
      <c r="K145" s="29"/>
      <c r="L145" s="22"/>
      <c r="M145" s="29"/>
      <c r="N145" s="22"/>
      <c r="O145" s="29"/>
      <c r="P145" s="22"/>
      <c r="Q145" s="29"/>
      <c r="R145" s="22"/>
      <c r="S145" s="29"/>
      <c r="T145" s="22"/>
      <c r="U145" s="29"/>
      <c r="V145" s="22"/>
      <c r="W145" s="29"/>
      <c r="X145" s="22"/>
      <c r="Y145" s="30"/>
      <c r="Z145" s="30"/>
      <c r="AA145" s="30"/>
    </row>
    <row r="146" spans="1:27" ht="10.5" customHeight="1">
      <c r="A146" s="28"/>
      <c r="B146" s="27"/>
      <c r="C146" s="27"/>
      <c r="D146" s="27"/>
      <c r="E146" s="29"/>
      <c r="F146" s="26"/>
      <c r="G146" s="29"/>
      <c r="H146" s="26"/>
      <c r="I146" s="29"/>
      <c r="J146" s="26"/>
      <c r="K146" s="29"/>
      <c r="L146" s="26"/>
      <c r="M146" s="29"/>
      <c r="N146" s="26"/>
      <c r="O146" s="29"/>
      <c r="P146" s="26"/>
      <c r="Q146" s="29"/>
      <c r="R146" s="26"/>
      <c r="S146" s="29"/>
      <c r="T146" s="26"/>
      <c r="U146" s="29"/>
      <c r="V146" s="26"/>
      <c r="W146" s="29"/>
      <c r="X146" s="26"/>
      <c r="Y146" s="30"/>
      <c r="Z146" s="30"/>
      <c r="AA146" s="30"/>
    </row>
    <row r="147" spans="1:27" ht="10.5" customHeight="1">
      <c r="A147" s="31"/>
      <c r="B147" s="27"/>
      <c r="C147" s="27"/>
      <c r="D147" s="27"/>
      <c r="E147" s="29"/>
      <c r="F147" s="22"/>
      <c r="G147" s="29"/>
      <c r="H147" s="22"/>
      <c r="I147" s="29"/>
      <c r="J147" s="22"/>
      <c r="K147" s="29"/>
      <c r="L147" s="22"/>
      <c r="M147" s="29"/>
      <c r="N147" s="22"/>
      <c r="O147" s="29"/>
      <c r="P147" s="22"/>
      <c r="Q147" s="29"/>
      <c r="R147" s="22"/>
      <c r="S147" s="29"/>
      <c r="T147" s="22"/>
      <c r="U147" s="29"/>
      <c r="V147" s="22"/>
      <c r="W147" s="29"/>
      <c r="X147" s="22"/>
      <c r="Y147" s="30"/>
      <c r="Z147" s="30"/>
      <c r="AA147" s="30"/>
    </row>
    <row r="148" spans="1:27" ht="10.5" customHeight="1">
      <c r="A148" s="28"/>
      <c r="B148" s="27"/>
      <c r="C148" s="27"/>
      <c r="D148" s="27"/>
      <c r="E148" s="29"/>
      <c r="F148" s="26"/>
      <c r="G148" s="29"/>
      <c r="H148" s="26"/>
      <c r="I148" s="29"/>
      <c r="J148" s="26"/>
      <c r="K148" s="29"/>
      <c r="L148" s="26"/>
      <c r="M148" s="29"/>
      <c r="N148" s="26"/>
      <c r="O148" s="29"/>
      <c r="P148" s="26"/>
      <c r="Q148" s="29"/>
      <c r="R148" s="26"/>
      <c r="S148" s="29"/>
      <c r="T148" s="26"/>
      <c r="U148" s="29"/>
      <c r="V148" s="26"/>
      <c r="W148" s="29"/>
      <c r="X148" s="26"/>
      <c r="Y148" s="30"/>
      <c r="Z148" s="30"/>
      <c r="AA148" s="30"/>
    </row>
    <row r="149" spans="1:27" ht="10.5" customHeight="1">
      <c r="A149" s="31"/>
      <c r="B149" s="27"/>
      <c r="C149" s="27"/>
      <c r="D149" s="27"/>
      <c r="E149" s="29"/>
      <c r="F149" s="22"/>
      <c r="G149" s="29"/>
      <c r="H149" s="22"/>
      <c r="I149" s="29"/>
      <c r="J149" s="22"/>
      <c r="K149" s="29"/>
      <c r="L149" s="22"/>
      <c r="M149" s="29"/>
      <c r="N149" s="22"/>
      <c r="O149" s="29"/>
      <c r="P149" s="22"/>
      <c r="Q149" s="29"/>
      <c r="R149" s="22"/>
      <c r="S149" s="29"/>
      <c r="T149" s="22"/>
      <c r="U149" s="29"/>
      <c r="V149" s="22"/>
      <c r="W149" s="29"/>
      <c r="X149" s="22"/>
      <c r="Y149" s="30"/>
      <c r="Z149" s="30"/>
      <c r="AA149" s="30"/>
    </row>
    <row r="150" spans="1:27" ht="10.5" customHeight="1">
      <c r="A150" s="28"/>
      <c r="B150" s="27"/>
      <c r="C150" s="27"/>
      <c r="D150" s="27"/>
      <c r="E150" s="29"/>
      <c r="F150" s="26"/>
      <c r="G150" s="29"/>
      <c r="H150" s="26"/>
      <c r="I150" s="29"/>
      <c r="J150" s="26"/>
      <c r="K150" s="29"/>
      <c r="L150" s="26"/>
      <c r="M150" s="29"/>
      <c r="N150" s="26"/>
      <c r="O150" s="29"/>
      <c r="P150" s="26"/>
      <c r="Q150" s="29"/>
      <c r="R150" s="26"/>
      <c r="S150" s="29"/>
      <c r="T150" s="26"/>
      <c r="U150" s="29"/>
      <c r="V150" s="26"/>
      <c r="W150" s="29"/>
      <c r="X150" s="26"/>
      <c r="Y150" s="30"/>
      <c r="Z150" s="30"/>
      <c r="AA150" s="30"/>
    </row>
    <row r="151" spans="1:27" ht="10.5" customHeight="1">
      <c r="A151" s="31"/>
      <c r="B151" s="27"/>
      <c r="C151" s="27"/>
      <c r="D151" s="27"/>
      <c r="E151" s="29"/>
      <c r="F151" s="22"/>
      <c r="G151" s="29"/>
      <c r="H151" s="22"/>
      <c r="I151" s="29"/>
      <c r="J151" s="22"/>
      <c r="K151" s="29"/>
      <c r="L151" s="22"/>
      <c r="M151" s="29"/>
      <c r="N151" s="22"/>
      <c r="O151" s="29"/>
      <c r="P151" s="22"/>
      <c r="Q151" s="29"/>
      <c r="R151" s="22"/>
      <c r="S151" s="29"/>
      <c r="T151" s="22"/>
      <c r="U151" s="29"/>
      <c r="V151" s="22"/>
      <c r="W151" s="29"/>
      <c r="X151" s="22"/>
      <c r="Y151" s="30"/>
      <c r="Z151" s="30"/>
      <c r="AA151" s="30"/>
    </row>
    <row r="152" spans="1:27" ht="10.5" customHeight="1">
      <c r="A152" s="28"/>
      <c r="B152" s="27"/>
      <c r="C152" s="27"/>
      <c r="D152" s="27"/>
      <c r="E152" s="29"/>
      <c r="F152" s="26"/>
      <c r="G152" s="29"/>
      <c r="H152" s="26"/>
      <c r="I152" s="29"/>
      <c r="J152" s="26"/>
      <c r="K152" s="29"/>
      <c r="L152" s="26"/>
      <c r="M152" s="29"/>
      <c r="N152" s="26"/>
      <c r="O152" s="29"/>
      <c r="P152" s="26"/>
      <c r="Q152" s="29"/>
      <c r="R152" s="26"/>
      <c r="S152" s="29"/>
      <c r="T152" s="26"/>
      <c r="U152" s="29"/>
      <c r="V152" s="26"/>
      <c r="W152" s="29"/>
      <c r="X152" s="26"/>
      <c r="Y152" s="30"/>
      <c r="Z152" s="30"/>
      <c r="AA152" s="30"/>
    </row>
    <row r="153" spans="1:27" ht="10.5" customHeight="1">
      <c r="A153" s="31"/>
      <c r="B153" s="27"/>
      <c r="C153" s="27"/>
      <c r="D153" s="27"/>
      <c r="E153" s="29"/>
      <c r="F153" s="22"/>
      <c r="G153" s="29"/>
      <c r="H153" s="22"/>
      <c r="I153" s="29"/>
      <c r="J153" s="22"/>
      <c r="K153" s="29"/>
      <c r="L153" s="22"/>
      <c r="M153" s="29"/>
      <c r="N153" s="22"/>
      <c r="O153" s="29"/>
      <c r="P153" s="22"/>
      <c r="Q153" s="29"/>
      <c r="R153" s="22"/>
      <c r="S153" s="29"/>
      <c r="T153" s="22"/>
      <c r="U153" s="29"/>
      <c r="V153" s="22"/>
      <c r="W153" s="29"/>
      <c r="X153" s="22"/>
      <c r="Y153" s="30"/>
      <c r="Z153" s="30"/>
      <c r="AA153" s="30"/>
    </row>
    <row r="154" spans="1:27" ht="10.5" customHeight="1">
      <c r="A154" s="28"/>
      <c r="B154" s="27"/>
      <c r="C154" s="27"/>
      <c r="D154" s="27"/>
      <c r="E154" s="29"/>
      <c r="F154" s="26"/>
      <c r="G154" s="29"/>
      <c r="H154" s="26"/>
      <c r="I154" s="29"/>
      <c r="J154" s="26"/>
      <c r="K154" s="29"/>
      <c r="L154" s="26"/>
      <c r="M154" s="29"/>
      <c r="N154" s="26"/>
      <c r="O154" s="29"/>
      <c r="P154" s="26"/>
      <c r="Q154" s="29"/>
      <c r="R154" s="26"/>
      <c r="S154" s="29"/>
      <c r="T154" s="26"/>
      <c r="U154" s="29"/>
      <c r="V154" s="26"/>
      <c r="W154" s="29"/>
      <c r="X154" s="26"/>
      <c r="Y154" s="30"/>
      <c r="Z154" s="30"/>
      <c r="AA154" s="30"/>
    </row>
    <row r="155" spans="1:27" ht="10.5" customHeight="1">
      <c r="A155" s="31"/>
      <c r="B155" s="27"/>
      <c r="C155" s="27"/>
      <c r="D155" s="27"/>
      <c r="E155" s="29"/>
      <c r="F155" s="22"/>
      <c r="G155" s="29"/>
      <c r="H155" s="22"/>
      <c r="I155" s="29"/>
      <c r="J155" s="22"/>
      <c r="K155" s="29"/>
      <c r="L155" s="22"/>
      <c r="M155" s="29"/>
      <c r="N155" s="22"/>
      <c r="O155" s="29"/>
      <c r="P155" s="22"/>
      <c r="Q155" s="29"/>
      <c r="R155" s="22"/>
      <c r="S155" s="29"/>
      <c r="T155" s="22"/>
      <c r="U155" s="29"/>
      <c r="V155" s="22"/>
      <c r="W155" s="29"/>
      <c r="X155" s="22"/>
      <c r="Y155" s="30"/>
      <c r="Z155" s="30"/>
      <c r="AA155" s="30"/>
    </row>
    <row r="156" spans="1:27" ht="10.5" customHeight="1">
      <c r="A156" s="28"/>
      <c r="B156" s="27"/>
      <c r="C156" s="27"/>
      <c r="D156" s="27"/>
      <c r="E156" s="29"/>
      <c r="F156" s="26"/>
      <c r="G156" s="29"/>
      <c r="H156" s="26"/>
      <c r="I156" s="29"/>
      <c r="J156" s="26"/>
      <c r="K156" s="29"/>
      <c r="L156" s="26"/>
      <c r="M156" s="29"/>
      <c r="N156" s="26"/>
      <c r="O156" s="29"/>
      <c r="P156" s="26"/>
      <c r="Q156" s="29"/>
      <c r="R156" s="26"/>
      <c r="S156" s="29"/>
      <c r="T156" s="26"/>
      <c r="U156" s="29"/>
      <c r="V156" s="26"/>
      <c r="W156" s="29"/>
      <c r="X156" s="26"/>
      <c r="Y156" s="30"/>
      <c r="Z156" s="30"/>
      <c r="AA156" s="30"/>
    </row>
    <row r="157" spans="1:27" ht="10.5" customHeight="1">
      <c r="A157" s="31"/>
      <c r="B157" s="27"/>
      <c r="C157" s="27"/>
      <c r="D157" s="27"/>
      <c r="E157" s="29"/>
      <c r="F157" s="22"/>
      <c r="G157" s="29"/>
      <c r="H157" s="22"/>
      <c r="I157" s="29"/>
      <c r="J157" s="22"/>
      <c r="K157" s="29"/>
      <c r="L157" s="22"/>
      <c r="M157" s="29"/>
      <c r="N157" s="22"/>
      <c r="O157" s="29"/>
      <c r="P157" s="22"/>
      <c r="Q157" s="29"/>
      <c r="R157" s="22"/>
      <c r="S157" s="29"/>
      <c r="T157" s="22"/>
      <c r="U157" s="29"/>
      <c r="V157" s="22"/>
      <c r="W157" s="29"/>
      <c r="X157" s="22"/>
      <c r="Y157" s="30"/>
      <c r="Z157" s="30"/>
      <c r="AA157" s="30"/>
    </row>
    <row r="158" spans="1:27" ht="10.5" customHeight="1">
      <c r="A158" s="28"/>
      <c r="B158" s="27"/>
      <c r="C158" s="27"/>
      <c r="D158" s="27"/>
      <c r="E158" s="29"/>
      <c r="F158" s="26"/>
      <c r="G158" s="29"/>
      <c r="H158" s="26"/>
      <c r="I158" s="29"/>
      <c r="J158" s="26"/>
      <c r="K158" s="29"/>
      <c r="L158" s="26"/>
      <c r="M158" s="29"/>
      <c r="N158" s="26"/>
      <c r="O158" s="29"/>
      <c r="P158" s="26"/>
      <c r="Q158" s="29"/>
      <c r="R158" s="26"/>
      <c r="S158" s="29"/>
      <c r="T158" s="26"/>
      <c r="U158" s="29"/>
      <c r="V158" s="26"/>
      <c r="W158" s="29"/>
      <c r="X158" s="26"/>
      <c r="Y158" s="30"/>
      <c r="Z158" s="30"/>
      <c r="AA158" s="30"/>
    </row>
    <row r="159" spans="1:27" ht="10.5" customHeight="1">
      <c r="A159" s="31"/>
      <c r="B159" s="27"/>
      <c r="C159" s="27"/>
      <c r="D159" s="27"/>
      <c r="E159" s="29"/>
      <c r="F159" s="22"/>
      <c r="G159" s="29"/>
      <c r="H159" s="22"/>
      <c r="I159" s="29"/>
      <c r="J159" s="22"/>
      <c r="K159" s="29"/>
      <c r="L159" s="22"/>
      <c r="M159" s="29"/>
      <c r="N159" s="22"/>
      <c r="O159" s="29"/>
      <c r="P159" s="22"/>
      <c r="Q159" s="29"/>
      <c r="R159" s="22"/>
      <c r="S159" s="29"/>
      <c r="T159" s="22"/>
      <c r="U159" s="29"/>
      <c r="V159" s="22"/>
      <c r="W159" s="29"/>
      <c r="X159" s="22"/>
      <c r="Y159" s="30"/>
      <c r="Z159" s="30"/>
      <c r="AA159" s="30"/>
    </row>
    <row r="160" spans="1:27" ht="10.5" customHeight="1">
      <c r="A160" s="28"/>
      <c r="B160" s="27"/>
      <c r="C160" s="27"/>
      <c r="D160" s="27"/>
      <c r="E160" s="29"/>
      <c r="F160" s="26"/>
      <c r="G160" s="29"/>
      <c r="H160" s="26"/>
      <c r="I160" s="29"/>
      <c r="J160" s="26"/>
      <c r="K160" s="29"/>
      <c r="L160" s="26"/>
      <c r="M160" s="29"/>
      <c r="N160" s="26"/>
      <c r="O160" s="29"/>
      <c r="P160" s="26"/>
      <c r="Q160" s="29"/>
      <c r="R160" s="26"/>
      <c r="S160" s="29"/>
      <c r="T160" s="26"/>
      <c r="U160" s="29"/>
      <c r="V160" s="26"/>
      <c r="W160" s="29"/>
      <c r="X160" s="26"/>
      <c r="Y160" s="30"/>
      <c r="Z160" s="30"/>
      <c r="AA160" s="30"/>
    </row>
    <row r="161" spans="1:27" ht="10.5" customHeight="1">
      <c r="A161" s="31"/>
      <c r="B161" s="27"/>
      <c r="C161" s="27"/>
      <c r="D161" s="27"/>
      <c r="E161" s="29"/>
      <c r="F161" s="22"/>
      <c r="G161" s="29"/>
      <c r="H161" s="22"/>
      <c r="I161" s="29"/>
      <c r="J161" s="22"/>
      <c r="K161" s="29"/>
      <c r="L161" s="22"/>
      <c r="M161" s="29"/>
      <c r="N161" s="22"/>
      <c r="O161" s="29"/>
      <c r="P161" s="22"/>
      <c r="Q161" s="29"/>
      <c r="R161" s="22"/>
      <c r="S161" s="29"/>
      <c r="T161" s="22"/>
      <c r="U161" s="29"/>
      <c r="V161" s="22"/>
      <c r="W161" s="29"/>
      <c r="X161" s="22"/>
      <c r="Y161" s="30"/>
      <c r="Z161" s="30"/>
      <c r="AA161" s="30"/>
    </row>
    <row r="162" spans="1:27" ht="10.5" customHeight="1">
      <c r="A162" s="28"/>
      <c r="B162" s="27"/>
      <c r="C162" s="27"/>
      <c r="D162" s="27"/>
      <c r="E162" s="29"/>
      <c r="F162" s="26"/>
      <c r="G162" s="29"/>
      <c r="H162" s="26"/>
      <c r="I162" s="29"/>
      <c r="J162" s="26"/>
      <c r="K162" s="29"/>
      <c r="L162" s="26"/>
      <c r="M162" s="29"/>
      <c r="N162" s="26"/>
      <c r="O162" s="29"/>
      <c r="P162" s="26"/>
      <c r="Q162" s="29"/>
      <c r="R162" s="26"/>
      <c r="S162" s="29"/>
      <c r="T162" s="26"/>
      <c r="U162" s="29"/>
      <c r="V162" s="26"/>
      <c r="W162" s="29"/>
      <c r="X162" s="26"/>
      <c r="Y162" s="30"/>
      <c r="Z162" s="30"/>
      <c r="AA162" s="30"/>
    </row>
    <row r="163" spans="1:27" ht="10.5" customHeight="1">
      <c r="A163" s="31"/>
      <c r="B163" s="27"/>
      <c r="C163" s="27"/>
      <c r="D163" s="27"/>
      <c r="E163" s="29"/>
      <c r="F163" s="22"/>
      <c r="G163" s="29"/>
      <c r="H163" s="22"/>
      <c r="I163" s="29"/>
      <c r="J163" s="22"/>
      <c r="K163" s="29"/>
      <c r="L163" s="22"/>
      <c r="M163" s="29"/>
      <c r="N163" s="22"/>
      <c r="O163" s="29"/>
      <c r="P163" s="22"/>
      <c r="Q163" s="29"/>
      <c r="R163" s="22"/>
      <c r="S163" s="29"/>
      <c r="T163" s="22"/>
      <c r="U163" s="29"/>
      <c r="V163" s="22"/>
      <c r="W163" s="29"/>
      <c r="X163" s="22"/>
      <c r="Y163" s="30"/>
      <c r="Z163" s="30"/>
      <c r="AA163" s="30"/>
    </row>
    <row r="164" spans="1:27" ht="10.5" customHeight="1">
      <c r="A164" s="28"/>
      <c r="B164" s="27"/>
      <c r="C164" s="27"/>
      <c r="D164" s="27"/>
      <c r="E164" s="29"/>
      <c r="F164" s="26"/>
      <c r="G164" s="29"/>
      <c r="H164" s="26"/>
      <c r="I164" s="29"/>
      <c r="J164" s="26"/>
      <c r="K164" s="29"/>
      <c r="L164" s="26"/>
      <c r="M164" s="29"/>
      <c r="N164" s="26"/>
      <c r="O164" s="29"/>
      <c r="P164" s="26"/>
      <c r="Q164" s="29"/>
      <c r="R164" s="26"/>
      <c r="S164" s="29"/>
      <c r="T164" s="26"/>
      <c r="U164" s="29"/>
      <c r="V164" s="26"/>
      <c r="W164" s="29"/>
      <c r="X164" s="26"/>
      <c r="Y164" s="30"/>
      <c r="Z164" s="30"/>
      <c r="AA164" s="30"/>
    </row>
    <row r="165" spans="1:27" ht="10.5" customHeight="1">
      <c r="A165" s="31"/>
      <c r="B165" s="27"/>
      <c r="C165" s="27"/>
      <c r="D165" s="27"/>
      <c r="E165" s="29"/>
      <c r="F165" s="22"/>
      <c r="G165" s="29"/>
      <c r="H165" s="22"/>
      <c r="I165" s="29"/>
      <c r="J165" s="22"/>
      <c r="K165" s="29"/>
      <c r="L165" s="22"/>
      <c r="M165" s="29"/>
      <c r="N165" s="22"/>
      <c r="O165" s="29"/>
      <c r="P165" s="22"/>
      <c r="Q165" s="29"/>
      <c r="R165" s="22"/>
      <c r="S165" s="29"/>
      <c r="T165" s="22"/>
      <c r="U165" s="29"/>
      <c r="V165" s="22"/>
      <c r="W165" s="29"/>
      <c r="X165" s="22"/>
      <c r="Y165" s="30"/>
      <c r="Z165" s="30"/>
      <c r="AA165" s="30"/>
    </row>
    <row r="166" spans="1:27" ht="10.5" customHeight="1">
      <c r="A166" s="28"/>
      <c r="B166" s="27"/>
      <c r="C166" s="27"/>
      <c r="D166" s="27"/>
      <c r="E166" s="29"/>
      <c r="F166" s="26"/>
      <c r="G166" s="29"/>
      <c r="H166" s="26"/>
      <c r="I166" s="29"/>
      <c r="J166" s="26"/>
      <c r="K166" s="29"/>
      <c r="L166" s="26"/>
      <c r="M166" s="29"/>
      <c r="N166" s="26"/>
      <c r="O166" s="29"/>
      <c r="P166" s="26"/>
      <c r="Q166" s="29"/>
      <c r="R166" s="26"/>
      <c r="S166" s="29"/>
      <c r="T166" s="26"/>
      <c r="U166" s="29"/>
      <c r="V166" s="26"/>
      <c r="W166" s="29"/>
      <c r="X166" s="26"/>
      <c r="Y166" s="30"/>
      <c r="Z166" s="30"/>
      <c r="AA166" s="30"/>
    </row>
    <row r="167" spans="1:27" ht="10.5" customHeight="1">
      <c r="A167" s="31"/>
      <c r="B167" s="27"/>
      <c r="C167" s="27"/>
      <c r="D167" s="27"/>
      <c r="E167" s="29"/>
      <c r="F167" s="22"/>
      <c r="G167" s="29"/>
      <c r="H167" s="22"/>
      <c r="I167" s="29"/>
      <c r="J167" s="22"/>
      <c r="K167" s="29"/>
      <c r="L167" s="22"/>
      <c r="M167" s="29"/>
      <c r="N167" s="22"/>
      <c r="O167" s="29"/>
      <c r="P167" s="22"/>
      <c r="Q167" s="29"/>
      <c r="R167" s="22"/>
      <c r="S167" s="29"/>
      <c r="T167" s="22"/>
      <c r="U167" s="29"/>
      <c r="V167" s="22"/>
      <c r="W167" s="29"/>
      <c r="X167" s="22"/>
      <c r="Y167" s="30"/>
      <c r="Z167" s="30"/>
      <c r="AA167" s="30"/>
    </row>
    <row r="168" spans="1:30" ht="10.5" customHeight="1">
      <c r="A168" s="28"/>
      <c r="B168" s="27"/>
      <c r="C168" s="27"/>
      <c r="D168" s="27"/>
      <c r="E168" s="29"/>
      <c r="F168" s="26"/>
      <c r="G168" s="29"/>
      <c r="H168" s="26"/>
      <c r="I168" s="29"/>
      <c r="J168" s="26"/>
      <c r="K168" s="29"/>
      <c r="L168" s="26"/>
      <c r="M168" s="29"/>
      <c r="N168" s="26"/>
      <c r="O168" s="29"/>
      <c r="P168" s="26"/>
      <c r="Q168" s="29"/>
      <c r="R168" s="26"/>
      <c r="S168" s="29"/>
      <c r="T168" s="26"/>
      <c r="U168" s="29"/>
      <c r="V168" s="26"/>
      <c r="W168" s="29"/>
      <c r="X168" s="26"/>
      <c r="Y168" s="30"/>
      <c r="Z168" s="30"/>
      <c r="AA168" s="30"/>
      <c r="AB168" s="3"/>
      <c r="AC168" s="3"/>
      <c r="AD168" s="3"/>
    </row>
    <row r="169" spans="1:30" ht="15.75">
      <c r="A169" s="31"/>
      <c r="B169" s="27"/>
      <c r="C169" s="27"/>
      <c r="D169" s="27"/>
      <c r="E169" s="29"/>
      <c r="F169" s="22"/>
      <c r="G169" s="29"/>
      <c r="H169" s="22"/>
      <c r="I169" s="29"/>
      <c r="J169" s="22"/>
      <c r="K169" s="29"/>
      <c r="L169" s="22"/>
      <c r="M169" s="29"/>
      <c r="N169" s="22"/>
      <c r="O169" s="29"/>
      <c r="P169" s="22"/>
      <c r="Q169" s="29"/>
      <c r="R169" s="22"/>
      <c r="S169" s="29"/>
      <c r="T169" s="22"/>
      <c r="U169" s="29"/>
      <c r="V169" s="22"/>
      <c r="W169" s="29"/>
      <c r="X169" s="22"/>
      <c r="Y169" s="30"/>
      <c r="Z169" s="30"/>
      <c r="AA169" s="30"/>
      <c r="AB169" s="3"/>
      <c r="AC169" s="3"/>
      <c r="AD169" s="3"/>
    </row>
    <row r="170" spans="1:30" ht="15">
      <c r="A170" s="28"/>
      <c r="B170" s="27"/>
      <c r="C170" s="27"/>
      <c r="D170" s="27"/>
      <c r="E170" s="29"/>
      <c r="F170" s="26"/>
      <c r="G170" s="29"/>
      <c r="H170" s="26"/>
      <c r="I170" s="29"/>
      <c r="J170" s="26"/>
      <c r="K170" s="29"/>
      <c r="L170" s="26"/>
      <c r="M170" s="29"/>
      <c r="N170" s="26"/>
      <c r="O170" s="29"/>
      <c r="P170" s="26"/>
      <c r="Q170" s="29"/>
      <c r="R170" s="26"/>
      <c r="S170" s="29"/>
      <c r="T170" s="26"/>
      <c r="U170" s="29"/>
      <c r="V170" s="26"/>
      <c r="W170" s="29"/>
      <c r="X170" s="26"/>
      <c r="Y170" s="30"/>
      <c r="Z170" s="30"/>
      <c r="AA170" s="30"/>
      <c r="AB170" s="3"/>
      <c r="AC170" s="3"/>
      <c r="AD170" s="3"/>
    </row>
    <row r="171" spans="1:30" ht="15.75">
      <c r="A171" s="31"/>
      <c r="B171" s="27"/>
      <c r="C171" s="27"/>
      <c r="D171" s="27"/>
      <c r="E171" s="29"/>
      <c r="F171" s="22"/>
      <c r="G171" s="29"/>
      <c r="H171" s="22"/>
      <c r="I171" s="29"/>
      <c r="J171" s="22"/>
      <c r="K171" s="29"/>
      <c r="L171" s="22"/>
      <c r="M171" s="29"/>
      <c r="N171" s="22"/>
      <c r="O171" s="29"/>
      <c r="P171" s="22"/>
      <c r="Q171" s="29"/>
      <c r="R171" s="22"/>
      <c r="S171" s="29"/>
      <c r="T171" s="22"/>
      <c r="U171" s="29"/>
      <c r="V171" s="22"/>
      <c r="W171" s="29"/>
      <c r="X171" s="22"/>
      <c r="Y171" s="30"/>
      <c r="Z171" s="30"/>
      <c r="AA171" s="30"/>
      <c r="AB171" s="3"/>
      <c r="AC171" s="3"/>
      <c r="AD171" s="3"/>
    </row>
    <row r="172" spans="1:30" ht="15">
      <c r="A172" s="28"/>
      <c r="B172" s="27"/>
      <c r="C172" s="27"/>
      <c r="D172" s="27"/>
      <c r="E172" s="29"/>
      <c r="F172" s="26"/>
      <c r="G172" s="29"/>
      <c r="H172" s="26"/>
      <c r="I172" s="29"/>
      <c r="J172" s="26"/>
      <c r="K172" s="29"/>
      <c r="L172" s="26"/>
      <c r="M172" s="29"/>
      <c r="N172" s="26"/>
      <c r="O172" s="29"/>
      <c r="P172" s="26"/>
      <c r="Q172" s="29"/>
      <c r="R172" s="26"/>
      <c r="S172" s="29"/>
      <c r="T172" s="26"/>
      <c r="U172" s="29"/>
      <c r="V172" s="26"/>
      <c r="W172" s="29"/>
      <c r="X172" s="26"/>
      <c r="Y172" s="30"/>
      <c r="Z172" s="30"/>
      <c r="AA172" s="30"/>
      <c r="AB172" s="3"/>
      <c r="AC172" s="3"/>
      <c r="AD172" s="3"/>
    </row>
    <row r="173" spans="1:30" ht="15.75">
      <c r="A173" s="31"/>
      <c r="B173" s="27"/>
      <c r="C173" s="27"/>
      <c r="D173" s="27"/>
      <c r="E173" s="29"/>
      <c r="F173" s="22"/>
      <c r="G173" s="29"/>
      <c r="H173" s="22"/>
      <c r="I173" s="29"/>
      <c r="J173" s="22"/>
      <c r="K173" s="29"/>
      <c r="L173" s="22"/>
      <c r="M173" s="29"/>
      <c r="N173" s="22"/>
      <c r="O173" s="29"/>
      <c r="P173" s="22"/>
      <c r="Q173" s="29"/>
      <c r="R173" s="22"/>
      <c r="S173" s="29"/>
      <c r="T173" s="22"/>
      <c r="U173" s="29"/>
      <c r="V173" s="22"/>
      <c r="W173" s="29"/>
      <c r="X173" s="22"/>
      <c r="Y173" s="30"/>
      <c r="Z173" s="30"/>
      <c r="AA173" s="30"/>
      <c r="AB173" s="3"/>
      <c r="AC173" s="3"/>
      <c r="AD173" s="3"/>
    </row>
    <row r="174" spans="1:30" ht="15">
      <c r="A174" s="28"/>
      <c r="B174" s="27"/>
      <c r="C174" s="27"/>
      <c r="D174" s="27"/>
      <c r="E174" s="29"/>
      <c r="F174" s="26"/>
      <c r="G174" s="29"/>
      <c r="H174" s="26"/>
      <c r="I174" s="29"/>
      <c r="J174" s="26"/>
      <c r="K174" s="29"/>
      <c r="L174" s="26"/>
      <c r="M174" s="29"/>
      <c r="N174" s="26"/>
      <c r="O174" s="29"/>
      <c r="P174" s="26"/>
      <c r="Q174" s="29"/>
      <c r="R174" s="26"/>
      <c r="S174" s="29"/>
      <c r="T174" s="26"/>
      <c r="U174" s="29"/>
      <c r="V174" s="26"/>
      <c r="W174" s="29"/>
      <c r="X174" s="26"/>
      <c r="Y174" s="30"/>
      <c r="Z174" s="30"/>
      <c r="AA174" s="30"/>
      <c r="AB174" s="3"/>
      <c r="AC174" s="3"/>
      <c r="AD174" s="3"/>
    </row>
    <row r="175" spans="1:30" ht="15.75">
      <c r="A175" s="31"/>
      <c r="B175" s="27"/>
      <c r="C175" s="27"/>
      <c r="D175" s="27"/>
      <c r="E175" s="29"/>
      <c r="F175" s="22"/>
      <c r="G175" s="29"/>
      <c r="H175" s="22"/>
      <c r="I175" s="29"/>
      <c r="J175" s="22"/>
      <c r="K175" s="29"/>
      <c r="L175" s="22"/>
      <c r="M175" s="29"/>
      <c r="N175" s="22"/>
      <c r="O175" s="29"/>
      <c r="P175" s="22"/>
      <c r="Q175" s="29"/>
      <c r="R175" s="22"/>
      <c r="S175" s="29"/>
      <c r="T175" s="22"/>
      <c r="U175" s="29"/>
      <c r="V175" s="22"/>
      <c r="W175" s="29"/>
      <c r="X175" s="22"/>
      <c r="Y175" s="30"/>
      <c r="Z175" s="30"/>
      <c r="AA175" s="30"/>
      <c r="AB175" s="3"/>
      <c r="AC175" s="3"/>
      <c r="AD175" s="3"/>
    </row>
    <row r="176" spans="1:30" ht="15">
      <c r="A176" s="28"/>
      <c r="B176" s="27"/>
      <c r="C176" s="27"/>
      <c r="D176" s="27"/>
      <c r="E176" s="29"/>
      <c r="F176" s="26"/>
      <c r="G176" s="29"/>
      <c r="H176" s="26"/>
      <c r="I176" s="29"/>
      <c r="J176" s="26"/>
      <c r="K176" s="29"/>
      <c r="L176" s="26"/>
      <c r="M176" s="29"/>
      <c r="N176" s="26"/>
      <c r="O176" s="29"/>
      <c r="P176" s="26"/>
      <c r="Q176" s="29"/>
      <c r="R176" s="26"/>
      <c r="S176" s="29"/>
      <c r="T176" s="26"/>
      <c r="U176" s="29"/>
      <c r="V176" s="26"/>
      <c r="W176" s="29"/>
      <c r="X176" s="26"/>
      <c r="Y176" s="30"/>
      <c r="Z176" s="30"/>
      <c r="AA176" s="30"/>
      <c r="AB176" s="3"/>
      <c r="AC176" s="3"/>
      <c r="AD176" s="3"/>
    </row>
    <row r="177" spans="1:30" ht="15.75">
      <c r="A177" s="31"/>
      <c r="B177" s="27"/>
      <c r="C177" s="27"/>
      <c r="D177" s="27"/>
      <c r="E177" s="29"/>
      <c r="F177" s="22"/>
      <c r="G177" s="29"/>
      <c r="H177" s="22"/>
      <c r="I177" s="29"/>
      <c r="J177" s="22"/>
      <c r="K177" s="29"/>
      <c r="L177" s="22"/>
      <c r="M177" s="29"/>
      <c r="N177" s="22"/>
      <c r="O177" s="29"/>
      <c r="P177" s="22"/>
      <c r="Q177" s="29"/>
      <c r="R177" s="22"/>
      <c r="S177" s="29"/>
      <c r="T177" s="22"/>
      <c r="U177" s="29"/>
      <c r="V177" s="22"/>
      <c r="W177" s="29"/>
      <c r="X177" s="22"/>
      <c r="Y177" s="30"/>
      <c r="Z177" s="30"/>
      <c r="AA177" s="30"/>
      <c r="AB177" s="3"/>
      <c r="AC177" s="3"/>
      <c r="AD177" s="3"/>
    </row>
    <row r="178" spans="1:30" ht="15">
      <c r="A178" s="28"/>
      <c r="B178" s="27"/>
      <c r="C178" s="27"/>
      <c r="D178" s="27"/>
      <c r="E178" s="29"/>
      <c r="F178" s="26"/>
      <c r="G178" s="29"/>
      <c r="H178" s="26"/>
      <c r="I178" s="29"/>
      <c r="J178" s="26"/>
      <c r="K178" s="29"/>
      <c r="L178" s="26"/>
      <c r="M178" s="29"/>
      <c r="N178" s="26"/>
      <c r="O178" s="29"/>
      <c r="P178" s="26"/>
      <c r="Q178" s="29"/>
      <c r="R178" s="26"/>
      <c r="S178" s="29"/>
      <c r="T178" s="26"/>
      <c r="U178" s="29"/>
      <c r="V178" s="26"/>
      <c r="W178" s="29"/>
      <c r="X178" s="26"/>
      <c r="Y178" s="30"/>
      <c r="Z178" s="30"/>
      <c r="AA178" s="30"/>
      <c r="AB178" s="3"/>
      <c r="AC178" s="3"/>
      <c r="AD178" s="3"/>
    </row>
    <row r="179" spans="1:30" ht="15.75">
      <c r="A179" s="31"/>
      <c r="B179" s="27"/>
      <c r="C179" s="27"/>
      <c r="D179" s="27"/>
      <c r="E179" s="29"/>
      <c r="F179" s="22"/>
      <c r="G179" s="29"/>
      <c r="H179" s="22"/>
      <c r="I179" s="29"/>
      <c r="J179" s="22"/>
      <c r="K179" s="29"/>
      <c r="L179" s="22"/>
      <c r="M179" s="29"/>
      <c r="N179" s="22"/>
      <c r="O179" s="29"/>
      <c r="P179" s="22"/>
      <c r="Q179" s="29"/>
      <c r="R179" s="22"/>
      <c r="S179" s="29"/>
      <c r="T179" s="22"/>
      <c r="U179" s="29"/>
      <c r="V179" s="22"/>
      <c r="W179" s="29"/>
      <c r="X179" s="22"/>
      <c r="Y179" s="30"/>
      <c r="Z179" s="30"/>
      <c r="AA179" s="30"/>
      <c r="AB179" s="3"/>
      <c r="AC179" s="3"/>
      <c r="AD179" s="3"/>
    </row>
    <row r="180" spans="1:30" ht="15">
      <c r="A180" s="28"/>
      <c r="B180" s="27"/>
      <c r="C180" s="27"/>
      <c r="D180" s="27"/>
      <c r="E180" s="29"/>
      <c r="F180" s="26"/>
      <c r="G180" s="29"/>
      <c r="H180" s="26"/>
      <c r="I180" s="29"/>
      <c r="J180" s="26"/>
      <c r="K180" s="29"/>
      <c r="L180" s="26"/>
      <c r="M180" s="29"/>
      <c r="N180" s="26"/>
      <c r="O180" s="29"/>
      <c r="P180" s="26"/>
      <c r="Q180" s="29"/>
      <c r="R180" s="26"/>
      <c r="S180" s="29"/>
      <c r="T180" s="26"/>
      <c r="U180" s="29"/>
      <c r="V180" s="26"/>
      <c r="W180" s="29"/>
      <c r="X180" s="26"/>
      <c r="Y180" s="30"/>
      <c r="Z180" s="30"/>
      <c r="AA180" s="30"/>
      <c r="AB180" s="3"/>
      <c r="AC180" s="3"/>
      <c r="AD180" s="3"/>
    </row>
    <row r="181" spans="1:30" ht="15.75">
      <c r="A181" s="31"/>
      <c r="B181" s="27"/>
      <c r="C181" s="27"/>
      <c r="D181" s="27"/>
      <c r="E181" s="29"/>
      <c r="F181" s="22"/>
      <c r="G181" s="29"/>
      <c r="H181" s="22"/>
      <c r="I181" s="29"/>
      <c r="J181" s="22"/>
      <c r="K181" s="29"/>
      <c r="L181" s="22"/>
      <c r="M181" s="29"/>
      <c r="N181" s="22"/>
      <c r="O181" s="29"/>
      <c r="P181" s="22"/>
      <c r="Q181" s="29"/>
      <c r="R181" s="22"/>
      <c r="S181" s="29"/>
      <c r="T181" s="22"/>
      <c r="U181" s="29"/>
      <c r="V181" s="22"/>
      <c r="W181" s="29"/>
      <c r="X181" s="22"/>
      <c r="Y181" s="30"/>
      <c r="Z181" s="30"/>
      <c r="AA181" s="30"/>
      <c r="AB181" s="3"/>
      <c r="AC181" s="3"/>
      <c r="AD181" s="3"/>
    </row>
    <row r="182" spans="1:30" ht="15">
      <c r="A182" s="28"/>
      <c r="B182" s="27"/>
      <c r="C182" s="27"/>
      <c r="D182" s="27"/>
      <c r="E182" s="29"/>
      <c r="F182" s="26"/>
      <c r="G182" s="29"/>
      <c r="H182" s="26"/>
      <c r="I182" s="29"/>
      <c r="J182" s="26"/>
      <c r="K182" s="29"/>
      <c r="L182" s="26"/>
      <c r="M182" s="29"/>
      <c r="N182" s="26"/>
      <c r="O182" s="29"/>
      <c r="P182" s="26"/>
      <c r="Q182" s="29"/>
      <c r="R182" s="26"/>
      <c r="S182" s="29"/>
      <c r="T182" s="26"/>
      <c r="U182" s="29"/>
      <c r="V182" s="26"/>
      <c r="W182" s="29"/>
      <c r="X182" s="26"/>
      <c r="Y182" s="30"/>
      <c r="Z182" s="30"/>
      <c r="AA182" s="30"/>
      <c r="AB182" s="3"/>
      <c r="AC182" s="3"/>
      <c r="AD182" s="3"/>
    </row>
    <row r="183" spans="1:30" ht="15.75">
      <c r="A183" s="31"/>
      <c r="B183" s="27"/>
      <c r="C183" s="27"/>
      <c r="D183" s="27"/>
      <c r="E183" s="29"/>
      <c r="F183" s="22"/>
      <c r="G183" s="29"/>
      <c r="H183" s="22"/>
      <c r="I183" s="29"/>
      <c r="J183" s="22"/>
      <c r="K183" s="29"/>
      <c r="L183" s="22"/>
      <c r="M183" s="29"/>
      <c r="N183" s="22"/>
      <c r="O183" s="29"/>
      <c r="P183" s="22"/>
      <c r="Q183" s="29"/>
      <c r="R183" s="22"/>
      <c r="S183" s="29"/>
      <c r="T183" s="22"/>
      <c r="U183" s="29"/>
      <c r="V183" s="22"/>
      <c r="W183" s="29"/>
      <c r="X183" s="22"/>
      <c r="Y183" s="30"/>
      <c r="Z183" s="30"/>
      <c r="AA183" s="30"/>
      <c r="AB183" s="3"/>
      <c r="AC183" s="3"/>
      <c r="AD183" s="3"/>
    </row>
    <row r="184" spans="1:30" ht="15">
      <c r="A184" s="28"/>
      <c r="B184" s="27"/>
      <c r="C184" s="27"/>
      <c r="D184" s="27"/>
      <c r="E184" s="29"/>
      <c r="F184" s="26"/>
      <c r="G184" s="29"/>
      <c r="H184" s="26"/>
      <c r="I184" s="29"/>
      <c r="J184" s="26"/>
      <c r="K184" s="29"/>
      <c r="L184" s="26"/>
      <c r="M184" s="29"/>
      <c r="N184" s="26"/>
      <c r="O184" s="29"/>
      <c r="P184" s="26"/>
      <c r="Q184" s="29"/>
      <c r="R184" s="26"/>
      <c r="S184" s="29"/>
      <c r="T184" s="26"/>
      <c r="U184" s="29"/>
      <c r="V184" s="26"/>
      <c r="W184" s="29"/>
      <c r="X184" s="26"/>
      <c r="Y184" s="30"/>
      <c r="Z184" s="30"/>
      <c r="AA184" s="30"/>
      <c r="AB184" s="3"/>
      <c r="AC184" s="3"/>
      <c r="AD184" s="3"/>
    </row>
    <row r="185" spans="1:30" ht="15.75">
      <c r="A185" s="31"/>
      <c r="B185" s="27"/>
      <c r="C185" s="27"/>
      <c r="D185" s="27"/>
      <c r="E185" s="29"/>
      <c r="F185" s="22"/>
      <c r="G185" s="29"/>
      <c r="H185" s="22"/>
      <c r="I185" s="29"/>
      <c r="J185" s="22"/>
      <c r="K185" s="29"/>
      <c r="L185" s="22"/>
      <c r="M185" s="29"/>
      <c r="N185" s="22"/>
      <c r="O185" s="29"/>
      <c r="P185" s="22"/>
      <c r="Q185" s="29"/>
      <c r="R185" s="22"/>
      <c r="S185" s="29"/>
      <c r="T185" s="22"/>
      <c r="U185" s="29"/>
      <c r="V185" s="22"/>
      <c r="W185" s="29"/>
      <c r="X185" s="22"/>
      <c r="Y185" s="30"/>
      <c r="Z185" s="30"/>
      <c r="AA185" s="30"/>
      <c r="AB185" s="3"/>
      <c r="AC185" s="3"/>
      <c r="AD185" s="3"/>
    </row>
    <row r="186" spans="1:30" ht="15">
      <c r="A186" s="28"/>
      <c r="B186" s="27"/>
      <c r="C186" s="27"/>
      <c r="D186" s="27"/>
      <c r="E186" s="29"/>
      <c r="F186" s="26"/>
      <c r="G186" s="29"/>
      <c r="H186" s="26"/>
      <c r="I186" s="29"/>
      <c r="J186" s="26"/>
      <c r="K186" s="29"/>
      <c r="L186" s="26"/>
      <c r="M186" s="29"/>
      <c r="N186" s="26"/>
      <c r="O186" s="29"/>
      <c r="P186" s="26"/>
      <c r="Q186" s="29"/>
      <c r="R186" s="26"/>
      <c r="S186" s="29"/>
      <c r="T186" s="26"/>
      <c r="U186" s="29"/>
      <c r="V186" s="26"/>
      <c r="W186" s="29"/>
      <c r="X186" s="26"/>
      <c r="Y186" s="30"/>
      <c r="Z186" s="30"/>
      <c r="AA186" s="30"/>
      <c r="AB186" s="3"/>
      <c r="AC186" s="3"/>
      <c r="AD186" s="3"/>
    </row>
    <row r="187" spans="1:30" ht="15.75">
      <c r="A187" s="31"/>
      <c r="B187" s="27"/>
      <c r="C187" s="27"/>
      <c r="D187" s="27"/>
      <c r="E187" s="29"/>
      <c r="F187" s="22"/>
      <c r="G187" s="29"/>
      <c r="H187" s="22"/>
      <c r="I187" s="29"/>
      <c r="J187" s="22"/>
      <c r="K187" s="29"/>
      <c r="L187" s="22"/>
      <c r="M187" s="29"/>
      <c r="N187" s="22"/>
      <c r="O187" s="29"/>
      <c r="P187" s="22"/>
      <c r="Q187" s="29"/>
      <c r="R187" s="22"/>
      <c r="S187" s="29"/>
      <c r="T187" s="22"/>
      <c r="U187" s="29"/>
      <c r="V187" s="22"/>
      <c r="W187" s="29"/>
      <c r="X187" s="22"/>
      <c r="Y187" s="30"/>
      <c r="Z187" s="30"/>
      <c r="AA187" s="30"/>
      <c r="AB187" s="3"/>
      <c r="AC187" s="3"/>
      <c r="AD187" s="3"/>
    </row>
    <row r="188" spans="1:30" ht="15">
      <c r="A188" s="28"/>
      <c r="B188" s="27"/>
      <c r="C188" s="27"/>
      <c r="D188" s="27"/>
      <c r="E188" s="29"/>
      <c r="F188" s="26"/>
      <c r="G188" s="29"/>
      <c r="H188" s="26"/>
      <c r="I188" s="29"/>
      <c r="J188" s="26"/>
      <c r="K188" s="29"/>
      <c r="L188" s="26"/>
      <c r="M188" s="29"/>
      <c r="N188" s="26"/>
      <c r="O188" s="29"/>
      <c r="P188" s="26"/>
      <c r="Q188" s="29"/>
      <c r="R188" s="26"/>
      <c r="S188" s="29"/>
      <c r="T188" s="26"/>
      <c r="U188" s="29"/>
      <c r="V188" s="26"/>
      <c r="W188" s="29"/>
      <c r="X188" s="26"/>
      <c r="Y188" s="30"/>
      <c r="Z188" s="30"/>
      <c r="AA188" s="30"/>
      <c r="AB188" s="3"/>
      <c r="AC188" s="3"/>
      <c r="AD188" s="3"/>
    </row>
    <row r="189" spans="1:30" ht="15.75">
      <c r="A189" s="31"/>
      <c r="B189" s="27"/>
      <c r="C189" s="27"/>
      <c r="D189" s="27"/>
      <c r="E189" s="29"/>
      <c r="F189" s="22"/>
      <c r="G189" s="29"/>
      <c r="H189" s="22"/>
      <c r="I189" s="29"/>
      <c r="J189" s="22"/>
      <c r="K189" s="29"/>
      <c r="L189" s="22"/>
      <c r="M189" s="29"/>
      <c r="N189" s="22"/>
      <c r="O189" s="29"/>
      <c r="P189" s="22"/>
      <c r="Q189" s="29"/>
      <c r="R189" s="22"/>
      <c r="S189" s="29"/>
      <c r="T189" s="22"/>
      <c r="U189" s="29"/>
      <c r="V189" s="22"/>
      <c r="W189" s="29"/>
      <c r="X189" s="22"/>
      <c r="Y189" s="30"/>
      <c r="Z189" s="30"/>
      <c r="AA189" s="30"/>
      <c r="AB189" s="3"/>
      <c r="AC189" s="3"/>
      <c r="AD189" s="3"/>
    </row>
    <row r="190" spans="1:30" ht="15">
      <c r="A190" s="28"/>
      <c r="B190" s="27"/>
      <c r="C190" s="27"/>
      <c r="D190" s="27"/>
      <c r="E190" s="29"/>
      <c r="F190" s="26"/>
      <c r="G190" s="29"/>
      <c r="H190" s="26"/>
      <c r="I190" s="29"/>
      <c r="J190" s="26"/>
      <c r="K190" s="29"/>
      <c r="L190" s="26"/>
      <c r="M190" s="29"/>
      <c r="N190" s="26"/>
      <c r="O190" s="29"/>
      <c r="P190" s="26"/>
      <c r="Q190" s="29"/>
      <c r="R190" s="26"/>
      <c r="S190" s="29"/>
      <c r="T190" s="26"/>
      <c r="U190" s="29"/>
      <c r="V190" s="26"/>
      <c r="W190" s="29"/>
      <c r="X190" s="26"/>
      <c r="Y190" s="30"/>
      <c r="Z190" s="30"/>
      <c r="AA190" s="30"/>
      <c r="AB190" s="3"/>
      <c r="AC190" s="3"/>
      <c r="AD190" s="3"/>
    </row>
    <row r="191" spans="1:30" ht="15.75">
      <c r="A191" s="31"/>
      <c r="B191" s="27"/>
      <c r="C191" s="27"/>
      <c r="D191" s="27"/>
      <c r="E191" s="29"/>
      <c r="F191" s="22"/>
      <c r="G191" s="29"/>
      <c r="H191" s="22"/>
      <c r="I191" s="29"/>
      <c r="J191" s="22"/>
      <c r="K191" s="29"/>
      <c r="L191" s="22"/>
      <c r="M191" s="29"/>
      <c r="N191" s="22"/>
      <c r="O191" s="29"/>
      <c r="P191" s="22"/>
      <c r="Q191" s="29"/>
      <c r="R191" s="22"/>
      <c r="S191" s="29"/>
      <c r="T191" s="22"/>
      <c r="U191" s="29"/>
      <c r="V191" s="22"/>
      <c r="W191" s="29"/>
      <c r="X191" s="22"/>
      <c r="Y191" s="30"/>
      <c r="Z191" s="30"/>
      <c r="AA191" s="30"/>
      <c r="AB191" s="3"/>
      <c r="AC191" s="3"/>
      <c r="AD191" s="3"/>
    </row>
    <row r="192" spans="1:30" ht="15">
      <c r="A192" s="28"/>
      <c r="B192" s="27"/>
      <c r="C192" s="27"/>
      <c r="D192" s="27"/>
      <c r="E192" s="29"/>
      <c r="F192" s="26"/>
      <c r="G192" s="29"/>
      <c r="H192" s="26"/>
      <c r="I192" s="29"/>
      <c r="J192" s="26"/>
      <c r="K192" s="29"/>
      <c r="L192" s="26"/>
      <c r="M192" s="29"/>
      <c r="N192" s="26"/>
      <c r="O192" s="29"/>
      <c r="P192" s="26"/>
      <c r="Q192" s="29"/>
      <c r="R192" s="26"/>
      <c r="S192" s="29"/>
      <c r="T192" s="26"/>
      <c r="U192" s="29"/>
      <c r="V192" s="26"/>
      <c r="W192" s="29"/>
      <c r="X192" s="26"/>
      <c r="Y192" s="30"/>
      <c r="Z192" s="30"/>
      <c r="AA192" s="30"/>
      <c r="AB192" s="3"/>
      <c r="AC192" s="3"/>
      <c r="AD192" s="3"/>
    </row>
    <row r="193" spans="1:30" ht="15.75">
      <c r="A193" s="31"/>
      <c r="B193" s="27"/>
      <c r="C193" s="27"/>
      <c r="D193" s="27"/>
      <c r="E193" s="29"/>
      <c r="F193" s="22"/>
      <c r="G193" s="29"/>
      <c r="H193" s="22"/>
      <c r="I193" s="29"/>
      <c r="J193" s="22"/>
      <c r="K193" s="29"/>
      <c r="L193" s="22"/>
      <c r="M193" s="29"/>
      <c r="N193" s="22"/>
      <c r="O193" s="29"/>
      <c r="P193" s="22"/>
      <c r="Q193" s="29"/>
      <c r="R193" s="22"/>
      <c r="S193" s="29"/>
      <c r="T193" s="22"/>
      <c r="U193" s="29"/>
      <c r="V193" s="22"/>
      <c r="W193" s="29"/>
      <c r="X193" s="22"/>
      <c r="Y193" s="30"/>
      <c r="Z193" s="30"/>
      <c r="AA193" s="30"/>
      <c r="AB193" s="3"/>
      <c r="AC193" s="3"/>
      <c r="AD193" s="3"/>
    </row>
    <row r="194" spans="1:30" ht="15">
      <c r="A194" s="28"/>
      <c r="B194" s="27"/>
      <c r="C194" s="27"/>
      <c r="D194" s="27"/>
      <c r="E194" s="29"/>
      <c r="F194" s="26"/>
      <c r="G194" s="29"/>
      <c r="H194" s="26"/>
      <c r="I194" s="29"/>
      <c r="J194" s="26"/>
      <c r="K194" s="29"/>
      <c r="L194" s="26"/>
      <c r="M194" s="29"/>
      <c r="N194" s="26"/>
      <c r="O194" s="29"/>
      <c r="P194" s="26"/>
      <c r="Q194" s="29"/>
      <c r="R194" s="26"/>
      <c r="S194" s="29"/>
      <c r="T194" s="26"/>
      <c r="U194" s="29"/>
      <c r="V194" s="26"/>
      <c r="W194" s="29"/>
      <c r="X194" s="26"/>
      <c r="Y194" s="30"/>
      <c r="Z194" s="30"/>
      <c r="AA194" s="30"/>
      <c r="AB194" s="3"/>
      <c r="AC194" s="3"/>
      <c r="AD194" s="3"/>
    </row>
    <row r="195" spans="1:30" ht="15.75">
      <c r="A195" s="31"/>
      <c r="B195" s="27"/>
      <c r="C195" s="27"/>
      <c r="D195" s="27"/>
      <c r="E195" s="29"/>
      <c r="F195" s="22"/>
      <c r="G195" s="29"/>
      <c r="H195" s="22"/>
      <c r="I195" s="29"/>
      <c r="J195" s="22"/>
      <c r="K195" s="29"/>
      <c r="L195" s="22"/>
      <c r="M195" s="29"/>
      <c r="N195" s="22"/>
      <c r="O195" s="29"/>
      <c r="P195" s="22"/>
      <c r="Q195" s="29"/>
      <c r="R195" s="22"/>
      <c r="S195" s="29"/>
      <c r="T195" s="22"/>
      <c r="U195" s="29"/>
      <c r="V195" s="22"/>
      <c r="W195" s="29"/>
      <c r="X195" s="22"/>
      <c r="Y195" s="30"/>
      <c r="Z195" s="30"/>
      <c r="AA195" s="30"/>
      <c r="AB195" s="3"/>
      <c r="AC195" s="3"/>
      <c r="AD195" s="3"/>
    </row>
    <row r="196" spans="1:30" ht="15">
      <c r="A196" s="28"/>
      <c r="B196" s="27"/>
      <c r="C196" s="27"/>
      <c r="D196" s="27"/>
      <c r="E196" s="29"/>
      <c r="F196" s="26"/>
      <c r="G196" s="29"/>
      <c r="H196" s="26"/>
      <c r="I196" s="29"/>
      <c r="J196" s="26"/>
      <c r="K196" s="29"/>
      <c r="L196" s="26"/>
      <c r="M196" s="29"/>
      <c r="N196" s="26"/>
      <c r="O196" s="29"/>
      <c r="P196" s="26"/>
      <c r="Q196" s="29"/>
      <c r="R196" s="26"/>
      <c r="S196" s="29"/>
      <c r="T196" s="26"/>
      <c r="U196" s="29"/>
      <c r="V196" s="26"/>
      <c r="W196" s="29"/>
      <c r="X196" s="26"/>
      <c r="Y196" s="30"/>
      <c r="Z196" s="30"/>
      <c r="AA196" s="30"/>
      <c r="AB196" s="3"/>
      <c r="AC196" s="3"/>
      <c r="AD196" s="3"/>
    </row>
    <row r="197" spans="1:30" ht="15.75">
      <c r="A197" s="31"/>
      <c r="B197" s="27"/>
      <c r="C197" s="27"/>
      <c r="D197" s="27"/>
      <c r="E197" s="29"/>
      <c r="F197" s="22"/>
      <c r="G197" s="29"/>
      <c r="H197" s="22"/>
      <c r="I197" s="29"/>
      <c r="J197" s="22"/>
      <c r="K197" s="29"/>
      <c r="L197" s="22"/>
      <c r="M197" s="29"/>
      <c r="N197" s="22"/>
      <c r="O197" s="29"/>
      <c r="P197" s="22"/>
      <c r="Q197" s="29"/>
      <c r="R197" s="22"/>
      <c r="S197" s="29"/>
      <c r="T197" s="22"/>
      <c r="U197" s="29"/>
      <c r="V197" s="22"/>
      <c r="W197" s="29"/>
      <c r="X197" s="22"/>
      <c r="Y197" s="30"/>
      <c r="Z197" s="30"/>
      <c r="AA197" s="30"/>
      <c r="AB197" s="3"/>
      <c r="AC197" s="3"/>
      <c r="AD197" s="3"/>
    </row>
    <row r="198" spans="1:30" ht="15">
      <c r="A198" s="28"/>
      <c r="B198" s="27"/>
      <c r="C198" s="27"/>
      <c r="D198" s="27"/>
      <c r="E198" s="29"/>
      <c r="F198" s="26"/>
      <c r="G198" s="29"/>
      <c r="H198" s="26"/>
      <c r="I198" s="29"/>
      <c r="J198" s="26"/>
      <c r="K198" s="29"/>
      <c r="L198" s="26"/>
      <c r="M198" s="29"/>
      <c r="N198" s="26"/>
      <c r="O198" s="29"/>
      <c r="P198" s="26"/>
      <c r="Q198" s="29"/>
      <c r="R198" s="26"/>
      <c r="S198" s="29"/>
      <c r="T198" s="26"/>
      <c r="U198" s="29"/>
      <c r="V198" s="26"/>
      <c r="W198" s="29"/>
      <c r="X198" s="26"/>
      <c r="Y198" s="30"/>
      <c r="Z198" s="30"/>
      <c r="AA198" s="30"/>
      <c r="AB198" s="3"/>
      <c r="AC198" s="3"/>
      <c r="AD198" s="3"/>
    </row>
    <row r="199" spans="1:30" ht="15.75">
      <c r="A199" s="31"/>
      <c r="B199" s="27"/>
      <c r="C199" s="27"/>
      <c r="D199" s="27"/>
      <c r="E199" s="29"/>
      <c r="F199" s="22"/>
      <c r="G199" s="29"/>
      <c r="H199" s="22"/>
      <c r="I199" s="29"/>
      <c r="J199" s="22"/>
      <c r="K199" s="29"/>
      <c r="L199" s="22"/>
      <c r="M199" s="29"/>
      <c r="N199" s="22"/>
      <c r="O199" s="29"/>
      <c r="P199" s="22"/>
      <c r="Q199" s="29"/>
      <c r="R199" s="22"/>
      <c r="S199" s="29"/>
      <c r="T199" s="22"/>
      <c r="U199" s="29"/>
      <c r="V199" s="22"/>
      <c r="W199" s="29"/>
      <c r="X199" s="22"/>
      <c r="Y199" s="30"/>
      <c r="Z199" s="30"/>
      <c r="AA199" s="30"/>
      <c r="AB199" s="3"/>
      <c r="AC199" s="3"/>
      <c r="AD199" s="3"/>
    </row>
    <row r="200" spans="1:30" ht="15">
      <c r="A200" s="28"/>
      <c r="B200" s="27"/>
      <c r="C200" s="27"/>
      <c r="D200" s="27"/>
      <c r="E200" s="29"/>
      <c r="F200" s="26"/>
      <c r="G200" s="29"/>
      <c r="H200" s="26"/>
      <c r="I200" s="29"/>
      <c r="J200" s="26"/>
      <c r="K200" s="29"/>
      <c r="L200" s="26"/>
      <c r="M200" s="29"/>
      <c r="N200" s="26"/>
      <c r="O200" s="29"/>
      <c r="P200" s="26"/>
      <c r="Q200" s="29"/>
      <c r="R200" s="26"/>
      <c r="S200" s="29"/>
      <c r="T200" s="26"/>
      <c r="U200" s="29"/>
      <c r="V200" s="26"/>
      <c r="W200" s="29"/>
      <c r="X200" s="26"/>
      <c r="Y200" s="30"/>
      <c r="Z200" s="30"/>
      <c r="AA200" s="30"/>
      <c r="AB200" s="3"/>
      <c r="AC200" s="3"/>
      <c r="AD200" s="3"/>
    </row>
    <row r="201" spans="1:27" ht="15.75">
      <c r="A201" s="31"/>
      <c r="B201" s="27"/>
      <c r="C201" s="27"/>
      <c r="D201" s="27"/>
      <c r="E201" s="29"/>
      <c r="F201" s="22"/>
      <c r="G201" s="29"/>
      <c r="H201" s="22"/>
      <c r="I201" s="29"/>
      <c r="J201" s="22"/>
      <c r="K201" s="29"/>
      <c r="L201" s="22"/>
      <c r="M201" s="29"/>
      <c r="N201" s="22"/>
      <c r="O201" s="29"/>
      <c r="P201" s="22"/>
      <c r="Q201" s="29"/>
      <c r="R201" s="22"/>
      <c r="S201" s="29"/>
      <c r="T201" s="22"/>
      <c r="U201" s="29"/>
      <c r="V201" s="22"/>
      <c r="W201" s="29"/>
      <c r="X201" s="22"/>
      <c r="Y201" s="30"/>
      <c r="Z201" s="30"/>
      <c r="AA201" s="30"/>
    </row>
    <row r="202" spans="1:27" ht="15">
      <c r="A202" s="28"/>
      <c r="B202" s="27"/>
      <c r="C202" s="27"/>
      <c r="D202" s="27"/>
      <c r="E202" s="29"/>
      <c r="F202" s="26"/>
      <c r="G202" s="29"/>
      <c r="H202" s="26"/>
      <c r="I202" s="29"/>
      <c r="J202" s="26"/>
      <c r="K202" s="29"/>
      <c r="L202" s="26"/>
      <c r="M202" s="29"/>
      <c r="N202" s="26"/>
      <c r="O202" s="29"/>
      <c r="P202" s="26"/>
      <c r="Q202" s="29"/>
      <c r="R202" s="26"/>
      <c r="S202" s="29"/>
      <c r="T202" s="26"/>
      <c r="U202" s="29"/>
      <c r="V202" s="26"/>
      <c r="W202" s="29"/>
      <c r="X202" s="26"/>
      <c r="Y202" s="30"/>
      <c r="Z202" s="30"/>
      <c r="AA202" s="30"/>
    </row>
    <row r="203" spans="1:27" ht="15.75">
      <c r="A203" s="31"/>
      <c r="B203" s="27"/>
      <c r="C203" s="27"/>
      <c r="D203" s="27"/>
      <c r="E203" s="29"/>
      <c r="F203" s="22"/>
      <c r="G203" s="29"/>
      <c r="H203" s="22"/>
      <c r="I203" s="29"/>
      <c r="J203" s="22"/>
      <c r="K203" s="29"/>
      <c r="L203" s="22"/>
      <c r="M203" s="29"/>
      <c r="N203" s="22"/>
      <c r="O203" s="29"/>
      <c r="P203" s="22"/>
      <c r="Q203" s="29"/>
      <c r="R203" s="22"/>
      <c r="S203" s="29"/>
      <c r="T203" s="22"/>
      <c r="U203" s="29"/>
      <c r="V203" s="22"/>
      <c r="W203" s="29"/>
      <c r="X203" s="22"/>
      <c r="Y203" s="30"/>
      <c r="Z203" s="30"/>
      <c r="AA203" s="30"/>
    </row>
    <row r="204" spans="1:27" ht="15">
      <c r="A204" s="28"/>
      <c r="B204" s="27"/>
      <c r="C204" s="27"/>
      <c r="D204" s="27"/>
      <c r="E204" s="29"/>
      <c r="F204" s="26"/>
      <c r="G204" s="29"/>
      <c r="H204" s="26"/>
      <c r="I204" s="29"/>
      <c r="J204" s="26"/>
      <c r="K204" s="29"/>
      <c r="L204" s="26"/>
      <c r="M204" s="29"/>
      <c r="N204" s="26"/>
      <c r="O204" s="29"/>
      <c r="P204" s="26"/>
      <c r="Q204" s="29"/>
      <c r="R204" s="26"/>
      <c r="S204" s="29"/>
      <c r="T204" s="26"/>
      <c r="U204" s="29"/>
      <c r="V204" s="26"/>
      <c r="W204" s="29"/>
      <c r="X204" s="26"/>
      <c r="Y204" s="30"/>
      <c r="Z204" s="30"/>
      <c r="AA204" s="30"/>
    </row>
    <row r="205" spans="1:27" ht="15.75">
      <c r="A205" s="31"/>
      <c r="B205" s="27"/>
      <c r="C205" s="27"/>
      <c r="D205" s="27"/>
      <c r="E205" s="29"/>
      <c r="F205" s="22"/>
      <c r="G205" s="29"/>
      <c r="H205" s="22"/>
      <c r="I205" s="29"/>
      <c r="J205" s="22"/>
      <c r="K205" s="29"/>
      <c r="L205" s="22"/>
      <c r="M205" s="29"/>
      <c r="N205" s="22"/>
      <c r="O205" s="29"/>
      <c r="P205" s="22"/>
      <c r="Q205" s="29"/>
      <c r="R205" s="22"/>
      <c r="S205" s="29"/>
      <c r="T205" s="22"/>
      <c r="U205" s="29"/>
      <c r="V205" s="22"/>
      <c r="W205" s="29"/>
      <c r="X205" s="22"/>
      <c r="Y205" s="30"/>
      <c r="Z205" s="30"/>
      <c r="AA205" s="30"/>
    </row>
    <row r="206" spans="1:27" ht="15">
      <c r="A206" s="28"/>
      <c r="B206" s="27"/>
      <c r="C206" s="27"/>
      <c r="D206" s="27"/>
      <c r="E206" s="29"/>
      <c r="F206" s="26"/>
      <c r="G206" s="29"/>
      <c r="H206" s="26"/>
      <c r="I206" s="29"/>
      <c r="J206" s="26"/>
      <c r="K206" s="29"/>
      <c r="L206" s="26"/>
      <c r="M206" s="29"/>
      <c r="N206" s="26"/>
      <c r="O206" s="29"/>
      <c r="P206" s="26"/>
      <c r="Q206" s="29"/>
      <c r="R206" s="26"/>
      <c r="S206" s="29"/>
      <c r="T206" s="26"/>
      <c r="U206" s="29"/>
      <c r="V206" s="26"/>
      <c r="W206" s="29"/>
      <c r="X206" s="26"/>
      <c r="Y206" s="30"/>
      <c r="Z206" s="30"/>
      <c r="AA206" s="30"/>
    </row>
    <row r="207" spans="1:27" ht="15.75">
      <c r="A207" s="31"/>
      <c r="B207" s="27"/>
      <c r="C207" s="27"/>
      <c r="D207" s="27"/>
      <c r="E207" s="29"/>
      <c r="F207" s="22"/>
      <c r="G207" s="29"/>
      <c r="H207" s="22"/>
      <c r="I207" s="29"/>
      <c r="J207" s="22"/>
      <c r="K207" s="29"/>
      <c r="L207" s="22"/>
      <c r="M207" s="29"/>
      <c r="N207" s="22"/>
      <c r="O207" s="29"/>
      <c r="P207" s="22"/>
      <c r="Q207" s="29"/>
      <c r="R207" s="22"/>
      <c r="S207" s="29"/>
      <c r="T207" s="22"/>
      <c r="U207" s="29"/>
      <c r="V207" s="22"/>
      <c r="W207" s="29"/>
      <c r="X207" s="22"/>
      <c r="Y207" s="30"/>
      <c r="Z207" s="30"/>
      <c r="AA207" s="30"/>
    </row>
    <row r="208" spans="1:27" ht="15">
      <c r="A208" s="28"/>
      <c r="B208" s="27"/>
      <c r="C208" s="27"/>
      <c r="D208" s="27"/>
      <c r="E208" s="29"/>
      <c r="F208" s="26"/>
      <c r="G208" s="29"/>
      <c r="H208" s="26"/>
      <c r="I208" s="29"/>
      <c r="J208" s="26"/>
      <c r="K208" s="29"/>
      <c r="L208" s="26"/>
      <c r="M208" s="29"/>
      <c r="N208" s="26"/>
      <c r="O208" s="29"/>
      <c r="P208" s="26"/>
      <c r="Q208" s="29"/>
      <c r="R208" s="26"/>
      <c r="S208" s="29"/>
      <c r="T208" s="26"/>
      <c r="U208" s="29"/>
      <c r="V208" s="26"/>
      <c r="W208" s="29"/>
      <c r="X208" s="26"/>
      <c r="Y208" s="30"/>
      <c r="Z208" s="30"/>
      <c r="AA208" s="30"/>
    </row>
    <row r="209" spans="1:27" ht="15.75">
      <c r="A209" s="31"/>
      <c r="B209" s="27"/>
      <c r="C209" s="27"/>
      <c r="D209" s="27"/>
      <c r="E209" s="29"/>
      <c r="F209" s="22"/>
      <c r="G209" s="29"/>
      <c r="H209" s="22"/>
      <c r="I209" s="29"/>
      <c r="J209" s="22"/>
      <c r="K209" s="29"/>
      <c r="L209" s="22"/>
      <c r="M209" s="29"/>
      <c r="N209" s="22"/>
      <c r="O209" s="29"/>
      <c r="P209" s="22"/>
      <c r="Q209" s="29"/>
      <c r="R209" s="22"/>
      <c r="S209" s="29"/>
      <c r="T209" s="22"/>
      <c r="U209" s="29"/>
      <c r="V209" s="22"/>
      <c r="W209" s="29"/>
      <c r="X209" s="22"/>
      <c r="Y209" s="30"/>
      <c r="Z209" s="30"/>
      <c r="AA209" s="30"/>
    </row>
    <row r="210" spans="1:27" ht="15">
      <c r="A210" s="28"/>
      <c r="B210" s="27"/>
      <c r="C210" s="27"/>
      <c r="D210" s="27"/>
      <c r="E210" s="29"/>
      <c r="F210" s="26"/>
      <c r="G210" s="29"/>
      <c r="H210" s="26"/>
      <c r="I210" s="29"/>
      <c r="J210" s="26"/>
      <c r="K210" s="29"/>
      <c r="L210" s="26"/>
      <c r="M210" s="29"/>
      <c r="N210" s="26"/>
      <c r="O210" s="29"/>
      <c r="P210" s="26"/>
      <c r="Q210" s="29"/>
      <c r="R210" s="26"/>
      <c r="S210" s="29"/>
      <c r="T210" s="26"/>
      <c r="U210" s="29"/>
      <c r="V210" s="26"/>
      <c r="W210" s="29"/>
      <c r="X210" s="26"/>
      <c r="Y210" s="30"/>
      <c r="Z210" s="30"/>
      <c r="AA210" s="30"/>
    </row>
    <row r="211" spans="1:27" ht="15.75">
      <c r="A211" s="31"/>
      <c r="B211" s="27"/>
      <c r="C211" s="27"/>
      <c r="D211" s="27"/>
      <c r="E211" s="29"/>
      <c r="F211" s="22"/>
      <c r="G211" s="29"/>
      <c r="H211" s="22"/>
      <c r="I211" s="29"/>
      <c r="J211" s="22"/>
      <c r="K211" s="29"/>
      <c r="L211" s="22"/>
      <c r="M211" s="29"/>
      <c r="N211" s="22"/>
      <c r="O211" s="29"/>
      <c r="P211" s="22"/>
      <c r="Q211" s="29"/>
      <c r="R211" s="22"/>
      <c r="S211" s="29"/>
      <c r="T211" s="22"/>
      <c r="U211" s="29"/>
      <c r="V211" s="22"/>
      <c r="W211" s="29"/>
      <c r="X211" s="22"/>
      <c r="Y211" s="30"/>
      <c r="Z211" s="30"/>
      <c r="AA211" s="30"/>
    </row>
    <row r="212" spans="1:27" ht="15">
      <c r="A212" s="28"/>
      <c r="B212" s="27"/>
      <c r="C212" s="27"/>
      <c r="D212" s="27"/>
      <c r="E212" s="29"/>
      <c r="F212" s="26"/>
      <c r="G212" s="29"/>
      <c r="H212" s="26"/>
      <c r="I212" s="29"/>
      <c r="J212" s="26"/>
      <c r="K212" s="29"/>
      <c r="L212" s="26"/>
      <c r="M212" s="29"/>
      <c r="N212" s="26"/>
      <c r="O212" s="29"/>
      <c r="P212" s="26"/>
      <c r="Q212" s="29"/>
      <c r="R212" s="26"/>
      <c r="S212" s="29"/>
      <c r="T212" s="26"/>
      <c r="U212" s="29"/>
      <c r="V212" s="26"/>
      <c r="W212" s="29"/>
      <c r="X212" s="26"/>
      <c r="Y212" s="30"/>
      <c r="Z212" s="30"/>
      <c r="AA212" s="30"/>
    </row>
    <row r="213" spans="1:27" ht="15.75">
      <c r="A213" s="31"/>
      <c r="B213" s="27"/>
      <c r="C213" s="27"/>
      <c r="D213" s="27"/>
      <c r="E213" s="29"/>
      <c r="F213" s="22"/>
      <c r="G213" s="29"/>
      <c r="H213" s="22"/>
      <c r="I213" s="29"/>
      <c r="J213" s="22"/>
      <c r="K213" s="29"/>
      <c r="L213" s="22"/>
      <c r="M213" s="29"/>
      <c r="N213" s="22"/>
      <c r="O213" s="29"/>
      <c r="P213" s="22"/>
      <c r="Q213" s="29"/>
      <c r="R213" s="22"/>
      <c r="S213" s="29"/>
      <c r="T213" s="22"/>
      <c r="U213" s="29"/>
      <c r="V213" s="22"/>
      <c r="W213" s="29"/>
      <c r="X213" s="22"/>
      <c r="Y213" s="30"/>
      <c r="Z213" s="30"/>
      <c r="AA213" s="30"/>
    </row>
    <row r="214" spans="1:27" ht="15">
      <c r="A214" s="28"/>
      <c r="B214" s="27"/>
      <c r="C214" s="27"/>
      <c r="D214" s="27"/>
      <c r="E214" s="29"/>
      <c r="F214" s="26"/>
      <c r="G214" s="29"/>
      <c r="H214" s="26"/>
      <c r="I214" s="29"/>
      <c r="J214" s="26"/>
      <c r="K214" s="29"/>
      <c r="L214" s="26"/>
      <c r="M214" s="29"/>
      <c r="N214" s="26"/>
      <c r="O214" s="29"/>
      <c r="P214" s="26"/>
      <c r="Q214" s="29"/>
      <c r="R214" s="26"/>
      <c r="S214" s="29"/>
      <c r="T214" s="26"/>
      <c r="U214" s="29"/>
      <c r="V214" s="26"/>
      <c r="W214" s="29"/>
      <c r="X214" s="26"/>
      <c r="Y214" s="30"/>
      <c r="Z214" s="30"/>
      <c r="AA214" s="30"/>
    </row>
    <row r="215" spans="1:27" ht="15.75">
      <c r="A215" s="31"/>
      <c r="B215" s="27"/>
      <c r="C215" s="27"/>
      <c r="D215" s="27"/>
      <c r="E215" s="29"/>
      <c r="F215" s="22"/>
      <c r="G215" s="29"/>
      <c r="H215" s="22"/>
      <c r="I215" s="29"/>
      <c r="J215" s="22"/>
      <c r="K215" s="29"/>
      <c r="L215" s="22"/>
      <c r="M215" s="29"/>
      <c r="N215" s="22"/>
      <c r="O215" s="29"/>
      <c r="P215" s="22"/>
      <c r="Q215" s="29"/>
      <c r="R215" s="22"/>
      <c r="S215" s="29"/>
      <c r="T215" s="22"/>
      <c r="U215" s="29"/>
      <c r="V215" s="22"/>
      <c r="W215" s="29"/>
      <c r="X215" s="22"/>
      <c r="Y215" s="30"/>
      <c r="Z215" s="30"/>
      <c r="AA215" s="30"/>
    </row>
    <row r="216" spans="1:27" ht="15">
      <c r="A216" s="28"/>
      <c r="B216" s="27"/>
      <c r="C216" s="27"/>
      <c r="D216" s="27"/>
      <c r="E216" s="29"/>
      <c r="F216" s="26"/>
      <c r="G216" s="29"/>
      <c r="H216" s="26"/>
      <c r="I216" s="29"/>
      <c r="J216" s="26"/>
      <c r="K216" s="29"/>
      <c r="L216" s="26"/>
      <c r="M216" s="29"/>
      <c r="N216" s="26"/>
      <c r="O216" s="29"/>
      <c r="P216" s="26"/>
      <c r="Q216" s="29"/>
      <c r="R216" s="26"/>
      <c r="S216" s="29"/>
      <c r="T216" s="26"/>
      <c r="U216" s="29"/>
      <c r="V216" s="26"/>
      <c r="W216" s="29"/>
      <c r="X216" s="26"/>
      <c r="Y216" s="30"/>
      <c r="Z216" s="30"/>
      <c r="AA216" s="30"/>
    </row>
    <row r="217" spans="1:27" ht="15.75">
      <c r="A217" s="31"/>
      <c r="B217" s="27"/>
      <c r="C217" s="27"/>
      <c r="D217" s="27"/>
      <c r="E217" s="29"/>
      <c r="F217" s="22"/>
      <c r="G217" s="29"/>
      <c r="H217" s="22"/>
      <c r="I217" s="29"/>
      <c r="J217" s="22"/>
      <c r="K217" s="29"/>
      <c r="L217" s="22"/>
      <c r="M217" s="29"/>
      <c r="N217" s="22"/>
      <c r="O217" s="29"/>
      <c r="P217" s="22"/>
      <c r="Q217" s="29"/>
      <c r="R217" s="22"/>
      <c r="S217" s="29"/>
      <c r="T217" s="22"/>
      <c r="U217" s="29"/>
      <c r="V217" s="22"/>
      <c r="W217" s="29"/>
      <c r="X217" s="22"/>
      <c r="Y217" s="30"/>
      <c r="Z217" s="30"/>
      <c r="AA217" s="30"/>
    </row>
    <row r="218" spans="1:27" ht="15">
      <c r="A218" s="28"/>
      <c r="B218" s="27"/>
      <c r="C218" s="27"/>
      <c r="D218" s="27"/>
      <c r="E218" s="29"/>
      <c r="F218" s="26"/>
      <c r="G218" s="29"/>
      <c r="H218" s="26"/>
      <c r="I218" s="29"/>
      <c r="J218" s="26"/>
      <c r="K218" s="29"/>
      <c r="L218" s="26"/>
      <c r="M218" s="29"/>
      <c r="N218" s="26"/>
      <c r="O218" s="29"/>
      <c r="P218" s="26"/>
      <c r="Q218" s="29"/>
      <c r="R218" s="26"/>
      <c r="S218" s="29"/>
      <c r="T218" s="26"/>
      <c r="U218" s="29"/>
      <c r="V218" s="26"/>
      <c r="W218" s="29"/>
      <c r="X218" s="26"/>
      <c r="Y218" s="30"/>
      <c r="Z218" s="30"/>
      <c r="AA218" s="30"/>
    </row>
    <row r="219" spans="1:27" ht="15.75">
      <c r="A219" s="31"/>
      <c r="B219" s="27"/>
      <c r="C219" s="27"/>
      <c r="D219" s="27"/>
      <c r="E219" s="29"/>
      <c r="F219" s="22"/>
      <c r="G219" s="29"/>
      <c r="H219" s="22"/>
      <c r="I219" s="29"/>
      <c r="J219" s="22"/>
      <c r="K219" s="29"/>
      <c r="L219" s="22"/>
      <c r="M219" s="29"/>
      <c r="N219" s="22"/>
      <c r="O219" s="29"/>
      <c r="P219" s="22"/>
      <c r="Q219" s="29"/>
      <c r="R219" s="22"/>
      <c r="S219" s="29"/>
      <c r="T219" s="22"/>
      <c r="U219" s="29"/>
      <c r="V219" s="22"/>
      <c r="W219" s="29"/>
      <c r="X219" s="22"/>
      <c r="Y219" s="30"/>
      <c r="Z219" s="30"/>
      <c r="AA219" s="30"/>
    </row>
    <row r="220" spans="1:27" ht="15">
      <c r="A220" s="28"/>
      <c r="B220" s="27"/>
      <c r="C220" s="27"/>
      <c r="D220" s="27"/>
      <c r="E220" s="29"/>
      <c r="F220" s="26"/>
      <c r="G220" s="29"/>
      <c r="H220" s="26"/>
      <c r="I220" s="29"/>
      <c r="J220" s="26"/>
      <c r="K220" s="29"/>
      <c r="L220" s="26"/>
      <c r="M220" s="29"/>
      <c r="N220" s="26"/>
      <c r="O220" s="29"/>
      <c r="P220" s="26"/>
      <c r="Q220" s="29"/>
      <c r="R220" s="26"/>
      <c r="S220" s="29"/>
      <c r="T220" s="26"/>
      <c r="U220" s="29"/>
      <c r="V220" s="26"/>
      <c r="W220" s="29"/>
      <c r="X220" s="26"/>
      <c r="Y220" s="30"/>
      <c r="Z220" s="30"/>
      <c r="AA220" s="30"/>
    </row>
    <row r="221" spans="1:27" ht="15.75">
      <c r="A221" s="31"/>
      <c r="B221" s="27"/>
      <c r="C221" s="27"/>
      <c r="D221" s="27"/>
      <c r="E221" s="29"/>
      <c r="F221" s="22"/>
      <c r="G221" s="29"/>
      <c r="H221" s="22"/>
      <c r="I221" s="29"/>
      <c r="J221" s="22"/>
      <c r="K221" s="29"/>
      <c r="L221" s="22"/>
      <c r="M221" s="29"/>
      <c r="N221" s="22"/>
      <c r="O221" s="29"/>
      <c r="P221" s="22"/>
      <c r="Q221" s="29"/>
      <c r="R221" s="22"/>
      <c r="S221" s="29"/>
      <c r="T221" s="22"/>
      <c r="U221" s="29"/>
      <c r="V221" s="22"/>
      <c r="W221" s="29"/>
      <c r="X221" s="22"/>
      <c r="Y221" s="30"/>
      <c r="Z221" s="30"/>
      <c r="AA221" s="30"/>
    </row>
    <row r="222" spans="1:27" ht="15">
      <c r="A222" s="28"/>
      <c r="B222" s="27"/>
      <c r="C222" s="27"/>
      <c r="D222" s="27"/>
      <c r="E222" s="29"/>
      <c r="F222" s="26"/>
      <c r="G222" s="29"/>
      <c r="H222" s="26"/>
      <c r="I222" s="29"/>
      <c r="J222" s="26"/>
      <c r="K222" s="29"/>
      <c r="L222" s="26"/>
      <c r="M222" s="29"/>
      <c r="N222" s="26"/>
      <c r="O222" s="29"/>
      <c r="P222" s="26"/>
      <c r="Q222" s="29"/>
      <c r="R222" s="26"/>
      <c r="S222" s="29"/>
      <c r="T222" s="26"/>
      <c r="U222" s="29"/>
      <c r="V222" s="26"/>
      <c r="W222" s="29"/>
      <c r="X222" s="26"/>
      <c r="Y222" s="30"/>
      <c r="Z222" s="30"/>
      <c r="AA222" s="30"/>
    </row>
    <row r="223" spans="1:27" ht="15.75">
      <c r="A223" s="31"/>
      <c r="B223" s="27"/>
      <c r="C223" s="27"/>
      <c r="D223" s="27"/>
      <c r="E223" s="29"/>
      <c r="F223" s="22"/>
      <c r="G223" s="29"/>
      <c r="H223" s="22"/>
      <c r="I223" s="29"/>
      <c r="J223" s="22"/>
      <c r="K223" s="29"/>
      <c r="L223" s="22"/>
      <c r="M223" s="29"/>
      <c r="N223" s="22"/>
      <c r="O223" s="29"/>
      <c r="P223" s="22"/>
      <c r="Q223" s="29"/>
      <c r="R223" s="22"/>
      <c r="S223" s="29"/>
      <c r="T223" s="22"/>
      <c r="U223" s="29"/>
      <c r="V223" s="22"/>
      <c r="W223" s="29"/>
      <c r="X223" s="22"/>
      <c r="Y223" s="30"/>
      <c r="Z223" s="30"/>
      <c r="AA223" s="30"/>
    </row>
    <row r="224" spans="1:27" ht="15">
      <c r="A224" s="28"/>
      <c r="B224" s="27"/>
      <c r="C224" s="27"/>
      <c r="D224" s="27"/>
      <c r="E224" s="29"/>
      <c r="F224" s="26"/>
      <c r="G224" s="29"/>
      <c r="H224" s="26"/>
      <c r="I224" s="29"/>
      <c r="J224" s="26"/>
      <c r="K224" s="29"/>
      <c r="L224" s="26"/>
      <c r="M224" s="29"/>
      <c r="N224" s="26"/>
      <c r="O224" s="29"/>
      <c r="P224" s="26"/>
      <c r="Q224" s="29"/>
      <c r="R224" s="26"/>
      <c r="S224" s="29"/>
      <c r="T224" s="26"/>
      <c r="U224" s="29"/>
      <c r="V224" s="26"/>
      <c r="W224" s="29"/>
      <c r="X224" s="26"/>
      <c r="Y224" s="30"/>
      <c r="Z224" s="30"/>
      <c r="AA224" s="30"/>
    </row>
    <row r="225" spans="1:27" ht="15.75">
      <c r="A225" s="31"/>
      <c r="B225" s="27"/>
      <c r="C225" s="27"/>
      <c r="D225" s="27"/>
      <c r="E225" s="29"/>
      <c r="F225" s="22"/>
      <c r="G225" s="29"/>
      <c r="H225" s="22"/>
      <c r="I225" s="29"/>
      <c r="J225" s="22"/>
      <c r="K225" s="29"/>
      <c r="L225" s="22"/>
      <c r="M225" s="29"/>
      <c r="N225" s="22"/>
      <c r="O225" s="29"/>
      <c r="P225" s="22"/>
      <c r="Q225" s="29"/>
      <c r="R225" s="22"/>
      <c r="S225" s="29"/>
      <c r="T225" s="22"/>
      <c r="U225" s="29"/>
      <c r="V225" s="22"/>
      <c r="W225" s="29"/>
      <c r="X225" s="22"/>
      <c r="Y225" s="30"/>
      <c r="Z225" s="30"/>
      <c r="AA225" s="30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</sheetData>
  <sheetProtection/>
  <mergeCells count="865">
    <mergeCell ref="Y105:Y106"/>
    <mergeCell ref="G8:X9"/>
    <mergeCell ref="Z103:Z104"/>
    <mergeCell ref="Z105:Z106"/>
    <mergeCell ref="S101:S102"/>
    <mergeCell ref="U101:U102"/>
    <mergeCell ref="W101:W102"/>
    <mergeCell ref="Y101:Y102"/>
    <mergeCell ref="AA105:AA106"/>
    <mergeCell ref="G105:G106"/>
    <mergeCell ref="I105:I106"/>
    <mergeCell ref="K105:K106"/>
    <mergeCell ref="M105:M106"/>
    <mergeCell ref="O105:O106"/>
    <mergeCell ref="Q105:Q106"/>
    <mergeCell ref="S105:S106"/>
    <mergeCell ref="U105:U106"/>
    <mergeCell ref="W105:W106"/>
    <mergeCell ref="AA103:AA104"/>
    <mergeCell ref="A105:A106"/>
    <mergeCell ref="B105:B106"/>
    <mergeCell ref="C105:C106"/>
    <mergeCell ref="D105:D106"/>
    <mergeCell ref="E105:E106"/>
    <mergeCell ref="I103:I104"/>
    <mergeCell ref="K103:K104"/>
    <mergeCell ref="M103:M104"/>
    <mergeCell ref="O103:O104"/>
    <mergeCell ref="A103:A104"/>
    <mergeCell ref="B103:B104"/>
    <mergeCell ref="C103:C104"/>
    <mergeCell ref="D103:D104"/>
    <mergeCell ref="E103:E104"/>
    <mergeCell ref="G103:G104"/>
    <mergeCell ref="Q103:Q104"/>
    <mergeCell ref="S103:S104"/>
    <mergeCell ref="U103:U104"/>
    <mergeCell ref="W103:W104"/>
    <mergeCell ref="Y103:Y104"/>
    <mergeCell ref="G101:G102"/>
    <mergeCell ref="I101:I102"/>
    <mergeCell ref="K101:K102"/>
    <mergeCell ref="M101:M102"/>
    <mergeCell ref="O101:O102"/>
    <mergeCell ref="Q101:Q102"/>
    <mergeCell ref="U99:U100"/>
    <mergeCell ref="W99:W100"/>
    <mergeCell ref="Y99:Y100"/>
    <mergeCell ref="Z99:Z100"/>
    <mergeCell ref="Z101:Z102"/>
    <mergeCell ref="AA101:AA102"/>
    <mergeCell ref="AA99:AA100"/>
    <mergeCell ref="A101:A102"/>
    <mergeCell ref="B101:B102"/>
    <mergeCell ref="C101:C102"/>
    <mergeCell ref="D101:D102"/>
    <mergeCell ref="E101:E102"/>
    <mergeCell ref="I99:I100"/>
    <mergeCell ref="K99:K100"/>
    <mergeCell ref="M99:M100"/>
    <mergeCell ref="O99:O100"/>
    <mergeCell ref="Q99:Q100"/>
    <mergeCell ref="S99:S100"/>
    <mergeCell ref="A99:A100"/>
    <mergeCell ref="B99:B100"/>
    <mergeCell ref="C99:C100"/>
    <mergeCell ref="D99:D100"/>
    <mergeCell ref="E99:E100"/>
    <mergeCell ref="G99:G100"/>
    <mergeCell ref="W63:W64"/>
    <mergeCell ref="W69:W70"/>
    <mergeCell ref="W67:W68"/>
    <mergeCell ref="Y69:Y70"/>
    <mergeCell ref="Y65:Y66"/>
    <mergeCell ref="Y67:Y68"/>
    <mergeCell ref="S65:S66"/>
    <mergeCell ref="U65:U66"/>
    <mergeCell ref="A69:A70"/>
    <mergeCell ref="B69:B70"/>
    <mergeCell ref="C69:C70"/>
    <mergeCell ref="D69:D70"/>
    <mergeCell ref="M69:M70"/>
    <mergeCell ref="O69:O70"/>
    <mergeCell ref="U67:U68"/>
    <mergeCell ref="S67:S68"/>
    <mergeCell ref="D67:D68"/>
    <mergeCell ref="O67:O68"/>
    <mergeCell ref="Q67:Q68"/>
    <mergeCell ref="M67:M68"/>
    <mergeCell ref="E69:E70"/>
    <mergeCell ref="G69:G70"/>
    <mergeCell ref="I69:I70"/>
    <mergeCell ref="K69:K70"/>
    <mergeCell ref="A65:A66"/>
    <mergeCell ref="B65:B66"/>
    <mergeCell ref="C65:C66"/>
    <mergeCell ref="D65:D66"/>
    <mergeCell ref="Q69:Q70"/>
    <mergeCell ref="U69:U70"/>
    <mergeCell ref="S69:S70"/>
    <mergeCell ref="A67:A68"/>
    <mergeCell ref="B67:B68"/>
    <mergeCell ref="C67:C68"/>
    <mergeCell ref="Q63:Q64"/>
    <mergeCell ref="U63:U64"/>
    <mergeCell ref="S63:S64"/>
    <mergeCell ref="Q65:Q66"/>
    <mergeCell ref="M65:M66"/>
    <mergeCell ref="E67:E68"/>
    <mergeCell ref="G67:G68"/>
    <mergeCell ref="I67:I68"/>
    <mergeCell ref="K67:K68"/>
    <mergeCell ref="E65:E66"/>
    <mergeCell ref="G63:G64"/>
    <mergeCell ref="I63:I64"/>
    <mergeCell ref="K63:K64"/>
    <mergeCell ref="M63:M64"/>
    <mergeCell ref="O65:O66"/>
    <mergeCell ref="O63:O64"/>
    <mergeCell ref="G65:G66"/>
    <mergeCell ref="I65:I66"/>
    <mergeCell ref="K65:K66"/>
    <mergeCell ref="I61:I62"/>
    <mergeCell ref="K61:K62"/>
    <mergeCell ref="M61:M62"/>
    <mergeCell ref="O61:O62"/>
    <mergeCell ref="W61:W62"/>
    <mergeCell ref="A63:A64"/>
    <mergeCell ref="B63:B64"/>
    <mergeCell ref="C63:C64"/>
    <mergeCell ref="D63:D64"/>
    <mergeCell ref="E63:E64"/>
    <mergeCell ref="U59:U60"/>
    <mergeCell ref="S59:S60"/>
    <mergeCell ref="Q61:Q62"/>
    <mergeCell ref="U61:U62"/>
    <mergeCell ref="A61:A62"/>
    <mergeCell ref="B61:B62"/>
    <mergeCell ref="C61:C62"/>
    <mergeCell ref="D61:D62"/>
    <mergeCell ref="E61:E62"/>
    <mergeCell ref="G61:G62"/>
    <mergeCell ref="Q57:Q58"/>
    <mergeCell ref="A56:AA56"/>
    <mergeCell ref="U57:U58"/>
    <mergeCell ref="E59:E60"/>
    <mergeCell ref="G59:G60"/>
    <mergeCell ref="I59:I60"/>
    <mergeCell ref="K59:K60"/>
    <mergeCell ref="M59:M60"/>
    <mergeCell ref="O59:O60"/>
    <mergeCell ref="Q59:Q60"/>
    <mergeCell ref="E57:E58"/>
    <mergeCell ref="G57:G58"/>
    <mergeCell ref="I57:I58"/>
    <mergeCell ref="K57:K58"/>
    <mergeCell ref="M57:M58"/>
    <mergeCell ref="O57:O58"/>
    <mergeCell ref="S54:S55"/>
    <mergeCell ref="O52:O53"/>
    <mergeCell ref="Q50:Q51"/>
    <mergeCell ref="U50:U51"/>
    <mergeCell ref="Q52:Q53"/>
    <mergeCell ref="U52:U53"/>
    <mergeCell ref="O54:O55"/>
    <mergeCell ref="Q54:Q55"/>
    <mergeCell ref="I50:I51"/>
    <mergeCell ref="K50:K51"/>
    <mergeCell ref="W52:W53"/>
    <mergeCell ref="E54:E55"/>
    <mergeCell ref="G54:G55"/>
    <mergeCell ref="I54:I55"/>
    <mergeCell ref="K54:K55"/>
    <mergeCell ref="M54:M55"/>
    <mergeCell ref="W54:W55"/>
    <mergeCell ref="U54:U55"/>
    <mergeCell ref="Q46:Q47"/>
    <mergeCell ref="U46:U47"/>
    <mergeCell ref="M48:M49"/>
    <mergeCell ref="O48:O49"/>
    <mergeCell ref="Q48:Q49"/>
    <mergeCell ref="U48:U49"/>
    <mergeCell ref="M46:M47"/>
    <mergeCell ref="O46:O47"/>
    <mergeCell ref="E46:E47"/>
    <mergeCell ref="G46:G47"/>
    <mergeCell ref="I46:I47"/>
    <mergeCell ref="K46:K47"/>
    <mergeCell ref="E48:E49"/>
    <mergeCell ref="G48:G49"/>
    <mergeCell ref="I48:I49"/>
    <mergeCell ref="K48:K49"/>
    <mergeCell ref="O42:O43"/>
    <mergeCell ref="Q42:Q43"/>
    <mergeCell ref="E44:E45"/>
    <mergeCell ref="G44:G45"/>
    <mergeCell ref="I44:I45"/>
    <mergeCell ref="K44:K45"/>
    <mergeCell ref="M44:M45"/>
    <mergeCell ref="O44:O45"/>
    <mergeCell ref="Q44:Q45"/>
    <mergeCell ref="E42:E43"/>
    <mergeCell ref="G40:G41"/>
    <mergeCell ref="I40:I41"/>
    <mergeCell ref="K40:K41"/>
    <mergeCell ref="M40:M41"/>
    <mergeCell ref="I42:I43"/>
    <mergeCell ref="K42:K43"/>
    <mergeCell ref="M42:M43"/>
    <mergeCell ref="G42:G43"/>
    <mergeCell ref="Q38:Q39"/>
    <mergeCell ref="O40:O41"/>
    <mergeCell ref="Q40:Q41"/>
    <mergeCell ref="W34:W35"/>
    <mergeCell ref="Y34:Y35"/>
    <mergeCell ref="O36:O37"/>
    <mergeCell ref="Q36:Q37"/>
    <mergeCell ref="U36:U37"/>
    <mergeCell ref="O34:O35"/>
    <mergeCell ref="Q34:Q35"/>
    <mergeCell ref="B34:B35"/>
    <mergeCell ref="C34:C35"/>
    <mergeCell ref="E34:E35"/>
    <mergeCell ref="K38:K39"/>
    <mergeCell ref="M38:M39"/>
    <mergeCell ref="O38:O39"/>
    <mergeCell ref="I38:I39"/>
    <mergeCell ref="B38:B39"/>
    <mergeCell ref="C38:C39"/>
    <mergeCell ref="D38:D39"/>
    <mergeCell ref="Z34:Z35"/>
    <mergeCell ref="O32:O33"/>
    <mergeCell ref="Q32:Q33"/>
    <mergeCell ref="S32:S33"/>
    <mergeCell ref="W32:W33"/>
    <mergeCell ref="Y32:Y33"/>
    <mergeCell ref="Z32:Z33"/>
    <mergeCell ref="S34:S35"/>
    <mergeCell ref="U34:U35"/>
    <mergeCell ref="Q30:Q31"/>
    <mergeCell ref="A32:A33"/>
    <mergeCell ref="B32:B33"/>
    <mergeCell ref="C32:C33"/>
    <mergeCell ref="D32:D33"/>
    <mergeCell ref="E32:E33"/>
    <mergeCell ref="G32:G33"/>
    <mergeCell ref="I32:I33"/>
    <mergeCell ref="K32:K33"/>
    <mergeCell ref="M32:M33"/>
    <mergeCell ref="A1:AA1"/>
    <mergeCell ref="W3:AA3"/>
    <mergeCell ref="A3:V3"/>
    <mergeCell ref="D30:D31"/>
    <mergeCell ref="E30:E31"/>
    <mergeCell ref="G30:G31"/>
    <mergeCell ref="I30:I31"/>
    <mergeCell ref="K30:K31"/>
    <mergeCell ref="M30:M31"/>
    <mergeCell ref="O30:O31"/>
    <mergeCell ref="Y14:Y15"/>
    <mergeCell ref="Y18:Y19"/>
    <mergeCell ref="Y28:Y29"/>
    <mergeCell ref="J2:AA2"/>
    <mergeCell ref="Y4:Y5"/>
    <mergeCell ref="Z4:Z5"/>
    <mergeCell ref="Y22:Y23"/>
    <mergeCell ref="Y24:Y25"/>
    <mergeCell ref="Z6:Z7"/>
    <mergeCell ref="Y8:Y9"/>
    <mergeCell ref="AA6:AA7"/>
    <mergeCell ref="AA8:AA9"/>
    <mergeCell ref="W24:W25"/>
    <mergeCell ref="U26:U27"/>
    <mergeCell ref="W26:W27"/>
    <mergeCell ref="Y6:Y7"/>
    <mergeCell ref="Y12:Y13"/>
    <mergeCell ref="Y20:Y21"/>
    <mergeCell ref="Y26:Y27"/>
    <mergeCell ref="U18:U19"/>
    <mergeCell ref="W18:W19"/>
    <mergeCell ref="U20:U21"/>
    <mergeCell ref="W20:W21"/>
    <mergeCell ref="U16:U17"/>
    <mergeCell ref="W16:W17"/>
    <mergeCell ref="U10:U11"/>
    <mergeCell ref="W10:W11"/>
    <mergeCell ref="U12:U13"/>
    <mergeCell ref="W12:W13"/>
    <mergeCell ref="U14:U15"/>
    <mergeCell ref="M52:M53"/>
    <mergeCell ref="S50:S51"/>
    <mergeCell ref="E52:E53"/>
    <mergeCell ref="G52:G53"/>
    <mergeCell ref="I52:I53"/>
    <mergeCell ref="K52:K53"/>
    <mergeCell ref="M50:M51"/>
    <mergeCell ref="O50:O51"/>
    <mergeCell ref="E50:E51"/>
    <mergeCell ref="G50:G51"/>
    <mergeCell ref="A2:I2"/>
    <mergeCell ref="D52:D53"/>
    <mergeCell ref="C52:C53"/>
    <mergeCell ref="B52:B53"/>
    <mergeCell ref="C4:C5"/>
    <mergeCell ref="D4:D5"/>
    <mergeCell ref="E38:E39"/>
    <mergeCell ref="G38:G39"/>
    <mergeCell ref="E40:E41"/>
    <mergeCell ref="A34:A35"/>
    <mergeCell ref="U6:U7"/>
    <mergeCell ref="W6:W7"/>
    <mergeCell ref="U5:V5"/>
    <mergeCell ref="W5:X5"/>
    <mergeCell ref="I12:I13"/>
    <mergeCell ref="K12:K13"/>
    <mergeCell ref="M12:M13"/>
    <mergeCell ref="O10:O11"/>
    <mergeCell ref="Q10:Q11"/>
    <mergeCell ref="O12:O13"/>
    <mergeCell ref="A4:A5"/>
    <mergeCell ref="B4:B5"/>
    <mergeCell ref="E5:F5"/>
    <mergeCell ref="G5:H5"/>
    <mergeCell ref="E4:X4"/>
    <mergeCell ref="O5:P5"/>
    <mergeCell ref="Q5:R5"/>
    <mergeCell ref="M5:N5"/>
    <mergeCell ref="S5:T5"/>
    <mergeCell ref="I5:J5"/>
    <mergeCell ref="E6:E7"/>
    <mergeCell ref="G6:G7"/>
    <mergeCell ref="I6:I7"/>
    <mergeCell ref="K6:K7"/>
    <mergeCell ref="K14:K15"/>
    <mergeCell ref="M14:M15"/>
    <mergeCell ref="I10:I11"/>
    <mergeCell ref="K10:K11"/>
    <mergeCell ref="M10:M11"/>
    <mergeCell ref="Q12:Q13"/>
    <mergeCell ref="O14:O15"/>
    <mergeCell ref="Q14:Q15"/>
    <mergeCell ref="M16:M17"/>
    <mergeCell ref="G18:G19"/>
    <mergeCell ref="I18:I19"/>
    <mergeCell ref="K18:K19"/>
    <mergeCell ref="O16:O17"/>
    <mergeCell ref="O18:O19"/>
    <mergeCell ref="M18:M19"/>
    <mergeCell ref="Q16:Q17"/>
    <mergeCell ref="G14:G15"/>
    <mergeCell ref="I14:I15"/>
    <mergeCell ref="G16:G17"/>
    <mergeCell ref="I16:I17"/>
    <mergeCell ref="K16:K17"/>
    <mergeCell ref="O28:O29"/>
    <mergeCell ref="K28:K29"/>
    <mergeCell ref="Q28:Q29"/>
    <mergeCell ref="O20:O21"/>
    <mergeCell ref="Q20:Q21"/>
    <mergeCell ref="K22:K23"/>
    <mergeCell ref="M22:M23"/>
    <mergeCell ref="O22:O23"/>
    <mergeCell ref="K20:K21"/>
    <mergeCell ref="M20:M21"/>
    <mergeCell ref="I24:I25"/>
    <mergeCell ref="K24:K25"/>
    <mergeCell ref="M24:M25"/>
    <mergeCell ref="O24:O25"/>
    <mergeCell ref="Q18:Q19"/>
    <mergeCell ref="M28:M29"/>
    <mergeCell ref="K26:K27"/>
    <mergeCell ref="M26:M27"/>
    <mergeCell ref="O26:O27"/>
    <mergeCell ref="Q26:Q27"/>
    <mergeCell ref="E26:E27"/>
    <mergeCell ref="G26:G27"/>
    <mergeCell ref="I26:I27"/>
    <mergeCell ref="G28:G29"/>
    <mergeCell ref="I28:I29"/>
    <mergeCell ref="E28:E29"/>
    <mergeCell ref="I22:I23"/>
    <mergeCell ref="E16:E17"/>
    <mergeCell ref="E18:E19"/>
    <mergeCell ref="E20:E21"/>
    <mergeCell ref="E22:E23"/>
    <mergeCell ref="E8:E9"/>
    <mergeCell ref="E14:E15"/>
    <mergeCell ref="G20:G21"/>
    <mergeCell ref="I20:I21"/>
    <mergeCell ref="W14:W15"/>
    <mergeCell ref="E24:E25"/>
    <mergeCell ref="G24:G25"/>
    <mergeCell ref="G22:G23"/>
    <mergeCell ref="S6:S7"/>
    <mergeCell ref="S10:S11"/>
    <mergeCell ref="S14:S15"/>
    <mergeCell ref="S22:S23"/>
    <mergeCell ref="Q22:Q23"/>
    <mergeCell ref="Q24:Q25"/>
    <mergeCell ref="W22:W23"/>
    <mergeCell ref="U24:U25"/>
    <mergeCell ref="Z12:Z13"/>
    <mergeCell ref="S12:S13"/>
    <mergeCell ref="Z8:Z9"/>
    <mergeCell ref="S18:S19"/>
    <mergeCell ref="Z18:Z19"/>
    <mergeCell ref="S16:S17"/>
    <mergeCell ref="Z10:Z11"/>
    <mergeCell ref="Y10:Y11"/>
    <mergeCell ref="U30:U31"/>
    <mergeCell ref="W30:W31"/>
    <mergeCell ref="Y30:Y31"/>
    <mergeCell ref="U28:U29"/>
    <mergeCell ref="W28:W29"/>
    <mergeCell ref="Z20:Z21"/>
    <mergeCell ref="Z22:Z23"/>
    <mergeCell ref="Z26:Z27"/>
    <mergeCell ref="Z24:Z25"/>
    <mergeCell ref="U22:U23"/>
    <mergeCell ref="Z38:Z39"/>
    <mergeCell ref="S36:S37"/>
    <mergeCell ref="Y36:Y37"/>
    <mergeCell ref="Z36:Z37"/>
    <mergeCell ref="U38:U39"/>
    <mergeCell ref="W38:W39"/>
    <mergeCell ref="S38:S39"/>
    <mergeCell ref="Y38:Y39"/>
    <mergeCell ref="W36:W37"/>
    <mergeCell ref="Z42:Z43"/>
    <mergeCell ref="S40:S41"/>
    <mergeCell ref="Y40:Y41"/>
    <mergeCell ref="Z40:Z41"/>
    <mergeCell ref="W40:W41"/>
    <mergeCell ref="W42:W43"/>
    <mergeCell ref="U42:U43"/>
    <mergeCell ref="U40:U41"/>
    <mergeCell ref="S42:S43"/>
    <mergeCell ref="Y42:Y43"/>
    <mergeCell ref="S44:S45"/>
    <mergeCell ref="Y44:Y45"/>
    <mergeCell ref="Z44:Z45"/>
    <mergeCell ref="W44:W45"/>
    <mergeCell ref="W46:W47"/>
    <mergeCell ref="Y46:Y47"/>
    <mergeCell ref="U44:U45"/>
    <mergeCell ref="S46:S47"/>
    <mergeCell ref="S48:S49"/>
    <mergeCell ref="Y48:Y49"/>
    <mergeCell ref="Z48:Z49"/>
    <mergeCell ref="W48:W49"/>
    <mergeCell ref="W50:W51"/>
    <mergeCell ref="Z46:Z47"/>
    <mergeCell ref="Y50:Y51"/>
    <mergeCell ref="Z69:Z70"/>
    <mergeCell ref="S28:S29"/>
    <mergeCell ref="U32:U33"/>
    <mergeCell ref="Y59:Y60"/>
    <mergeCell ref="Z59:Z60"/>
    <mergeCell ref="S57:S58"/>
    <mergeCell ref="Y57:Y58"/>
    <mergeCell ref="Z57:Z58"/>
    <mergeCell ref="W57:W58"/>
    <mergeCell ref="W59:W60"/>
    <mergeCell ref="S30:S31"/>
    <mergeCell ref="Z30:Z31"/>
    <mergeCell ref="Z65:Z66"/>
    <mergeCell ref="W65:W66"/>
    <mergeCell ref="Y54:Y55"/>
    <mergeCell ref="Z54:Z55"/>
    <mergeCell ref="S52:S53"/>
    <mergeCell ref="Y52:Y53"/>
    <mergeCell ref="Z52:Z53"/>
    <mergeCell ref="Z50:Z51"/>
    <mergeCell ref="K5:L5"/>
    <mergeCell ref="Z67:Z68"/>
    <mergeCell ref="C6:C7"/>
    <mergeCell ref="D6:D7"/>
    <mergeCell ref="C8:C9"/>
    <mergeCell ref="D8:D9"/>
    <mergeCell ref="D16:D17"/>
    <mergeCell ref="D18:D19"/>
    <mergeCell ref="D42:D43"/>
    <mergeCell ref="C10:C11"/>
    <mergeCell ref="D10:D11"/>
    <mergeCell ref="A6:A7"/>
    <mergeCell ref="B6:B7"/>
    <mergeCell ref="AA4:AA5"/>
    <mergeCell ref="M6:M7"/>
    <mergeCell ref="O6:O7"/>
    <mergeCell ref="Q6:Q7"/>
    <mergeCell ref="A8:A9"/>
    <mergeCell ref="B8:B9"/>
    <mergeCell ref="AA10:AA11"/>
    <mergeCell ref="A14:A15"/>
    <mergeCell ref="B14:B15"/>
    <mergeCell ref="A12:A13"/>
    <mergeCell ref="B12:B13"/>
    <mergeCell ref="A10:A11"/>
    <mergeCell ref="B10:B11"/>
    <mergeCell ref="A22:A23"/>
    <mergeCell ref="A24:A25"/>
    <mergeCell ref="C12:C13"/>
    <mergeCell ref="D12:D13"/>
    <mergeCell ref="A16:A17"/>
    <mergeCell ref="B16:B17"/>
    <mergeCell ref="C16:C17"/>
    <mergeCell ref="C14:C15"/>
    <mergeCell ref="D14:D15"/>
    <mergeCell ref="B24:B25"/>
    <mergeCell ref="C30:C31"/>
    <mergeCell ref="D24:D25"/>
    <mergeCell ref="B20:B21"/>
    <mergeCell ref="C20:C21"/>
    <mergeCell ref="D20:D21"/>
    <mergeCell ref="A18:A19"/>
    <mergeCell ref="B18:B19"/>
    <mergeCell ref="C18:C19"/>
    <mergeCell ref="C24:C25"/>
    <mergeCell ref="A20:A21"/>
    <mergeCell ref="A36:A37"/>
    <mergeCell ref="D28:D29"/>
    <mergeCell ref="B36:B37"/>
    <mergeCell ref="A26:A27"/>
    <mergeCell ref="B26:B27"/>
    <mergeCell ref="C26:C27"/>
    <mergeCell ref="D26:D27"/>
    <mergeCell ref="A30:A31"/>
    <mergeCell ref="B30:B31"/>
    <mergeCell ref="B28:B29"/>
    <mergeCell ref="C28:C29"/>
    <mergeCell ref="Z14:Z15"/>
    <mergeCell ref="Z16:Z17"/>
    <mergeCell ref="Y16:Y17"/>
    <mergeCell ref="B22:B23"/>
    <mergeCell ref="C22:C23"/>
    <mergeCell ref="Z28:Z29"/>
    <mergeCell ref="S20:S21"/>
    <mergeCell ref="S26:S27"/>
    <mergeCell ref="S24:S25"/>
    <mergeCell ref="A28:A29"/>
    <mergeCell ref="A44:A45"/>
    <mergeCell ref="B44:B45"/>
    <mergeCell ref="C44:C45"/>
    <mergeCell ref="D40:D41"/>
    <mergeCell ref="D22:D23"/>
    <mergeCell ref="C36:C37"/>
    <mergeCell ref="D36:D37"/>
    <mergeCell ref="D34:D35"/>
    <mergeCell ref="A38:A39"/>
    <mergeCell ref="D44:D45"/>
    <mergeCell ref="A40:A41"/>
    <mergeCell ref="B40:B41"/>
    <mergeCell ref="C40:C41"/>
    <mergeCell ref="A42:A43"/>
    <mergeCell ref="B42:B43"/>
    <mergeCell ref="C42:C43"/>
    <mergeCell ref="D46:D47"/>
    <mergeCell ref="B46:B47"/>
    <mergeCell ref="C46:C47"/>
    <mergeCell ref="C57:C58"/>
    <mergeCell ref="D54:D55"/>
    <mergeCell ref="A48:A49"/>
    <mergeCell ref="B48:B49"/>
    <mergeCell ref="C48:C49"/>
    <mergeCell ref="D48:D49"/>
    <mergeCell ref="A52:A53"/>
    <mergeCell ref="C59:C60"/>
    <mergeCell ref="D59:D60"/>
    <mergeCell ref="B50:B51"/>
    <mergeCell ref="C50:C51"/>
    <mergeCell ref="D50:D51"/>
    <mergeCell ref="D57:D58"/>
    <mergeCell ref="B54:B55"/>
    <mergeCell ref="C54:C55"/>
    <mergeCell ref="B57:B58"/>
    <mergeCell ref="I36:I37"/>
    <mergeCell ref="K36:K37"/>
    <mergeCell ref="M36:M37"/>
    <mergeCell ref="G34:G35"/>
    <mergeCell ref="A59:A60"/>
    <mergeCell ref="A54:A55"/>
    <mergeCell ref="A50:A51"/>
    <mergeCell ref="A46:A47"/>
    <mergeCell ref="A57:A58"/>
    <mergeCell ref="B59:B60"/>
    <mergeCell ref="Z61:Z62"/>
    <mergeCell ref="AA34:AA35"/>
    <mergeCell ref="E36:E37"/>
    <mergeCell ref="G36:G37"/>
    <mergeCell ref="I34:I35"/>
    <mergeCell ref="AG62:AH63"/>
    <mergeCell ref="AA36:AA37"/>
    <mergeCell ref="AA38:AA39"/>
    <mergeCell ref="AA40:AA41"/>
    <mergeCell ref="AA50:AA51"/>
    <mergeCell ref="AA22:AA23"/>
    <mergeCell ref="AA24:AA25"/>
    <mergeCell ref="AI62:AJ63"/>
    <mergeCell ref="AK62:AL63"/>
    <mergeCell ref="K34:K35"/>
    <mergeCell ref="M34:M35"/>
    <mergeCell ref="Y63:Y64"/>
    <mergeCell ref="Z63:Z64"/>
    <mergeCell ref="S61:S62"/>
    <mergeCell ref="Y61:Y62"/>
    <mergeCell ref="AA12:AA13"/>
    <mergeCell ref="AA14:AA15"/>
    <mergeCell ref="AA16:AA17"/>
    <mergeCell ref="AA18:AA19"/>
    <mergeCell ref="AA20:AA21"/>
    <mergeCell ref="AA57:AA58"/>
    <mergeCell ref="AA42:AA43"/>
    <mergeCell ref="AA44:AA45"/>
    <mergeCell ref="AA46:AA47"/>
    <mergeCell ref="AA48:AA49"/>
    <mergeCell ref="AA26:AA27"/>
    <mergeCell ref="AA28:AA29"/>
    <mergeCell ref="AA30:AA31"/>
    <mergeCell ref="AA32:AA33"/>
    <mergeCell ref="AA52:AA53"/>
    <mergeCell ref="AA67:AA68"/>
    <mergeCell ref="AA54:AA55"/>
    <mergeCell ref="AA69:AA70"/>
    <mergeCell ref="AA59:AA60"/>
    <mergeCell ref="AA61:AA62"/>
    <mergeCell ref="AA63:AA64"/>
    <mergeCell ref="AA65:AA66"/>
    <mergeCell ref="E71:E72"/>
    <mergeCell ref="G71:G72"/>
    <mergeCell ref="I71:I72"/>
    <mergeCell ref="K71:K72"/>
    <mergeCell ref="Y71:Y72"/>
    <mergeCell ref="A71:A72"/>
    <mergeCell ref="B71:B72"/>
    <mergeCell ref="C71:C72"/>
    <mergeCell ref="D71:D72"/>
    <mergeCell ref="U71:U72"/>
    <mergeCell ref="W71:W72"/>
    <mergeCell ref="Z71:Z72"/>
    <mergeCell ref="M71:M72"/>
    <mergeCell ref="O71:O72"/>
    <mergeCell ref="Q71:Q72"/>
    <mergeCell ref="S71:S72"/>
    <mergeCell ref="AA71:AA72"/>
    <mergeCell ref="A73:A74"/>
    <mergeCell ref="B73:B74"/>
    <mergeCell ref="C73:C74"/>
    <mergeCell ref="D73:D74"/>
    <mergeCell ref="E73:E74"/>
    <mergeCell ref="G73:G74"/>
    <mergeCell ref="I73:I74"/>
    <mergeCell ref="K73:K74"/>
    <mergeCell ref="M73:M74"/>
    <mergeCell ref="W73:W74"/>
    <mergeCell ref="Y73:Y74"/>
    <mergeCell ref="Z73:Z74"/>
    <mergeCell ref="AA73:AA74"/>
    <mergeCell ref="O73:O74"/>
    <mergeCell ref="Q73:Q74"/>
    <mergeCell ref="S73:S74"/>
    <mergeCell ref="U73:U74"/>
    <mergeCell ref="E75:E76"/>
    <mergeCell ref="G75:G76"/>
    <mergeCell ref="I75:I76"/>
    <mergeCell ref="K75:K76"/>
    <mergeCell ref="Y75:Y76"/>
    <mergeCell ref="A75:A76"/>
    <mergeCell ref="B75:B76"/>
    <mergeCell ref="C75:C76"/>
    <mergeCell ref="D75:D76"/>
    <mergeCell ref="U75:U76"/>
    <mergeCell ref="W75:W76"/>
    <mergeCell ref="Z75:Z76"/>
    <mergeCell ref="M75:M76"/>
    <mergeCell ref="O75:O76"/>
    <mergeCell ref="Q75:Q76"/>
    <mergeCell ref="S75:S76"/>
    <mergeCell ref="AA75:AA76"/>
    <mergeCell ref="A77:A78"/>
    <mergeCell ref="B77:B78"/>
    <mergeCell ref="C77:C78"/>
    <mergeCell ref="D77:D78"/>
    <mergeCell ref="E77:E78"/>
    <mergeCell ref="G77:G78"/>
    <mergeCell ref="I77:I78"/>
    <mergeCell ref="K77:K78"/>
    <mergeCell ref="M77:M78"/>
    <mergeCell ref="W77:W78"/>
    <mergeCell ref="Y77:Y78"/>
    <mergeCell ref="Z77:Z78"/>
    <mergeCell ref="AA77:AA78"/>
    <mergeCell ref="O77:O78"/>
    <mergeCell ref="Q77:Q78"/>
    <mergeCell ref="S77:S78"/>
    <mergeCell ref="U77:U78"/>
    <mergeCell ref="E79:E80"/>
    <mergeCell ref="G79:G80"/>
    <mergeCell ref="I79:I80"/>
    <mergeCell ref="K79:K80"/>
    <mergeCell ref="Y79:Y80"/>
    <mergeCell ref="A79:A80"/>
    <mergeCell ref="B79:B80"/>
    <mergeCell ref="C79:C80"/>
    <mergeCell ref="D79:D80"/>
    <mergeCell ref="U79:U80"/>
    <mergeCell ref="W79:W80"/>
    <mergeCell ref="Z79:Z80"/>
    <mergeCell ref="M79:M80"/>
    <mergeCell ref="O79:O80"/>
    <mergeCell ref="Q79:Q80"/>
    <mergeCell ref="S79:S80"/>
    <mergeCell ref="AA79:AA80"/>
    <mergeCell ref="A81:A82"/>
    <mergeCell ref="B81:B82"/>
    <mergeCell ref="C81:C82"/>
    <mergeCell ref="D81:D82"/>
    <mergeCell ref="E81:E82"/>
    <mergeCell ref="G81:G82"/>
    <mergeCell ref="I81:I82"/>
    <mergeCell ref="K81:K82"/>
    <mergeCell ref="M81:M82"/>
    <mergeCell ref="W81:W82"/>
    <mergeCell ref="Y81:Y82"/>
    <mergeCell ref="Z81:Z82"/>
    <mergeCell ref="AA81:AA82"/>
    <mergeCell ref="O81:O82"/>
    <mergeCell ref="Q81:Q82"/>
    <mergeCell ref="S81:S82"/>
    <mergeCell ref="U81:U82"/>
    <mergeCell ref="E83:E84"/>
    <mergeCell ref="G83:G84"/>
    <mergeCell ref="I83:I84"/>
    <mergeCell ref="K83:K84"/>
    <mergeCell ref="Y83:Y84"/>
    <mergeCell ref="A83:A84"/>
    <mergeCell ref="B83:B84"/>
    <mergeCell ref="C83:C84"/>
    <mergeCell ref="D83:D84"/>
    <mergeCell ref="U83:U84"/>
    <mergeCell ref="W83:W84"/>
    <mergeCell ref="Z83:Z84"/>
    <mergeCell ref="M83:M84"/>
    <mergeCell ref="O83:O84"/>
    <mergeCell ref="Q83:Q84"/>
    <mergeCell ref="S83:S84"/>
    <mergeCell ref="AA83:AA84"/>
    <mergeCell ref="A85:A86"/>
    <mergeCell ref="B85:B86"/>
    <mergeCell ref="C85:C86"/>
    <mergeCell ref="D85:D86"/>
    <mergeCell ref="E85:E86"/>
    <mergeCell ref="G85:G86"/>
    <mergeCell ref="I85:I86"/>
    <mergeCell ref="K85:K86"/>
    <mergeCell ref="M85:M86"/>
    <mergeCell ref="W85:W86"/>
    <mergeCell ref="Y85:Y86"/>
    <mergeCell ref="Z85:Z86"/>
    <mergeCell ref="AA85:AA86"/>
    <mergeCell ref="O85:O86"/>
    <mergeCell ref="Q85:Q86"/>
    <mergeCell ref="S85:S86"/>
    <mergeCell ref="U85:U86"/>
    <mergeCell ref="E87:E88"/>
    <mergeCell ref="G87:G88"/>
    <mergeCell ref="I87:I88"/>
    <mergeCell ref="K87:K88"/>
    <mergeCell ref="Y87:Y88"/>
    <mergeCell ref="A87:A88"/>
    <mergeCell ref="B87:B88"/>
    <mergeCell ref="C87:C88"/>
    <mergeCell ref="D87:D88"/>
    <mergeCell ref="U87:U88"/>
    <mergeCell ref="W87:W88"/>
    <mergeCell ref="Z87:Z88"/>
    <mergeCell ref="M87:M88"/>
    <mergeCell ref="O87:O88"/>
    <mergeCell ref="Q87:Q88"/>
    <mergeCell ref="S87:S88"/>
    <mergeCell ref="AA87:AA88"/>
    <mergeCell ref="A89:A90"/>
    <mergeCell ref="B89:B90"/>
    <mergeCell ref="C89:C90"/>
    <mergeCell ref="D89:D90"/>
    <mergeCell ref="E89:E90"/>
    <mergeCell ref="G89:G90"/>
    <mergeCell ref="I89:I90"/>
    <mergeCell ref="K89:K90"/>
    <mergeCell ref="M89:M90"/>
    <mergeCell ref="W89:W90"/>
    <mergeCell ref="Y89:Y90"/>
    <mergeCell ref="Z89:Z90"/>
    <mergeCell ref="AA89:AA90"/>
    <mergeCell ref="O89:O90"/>
    <mergeCell ref="Q89:Q90"/>
    <mergeCell ref="S89:S90"/>
    <mergeCell ref="U89:U90"/>
    <mergeCell ref="E91:E92"/>
    <mergeCell ref="G91:G92"/>
    <mergeCell ref="I91:I92"/>
    <mergeCell ref="K91:K92"/>
    <mergeCell ref="Y91:Y92"/>
    <mergeCell ref="A91:A92"/>
    <mergeCell ref="B91:B92"/>
    <mergeCell ref="C91:C92"/>
    <mergeCell ref="D91:D92"/>
    <mergeCell ref="U91:U92"/>
    <mergeCell ref="W91:W92"/>
    <mergeCell ref="Z91:Z92"/>
    <mergeCell ref="M91:M92"/>
    <mergeCell ref="O91:O92"/>
    <mergeCell ref="Q91:Q92"/>
    <mergeCell ref="S91:S92"/>
    <mergeCell ref="AA91:AA92"/>
    <mergeCell ref="A93:A94"/>
    <mergeCell ref="B93:B94"/>
    <mergeCell ref="C93:C94"/>
    <mergeCell ref="D93:D94"/>
    <mergeCell ref="E93:E94"/>
    <mergeCell ref="G93:G94"/>
    <mergeCell ref="I93:I94"/>
    <mergeCell ref="K93:K94"/>
    <mergeCell ref="M93:M94"/>
    <mergeCell ref="W93:W94"/>
    <mergeCell ref="Y93:Y94"/>
    <mergeCell ref="Z93:Z94"/>
    <mergeCell ref="AA93:AA94"/>
    <mergeCell ref="O93:O94"/>
    <mergeCell ref="Q93:Q94"/>
    <mergeCell ref="S93:S94"/>
    <mergeCell ref="U93:U94"/>
    <mergeCell ref="E95:E96"/>
    <mergeCell ref="G95:G96"/>
    <mergeCell ref="I95:I96"/>
    <mergeCell ref="K95:K96"/>
    <mergeCell ref="Y95:Y96"/>
    <mergeCell ref="A95:A96"/>
    <mergeCell ref="B95:B96"/>
    <mergeCell ref="C95:C96"/>
    <mergeCell ref="D95:D96"/>
    <mergeCell ref="U95:U96"/>
    <mergeCell ref="W95:W96"/>
    <mergeCell ref="Z95:Z96"/>
    <mergeCell ref="M95:M96"/>
    <mergeCell ref="O95:O96"/>
    <mergeCell ref="Q95:Q96"/>
    <mergeCell ref="S95:S96"/>
    <mergeCell ref="AA95:AA96"/>
    <mergeCell ref="Z97:Z98"/>
    <mergeCell ref="A97:A98"/>
    <mergeCell ref="B97:B98"/>
    <mergeCell ref="C97:C98"/>
    <mergeCell ref="D97:D98"/>
    <mergeCell ref="E97:E98"/>
    <mergeCell ref="G97:G98"/>
    <mergeCell ref="AA97:AA98"/>
    <mergeCell ref="O97:O98"/>
    <mergeCell ref="Q97:Q98"/>
    <mergeCell ref="S97:S98"/>
    <mergeCell ref="U97:U98"/>
    <mergeCell ref="I97:I98"/>
    <mergeCell ref="K97:K98"/>
    <mergeCell ref="M97:M98"/>
    <mergeCell ref="W97:W98"/>
    <mergeCell ref="Y97:Y9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1">
      <selection activeCell="C9" sqref="C9:C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9" t="s">
        <v>71</v>
      </c>
      <c r="B1" s="239"/>
      <c r="C1" s="239"/>
      <c r="D1" s="239"/>
      <c r="E1" s="239"/>
      <c r="F1" s="239"/>
      <c r="G1" s="239"/>
    </row>
    <row r="2" spans="1:10" ht="24" customHeight="1">
      <c r="A2" s="227" t="str">
        <f>HYPERLINK('[1]реквизиты'!$A$2)</f>
        <v>Первенство России по самбо среди юниоров до 23 лет.</v>
      </c>
      <c r="B2" s="228"/>
      <c r="C2" s="228"/>
      <c r="D2" s="228"/>
      <c r="E2" s="228"/>
      <c r="F2" s="228"/>
      <c r="G2" s="228"/>
      <c r="H2" s="4"/>
      <c r="I2" s="4"/>
      <c r="J2" s="4"/>
    </row>
    <row r="3" spans="1:7" ht="15" customHeight="1">
      <c r="A3" s="229" t="str">
        <f>HYPERLINK('[1]реквизиты'!$A$3)</f>
        <v>22-26 января 2010г.</v>
      </c>
      <c r="B3" s="229"/>
      <c r="C3" s="229"/>
      <c r="D3" s="229"/>
      <c r="E3" s="229"/>
      <c r="F3" s="229"/>
      <c r="G3" s="229"/>
    </row>
    <row r="4" ht="12.75">
      <c r="D4" s="40" t="s">
        <v>280</v>
      </c>
    </row>
    <row r="5" spans="1:7" ht="12.75">
      <c r="A5" s="226" t="s">
        <v>1</v>
      </c>
      <c r="B5" s="230" t="s">
        <v>5</v>
      </c>
      <c r="C5" s="226" t="s">
        <v>2</v>
      </c>
      <c r="D5" s="226" t="s">
        <v>3</v>
      </c>
      <c r="E5" s="226" t="s">
        <v>39</v>
      </c>
      <c r="F5" s="226" t="s">
        <v>8</v>
      </c>
      <c r="G5" s="226" t="s">
        <v>9</v>
      </c>
    </row>
    <row r="6" spans="1:7" ht="12.75">
      <c r="A6" s="226"/>
      <c r="B6" s="226"/>
      <c r="C6" s="226"/>
      <c r="D6" s="226"/>
      <c r="E6" s="226"/>
      <c r="F6" s="226"/>
      <c r="G6" s="226"/>
    </row>
    <row r="7" spans="1:7" ht="12.75">
      <c r="A7" s="218" t="s">
        <v>10</v>
      </c>
      <c r="B7" s="219">
        <v>1</v>
      </c>
      <c r="C7" s="221" t="s">
        <v>89</v>
      </c>
      <c r="D7" s="222" t="s">
        <v>90</v>
      </c>
      <c r="E7" s="223" t="s">
        <v>91</v>
      </c>
      <c r="F7" s="224" t="s">
        <v>92</v>
      </c>
      <c r="G7" s="220" t="s">
        <v>93</v>
      </c>
    </row>
    <row r="8" spans="1:7" ht="12.75">
      <c r="A8" s="218"/>
      <c r="B8" s="219"/>
      <c r="C8" s="221"/>
      <c r="D8" s="222"/>
      <c r="E8" s="223"/>
      <c r="F8" s="224"/>
      <c r="G8" s="220"/>
    </row>
    <row r="9" spans="1:7" ht="12.75" customHeight="1">
      <c r="A9" s="218" t="s">
        <v>11</v>
      </c>
      <c r="B9" s="219">
        <v>2</v>
      </c>
      <c r="C9" s="221" t="s">
        <v>158</v>
      </c>
      <c r="D9" s="222" t="s">
        <v>159</v>
      </c>
      <c r="E9" s="223" t="s">
        <v>160</v>
      </c>
      <c r="F9" s="224"/>
      <c r="G9" s="220" t="s">
        <v>161</v>
      </c>
    </row>
    <row r="10" spans="1:7" ht="12.75" customHeight="1">
      <c r="A10" s="218"/>
      <c r="B10" s="219"/>
      <c r="C10" s="221"/>
      <c r="D10" s="222"/>
      <c r="E10" s="223"/>
      <c r="F10" s="224"/>
      <c r="G10" s="220"/>
    </row>
    <row r="11" spans="1:7" ht="12.75" customHeight="1">
      <c r="A11" s="218" t="s">
        <v>12</v>
      </c>
      <c r="B11" s="219">
        <v>3</v>
      </c>
      <c r="C11" s="221" t="s">
        <v>201</v>
      </c>
      <c r="D11" s="222" t="s">
        <v>202</v>
      </c>
      <c r="E11" s="223" t="s">
        <v>196</v>
      </c>
      <c r="F11" s="224" t="s">
        <v>203</v>
      </c>
      <c r="G11" s="220" t="s">
        <v>204</v>
      </c>
    </row>
    <row r="12" spans="1:7" ht="12.75" customHeight="1">
      <c r="A12" s="218"/>
      <c r="B12" s="219"/>
      <c r="C12" s="221"/>
      <c r="D12" s="222"/>
      <c r="E12" s="223"/>
      <c r="F12" s="224"/>
      <c r="G12" s="220"/>
    </row>
    <row r="13" spans="1:7" ht="12.75" customHeight="1">
      <c r="A13" s="218" t="s">
        <v>13</v>
      </c>
      <c r="B13" s="219">
        <v>4</v>
      </c>
      <c r="C13" s="221" t="s">
        <v>260</v>
      </c>
      <c r="D13" s="222" t="s">
        <v>261</v>
      </c>
      <c r="E13" s="223" t="s">
        <v>262</v>
      </c>
      <c r="F13" s="224" t="s">
        <v>263</v>
      </c>
      <c r="G13" s="220" t="s">
        <v>256</v>
      </c>
    </row>
    <row r="14" spans="1:7" ht="12.75" customHeight="1">
      <c r="A14" s="218"/>
      <c r="B14" s="219"/>
      <c r="C14" s="221"/>
      <c r="D14" s="222"/>
      <c r="E14" s="223"/>
      <c r="F14" s="224"/>
      <c r="G14" s="220"/>
    </row>
    <row r="15" spans="1:7" ht="12.75" customHeight="1">
      <c r="A15" s="218" t="s">
        <v>14</v>
      </c>
      <c r="B15" s="219">
        <v>5</v>
      </c>
      <c r="C15" s="221" t="s">
        <v>108</v>
      </c>
      <c r="D15" s="222" t="s">
        <v>109</v>
      </c>
      <c r="E15" s="223" t="s">
        <v>101</v>
      </c>
      <c r="F15" s="224" t="s">
        <v>110</v>
      </c>
      <c r="G15" s="220" t="s">
        <v>111</v>
      </c>
    </row>
    <row r="16" spans="1:7" ht="12.75" customHeight="1">
      <c r="A16" s="218"/>
      <c r="B16" s="219"/>
      <c r="C16" s="221"/>
      <c r="D16" s="222"/>
      <c r="E16" s="223"/>
      <c r="F16" s="224"/>
      <c r="G16" s="220"/>
    </row>
    <row r="17" spans="1:7" ht="12.75" customHeight="1">
      <c r="A17" s="218" t="s">
        <v>15</v>
      </c>
      <c r="B17" s="219">
        <v>6</v>
      </c>
      <c r="C17" s="221" t="s">
        <v>188</v>
      </c>
      <c r="D17" s="225" t="s">
        <v>189</v>
      </c>
      <c r="E17" s="223" t="s">
        <v>96</v>
      </c>
      <c r="F17" s="224" t="s">
        <v>190</v>
      </c>
      <c r="G17" s="220" t="s">
        <v>191</v>
      </c>
    </row>
    <row r="18" spans="1:7" ht="12.75" customHeight="1">
      <c r="A18" s="218"/>
      <c r="B18" s="219"/>
      <c r="C18" s="221"/>
      <c r="D18" s="222"/>
      <c r="E18" s="223"/>
      <c r="F18" s="224"/>
      <c r="G18" s="220"/>
    </row>
    <row r="19" spans="1:7" ht="12.75" customHeight="1">
      <c r="A19" s="218" t="s">
        <v>16</v>
      </c>
      <c r="B19" s="219">
        <v>7</v>
      </c>
      <c r="C19" s="221" t="s">
        <v>231</v>
      </c>
      <c r="D19" s="222" t="s">
        <v>232</v>
      </c>
      <c r="E19" s="223" t="s">
        <v>228</v>
      </c>
      <c r="F19" s="224" t="s">
        <v>233</v>
      </c>
      <c r="G19" s="220" t="s">
        <v>234</v>
      </c>
    </row>
    <row r="20" spans="1:7" ht="12.75" customHeight="1">
      <c r="A20" s="218"/>
      <c r="B20" s="219"/>
      <c r="C20" s="221"/>
      <c r="D20" s="222"/>
      <c r="E20" s="223"/>
      <c r="F20" s="224"/>
      <c r="G20" s="220"/>
    </row>
    <row r="21" spans="1:7" ht="12.75" customHeight="1">
      <c r="A21" s="218" t="s">
        <v>17</v>
      </c>
      <c r="B21" s="219">
        <v>8</v>
      </c>
      <c r="C21" s="221" t="s">
        <v>243</v>
      </c>
      <c r="D21" s="222" t="s">
        <v>244</v>
      </c>
      <c r="E21" s="223" t="s">
        <v>245</v>
      </c>
      <c r="F21" s="224" t="s">
        <v>246</v>
      </c>
      <c r="G21" s="220" t="s">
        <v>247</v>
      </c>
    </row>
    <row r="22" spans="1:7" ht="12.75" customHeight="1">
      <c r="A22" s="218"/>
      <c r="B22" s="219"/>
      <c r="C22" s="221"/>
      <c r="D22" s="222"/>
      <c r="E22" s="223"/>
      <c r="F22" s="224"/>
      <c r="G22" s="220"/>
    </row>
    <row r="23" spans="1:7" ht="12.75" customHeight="1">
      <c r="A23" s="218" t="s">
        <v>18</v>
      </c>
      <c r="B23" s="219">
        <v>9</v>
      </c>
      <c r="C23" s="221" t="s">
        <v>134</v>
      </c>
      <c r="D23" s="222" t="s">
        <v>135</v>
      </c>
      <c r="E23" s="223" t="s">
        <v>136</v>
      </c>
      <c r="F23" s="224"/>
      <c r="G23" s="220" t="s">
        <v>137</v>
      </c>
    </row>
    <row r="24" spans="1:7" ht="12.75" customHeight="1">
      <c r="A24" s="218"/>
      <c r="B24" s="219"/>
      <c r="C24" s="221"/>
      <c r="D24" s="222"/>
      <c r="E24" s="223"/>
      <c r="F24" s="224"/>
      <c r="G24" s="220"/>
    </row>
    <row r="25" spans="1:7" ht="12.75" customHeight="1">
      <c r="A25" s="218" t="s">
        <v>19</v>
      </c>
      <c r="B25" s="219">
        <v>10</v>
      </c>
      <c r="C25" s="221" t="s">
        <v>130</v>
      </c>
      <c r="D25" s="222" t="s">
        <v>131</v>
      </c>
      <c r="E25" s="223" t="s">
        <v>123</v>
      </c>
      <c r="F25" s="224" t="s">
        <v>132</v>
      </c>
      <c r="G25" s="220" t="s">
        <v>133</v>
      </c>
    </row>
    <row r="26" spans="1:7" ht="12.75" customHeight="1">
      <c r="A26" s="218"/>
      <c r="B26" s="219"/>
      <c r="C26" s="221"/>
      <c r="D26" s="222"/>
      <c r="E26" s="223"/>
      <c r="F26" s="224"/>
      <c r="G26" s="220"/>
    </row>
    <row r="27" spans="1:7" ht="12.75" customHeight="1">
      <c r="A27" s="218" t="s">
        <v>20</v>
      </c>
      <c r="B27" s="219">
        <v>11</v>
      </c>
      <c r="C27" s="221" t="s">
        <v>213</v>
      </c>
      <c r="D27" s="222" t="s">
        <v>214</v>
      </c>
      <c r="E27" s="223" t="s">
        <v>215</v>
      </c>
      <c r="F27" s="224"/>
      <c r="G27" s="220" t="s">
        <v>216</v>
      </c>
    </row>
    <row r="28" spans="1:7" ht="12.75" customHeight="1">
      <c r="A28" s="218"/>
      <c r="B28" s="219"/>
      <c r="C28" s="221"/>
      <c r="D28" s="222"/>
      <c r="E28" s="223"/>
      <c r="F28" s="224"/>
      <c r="G28" s="220"/>
    </row>
    <row r="29" spans="1:7" ht="12.75">
      <c r="A29" s="218" t="s">
        <v>21</v>
      </c>
      <c r="B29" s="219">
        <v>12</v>
      </c>
      <c r="C29" s="221" t="s">
        <v>185</v>
      </c>
      <c r="D29" s="222" t="s">
        <v>186</v>
      </c>
      <c r="E29" s="223" t="s">
        <v>96</v>
      </c>
      <c r="F29" s="224" t="s">
        <v>187</v>
      </c>
      <c r="G29" s="220" t="s">
        <v>98</v>
      </c>
    </row>
    <row r="30" spans="1:7" ht="12.75">
      <c r="A30" s="218"/>
      <c r="B30" s="219"/>
      <c r="C30" s="221"/>
      <c r="D30" s="222"/>
      <c r="E30" s="223"/>
      <c r="F30" s="224"/>
      <c r="G30" s="220"/>
    </row>
    <row r="31" spans="1:7" ht="12.75">
      <c r="A31" s="218" t="s">
        <v>40</v>
      </c>
      <c r="B31" s="219">
        <v>13</v>
      </c>
      <c r="C31" s="221" t="s">
        <v>140</v>
      </c>
      <c r="D31" s="222" t="s">
        <v>141</v>
      </c>
      <c r="E31" s="223" t="s">
        <v>142</v>
      </c>
      <c r="F31" s="224"/>
      <c r="G31" s="220" t="s">
        <v>143</v>
      </c>
    </row>
    <row r="32" spans="1:7" ht="12.75">
      <c r="A32" s="218"/>
      <c r="B32" s="219"/>
      <c r="C32" s="221"/>
      <c r="D32" s="222"/>
      <c r="E32" s="223"/>
      <c r="F32" s="224"/>
      <c r="G32" s="220"/>
    </row>
    <row r="33" spans="1:7" ht="12.75">
      <c r="A33" s="218" t="s">
        <v>41</v>
      </c>
      <c r="B33" s="219">
        <v>14</v>
      </c>
      <c r="C33" s="221" t="s">
        <v>198</v>
      </c>
      <c r="D33" s="222" t="s">
        <v>199</v>
      </c>
      <c r="E33" s="223" t="s">
        <v>196</v>
      </c>
      <c r="F33" s="224"/>
      <c r="G33" s="220" t="s">
        <v>200</v>
      </c>
    </row>
    <row r="34" spans="1:7" ht="12.75">
      <c r="A34" s="218"/>
      <c r="B34" s="219"/>
      <c r="C34" s="221"/>
      <c r="D34" s="222"/>
      <c r="E34" s="223"/>
      <c r="F34" s="224"/>
      <c r="G34" s="220"/>
    </row>
    <row r="35" spans="1:7" ht="12.75">
      <c r="A35" s="218" t="s">
        <v>42</v>
      </c>
      <c r="B35" s="219">
        <v>15</v>
      </c>
      <c r="C35" s="221" t="s">
        <v>252</v>
      </c>
      <c r="D35" s="222" t="s">
        <v>253</v>
      </c>
      <c r="E35" s="223" t="s">
        <v>254</v>
      </c>
      <c r="F35" s="224" t="s">
        <v>255</v>
      </c>
      <c r="G35" s="220" t="s">
        <v>256</v>
      </c>
    </row>
    <row r="36" spans="1:7" ht="12.75">
      <c r="A36" s="218"/>
      <c r="B36" s="219"/>
      <c r="C36" s="221"/>
      <c r="D36" s="222"/>
      <c r="E36" s="223"/>
      <c r="F36" s="224"/>
      <c r="G36" s="220"/>
    </row>
    <row r="37" spans="1:7" ht="12.75">
      <c r="A37" s="218" t="s">
        <v>43</v>
      </c>
      <c r="B37" s="219">
        <v>16</v>
      </c>
      <c r="C37" s="221" t="s">
        <v>104</v>
      </c>
      <c r="D37" s="222" t="s">
        <v>105</v>
      </c>
      <c r="E37" s="223" t="s">
        <v>101</v>
      </c>
      <c r="F37" s="224" t="s">
        <v>106</v>
      </c>
      <c r="G37" s="220" t="s">
        <v>107</v>
      </c>
    </row>
    <row r="38" spans="1:7" ht="12.75">
      <c r="A38" s="218"/>
      <c r="B38" s="219"/>
      <c r="C38" s="221"/>
      <c r="D38" s="222"/>
      <c r="E38" s="223"/>
      <c r="F38" s="224"/>
      <c r="G38" s="220"/>
    </row>
    <row r="39" spans="1:7" ht="12.75">
      <c r="A39" s="218" t="s">
        <v>44</v>
      </c>
      <c r="B39" s="219">
        <v>17</v>
      </c>
      <c r="C39" s="221" t="s">
        <v>248</v>
      </c>
      <c r="D39" s="222" t="s">
        <v>249</v>
      </c>
      <c r="E39" s="223" t="s">
        <v>250</v>
      </c>
      <c r="F39" s="224"/>
      <c r="G39" s="220" t="s">
        <v>251</v>
      </c>
    </row>
    <row r="40" spans="1:7" ht="12.75">
      <c r="A40" s="218"/>
      <c r="B40" s="219"/>
      <c r="C40" s="221"/>
      <c r="D40" s="222"/>
      <c r="E40" s="223"/>
      <c r="F40" s="224"/>
      <c r="G40" s="220"/>
    </row>
    <row r="41" spans="1:7" ht="12.75">
      <c r="A41" s="218" t="s">
        <v>45</v>
      </c>
      <c r="B41" s="219">
        <v>18</v>
      </c>
      <c r="C41" s="221" t="s">
        <v>272</v>
      </c>
      <c r="D41" s="222" t="s">
        <v>273</v>
      </c>
      <c r="E41" s="223" t="s">
        <v>270</v>
      </c>
      <c r="F41" s="224"/>
      <c r="G41" s="220" t="s">
        <v>271</v>
      </c>
    </row>
    <row r="42" spans="1:7" ht="12.75">
      <c r="A42" s="218"/>
      <c r="B42" s="219"/>
      <c r="C42" s="221"/>
      <c r="D42" s="222"/>
      <c r="E42" s="223"/>
      <c r="F42" s="224"/>
      <c r="G42" s="220"/>
    </row>
    <row r="43" spans="1:7" ht="12.75">
      <c r="A43" s="218" t="s">
        <v>46</v>
      </c>
      <c r="B43" s="219">
        <v>19</v>
      </c>
      <c r="C43" s="221" t="s">
        <v>148</v>
      </c>
      <c r="D43" s="222" t="s">
        <v>149</v>
      </c>
      <c r="E43" s="223" t="s">
        <v>146</v>
      </c>
      <c r="F43" s="224"/>
      <c r="G43" s="220" t="s">
        <v>147</v>
      </c>
    </row>
    <row r="44" spans="1:7" ht="12.75">
      <c r="A44" s="218"/>
      <c r="B44" s="219"/>
      <c r="C44" s="221"/>
      <c r="D44" s="222"/>
      <c r="E44" s="223"/>
      <c r="F44" s="224"/>
      <c r="G44" s="220"/>
    </row>
    <row r="45" spans="1:7" ht="12.75">
      <c r="A45" s="218" t="s">
        <v>47</v>
      </c>
      <c r="B45" s="219">
        <v>20</v>
      </c>
      <c r="C45" s="221" t="s">
        <v>235</v>
      </c>
      <c r="D45" s="222" t="s">
        <v>236</v>
      </c>
      <c r="E45" s="223" t="s">
        <v>237</v>
      </c>
      <c r="F45" s="224"/>
      <c r="G45" s="220" t="s">
        <v>238</v>
      </c>
    </row>
    <row r="46" spans="1:7" ht="12.75">
      <c r="A46" s="218"/>
      <c r="B46" s="219"/>
      <c r="C46" s="221"/>
      <c r="D46" s="222"/>
      <c r="E46" s="223"/>
      <c r="F46" s="224"/>
      <c r="G46" s="220"/>
    </row>
    <row r="47" spans="1:7" ht="12.75">
      <c r="A47" s="218" t="s">
        <v>48</v>
      </c>
      <c r="B47" s="219">
        <v>21</v>
      </c>
      <c r="C47" s="221" t="s">
        <v>205</v>
      </c>
      <c r="D47" s="222" t="s">
        <v>206</v>
      </c>
      <c r="E47" s="223" t="s">
        <v>207</v>
      </c>
      <c r="F47" s="224"/>
      <c r="G47" s="220" t="s">
        <v>208</v>
      </c>
    </row>
    <row r="48" spans="1:7" ht="12.75">
      <c r="A48" s="218"/>
      <c r="B48" s="219"/>
      <c r="C48" s="221"/>
      <c r="D48" s="222"/>
      <c r="E48" s="223"/>
      <c r="F48" s="224"/>
      <c r="G48" s="220"/>
    </row>
    <row r="49" spans="1:7" ht="12.75">
      <c r="A49" s="218" t="s">
        <v>49</v>
      </c>
      <c r="B49" s="219">
        <v>22</v>
      </c>
      <c r="C49" s="221" t="s">
        <v>150</v>
      </c>
      <c r="D49" s="222" t="s">
        <v>151</v>
      </c>
      <c r="E49" s="223" t="s">
        <v>152</v>
      </c>
      <c r="F49" s="224"/>
      <c r="G49" s="220" t="s">
        <v>153</v>
      </c>
    </row>
    <row r="50" spans="1:7" ht="12.75">
      <c r="A50" s="218"/>
      <c r="B50" s="219"/>
      <c r="C50" s="221"/>
      <c r="D50" s="222"/>
      <c r="E50" s="223"/>
      <c r="F50" s="224"/>
      <c r="G50" s="220"/>
    </row>
    <row r="51" spans="1:7" ht="12.75">
      <c r="A51" s="218" t="s">
        <v>50</v>
      </c>
      <c r="B51" s="219">
        <v>23</v>
      </c>
      <c r="C51" s="221" t="s">
        <v>182</v>
      </c>
      <c r="D51" s="222" t="s">
        <v>183</v>
      </c>
      <c r="E51" s="223" t="s">
        <v>179</v>
      </c>
      <c r="F51" s="224" t="s">
        <v>184</v>
      </c>
      <c r="G51" s="220" t="s">
        <v>181</v>
      </c>
    </row>
    <row r="52" spans="1:7" ht="12.75">
      <c r="A52" s="218"/>
      <c r="B52" s="219"/>
      <c r="C52" s="221"/>
      <c r="D52" s="222"/>
      <c r="E52" s="223"/>
      <c r="F52" s="224"/>
      <c r="G52" s="220"/>
    </row>
    <row r="53" spans="1:7" ht="12.75">
      <c r="A53" s="218" t="s">
        <v>51</v>
      </c>
      <c r="B53" s="219">
        <v>24</v>
      </c>
      <c r="C53" s="221" t="s">
        <v>173</v>
      </c>
      <c r="D53" s="222" t="s">
        <v>174</v>
      </c>
      <c r="E53" s="223" t="s">
        <v>175</v>
      </c>
      <c r="F53" s="224"/>
      <c r="G53" s="220" t="s">
        <v>176</v>
      </c>
    </row>
    <row r="54" spans="1:7" ht="12.75">
      <c r="A54" s="218"/>
      <c r="B54" s="219"/>
      <c r="C54" s="221"/>
      <c r="D54" s="222"/>
      <c r="E54" s="223"/>
      <c r="F54" s="224"/>
      <c r="G54" s="220"/>
    </row>
    <row r="55" spans="1:7" ht="12.75">
      <c r="A55" s="218" t="s">
        <v>52</v>
      </c>
      <c r="B55" s="219">
        <v>25</v>
      </c>
      <c r="C55" s="221" t="s">
        <v>116</v>
      </c>
      <c r="D55" s="222" t="s">
        <v>117</v>
      </c>
      <c r="E55" s="223" t="s">
        <v>101</v>
      </c>
      <c r="F55" s="224" t="s">
        <v>118</v>
      </c>
      <c r="G55" s="220" t="s">
        <v>115</v>
      </c>
    </row>
    <row r="56" spans="1:7" ht="12.75">
      <c r="A56" s="218"/>
      <c r="B56" s="219"/>
      <c r="C56" s="221"/>
      <c r="D56" s="222"/>
      <c r="E56" s="223"/>
      <c r="F56" s="224"/>
      <c r="G56" s="220"/>
    </row>
    <row r="57" spans="1:7" ht="12.75">
      <c r="A57" s="218" t="s">
        <v>53</v>
      </c>
      <c r="B57" s="219">
        <v>26</v>
      </c>
      <c r="C57" s="221" t="s">
        <v>169</v>
      </c>
      <c r="D57" s="222" t="s">
        <v>170</v>
      </c>
      <c r="E57" s="223" t="s">
        <v>171</v>
      </c>
      <c r="F57" s="224"/>
      <c r="G57" s="220" t="s">
        <v>172</v>
      </c>
    </row>
    <row r="58" spans="1:7" ht="12.75">
      <c r="A58" s="218"/>
      <c r="B58" s="219"/>
      <c r="C58" s="221"/>
      <c r="D58" s="222"/>
      <c r="E58" s="223"/>
      <c r="F58" s="224"/>
      <c r="G58" s="220"/>
    </row>
    <row r="59" spans="1:7" ht="12.75">
      <c r="A59" s="218" t="s">
        <v>54</v>
      </c>
      <c r="B59" s="219">
        <v>27</v>
      </c>
      <c r="C59" s="221" t="s">
        <v>126</v>
      </c>
      <c r="D59" s="225" t="s">
        <v>127</v>
      </c>
      <c r="E59" s="223" t="s">
        <v>123</v>
      </c>
      <c r="F59" s="224" t="s">
        <v>128</v>
      </c>
      <c r="G59" s="220" t="s">
        <v>129</v>
      </c>
    </row>
    <row r="60" spans="1:7" ht="12.75">
      <c r="A60" s="218"/>
      <c r="B60" s="219"/>
      <c r="C60" s="221"/>
      <c r="D60" s="222"/>
      <c r="E60" s="223"/>
      <c r="F60" s="224"/>
      <c r="G60" s="220"/>
    </row>
    <row r="61" spans="1:7" ht="12.75">
      <c r="A61" s="218" t="s">
        <v>55</v>
      </c>
      <c r="B61" s="219">
        <v>28</v>
      </c>
      <c r="C61" s="221" t="s">
        <v>257</v>
      </c>
      <c r="D61" s="222" t="s">
        <v>258</v>
      </c>
      <c r="E61" s="223" t="s">
        <v>254</v>
      </c>
      <c r="F61" s="224" t="s">
        <v>259</v>
      </c>
      <c r="G61" s="220" t="s">
        <v>256</v>
      </c>
    </row>
    <row r="62" spans="1:7" ht="12.75">
      <c r="A62" s="218"/>
      <c r="B62" s="219"/>
      <c r="C62" s="221"/>
      <c r="D62" s="222"/>
      <c r="E62" s="223"/>
      <c r="F62" s="224"/>
      <c r="G62" s="220"/>
    </row>
    <row r="63" spans="1:7" ht="12.75">
      <c r="A63" s="218" t="s">
        <v>56</v>
      </c>
      <c r="B63" s="219">
        <v>29</v>
      </c>
      <c r="C63" s="221" t="s">
        <v>84</v>
      </c>
      <c r="D63" s="222" t="s">
        <v>85</v>
      </c>
      <c r="E63" s="223" t="s">
        <v>86</v>
      </c>
      <c r="F63" s="224" t="s">
        <v>87</v>
      </c>
      <c r="G63" s="220" t="s">
        <v>88</v>
      </c>
    </row>
    <row r="64" spans="1:7" ht="12.75">
      <c r="A64" s="218"/>
      <c r="B64" s="219"/>
      <c r="C64" s="221"/>
      <c r="D64" s="222"/>
      <c r="E64" s="223"/>
      <c r="F64" s="224"/>
      <c r="G64" s="220"/>
    </row>
    <row r="65" spans="1:7" ht="12.75">
      <c r="A65" s="218" t="s">
        <v>57</v>
      </c>
      <c r="B65" s="219">
        <v>30</v>
      </c>
      <c r="C65" s="221" t="s">
        <v>94</v>
      </c>
      <c r="D65" s="222" t="s">
        <v>95</v>
      </c>
      <c r="E65" s="223" t="s">
        <v>96</v>
      </c>
      <c r="F65" s="224" t="s">
        <v>97</v>
      </c>
      <c r="G65" s="220" t="s">
        <v>98</v>
      </c>
    </row>
    <row r="66" spans="1:7" ht="12.75">
      <c r="A66" s="218"/>
      <c r="B66" s="219"/>
      <c r="C66" s="221"/>
      <c r="D66" s="222"/>
      <c r="E66" s="223"/>
      <c r="F66" s="224"/>
      <c r="G66" s="220"/>
    </row>
    <row r="67" spans="1:7" ht="12.75">
      <c r="A67" s="218" t="s">
        <v>58</v>
      </c>
      <c r="B67" s="219">
        <v>31</v>
      </c>
      <c r="C67" s="221" t="s">
        <v>144</v>
      </c>
      <c r="D67" s="222" t="s">
        <v>145</v>
      </c>
      <c r="E67" s="223" t="s">
        <v>146</v>
      </c>
      <c r="F67" s="224"/>
      <c r="G67" s="220" t="s">
        <v>147</v>
      </c>
    </row>
    <row r="68" spans="1:7" ht="12.75">
      <c r="A68" s="218"/>
      <c r="B68" s="219"/>
      <c r="C68" s="221"/>
      <c r="D68" s="222"/>
      <c r="E68" s="223"/>
      <c r="F68" s="224"/>
      <c r="G68" s="220"/>
    </row>
    <row r="69" spans="1:7" ht="12.75">
      <c r="A69" s="218" t="s">
        <v>59</v>
      </c>
      <c r="B69" s="219">
        <v>32</v>
      </c>
      <c r="C69" s="221" t="s">
        <v>112</v>
      </c>
      <c r="D69" s="222" t="s">
        <v>113</v>
      </c>
      <c r="E69" s="223" t="s">
        <v>101</v>
      </c>
      <c r="F69" s="224" t="s">
        <v>114</v>
      </c>
      <c r="G69" s="220" t="s">
        <v>115</v>
      </c>
    </row>
    <row r="70" spans="1:7" ht="12.75">
      <c r="A70" s="218"/>
      <c r="B70" s="219"/>
      <c r="C70" s="221"/>
      <c r="D70" s="222"/>
      <c r="E70" s="223"/>
      <c r="F70" s="224"/>
      <c r="G70" s="220"/>
    </row>
    <row r="71" spans="1:7" ht="12.75">
      <c r="A71" s="218" t="s">
        <v>60</v>
      </c>
      <c r="B71" s="219">
        <v>33</v>
      </c>
      <c r="C71" s="221" t="s">
        <v>222</v>
      </c>
      <c r="D71" s="222" t="s">
        <v>223</v>
      </c>
      <c r="E71" s="223" t="s">
        <v>224</v>
      </c>
      <c r="F71" s="224"/>
      <c r="G71" s="220" t="s">
        <v>225</v>
      </c>
    </row>
    <row r="72" spans="1:7" ht="12.75">
      <c r="A72" s="218"/>
      <c r="B72" s="219"/>
      <c r="C72" s="221"/>
      <c r="D72" s="222"/>
      <c r="E72" s="223"/>
      <c r="F72" s="224"/>
      <c r="G72" s="220"/>
    </row>
    <row r="73" spans="1:7" ht="12.75">
      <c r="A73" s="218" t="s">
        <v>61</v>
      </c>
      <c r="B73" s="219">
        <v>34</v>
      </c>
      <c r="C73" s="221" t="s">
        <v>194</v>
      </c>
      <c r="D73" s="222" t="s">
        <v>195</v>
      </c>
      <c r="E73" s="223" t="s">
        <v>196</v>
      </c>
      <c r="F73" s="224"/>
      <c r="G73" s="220" t="s">
        <v>197</v>
      </c>
    </row>
    <row r="74" spans="1:7" ht="12.75">
      <c r="A74" s="218"/>
      <c r="B74" s="219"/>
      <c r="C74" s="221"/>
      <c r="D74" s="222"/>
      <c r="E74" s="223"/>
      <c r="F74" s="224"/>
      <c r="G74" s="220"/>
    </row>
    <row r="75" spans="1:7" ht="12.75">
      <c r="A75" s="218" t="s">
        <v>62</v>
      </c>
      <c r="B75" s="219">
        <v>35</v>
      </c>
      <c r="C75" s="221" t="s">
        <v>119</v>
      </c>
      <c r="D75" s="222" t="s">
        <v>120</v>
      </c>
      <c r="E75" s="223" t="s">
        <v>101</v>
      </c>
      <c r="F75" s="224"/>
      <c r="G75" s="220" t="s">
        <v>111</v>
      </c>
    </row>
    <row r="76" spans="1:7" ht="12.75">
      <c r="A76" s="218"/>
      <c r="B76" s="219"/>
      <c r="C76" s="221"/>
      <c r="D76" s="222"/>
      <c r="E76" s="223"/>
      <c r="F76" s="224"/>
      <c r="G76" s="220"/>
    </row>
    <row r="77" spans="1:7" ht="12.75">
      <c r="A77" s="218" t="s">
        <v>63</v>
      </c>
      <c r="B77" s="219">
        <v>36</v>
      </c>
      <c r="C77" s="221" t="s">
        <v>192</v>
      </c>
      <c r="D77" s="222" t="s">
        <v>193</v>
      </c>
      <c r="E77" s="223" t="s">
        <v>96</v>
      </c>
      <c r="F77" s="224"/>
      <c r="G77" s="220" t="s">
        <v>98</v>
      </c>
    </row>
    <row r="78" spans="1:7" ht="12.75">
      <c r="A78" s="218"/>
      <c r="B78" s="219"/>
      <c r="C78" s="221"/>
      <c r="D78" s="222"/>
      <c r="E78" s="223"/>
      <c r="F78" s="224"/>
      <c r="G78" s="220"/>
    </row>
    <row r="79" spans="1:7" ht="12.75">
      <c r="A79" s="218" t="s">
        <v>64</v>
      </c>
      <c r="B79" s="219">
        <v>37</v>
      </c>
      <c r="C79" s="221" t="s">
        <v>209</v>
      </c>
      <c r="D79" s="222" t="s">
        <v>210</v>
      </c>
      <c r="E79" s="223" t="s">
        <v>211</v>
      </c>
      <c r="F79" s="224"/>
      <c r="G79" s="220" t="s">
        <v>212</v>
      </c>
    </row>
    <row r="80" spans="1:7" ht="12.75">
      <c r="A80" s="218"/>
      <c r="B80" s="219"/>
      <c r="C80" s="221"/>
      <c r="D80" s="222"/>
      <c r="E80" s="223"/>
      <c r="F80" s="224"/>
      <c r="G80" s="220"/>
    </row>
    <row r="81" spans="1:7" ht="12.75">
      <c r="A81" s="218" t="s">
        <v>65</v>
      </c>
      <c r="B81" s="219">
        <v>38</v>
      </c>
      <c r="C81" s="221" t="s">
        <v>264</v>
      </c>
      <c r="D81" s="222" t="s">
        <v>265</v>
      </c>
      <c r="E81" s="223" t="s">
        <v>266</v>
      </c>
      <c r="F81" s="224"/>
      <c r="G81" s="220" t="s">
        <v>267</v>
      </c>
    </row>
    <row r="82" spans="1:7" ht="12.75">
      <c r="A82" s="218"/>
      <c r="B82" s="219"/>
      <c r="C82" s="221"/>
      <c r="D82" s="222"/>
      <c r="E82" s="223"/>
      <c r="F82" s="224"/>
      <c r="G82" s="220"/>
    </row>
    <row r="83" spans="1:7" ht="12.75">
      <c r="A83" s="218" t="s">
        <v>66</v>
      </c>
      <c r="B83" s="219">
        <v>39</v>
      </c>
      <c r="C83" s="221" t="s">
        <v>268</v>
      </c>
      <c r="D83" s="222" t="s">
        <v>269</v>
      </c>
      <c r="E83" s="223" t="s">
        <v>270</v>
      </c>
      <c r="F83" s="224"/>
      <c r="G83" s="220" t="s">
        <v>271</v>
      </c>
    </row>
    <row r="84" spans="1:7" ht="12.75">
      <c r="A84" s="218"/>
      <c r="B84" s="219"/>
      <c r="C84" s="221"/>
      <c r="D84" s="222"/>
      <c r="E84" s="223"/>
      <c r="F84" s="224"/>
      <c r="G84" s="220"/>
    </row>
    <row r="85" spans="1:7" ht="12.75">
      <c r="A85" s="218" t="s">
        <v>67</v>
      </c>
      <c r="B85" s="219">
        <v>40</v>
      </c>
      <c r="C85" s="221" t="s">
        <v>226</v>
      </c>
      <c r="D85" s="222" t="s">
        <v>227</v>
      </c>
      <c r="E85" s="223" t="s">
        <v>228</v>
      </c>
      <c r="F85" s="224" t="s">
        <v>229</v>
      </c>
      <c r="G85" s="220" t="s">
        <v>230</v>
      </c>
    </row>
    <row r="86" spans="1:7" ht="12.75">
      <c r="A86" s="218"/>
      <c r="B86" s="219"/>
      <c r="C86" s="221"/>
      <c r="D86" s="222"/>
      <c r="E86" s="223"/>
      <c r="F86" s="224"/>
      <c r="G86" s="220"/>
    </row>
    <row r="87" spans="1:8" ht="12.75">
      <c r="A87" s="224" t="s">
        <v>74</v>
      </c>
      <c r="B87" s="219">
        <v>41</v>
      </c>
      <c r="C87" s="221" t="s">
        <v>138</v>
      </c>
      <c r="D87" s="222" t="s">
        <v>139</v>
      </c>
      <c r="E87" s="223" t="s">
        <v>136</v>
      </c>
      <c r="F87" s="224"/>
      <c r="G87" s="220" t="s">
        <v>137</v>
      </c>
      <c r="H87" s="3"/>
    </row>
    <row r="88" spans="1:8" ht="12.75">
      <c r="A88" s="218"/>
      <c r="B88" s="219"/>
      <c r="C88" s="221"/>
      <c r="D88" s="222"/>
      <c r="E88" s="223"/>
      <c r="F88" s="224"/>
      <c r="G88" s="220"/>
      <c r="H88" s="3"/>
    </row>
    <row r="89" spans="1:8" ht="12.75">
      <c r="A89" s="224" t="s">
        <v>75</v>
      </c>
      <c r="B89" s="219">
        <v>42</v>
      </c>
      <c r="C89" s="221" t="s">
        <v>274</v>
      </c>
      <c r="D89" s="222" t="s">
        <v>275</v>
      </c>
      <c r="E89" s="223" t="s">
        <v>276</v>
      </c>
      <c r="F89" s="224"/>
      <c r="G89" s="220" t="s">
        <v>277</v>
      </c>
      <c r="H89" s="3"/>
    </row>
    <row r="90" spans="1:8" ht="12.75">
      <c r="A90" s="218"/>
      <c r="B90" s="219"/>
      <c r="C90" s="221"/>
      <c r="D90" s="222"/>
      <c r="E90" s="223"/>
      <c r="F90" s="224"/>
      <c r="G90" s="220"/>
      <c r="H90" s="3"/>
    </row>
    <row r="91" spans="1:8" ht="12.75">
      <c r="A91" s="224" t="s">
        <v>76</v>
      </c>
      <c r="B91" s="219">
        <v>43</v>
      </c>
      <c r="C91" s="221" t="s">
        <v>239</v>
      </c>
      <c r="D91" s="222" t="s">
        <v>240</v>
      </c>
      <c r="E91" s="223" t="s">
        <v>241</v>
      </c>
      <c r="F91" s="224"/>
      <c r="G91" s="220" t="s">
        <v>242</v>
      </c>
      <c r="H91" s="3"/>
    </row>
    <row r="92" spans="1:8" ht="12.75">
      <c r="A92" s="218"/>
      <c r="B92" s="219"/>
      <c r="C92" s="221"/>
      <c r="D92" s="222"/>
      <c r="E92" s="223"/>
      <c r="F92" s="224"/>
      <c r="G92" s="220"/>
      <c r="H92" s="3"/>
    </row>
    <row r="93" spans="1:8" ht="12.75">
      <c r="A93" s="224" t="s">
        <v>77</v>
      </c>
      <c r="B93" s="219">
        <v>44</v>
      </c>
      <c r="C93" s="221" t="s">
        <v>154</v>
      </c>
      <c r="D93" s="222" t="s">
        <v>155</v>
      </c>
      <c r="E93" s="223" t="s">
        <v>156</v>
      </c>
      <c r="F93" s="224"/>
      <c r="G93" s="220" t="s">
        <v>157</v>
      </c>
      <c r="H93" s="3"/>
    </row>
    <row r="94" spans="1:8" ht="12.75">
      <c r="A94" s="218"/>
      <c r="B94" s="219"/>
      <c r="C94" s="221"/>
      <c r="D94" s="222"/>
      <c r="E94" s="223"/>
      <c r="F94" s="224"/>
      <c r="G94" s="220"/>
      <c r="H94" s="3"/>
    </row>
    <row r="95" spans="1:8" ht="12.75">
      <c r="A95" s="224" t="s">
        <v>78</v>
      </c>
      <c r="B95" s="219">
        <v>45</v>
      </c>
      <c r="C95" s="221" t="s">
        <v>217</v>
      </c>
      <c r="D95" s="222" t="s">
        <v>218</v>
      </c>
      <c r="E95" s="223" t="s">
        <v>219</v>
      </c>
      <c r="F95" s="224" t="s">
        <v>220</v>
      </c>
      <c r="G95" s="220" t="s">
        <v>221</v>
      </c>
      <c r="H95" s="3"/>
    </row>
    <row r="96" spans="1:8" ht="12.75">
      <c r="A96" s="218"/>
      <c r="B96" s="219"/>
      <c r="C96" s="221"/>
      <c r="D96" s="222"/>
      <c r="E96" s="223"/>
      <c r="F96" s="224"/>
      <c r="G96" s="220"/>
      <c r="H96" s="3"/>
    </row>
    <row r="97" spans="1:8" ht="12.75">
      <c r="A97" s="224" t="s">
        <v>79</v>
      </c>
      <c r="B97" s="219">
        <v>46</v>
      </c>
      <c r="C97" s="221" t="s">
        <v>165</v>
      </c>
      <c r="D97" s="222" t="s">
        <v>166</v>
      </c>
      <c r="E97" s="223" t="s">
        <v>167</v>
      </c>
      <c r="F97" s="224"/>
      <c r="G97" s="220" t="s">
        <v>168</v>
      </c>
      <c r="H97" s="3"/>
    </row>
    <row r="98" spans="1:8" ht="12.75">
      <c r="A98" s="218"/>
      <c r="B98" s="219"/>
      <c r="C98" s="221"/>
      <c r="D98" s="222"/>
      <c r="E98" s="223"/>
      <c r="F98" s="224"/>
      <c r="G98" s="220"/>
      <c r="H98" s="3"/>
    </row>
    <row r="99" spans="1:8" ht="12.75">
      <c r="A99" s="224" t="s">
        <v>80</v>
      </c>
      <c r="B99" s="219">
        <v>47</v>
      </c>
      <c r="C99" s="221" t="s">
        <v>121</v>
      </c>
      <c r="D99" s="222" t="s">
        <v>122</v>
      </c>
      <c r="E99" s="223" t="s">
        <v>123</v>
      </c>
      <c r="F99" s="224" t="s">
        <v>124</v>
      </c>
      <c r="G99" s="220" t="s">
        <v>125</v>
      </c>
      <c r="H99" s="3"/>
    </row>
    <row r="100" spans="1:8" ht="12.75">
      <c r="A100" s="218"/>
      <c r="B100" s="219"/>
      <c r="C100" s="221"/>
      <c r="D100" s="222"/>
      <c r="E100" s="223"/>
      <c r="F100" s="224"/>
      <c r="G100" s="220"/>
      <c r="H100" s="3"/>
    </row>
    <row r="101" spans="1:8" ht="12.75">
      <c r="A101" s="224" t="s">
        <v>81</v>
      </c>
      <c r="B101" s="219">
        <v>48</v>
      </c>
      <c r="C101" s="221" t="s">
        <v>162</v>
      </c>
      <c r="D101" s="222" t="s">
        <v>163</v>
      </c>
      <c r="E101" s="223" t="s">
        <v>160</v>
      </c>
      <c r="F101" s="224"/>
      <c r="G101" s="220" t="s">
        <v>164</v>
      </c>
      <c r="H101" s="3"/>
    </row>
    <row r="102" spans="1:8" ht="12.75">
      <c r="A102" s="218"/>
      <c r="B102" s="219"/>
      <c r="C102" s="221"/>
      <c r="D102" s="222"/>
      <c r="E102" s="223"/>
      <c r="F102" s="224"/>
      <c r="G102" s="220"/>
      <c r="H102" s="3"/>
    </row>
    <row r="103" spans="1:8" ht="12.75">
      <c r="A103" s="224" t="s">
        <v>82</v>
      </c>
      <c r="B103" s="219">
        <v>49</v>
      </c>
      <c r="C103" s="221" t="s">
        <v>99</v>
      </c>
      <c r="D103" s="222" t="s">
        <v>100</v>
      </c>
      <c r="E103" s="231" t="s">
        <v>101</v>
      </c>
      <c r="F103" s="224" t="s">
        <v>102</v>
      </c>
      <c r="G103" s="220" t="s">
        <v>103</v>
      </c>
      <c r="H103" s="3"/>
    </row>
    <row r="104" spans="1:8" ht="12.75">
      <c r="A104" s="218"/>
      <c r="B104" s="219"/>
      <c r="C104" s="221"/>
      <c r="D104" s="222"/>
      <c r="E104" s="232"/>
      <c r="F104" s="224"/>
      <c r="G104" s="220"/>
      <c r="H104" s="3"/>
    </row>
    <row r="105" spans="1:8" ht="12.75">
      <c r="A105" s="224" t="s">
        <v>83</v>
      </c>
      <c r="B105" s="219">
        <v>50</v>
      </c>
      <c r="C105" s="221" t="s">
        <v>177</v>
      </c>
      <c r="D105" s="222" t="s">
        <v>178</v>
      </c>
      <c r="E105" s="223" t="s">
        <v>179</v>
      </c>
      <c r="F105" s="224" t="s">
        <v>180</v>
      </c>
      <c r="G105" s="220" t="s">
        <v>181</v>
      </c>
      <c r="H105" s="3"/>
    </row>
    <row r="106" spans="1:8" ht="12.75">
      <c r="A106" s="218"/>
      <c r="B106" s="219"/>
      <c r="C106" s="221"/>
      <c r="D106" s="222"/>
      <c r="E106" s="223"/>
      <c r="F106" s="224"/>
      <c r="G106" s="220"/>
      <c r="H106" s="3"/>
    </row>
    <row r="107" spans="1:8" ht="12.75">
      <c r="A107" s="236"/>
      <c r="B107" s="237"/>
      <c r="C107" s="233"/>
      <c r="D107" s="234"/>
      <c r="E107" s="234"/>
      <c r="F107" s="235"/>
      <c r="G107" s="233"/>
      <c r="H107" s="3"/>
    </row>
    <row r="108" spans="1:8" ht="12.75">
      <c r="A108" s="236"/>
      <c r="B108" s="238"/>
      <c r="C108" s="233"/>
      <c r="D108" s="234"/>
      <c r="E108" s="234"/>
      <c r="F108" s="235"/>
      <c r="G108" s="233"/>
      <c r="H108" s="3"/>
    </row>
    <row r="109" spans="1:8" ht="12.75">
      <c r="A109" s="236"/>
      <c r="B109" s="237"/>
      <c r="C109" s="233"/>
      <c r="D109" s="234"/>
      <c r="E109" s="234"/>
      <c r="F109" s="235"/>
      <c r="G109" s="233"/>
      <c r="H109" s="3"/>
    </row>
    <row r="110" spans="1:8" ht="12.75">
      <c r="A110" s="236"/>
      <c r="B110" s="238"/>
      <c r="C110" s="233"/>
      <c r="D110" s="234"/>
      <c r="E110" s="234"/>
      <c r="F110" s="235"/>
      <c r="G110" s="233"/>
      <c r="H110" s="3"/>
    </row>
    <row r="111" spans="1:8" ht="12.75">
      <c r="A111" s="236"/>
      <c r="B111" s="237"/>
      <c r="C111" s="233"/>
      <c r="D111" s="234"/>
      <c r="E111" s="234"/>
      <c r="F111" s="235"/>
      <c r="G111" s="233"/>
      <c r="H111" s="3"/>
    </row>
    <row r="112" spans="1:8" ht="12.75">
      <c r="A112" s="236"/>
      <c r="B112" s="238"/>
      <c r="C112" s="233"/>
      <c r="D112" s="234"/>
      <c r="E112" s="234"/>
      <c r="F112" s="235"/>
      <c r="G112" s="233"/>
      <c r="H112" s="3"/>
    </row>
    <row r="113" spans="1:8" ht="12.75">
      <c r="A113" s="236"/>
      <c r="B113" s="237"/>
      <c r="C113" s="233"/>
      <c r="D113" s="234"/>
      <c r="E113" s="234"/>
      <c r="F113" s="235"/>
      <c r="G113" s="233"/>
      <c r="H113" s="3"/>
    </row>
    <row r="114" spans="1:8" ht="12.75">
      <c r="A114" s="236"/>
      <c r="B114" s="238"/>
      <c r="C114" s="233"/>
      <c r="D114" s="234"/>
      <c r="E114" s="234"/>
      <c r="F114" s="235"/>
      <c r="G114" s="233"/>
      <c r="H114" s="3"/>
    </row>
    <row r="115" spans="1:8" ht="12.75">
      <c r="A115" s="236"/>
      <c r="B115" s="237"/>
      <c r="C115" s="233"/>
      <c r="D115" s="234"/>
      <c r="E115" s="234"/>
      <c r="F115" s="235"/>
      <c r="G115" s="233"/>
      <c r="H115" s="3"/>
    </row>
    <row r="116" spans="1:8" ht="12.75">
      <c r="A116" s="236"/>
      <c r="B116" s="238"/>
      <c r="C116" s="233"/>
      <c r="D116" s="234"/>
      <c r="E116" s="234"/>
      <c r="F116" s="235"/>
      <c r="G116" s="233"/>
      <c r="H116" s="3"/>
    </row>
    <row r="117" spans="1:8" ht="12.75">
      <c r="A117" s="236"/>
      <c r="B117" s="237"/>
      <c r="C117" s="233"/>
      <c r="D117" s="234"/>
      <c r="E117" s="234"/>
      <c r="F117" s="235"/>
      <c r="G117" s="233"/>
      <c r="H117" s="3"/>
    </row>
    <row r="118" spans="1:8" ht="12.75">
      <c r="A118" s="236"/>
      <c r="B118" s="238"/>
      <c r="C118" s="233"/>
      <c r="D118" s="234"/>
      <c r="E118" s="234"/>
      <c r="F118" s="235"/>
      <c r="G118" s="233"/>
      <c r="H118" s="3"/>
    </row>
    <row r="119" spans="1:8" ht="12.75">
      <c r="A119" s="236"/>
      <c r="B119" s="237"/>
      <c r="C119" s="233"/>
      <c r="D119" s="234"/>
      <c r="E119" s="234"/>
      <c r="F119" s="235"/>
      <c r="G119" s="233"/>
      <c r="H119" s="3"/>
    </row>
    <row r="120" spans="1:8" ht="12.75">
      <c r="A120" s="236"/>
      <c r="B120" s="238"/>
      <c r="C120" s="233"/>
      <c r="D120" s="234"/>
      <c r="E120" s="234"/>
      <c r="F120" s="235"/>
      <c r="G120" s="233"/>
      <c r="H120" s="3"/>
    </row>
    <row r="121" spans="1:8" ht="12.75">
      <c r="A121" s="236"/>
      <c r="B121" s="237"/>
      <c r="C121" s="233"/>
      <c r="D121" s="234"/>
      <c r="E121" s="234"/>
      <c r="F121" s="235"/>
      <c r="G121" s="233"/>
      <c r="H121" s="3"/>
    </row>
    <row r="122" spans="1:8" ht="12.75">
      <c r="A122" s="236"/>
      <c r="B122" s="238"/>
      <c r="C122" s="233"/>
      <c r="D122" s="234"/>
      <c r="E122" s="234"/>
      <c r="F122" s="235"/>
      <c r="G122" s="233"/>
      <c r="H122" s="3"/>
    </row>
    <row r="123" spans="1:8" ht="12.75">
      <c r="A123" s="236"/>
      <c r="B123" s="237"/>
      <c r="C123" s="233"/>
      <c r="D123" s="234"/>
      <c r="E123" s="234"/>
      <c r="F123" s="235"/>
      <c r="G123" s="233"/>
      <c r="H123" s="3"/>
    </row>
    <row r="124" spans="1:8" ht="12.75">
      <c r="A124" s="236"/>
      <c r="B124" s="238"/>
      <c r="C124" s="233"/>
      <c r="D124" s="234"/>
      <c r="E124" s="234"/>
      <c r="F124" s="235"/>
      <c r="G124" s="233"/>
      <c r="H124" s="3"/>
    </row>
    <row r="125" spans="1:8" ht="12.75">
      <c r="A125" s="236"/>
      <c r="B125" s="237"/>
      <c r="C125" s="233"/>
      <c r="D125" s="234"/>
      <c r="E125" s="234"/>
      <c r="F125" s="235"/>
      <c r="G125" s="233"/>
      <c r="H125" s="3"/>
    </row>
    <row r="126" spans="1:8" ht="12.75">
      <c r="A126" s="236"/>
      <c r="B126" s="238"/>
      <c r="C126" s="233"/>
      <c r="D126" s="234"/>
      <c r="E126" s="234"/>
      <c r="F126" s="235"/>
      <c r="G126" s="233"/>
      <c r="H126" s="3"/>
    </row>
    <row r="127" spans="1:8" ht="12.75">
      <c r="A127" s="236"/>
      <c r="B127" s="237"/>
      <c r="C127" s="233"/>
      <c r="D127" s="234"/>
      <c r="E127" s="234"/>
      <c r="F127" s="235"/>
      <c r="G127" s="233"/>
      <c r="H127" s="3"/>
    </row>
    <row r="128" spans="1:8" ht="12.75">
      <c r="A128" s="236"/>
      <c r="B128" s="238"/>
      <c r="C128" s="233"/>
      <c r="D128" s="234"/>
      <c r="E128" s="234"/>
      <c r="F128" s="235"/>
      <c r="G128" s="233"/>
      <c r="H128" s="3"/>
    </row>
    <row r="129" spans="1:8" ht="12.75">
      <c r="A129" s="236"/>
      <c r="B129" s="237"/>
      <c r="C129" s="233"/>
      <c r="D129" s="234"/>
      <c r="E129" s="234"/>
      <c r="F129" s="235"/>
      <c r="G129" s="233"/>
      <c r="H129" s="3"/>
    </row>
    <row r="130" spans="1:8" ht="12.75">
      <c r="A130" s="236"/>
      <c r="B130" s="238"/>
      <c r="C130" s="233"/>
      <c r="D130" s="234"/>
      <c r="E130" s="234"/>
      <c r="F130" s="235"/>
      <c r="G130" s="233"/>
      <c r="H130" s="3"/>
    </row>
    <row r="131" spans="1:8" ht="12.75">
      <c r="A131" s="236"/>
      <c r="B131" s="237"/>
      <c r="C131" s="233"/>
      <c r="D131" s="234"/>
      <c r="E131" s="234"/>
      <c r="F131" s="235"/>
      <c r="G131" s="233"/>
      <c r="H131" s="3"/>
    </row>
    <row r="132" spans="1:8" ht="12.75">
      <c r="A132" s="236"/>
      <c r="B132" s="238"/>
      <c r="C132" s="233"/>
      <c r="D132" s="234"/>
      <c r="E132" s="234"/>
      <c r="F132" s="235"/>
      <c r="G132" s="233"/>
      <c r="H132" s="3"/>
    </row>
    <row r="133" spans="1:8" ht="12.75">
      <c r="A133" s="236"/>
      <c r="B133" s="237"/>
      <c r="C133" s="233"/>
      <c r="D133" s="234"/>
      <c r="E133" s="234"/>
      <c r="F133" s="235"/>
      <c r="G133" s="233"/>
      <c r="H133" s="3"/>
    </row>
    <row r="134" spans="1:8" ht="12.75">
      <c r="A134" s="236"/>
      <c r="B134" s="238"/>
      <c r="C134" s="233"/>
      <c r="D134" s="234"/>
      <c r="E134" s="234"/>
      <c r="F134" s="235"/>
      <c r="G134" s="233"/>
      <c r="H134" s="3"/>
    </row>
    <row r="135" spans="1:8" ht="12.75">
      <c r="A135" s="236"/>
      <c r="B135" s="237"/>
      <c r="C135" s="233"/>
      <c r="D135" s="234"/>
      <c r="E135" s="234"/>
      <c r="F135" s="235"/>
      <c r="G135" s="233"/>
      <c r="H135" s="3"/>
    </row>
    <row r="136" spans="1:8" ht="12.75">
      <c r="A136" s="236"/>
      <c r="B136" s="238"/>
      <c r="C136" s="233"/>
      <c r="D136" s="234"/>
      <c r="E136" s="234"/>
      <c r="F136" s="235"/>
      <c r="G136" s="233"/>
      <c r="H136" s="3"/>
    </row>
    <row r="137" spans="1:8" ht="12.75">
      <c r="A137" s="236"/>
      <c r="B137" s="237"/>
      <c r="C137" s="233"/>
      <c r="D137" s="234"/>
      <c r="E137" s="234"/>
      <c r="F137" s="235"/>
      <c r="G137" s="233"/>
      <c r="H137" s="3"/>
    </row>
    <row r="138" spans="1:8" ht="12.75">
      <c r="A138" s="236"/>
      <c r="B138" s="238"/>
      <c r="C138" s="233"/>
      <c r="D138" s="234"/>
      <c r="E138" s="234"/>
      <c r="F138" s="235"/>
      <c r="G138" s="233"/>
      <c r="H138" s="3"/>
    </row>
    <row r="139" spans="1:8" ht="12.75">
      <c r="A139" s="236"/>
      <c r="B139" s="237"/>
      <c r="C139" s="233"/>
      <c r="D139" s="234"/>
      <c r="E139" s="234"/>
      <c r="F139" s="235"/>
      <c r="G139" s="233"/>
      <c r="H139" s="3"/>
    </row>
    <row r="140" spans="1:8" ht="12.75">
      <c r="A140" s="236"/>
      <c r="B140" s="238"/>
      <c r="C140" s="233"/>
      <c r="D140" s="234"/>
      <c r="E140" s="234"/>
      <c r="F140" s="235"/>
      <c r="G140" s="233"/>
      <c r="H140" s="3"/>
    </row>
    <row r="141" spans="1:8" ht="12.75">
      <c r="A141" s="236"/>
      <c r="B141" s="237"/>
      <c r="C141" s="233"/>
      <c r="D141" s="234"/>
      <c r="E141" s="234"/>
      <c r="F141" s="235"/>
      <c r="G141" s="233"/>
      <c r="H141" s="3"/>
    </row>
    <row r="142" spans="1:8" ht="12.75">
      <c r="A142" s="236"/>
      <c r="B142" s="238"/>
      <c r="C142" s="233"/>
      <c r="D142" s="234"/>
      <c r="E142" s="234"/>
      <c r="F142" s="235"/>
      <c r="G142" s="233"/>
      <c r="H142" s="3"/>
    </row>
    <row r="143" spans="1:8" ht="12.75">
      <c r="A143" s="236"/>
      <c r="B143" s="237"/>
      <c r="C143" s="233"/>
      <c r="D143" s="234"/>
      <c r="E143" s="234"/>
      <c r="F143" s="235"/>
      <c r="G143" s="233"/>
      <c r="H143" s="3"/>
    </row>
    <row r="144" spans="1:8" ht="12.75">
      <c r="A144" s="236"/>
      <c r="B144" s="238"/>
      <c r="C144" s="233"/>
      <c r="D144" s="234"/>
      <c r="E144" s="234"/>
      <c r="F144" s="235"/>
      <c r="G144" s="233"/>
      <c r="H144" s="3"/>
    </row>
    <row r="145" spans="1:8" ht="12.75">
      <c r="A145" s="236"/>
      <c r="B145" s="237"/>
      <c r="C145" s="233"/>
      <c r="D145" s="234"/>
      <c r="E145" s="234"/>
      <c r="F145" s="235"/>
      <c r="G145" s="233"/>
      <c r="H145" s="3"/>
    </row>
    <row r="146" spans="1:8" ht="12.75">
      <c r="A146" s="236"/>
      <c r="B146" s="238"/>
      <c r="C146" s="233"/>
      <c r="D146" s="234"/>
      <c r="E146" s="234"/>
      <c r="F146" s="235"/>
      <c r="G146" s="233"/>
      <c r="H146" s="3"/>
    </row>
    <row r="147" spans="1:8" ht="12.75">
      <c r="A147" s="236"/>
      <c r="B147" s="237"/>
      <c r="C147" s="233"/>
      <c r="D147" s="234"/>
      <c r="E147" s="234"/>
      <c r="F147" s="235"/>
      <c r="G147" s="233"/>
      <c r="H147" s="3"/>
    </row>
    <row r="148" spans="1:8" ht="12.75">
      <c r="A148" s="236"/>
      <c r="B148" s="238"/>
      <c r="C148" s="233"/>
      <c r="D148" s="234"/>
      <c r="E148" s="234"/>
      <c r="F148" s="235"/>
      <c r="G148" s="233"/>
      <c r="H148" s="3"/>
    </row>
    <row r="149" spans="1:8" ht="12.75">
      <c r="A149" s="236"/>
      <c r="B149" s="237"/>
      <c r="C149" s="233"/>
      <c r="D149" s="234"/>
      <c r="E149" s="234"/>
      <c r="F149" s="235"/>
      <c r="G149" s="233"/>
      <c r="H149" s="3"/>
    </row>
    <row r="150" spans="1:8" ht="12.75">
      <c r="A150" s="236"/>
      <c r="B150" s="238"/>
      <c r="C150" s="233"/>
      <c r="D150" s="234"/>
      <c r="E150" s="234"/>
      <c r="F150" s="235"/>
      <c r="G150" s="233"/>
      <c r="H150" s="3"/>
    </row>
    <row r="151" spans="1:8" ht="12.75">
      <c r="A151" s="236"/>
      <c r="B151" s="237"/>
      <c r="C151" s="233"/>
      <c r="D151" s="234"/>
      <c r="E151" s="234"/>
      <c r="F151" s="235"/>
      <c r="G151" s="233"/>
      <c r="H151" s="3"/>
    </row>
    <row r="152" spans="1:8" ht="12.75">
      <c r="A152" s="236"/>
      <c r="B152" s="238"/>
      <c r="C152" s="233"/>
      <c r="D152" s="234"/>
      <c r="E152" s="234"/>
      <c r="F152" s="235"/>
      <c r="G152" s="233"/>
      <c r="H152" s="3"/>
    </row>
    <row r="153" spans="1:8" ht="12.75">
      <c r="A153" s="236"/>
      <c r="B153" s="237"/>
      <c r="C153" s="233"/>
      <c r="D153" s="234"/>
      <c r="E153" s="234"/>
      <c r="F153" s="235"/>
      <c r="G153" s="233"/>
      <c r="H153" s="3"/>
    </row>
    <row r="154" spans="1:8" ht="12.75">
      <c r="A154" s="236"/>
      <c r="B154" s="238"/>
      <c r="C154" s="233"/>
      <c r="D154" s="234"/>
      <c r="E154" s="234"/>
      <c r="F154" s="235"/>
      <c r="G154" s="233"/>
      <c r="H154" s="3"/>
    </row>
    <row r="155" spans="1:8" ht="12.75">
      <c r="A155" s="236"/>
      <c r="B155" s="237"/>
      <c r="C155" s="233"/>
      <c r="D155" s="234"/>
      <c r="E155" s="234"/>
      <c r="F155" s="235"/>
      <c r="G155" s="233"/>
      <c r="H155" s="3"/>
    </row>
    <row r="156" spans="1:8" ht="12.75">
      <c r="A156" s="236"/>
      <c r="B156" s="238"/>
      <c r="C156" s="233"/>
      <c r="D156" s="234"/>
      <c r="E156" s="234"/>
      <c r="F156" s="235"/>
      <c r="G156" s="233"/>
      <c r="H156" s="3"/>
    </row>
    <row r="157" spans="1:8" ht="12.75">
      <c r="A157" s="236"/>
      <c r="B157" s="237"/>
      <c r="C157" s="233"/>
      <c r="D157" s="234"/>
      <c r="E157" s="234"/>
      <c r="F157" s="235"/>
      <c r="G157" s="233"/>
      <c r="H157" s="3"/>
    </row>
    <row r="158" spans="1:8" ht="12.75">
      <c r="A158" s="236"/>
      <c r="B158" s="238"/>
      <c r="C158" s="233"/>
      <c r="D158" s="234"/>
      <c r="E158" s="234"/>
      <c r="F158" s="235"/>
      <c r="G158" s="233"/>
      <c r="H158" s="3"/>
    </row>
    <row r="159" spans="1:8" ht="12.75">
      <c r="A159" s="236"/>
      <c r="B159" s="237"/>
      <c r="C159" s="233"/>
      <c r="D159" s="234"/>
      <c r="E159" s="234"/>
      <c r="F159" s="235"/>
      <c r="G159" s="233"/>
      <c r="H159" s="3"/>
    </row>
    <row r="160" spans="1:8" ht="12.75">
      <c r="A160" s="236"/>
      <c r="B160" s="238"/>
      <c r="C160" s="233"/>
      <c r="D160" s="234"/>
      <c r="E160" s="234"/>
      <c r="F160" s="235"/>
      <c r="G160" s="233"/>
      <c r="H160" s="3"/>
    </row>
    <row r="161" spans="1:8" ht="12.75">
      <c r="A161" s="236"/>
      <c r="B161" s="237"/>
      <c r="C161" s="233"/>
      <c r="D161" s="234"/>
      <c r="E161" s="234"/>
      <c r="F161" s="235"/>
      <c r="G161" s="233"/>
      <c r="H161" s="3"/>
    </row>
    <row r="162" spans="1:8" ht="12.75">
      <c r="A162" s="236"/>
      <c r="B162" s="238"/>
      <c r="C162" s="233"/>
      <c r="D162" s="234"/>
      <c r="E162" s="234"/>
      <c r="F162" s="235"/>
      <c r="G162" s="233"/>
      <c r="H162" s="3"/>
    </row>
    <row r="163" spans="1:8" ht="12.75">
      <c r="A163" s="236"/>
      <c r="B163" s="237"/>
      <c r="C163" s="233"/>
      <c r="D163" s="234"/>
      <c r="E163" s="234"/>
      <c r="F163" s="235"/>
      <c r="G163" s="233"/>
      <c r="H163" s="3"/>
    </row>
    <row r="164" spans="1:8" ht="12.75">
      <c r="A164" s="236"/>
      <c r="B164" s="238"/>
      <c r="C164" s="233"/>
      <c r="D164" s="234"/>
      <c r="E164" s="234"/>
      <c r="F164" s="235"/>
      <c r="G164" s="233"/>
      <c r="H164" s="3"/>
    </row>
    <row r="165" spans="1:8" ht="12.75">
      <c r="A165" s="236"/>
      <c r="B165" s="237"/>
      <c r="C165" s="233"/>
      <c r="D165" s="234"/>
      <c r="E165" s="234"/>
      <c r="F165" s="235"/>
      <c r="G165" s="233"/>
      <c r="H165" s="3"/>
    </row>
    <row r="166" spans="1:8" ht="12.75">
      <c r="A166" s="236"/>
      <c r="B166" s="238"/>
      <c r="C166" s="233"/>
      <c r="D166" s="234"/>
      <c r="E166" s="234"/>
      <c r="F166" s="235"/>
      <c r="G166" s="233"/>
      <c r="H166" s="3"/>
    </row>
    <row r="167" spans="1:8" ht="12.75">
      <c r="A167" s="236"/>
      <c r="B167" s="237"/>
      <c r="C167" s="233"/>
      <c r="D167" s="234"/>
      <c r="E167" s="234"/>
      <c r="F167" s="235"/>
      <c r="G167" s="233"/>
      <c r="H167" s="3"/>
    </row>
    <row r="168" spans="1:8" ht="12.75">
      <c r="A168" s="236"/>
      <c r="B168" s="238"/>
      <c r="C168" s="233"/>
      <c r="D168" s="234"/>
      <c r="E168" s="234"/>
      <c r="F168" s="235"/>
      <c r="G168" s="233"/>
      <c r="H168" s="3"/>
    </row>
    <row r="169" spans="1:8" ht="12.75">
      <c r="A169" s="236"/>
      <c r="B169" s="237"/>
      <c r="C169" s="233"/>
      <c r="D169" s="234"/>
      <c r="E169" s="234"/>
      <c r="F169" s="235"/>
      <c r="G169" s="233"/>
      <c r="H169" s="3"/>
    </row>
    <row r="170" spans="1:8" ht="12.75">
      <c r="A170" s="236"/>
      <c r="B170" s="238"/>
      <c r="C170" s="233"/>
      <c r="D170" s="234"/>
      <c r="E170" s="234"/>
      <c r="F170" s="235"/>
      <c r="G170" s="233"/>
      <c r="H170" s="3"/>
    </row>
    <row r="171" spans="1:8" ht="12.75">
      <c r="A171" s="236"/>
      <c r="B171" s="237"/>
      <c r="C171" s="233"/>
      <c r="D171" s="234"/>
      <c r="E171" s="234"/>
      <c r="F171" s="235"/>
      <c r="G171" s="233"/>
      <c r="H171" s="3"/>
    </row>
    <row r="172" spans="1:8" ht="12.75">
      <c r="A172" s="236"/>
      <c r="B172" s="238"/>
      <c r="C172" s="233"/>
      <c r="D172" s="234"/>
      <c r="E172" s="234"/>
      <c r="F172" s="235"/>
      <c r="G172" s="233"/>
      <c r="H172" s="3"/>
    </row>
    <row r="173" spans="1:8" ht="12.75">
      <c r="A173" s="236"/>
      <c r="B173" s="237"/>
      <c r="C173" s="233"/>
      <c r="D173" s="234"/>
      <c r="E173" s="234"/>
      <c r="F173" s="235"/>
      <c r="G173" s="233"/>
      <c r="H173" s="3"/>
    </row>
    <row r="174" spans="1:8" ht="12.75">
      <c r="A174" s="236"/>
      <c r="B174" s="238"/>
      <c r="C174" s="233"/>
      <c r="D174" s="234"/>
      <c r="E174" s="234"/>
      <c r="F174" s="235"/>
      <c r="G174" s="233"/>
      <c r="H174" s="3"/>
    </row>
    <row r="175" spans="1:8" ht="12.75">
      <c r="A175" s="236"/>
      <c r="B175" s="237"/>
      <c r="C175" s="233"/>
      <c r="D175" s="234"/>
      <c r="E175" s="234"/>
      <c r="F175" s="235"/>
      <c r="G175" s="233"/>
      <c r="H175" s="3"/>
    </row>
    <row r="176" spans="1:8" ht="12.75">
      <c r="A176" s="236"/>
      <c r="B176" s="238"/>
      <c r="C176" s="233"/>
      <c r="D176" s="234"/>
      <c r="E176" s="234"/>
      <c r="F176" s="235"/>
      <c r="G176" s="233"/>
      <c r="H176" s="3"/>
    </row>
    <row r="177" spans="1:8" ht="12.75">
      <c r="A177" s="236"/>
      <c r="B177" s="237"/>
      <c r="C177" s="233"/>
      <c r="D177" s="234"/>
      <c r="E177" s="234"/>
      <c r="F177" s="235"/>
      <c r="G177" s="233"/>
      <c r="H177" s="3"/>
    </row>
    <row r="178" spans="1:8" ht="12.75">
      <c r="A178" s="236"/>
      <c r="B178" s="238"/>
      <c r="C178" s="233"/>
      <c r="D178" s="234"/>
      <c r="E178" s="234"/>
      <c r="F178" s="235"/>
      <c r="G178" s="233"/>
      <c r="H178" s="3"/>
    </row>
    <row r="179" spans="1:8" ht="12.75">
      <c r="A179" s="236"/>
      <c r="B179" s="237"/>
      <c r="C179" s="233"/>
      <c r="D179" s="234"/>
      <c r="E179" s="234"/>
      <c r="F179" s="235"/>
      <c r="G179" s="233"/>
      <c r="H179" s="3"/>
    </row>
    <row r="180" spans="1:8" ht="12.75">
      <c r="A180" s="236"/>
      <c r="B180" s="238"/>
      <c r="C180" s="233"/>
      <c r="D180" s="234"/>
      <c r="E180" s="234"/>
      <c r="F180" s="235"/>
      <c r="G180" s="233"/>
      <c r="H180" s="3"/>
    </row>
    <row r="181" spans="1:8" ht="12.75">
      <c r="A181" s="236"/>
      <c r="B181" s="237"/>
      <c r="C181" s="233"/>
      <c r="D181" s="234"/>
      <c r="E181" s="234"/>
      <c r="F181" s="235"/>
      <c r="G181" s="233"/>
      <c r="H181" s="3"/>
    </row>
    <row r="182" spans="1:8" ht="12.75">
      <c r="A182" s="236"/>
      <c r="B182" s="238"/>
      <c r="C182" s="233"/>
      <c r="D182" s="234"/>
      <c r="E182" s="234"/>
      <c r="F182" s="235"/>
      <c r="G182" s="233"/>
      <c r="H182" s="3"/>
    </row>
    <row r="183" spans="1:8" ht="12.75">
      <c r="A183" s="236"/>
      <c r="B183" s="237"/>
      <c r="C183" s="233"/>
      <c r="D183" s="234"/>
      <c r="E183" s="234"/>
      <c r="F183" s="235"/>
      <c r="G183" s="233"/>
      <c r="H183" s="3"/>
    </row>
    <row r="184" spans="1:8" ht="12.75">
      <c r="A184" s="236"/>
      <c r="B184" s="238"/>
      <c r="C184" s="233"/>
      <c r="D184" s="234"/>
      <c r="E184" s="234"/>
      <c r="F184" s="235"/>
      <c r="G184" s="233"/>
      <c r="H184" s="3"/>
    </row>
    <row r="185" spans="1:8" ht="12.75">
      <c r="A185" s="236"/>
      <c r="B185" s="237"/>
      <c r="C185" s="233"/>
      <c r="D185" s="234"/>
      <c r="E185" s="234"/>
      <c r="F185" s="235"/>
      <c r="G185" s="233"/>
      <c r="H185" s="3"/>
    </row>
    <row r="186" spans="1:8" ht="12.75">
      <c r="A186" s="236"/>
      <c r="B186" s="238"/>
      <c r="C186" s="233"/>
      <c r="D186" s="234"/>
      <c r="E186" s="234"/>
      <c r="F186" s="235"/>
      <c r="G186" s="233"/>
      <c r="H186" s="3"/>
    </row>
    <row r="187" spans="1:8" ht="12.75">
      <c r="A187" s="236"/>
      <c r="B187" s="237"/>
      <c r="C187" s="233"/>
      <c r="D187" s="234"/>
      <c r="E187" s="234"/>
      <c r="F187" s="235"/>
      <c r="G187" s="233"/>
      <c r="H187" s="3"/>
    </row>
    <row r="188" spans="1:8" ht="12.75">
      <c r="A188" s="236"/>
      <c r="B188" s="238"/>
      <c r="C188" s="233"/>
      <c r="D188" s="234"/>
      <c r="E188" s="234"/>
      <c r="F188" s="235"/>
      <c r="G188" s="233"/>
      <c r="H188" s="3"/>
    </row>
    <row r="189" spans="1:8" ht="12.75">
      <c r="A189" s="236"/>
      <c r="B189" s="237"/>
      <c r="C189" s="233"/>
      <c r="D189" s="234"/>
      <c r="E189" s="234"/>
      <c r="F189" s="235"/>
      <c r="G189" s="233"/>
      <c r="H189" s="3"/>
    </row>
    <row r="190" spans="1:8" ht="12.75">
      <c r="A190" s="236"/>
      <c r="B190" s="238"/>
      <c r="C190" s="233"/>
      <c r="D190" s="234"/>
      <c r="E190" s="234"/>
      <c r="F190" s="235"/>
      <c r="G190" s="233"/>
      <c r="H190" s="3"/>
    </row>
    <row r="191" spans="1:8" ht="12.75">
      <c r="A191" s="33"/>
      <c r="B191" s="34"/>
      <c r="C191" s="24"/>
      <c r="D191" s="25"/>
      <c r="E191" s="25"/>
      <c r="F191" s="35"/>
      <c r="G191" s="24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G189:G190"/>
    <mergeCell ref="E185:E186"/>
    <mergeCell ref="F185:F186"/>
    <mergeCell ref="G185:G186"/>
    <mergeCell ref="D189:D190"/>
    <mergeCell ref="E189:E190"/>
    <mergeCell ref="B183:B184"/>
    <mergeCell ref="C183:C184"/>
    <mergeCell ref="D183:D184"/>
    <mergeCell ref="B185:B186"/>
    <mergeCell ref="C185:C186"/>
    <mergeCell ref="F189:F190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A181:A182"/>
    <mergeCell ref="B181:B182"/>
    <mergeCell ref="C181:C182"/>
    <mergeCell ref="D181:D182"/>
    <mergeCell ref="E181:E182"/>
    <mergeCell ref="F181:F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69"/>
  <sheetViews>
    <sheetView zoomScalePageLayoutView="0" workbookViewId="0" topLeftCell="A1">
      <selection activeCell="J55" sqref="J5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5" t="s">
        <v>68</v>
      </c>
      <c r="B1" s="245"/>
      <c r="C1" s="245"/>
      <c r="D1" s="245"/>
      <c r="E1" s="245"/>
      <c r="F1" s="245"/>
      <c r="G1" s="24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90" t="s">
        <v>72</v>
      </c>
      <c r="B2" s="190"/>
      <c r="C2" s="190"/>
      <c r="D2" s="196" t="str">
        <f>HYPERLINK('[1]реквизиты'!$A$2)</f>
        <v>Первенство России по самбо среди юниоров до 23 лет.</v>
      </c>
      <c r="E2" s="246"/>
      <c r="F2" s="246"/>
      <c r="G2" s="24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"/>
      <c r="W2" s="3"/>
    </row>
    <row r="3" spans="2:35" ht="25.5" customHeight="1" thickBot="1">
      <c r="B3" s="55"/>
      <c r="C3" s="55"/>
      <c r="D3" s="254" t="str">
        <f>HYPERLINK('[1]реквизиты'!$A$3)</f>
        <v>22-26 января 2010г.</v>
      </c>
      <c r="E3" s="254"/>
      <c r="F3" s="254"/>
      <c r="G3" s="56" t="str">
        <f>HYPERLINK('пр.взв'!D4)</f>
        <v>В.к.   62 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48" t="s">
        <v>22</v>
      </c>
      <c r="B4" s="250" t="s">
        <v>5</v>
      </c>
      <c r="C4" s="252" t="s">
        <v>2</v>
      </c>
      <c r="D4" s="252" t="s">
        <v>3</v>
      </c>
      <c r="E4" s="252" t="s">
        <v>4</v>
      </c>
      <c r="F4" s="252" t="s">
        <v>8</v>
      </c>
      <c r="G4" s="25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49"/>
      <c r="B5" s="251"/>
      <c r="C5" s="253"/>
      <c r="D5" s="251"/>
      <c r="E5" s="253"/>
      <c r="F5" s="253"/>
      <c r="G5" s="25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7" t="s">
        <v>10</v>
      </c>
      <c r="B6" s="258">
        <v>13</v>
      </c>
      <c r="C6" s="161" t="str">
        <f>VLOOKUP(B6,'пр.взв'!B7:G106,2,FALSE)</f>
        <v>АЛИЕВ ДЖАФЕР Аблямитович</v>
      </c>
      <c r="D6" s="161" t="str">
        <f>VLOOKUP(B6,'пр.взв'!B7:G106,3,FALSE)</f>
        <v>04.09.88 мс</v>
      </c>
      <c r="E6" s="161" t="str">
        <f>VLOOKUP(B6,'пр.взв'!B7:G106,4,FALSE)</f>
        <v>ЮФО Краснодарский край Крымск МО</v>
      </c>
      <c r="F6" s="161">
        <f>VLOOKUP(B6,'пр.взв'!B7:G106,5,FALSE)</f>
        <v>0</v>
      </c>
      <c r="G6" s="161" t="str">
        <f>VLOOKUP(B6,'пр.взв'!B7:G106,6,FALSE)</f>
        <v>Адомян АВ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 thickBot="1">
      <c r="A7" s="242"/>
      <c r="B7" s="244"/>
      <c r="C7" s="240"/>
      <c r="D7" s="240"/>
      <c r="E7" s="240"/>
      <c r="F7" s="240"/>
      <c r="G7" s="240"/>
    </row>
    <row r="8" spans="1:7" ht="13.5" customHeight="1">
      <c r="A8" s="241" t="s">
        <v>11</v>
      </c>
      <c r="B8" s="243">
        <v>47</v>
      </c>
      <c r="C8" s="161" t="str">
        <f>VLOOKUP(B8,'пр.взв'!B9:G108,2,FALSE)</f>
        <v>ЕГОРОВ Геннадий Петрович</v>
      </c>
      <c r="D8" s="161" t="str">
        <f>VLOOKUP(B8,'пр.взв'!B9:G108,3,FALSE)</f>
        <v>03.06.87 мсмк</v>
      </c>
      <c r="E8" s="161" t="str">
        <f>VLOOKUP(B8,'пр.взв'!B9:G108,4,FALSE)</f>
        <v>ПФО Чувашия Чебоксары  ПР</v>
      </c>
      <c r="F8" s="161" t="str">
        <f>VLOOKUP(B8,'пр.взв'!B9:G108,5,FALSE)</f>
        <v>001287</v>
      </c>
      <c r="G8" s="161" t="str">
        <f>VLOOKUP(B8,'пр.взв'!B9:G108,6,FALSE)</f>
        <v>Рыбаков АБ,Гусев ОМ</v>
      </c>
    </row>
    <row r="9" spans="1:7" ht="13.5" customHeight="1" thickBot="1">
      <c r="A9" s="242"/>
      <c r="B9" s="244"/>
      <c r="C9" s="240"/>
      <c r="D9" s="240"/>
      <c r="E9" s="240"/>
      <c r="F9" s="240"/>
      <c r="G9" s="240"/>
    </row>
    <row r="10" spans="1:7" ht="13.5" customHeight="1">
      <c r="A10" s="241" t="s">
        <v>12</v>
      </c>
      <c r="B10" s="243">
        <v>41</v>
      </c>
      <c r="C10" s="161" t="str">
        <f>VLOOKUP(B10,'пр.взв'!B11:G110,2,FALSE)</f>
        <v>МУДРАНОВ Аслан Заудинови</v>
      </c>
      <c r="D10" s="161" t="str">
        <f>VLOOKUP(B10,'пр.взв'!B11:G110,3,FALSE)</f>
        <v>16.09.87 мс</v>
      </c>
      <c r="E10" s="161" t="str">
        <f>VLOOKUP(B10,'пр.взв'!B11:G110,4,FALSE)</f>
        <v>ЮФО Краснодарский край Армавир Д</v>
      </c>
      <c r="F10" s="161">
        <f>VLOOKUP(B10,'пр.взв'!B11:G110,5,FALSE)</f>
        <v>0</v>
      </c>
      <c r="G10" s="161" t="str">
        <f>VLOOKUP(B10,'пр.взв'!B11:G110,6,FALSE)</f>
        <v>Бабоян РМ</v>
      </c>
    </row>
    <row r="11" spans="1:7" ht="13.5" customHeight="1" thickBot="1">
      <c r="A11" s="242"/>
      <c r="B11" s="244"/>
      <c r="C11" s="240"/>
      <c r="D11" s="240"/>
      <c r="E11" s="240"/>
      <c r="F11" s="240"/>
      <c r="G11" s="240"/>
    </row>
    <row r="12" spans="1:7" ht="13.5" customHeight="1">
      <c r="A12" s="241" t="s">
        <v>12</v>
      </c>
      <c r="B12" s="243">
        <v>21</v>
      </c>
      <c r="C12" s="161" t="str">
        <f>VLOOKUP(B12,'пр.взв'!B13:G112,2,FALSE)</f>
        <v>СУЛТАНГАЛИЕВ Туреморат Валиханович</v>
      </c>
      <c r="D12" s="161" t="str">
        <f>VLOOKUP(B12,'пр.взв'!B13:G112,3,FALSE)</f>
        <v>14.06.90 кмс</v>
      </c>
      <c r="E12" s="161" t="str">
        <f>VLOOKUP(B12,'пр.взв'!B13:G112,4,FALSE)</f>
        <v>ПФО Оренбургская Соль-Илецк </v>
      </c>
      <c r="F12" s="161">
        <f>VLOOKUP(B12,'пр.взв'!B13:G112,5,FALSE)</f>
        <v>0</v>
      </c>
      <c r="G12" s="161" t="str">
        <f>VLOOKUP(B12,'пр.взв'!B13:G112,6,FALSE)</f>
        <v>Султанов Ф, Бесенов СА</v>
      </c>
    </row>
    <row r="13" spans="1:7" ht="13.5" customHeight="1" thickBot="1">
      <c r="A13" s="242"/>
      <c r="B13" s="244"/>
      <c r="C13" s="240"/>
      <c r="D13" s="240"/>
      <c r="E13" s="240"/>
      <c r="F13" s="240"/>
      <c r="G13" s="240"/>
    </row>
    <row r="14" spans="1:7" ht="13.5" customHeight="1">
      <c r="A14" s="241" t="s">
        <v>14</v>
      </c>
      <c r="B14" s="243">
        <v>33</v>
      </c>
      <c r="C14" s="161" t="str">
        <f>VLOOKUP(B14,'пр.взв'!B15:G114,2,FALSE)</f>
        <v>БАБГОЕВ Олег Гамелевич</v>
      </c>
      <c r="D14" s="161" t="str">
        <f>VLOOKUP(B14,'пр.взв'!B15:G114,3,FALSE)</f>
        <v>29.07.90 кмс</v>
      </c>
      <c r="E14" s="161" t="str">
        <f>VLOOKUP(B14,'пр.взв'!B15:G114,4,FALSE)</f>
        <v>ЮФО КБР Нальчик Д</v>
      </c>
      <c r="F14" s="161">
        <f>VLOOKUP(B14,'пр.взв'!B15:G114,5,FALSE)</f>
        <v>0</v>
      </c>
      <c r="G14" s="161" t="str">
        <f>VLOOKUP(B14,'пр.взв'!B15:G114,6,FALSE)</f>
        <v>Ким Р</v>
      </c>
    </row>
    <row r="15" spans="1:7" ht="13.5" customHeight="1" thickBot="1">
      <c r="A15" s="242"/>
      <c r="B15" s="244"/>
      <c r="C15" s="240"/>
      <c r="D15" s="240"/>
      <c r="E15" s="240"/>
      <c r="F15" s="240"/>
      <c r="G15" s="240"/>
    </row>
    <row r="16" spans="1:7" ht="13.5" customHeight="1">
      <c r="A16" s="241" t="s">
        <v>15</v>
      </c>
      <c r="B16" s="243">
        <v>1</v>
      </c>
      <c r="C16" s="161" t="str">
        <f>VLOOKUP(B16,'пр.взв'!B7:G106,2,FALSE)</f>
        <v>САВЕЛЬЕВ Сергей Анатольевич</v>
      </c>
      <c r="D16" s="161" t="str">
        <f>VLOOKUP(C16,'пр.взв'!C7:H106,2,FALSE)</f>
        <v>07.02.90 кмс</v>
      </c>
      <c r="E16" s="161" t="str">
        <f>VLOOKUP(D16,'пр.взв'!D7:I106,2,FALSE)</f>
        <v>ЦФО Рязанская Рязань ПР</v>
      </c>
      <c r="F16" s="161" t="str">
        <f>VLOOKUP(E16,'пр.взв'!E7:J106,2,FALSE)</f>
        <v>001593</v>
      </c>
      <c r="G16" s="161" t="str">
        <f>VLOOKUP(F16,'пр.взв'!F7:K106,2,FALSE)</f>
        <v>Кидрачев МН, Фофанов КН</v>
      </c>
    </row>
    <row r="17" spans="1:7" ht="13.5" customHeight="1" thickBot="1">
      <c r="A17" s="242"/>
      <c r="B17" s="244"/>
      <c r="C17" s="240"/>
      <c r="D17" s="240"/>
      <c r="E17" s="240"/>
      <c r="F17" s="240"/>
      <c r="G17" s="240"/>
    </row>
    <row r="18" spans="1:7" ht="13.5" customHeight="1">
      <c r="A18" s="241" t="s">
        <v>16</v>
      </c>
      <c r="B18" s="243">
        <v>27</v>
      </c>
      <c r="C18" s="161" t="str">
        <f>VLOOKUP(B18,'пр.взв'!B19:G118,2,FALSE)</f>
        <v>БОНДАРЕВ Александр Витальевич</v>
      </c>
      <c r="D18" s="161" t="str">
        <f>VLOOKUP(B18,'пр.взв'!B19:G118,3,FALSE)</f>
        <v>27.01.90 кмс</v>
      </c>
      <c r="E18" s="161" t="str">
        <f>VLOOKUP(B18,'пр.взв'!B19:G118,4,FALSE)</f>
        <v>ПФО Чувашия Чебоксары  ПР</v>
      </c>
      <c r="F18" s="161" t="str">
        <f>VLOOKUP(B18,'пр.взв'!B19:G118,5,FALSE)</f>
        <v>001696</v>
      </c>
      <c r="G18" s="161" t="str">
        <f>VLOOKUP(B18,'пр.взв'!B19:G118,6,FALSE)</f>
        <v>Пегасов СВ,Пчелов СГ</v>
      </c>
    </row>
    <row r="19" spans="1:7" ht="13.5" customHeight="1" thickBot="1">
      <c r="A19" s="242"/>
      <c r="B19" s="244"/>
      <c r="C19" s="240"/>
      <c r="D19" s="240"/>
      <c r="E19" s="240"/>
      <c r="F19" s="240"/>
      <c r="G19" s="240"/>
    </row>
    <row r="20" spans="1:7" ht="13.5" customHeight="1">
      <c r="A20" s="241" t="s">
        <v>17</v>
      </c>
      <c r="B20" s="243">
        <v>16</v>
      </c>
      <c r="C20" s="161" t="str">
        <f>VLOOKUP(B20,'пр.взв'!B21:G120,2,FALSE)</f>
        <v>СЛИВИН Александр Игоревич</v>
      </c>
      <c r="D20" s="161" t="str">
        <f>VLOOKUP(B20,'пр.взв'!B21:G120,3,FALSE)</f>
        <v>11.12.89 мс</v>
      </c>
      <c r="E20" s="161" t="str">
        <f>VLOOKUP(B20,'пр.взв'!B21:G120,4,FALSE)</f>
        <v>Москва Д</v>
      </c>
      <c r="F20" s="161" t="str">
        <f>VLOOKUP(B20,'пр.взв'!B21:G120,5,FALSE)</f>
        <v>003100</v>
      </c>
      <c r="G20" s="161" t="str">
        <f>VLOOKUP(B20,'пр.взв'!B21:G120,6,FALSE)</f>
        <v>Чернов КК,Бобылев АБ</v>
      </c>
    </row>
    <row r="21" spans="1:7" ht="13.5" customHeight="1" thickBot="1">
      <c r="A21" s="242"/>
      <c r="B21" s="244"/>
      <c r="C21" s="240"/>
      <c r="D21" s="240"/>
      <c r="E21" s="240"/>
      <c r="F21" s="240"/>
      <c r="G21" s="240"/>
    </row>
    <row r="22" spans="1:7" ht="13.5" customHeight="1">
      <c r="A22" s="241" t="s">
        <v>18</v>
      </c>
      <c r="B22" s="243">
        <v>11</v>
      </c>
      <c r="C22" s="161" t="str">
        <f>VLOOKUP(B22,'пр.взв'!B23:G122,2,FALSE)</f>
        <v>ДЗАЙТАЕВ Ильяс Мусаевич </v>
      </c>
      <c r="D22" s="161" t="str">
        <f>VLOOKUP(B22,'пр.взв'!B23:G122,3,FALSE)</f>
        <v>21.09.89 мс</v>
      </c>
      <c r="E22" s="161" t="str">
        <f>VLOOKUP(B22,'пр.взв'!B23:G122,4,FALSE)</f>
        <v>ЮФО Чеченская Грозный МО</v>
      </c>
      <c r="F22" s="161">
        <f>VLOOKUP(B22,'пр.взв'!B23:G122,5,FALSE)</f>
        <v>0</v>
      </c>
      <c r="G22" s="161" t="str">
        <f>VLOOKUP(B22,'пр.взв'!B23:G122,6,FALSE)</f>
        <v>Чапаев В, Юсупов С</v>
      </c>
    </row>
    <row r="23" spans="1:7" ht="13.5" customHeight="1" thickBot="1">
      <c r="A23" s="242"/>
      <c r="B23" s="244"/>
      <c r="C23" s="240"/>
      <c r="D23" s="240"/>
      <c r="E23" s="240"/>
      <c r="F23" s="240"/>
      <c r="G23" s="240"/>
    </row>
    <row r="24" spans="1:7" ht="13.5" customHeight="1">
      <c r="A24" s="241" t="s">
        <v>19</v>
      </c>
      <c r="B24" s="243">
        <v>40</v>
      </c>
      <c r="C24" s="161" t="str">
        <f>VLOOKUP(B24,'пр.взв'!B25:G124,2,FALSE)</f>
        <v>НАШ Азамат Кадырович</v>
      </c>
      <c r="D24" s="161" t="str">
        <f>VLOOKUP(B24,'пр.взв'!B25:G124,3,FALSE)</f>
        <v>30.12.88 кмс</v>
      </c>
      <c r="E24" s="161" t="str">
        <f>VLOOKUP(B24,'пр.взв'!B25:G124,4,FALSE)</f>
        <v>ЮФО Адыгея</v>
      </c>
      <c r="F24" s="161" t="str">
        <f>VLOOKUP(B24,'пр.взв'!B25:G124,5,FALSE)</f>
        <v>006417</v>
      </c>
      <c r="G24" s="161" t="str">
        <f>VLOOKUP(B24,'пр.взв'!B25:G124,6,FALSE)</f>
        <v>Джаримок Н</v>
      </c>
    </row>
    <row r="25" spans="1:7" ht="13.5" customHeight="1" thickBot="1">
      <c r="A25" s="242"/>
      <c r="B25" s="244"/>
      <c r="C25" s="240"/>
      <c r="D25" s="240"/>
      <c r="E25" s="240"/>
      <c r="F25" s="240"/>
      <c r="G25" s="240"/>
    </row>
    <row r="26" spans="1:7" ht="13.5" customHeight="1">
      <c r="A26" s="241" t="s">
        <v>20</v>
      </c>
      <c r="B26" s="243">
        <v>30</v>
      </c>
      <c r="C26" s="161" t="str">
        <f>VLOOKUP(B26,'пр.взв'!B27:G126,2,FALSE)</f>
        <v>БАЛЫКОВ Владимир Юрьевич</v>
      </c>
      <c r="D26" s="161" t="str">
        <f>VLOOKUP(B26,'пр.взв'!B27:G126,3,FALSE)</f>
        <v>15.02.91 мс</v>
      </c>
      <c r="E26" s="161" t="str">
        <f>VLOOKUP(B26,'пр.взв'!B27:G126,4,FALSE)</f>
        <v>ПФО Пензенская Пенза Д</v>
      </c>
      <c r="F26" s="161" t="str">
        <f>VLOOKUP(B26,'пр.взв'!B27:G126,5,FALSE)</f>
        <v>001654</v>
      </c>
      <c r="G26" s="161" t="str">
        <f>VLOOKUP(B26,'пр.взв'!B27:G126,6,FALSE)</f>
        <v>Гритчин ВВ</v>
      </c>
    </row>
    <row r="27" spans="1:7" ht="13.5" customHeight="1" thickBot="1">
      <c r="A27" s="242"/>
      <c r="B27" s="244"/>
      <c r="C27" s="240"/>
      <c r="D27" s="240"/>
      <c r="E27" s="240"/>
      <c r="F27" s="240"/>
      <c r="G27" s="240"/>
    </row>
    <row r="28" spans="1:7" ht="13.5" customHeight="1">
      <c r="A28" s="241" t="s">
        <v>21</v>
      </c>
      <c r="B28" s="243">
        <v>48</v>
      </c>
      <c r="C28" s="161" t="str">
        <f>VLOOKUP(B28,'пр.взв'!B29:G128,2,FALSE)</f>
        <v>АБДУЛЖАЛИЛОВ Абдула Гамзатович</v>
      </c>
      <c r="D28" s="161" t="str">
        <f>VLOOKUP(B28,'пр.взв'!B29:G128,3,FALSE)</f>
        <v>25.10.90 кмс</v>
      </c>
      <c r="E28" s="161" t="str">
        <f>VLOOKUP(B28,'пр.взв'!B29:G128,4,FALSE)</f>
        <v>ЦФО Московская обл. Дмитров МО</v>
      </c>
      <c r="F28" s="161">
        <f>VLOOKUP(B28,'пр.взв'!B29:G128,5,FALSE)</f>
        <v>0</v>
      </c>
      <c r="G28" s="161" t="str">
        <f>VLOOKUP(B28,'пр.взв'!B29:G128,6,FALSE)</f>
        <v>Захаркин А.А. Алиев Ш.Ш.</v>
      </c>
    </row>
    <row r="29" spans="1:7" ht="13.5" customHeight="1" thickBot="1">
      <c r="A29" s="242"/>
      <c r="B29" s="244"/>
      <c r="C29" s="240"/>
      <c r="D29" s="240"/>
      <c r="E29" s="240"/>
      <c r="F29" s="240"/>
      <c r="G29" s="240"/>
    </row>
    <row r="30" spans="1:7" ht="13.5" customHeight="1">
      <c r="A30" s="241" t="s">
        <v>40</v>
      </c>
      <c r="B30" s="243">
        <v>37</v>
      </c>
      <c r="C30" s="161" t="str">
        <f>VLOOKUP(B30,'пр.взв'!B31:G130,2,FALSE)</f>
        <v>МАМИЕВ Аловсет Закир оглы</v>
      </c>
      <c r="D30" s="161" t="str">
        <f>VLOOKUP(B30,'пр.взв'!B31:G130,3,FALSE)</f>
        <v>21.07.91 кмс</v>
      </c>
      <c r="E30" s="161" t="str">
        <f>VLOOKUP(B30,'пр.взв'!B31:G130,4,FALSE)</f>
        <v>ЦФО Калужская Калуга МО</v>
      </c>
      <c r="F30" s="161">
        <f>VLOOKUP(B30,'пр.взв'!B31:G130,5,FALSE)</f>
        <v>0</v>
      </c>
      <c r="G30" s="161" t="str">
        <f>VLOOKUP(B30,'пр.взв'!B31:G130,6,FALSE)</f>
        <v>Кутьин ВГ, Шульга ГВ</v>
      </c>
    </row>
    <row r="31" spans="1:14" ht="13.5" customHeight="1" thickBot="1">
      <c r="A31" s="242"/>
      <c r="B31" s="244"/>
      <c r="C31" s="240"/>
      <c r="D31" s="240"/>
      <c r="E31" s="240"/>
      <c r="F31" s="240"/>
      <c r="G31" s="240"/>
      <c r="H31" s="5"/>
      <c r="I31" s="5"/>
      <c r="J31" s="5"/>
      <c r="L31" s="5"/>
      <c r="M31" s="5"/>
      <c r="N31" s="5"/>
    </row>
    <row r="32" spans="1:14" ht="13.5" customHeight="1">
      <c r="A32" s="241" t="s">
        <v>41</v>
      </c>
      <c r="B32" s="243">
        <v>9</v>
      </c>
      <c r="C32" s="161" t="str">
        <f>VLOOKUP(B32,'пр.взв'!B7:G106,2,FALSE)</f>
        <v>ПОГОСЯН Воскан Манукович</v>
      </c>
      <c r="D32" s="161" t="str">
        <f>VLOOKUP(B32,'пр.взв'!B7:G106,3,FALSE)</f>
        <v>30.07.88мс</v>
      </c>
      <c r="E32" s="161" t="str">
        <f>VLOOKUP(B32,'пр.взв'!B7:G106,4,FALSE)</f>
        <v>ЮФО Краснодарский край Армавир Д</v>
      </c>
      <c r="F32" s="161">
        <f>VLOOKUP(B32,'пр.взв'!B7:G106,5,FALSE)</f>
        <v>0</v>
      </c>
      <c r="G32" s="161" t="str">
        <f>VLOOKUP(B32,'пр.взв'!B7:G106,6,FALSE)</f>
        <v>Бабоян РМ</v>
      </c>
      <c r="H32" s="5"/>
      <c r="I32" s="5"/>
      <c r="J32" s="5"/>
      <c r="L32" s="5"/>
      <c r="M32" s="5"/>
      <c r="N32" s="5"/>
    </row>
    <row r="33" spans="1:14" ht="13.5" customHeight="1" thickBot="1">
      <c r="A33" s="242"/>
      <c r="B33" s="244"/>
      <c r="C33" s="240"/>
      <c r="D33" s="240"/>
      <c r="E33" s="240"/>
      <c r="F33" s="240"/>
      <c r="G33" s="240"/>
      <c r="H33" s="5"/>
      <c r="I33" s="5"/>
      <c r="J33" s="5"/>
      <c r="L33" s="5"/>
      <c r="M33" s="5"/>
      <c r="N33" s="5"/>
    </row>
    <row r="34" spans="1:7" ht="13.5" customHeight="1">
      <c r="A34" s="241" t="s">
        <v>42</v>
      </c>
      <c r="B34" s="243">
        <v>46</v>
      </c>
      <c r="C34" s="161" t="str">
        <f>VLOOKUP(B34,'пр.взв'!B35:G134,2,FALSE)</f>
        <v>ЗАЙНУКОВ Зайнудин Салавудинович</v>
      </c>
      <c r="D34" s="161" t="str">
        <f>VLOOKUP(B34,'пр.взв'!B35:G134,3,FALSE)</f>
        <v>02.08.87 кмс</v>
      </c>
      <c r="E34" s="161" t="str">
        <f>VLOOKUP(B34,'пр.взв'!B35:G134,4,FALSE)</f>
        <v>ЮФО Дагестан Махачкала ПР</v>
      </c>
      <c r="F34" s="161">
        <f>VLOOKUP(B34,'пр.взв'!B35:G134,5,FALSE)</f>
        <v>0</v>
      </c>
      <c r="G34" s="161" t="str">
        <f>VLOOKUP(B34,'пр.взв'!B35:G134,6,FALSE)</f>
        <v>Умаев М.Г.</v>
      </c>
    </row>
    <row r="35" spans="1:7" ht="13.5" customHeight="1" thickBot="1">
      <c r="A35" s="242"/>
      <c r="B35" s="244"/>
      <c r="C35" s="240"/>
      <c r="D35" s="240"/>
      <c r="E35" s="240"/>
      <c r="F35" s="240"/>
      <c r="G35" s="240"/>
    </row>
    <row r="36" spans="1:7" ht="13.5" customHeight="1">
      <c r="A36" s="241" t="s">
        <v>43</v>
      </c>
      <c r="B36" s="243">
        <v>34</v>
      </c>
      <c r="C36" s="161" t="str">
        <f>VLOOKUP(B36,'пр.взв'!B37:G136,2,FALSE)</f>
        <v>РАСУЛОВ Илькин Кямалович</v>
      </c>
      <c r="D36" s="161" t="str">
        <f>VLOOKUP(B36,'пр.взв'!B37:G136,3,FALSE)</f>
        <v>07.01.89 кмс</v>
      </c>
      <c r="E36" s="161" t="str">
        <f>VLOOKUP(B36,'пр.взв'!B37:G136,4,FALSE)</f>
        <v>СЗФО Вологодская Вологда</v>
      </c>
      <c r="F36" s="161">
        <f>VLOOKUP(B36,'пр.взв'!B37:G136,5,FALSE)</f>
        <v>0</v>
      </c>
      <c r="G36" s="161" t="str">
        <f>VLOOKUP(B36,'пр.взв'!B37:G136,6,FALSE)</f>
        <v>Гасаналиев КВ, Садков АВ</v>
      </c>
    </row>
    <row r="37" spans="1:7" ht="13.5" customHeight="1" thickBot="1">
      <c r="A37" s="242"/>
      <c r="B37" s="244"/>
      <c r="C37" s="240"/>
      <c r="D37" s="240"/>
      <c r="E37" s="240"/>
      <c r="F37" s="240"/>
      <c r="G37" s="240"/>
    </row>
    <row r="38" spans="1:7" ht="13.5" customHeight="1">
      <c r="A38" s="241" t="s">
        <v>44</v>
      </c>
      <c r="B38" s="243">
        <v>6</v>
      </c>
      <c r="C38" s="161" t="str">
        <f>VLOOKUP(B38,'пр.взв'!B7:G106,2,FALSE)</f>
        <v>ТЕПЛОВ Алексей Сергеевич</v>
      </c>
      <c r="D38" s="161" t="str">
        <f>VLOOKUP(B38,'пр.взв'!B7:G106,3,FALSE)</f>
        <v>18.07.88 мс</v>
      </c>
      <c r="E38" s="161" t="str">
        <f>VLOOKUP(B38,'пр.взв'!B7:G106,4,FALSE)</f>
        <v>ПФО Пензенская Пенза Д</v>
      </c>
      <c r="F38" s="161" t="str">
        <f>VLOOKUP(B38,'пр.взв'!B7:G106,5,FALSE)</f>
        <v>001233</v>
      </c>
      <c r="G38" s="161" t="str">
        <f>VLOOKUP(B38,'пр.взв'!B7:G106,2,FALSE)</f>
        <v>ТЕПЛОВ Алексей Сергеевич</v>
      </c>
    </row>
    <row r="39" spans="1:7" ht="13.5" customHeight="1" thickBot="1">
      <c r="A39" s="242"/>
      <c r="B39" s="244"/>
      <c r="C39" s="240"/>
      <c r="D39" s="240"/>
      <c r="E39" s="240"/>
      <c r="F39" s="240"/>
      <c r="G39" s="240"/>
    </row>
    <row r="40" spans="1:7" ht="13.5" customHeight="1">
      <c r="A40" s="241" t="s">
        <v>45</v>
      </c>
      <c r="B40" s="243">
        <v>23</v>
      </c>
      <c r="C40" s="161" t="str">
        <f>VLOOKUP(B40,'пр.взв'!B41:G140,2,FALSE)</f>
        <v>ДРЫНДИН Алексей Сергеевич</v>
      </c>
      <c r="D40" s="161" t="str">
        <f>VLOOKUP(B40,'пр.взв'!B41:G140,3,FALSE)</f>
        <v>05.04.88 кмс</v>
      </c>
      <c r="E40" s="161" t="str">
        <f>VLOOKUP(B40,'пр.взв'!B41:G140,4,FALSE)</f>
        <v>ПФО Пензенская Пенза ВС</v>
      </c>
      <c r="F40" s="161" t="str">
        <f>VLOOKUP(B40,'пр.взв'!B41:G140,5,FALSE)</f>
        <v>008276</v>
      </c>
      <c r="G40" s="161" t="str">
        <f>VLOOKUP(B40,'пр.взв'!B41:G140,6,FALSE)</f>
        <v>Шокуров ВА, Надькин ВА</v>
      </c>
    </row>
    <row r="41" spans="1:7" ht="13.5" customHeight="1" thickBot="1">
      <c r="A41" s="242"/>
      <c r="B41" s="244"/>
      <c r="C41" s="240"/>
      <c r="D41" s="240"/>
      <c r="E41" s="240"/>
      <c r="F41" s="240"/>
      <c r="G41" s="240"/>
    </row>
    <row r="42" spans="1:7" ht="13.5" customHeight="1">
      <c r="A42" s="241" t="s">
        <v>46</v>
      </c>
      <c r="B42" s="243">
        <v>19</v>
      </c>
      <c r="C42" s="161" t="str">
        <f>VLOOKUP(B42,'пр.взв'!B43:G142,2,FALSE)</f>
        <v>АГАФОНОВ Александр Владимирович</v>
      </c>
      <c r="D42" s="161" t="str">
        <f>VLOOKUP(B42,'пр.взв'!B43:G142,3,FALSE)</f>
        <v>06.10.89 мс</v>
      </c>
      <c r="E42" s="161" t="str">
        <f>VLOOKUP(B42,'пр.взв'!B43:G142,4,FALSE)</f>
        <v>ЦФО Липецкая обл. Елец Л</v>
      </c>
      <c r="F42" s="161">
        <f>VLOOKUP(B42,'пр.взв'!B43:G142,5,FALSE)</f>
        <v>0</v>
      </c>
      <c r="G42" s="161" t="str">
        <f>VLOOKUP(B42,'пр.взв'!B43:G142,6,FALSE)</f>
        <v>Баранов С.А.</v>
      </c>
    </row>
    <row r="43" spans="1:7" ht="13.5" customHeight="1" thickBot="1">
      <c r="A43" s="242"/>
      <c r="B43" s="244"/>
      <c r="C43" s="240"/>
      <c r="D43" s="240"/>
      <c r="E43" s="240"/>
      <c r="F43" s="240"/>
      <c r="G43" s="240"/>
    </row>
    <row r="44" spans="1:7" ht="13.5" customHeight="1">
      <c r="A44" s="241" t="s">
        <v>47</v>
      </c>
      <c r="B44" s="243">
        <v>5</v>
      </c>
      <c r="C44" s="161" t="str">
        <f>VLOOKUP(B44,'пр.взв'!B7:G106,2,FALSE)</f>
        <v>АКОПЯН Акоп Эдуардович </v>
      </c>
      <c r="D44" s="161" t="str">
        <f>VLOOKUP(B44,'пр.взв'!B7:G106,3,FALSE)</f>
        <v>28.10.90 кмс</v>
      </c>
      <c r="E44" s="161" t="str">
        <f>VLOOKUP(B44,'пр.взв'!B7:G106,4,FALSE)</f>
        <v>Москва Д</v>
      </c>
      <c r="F44" s="161" t="str">
        <f>VLOOKUP(B44,'пр.взв'!B7:G106,5,FALSE)</f>
        <v>001996</v>
      </c>
      <c r="G44" s="161" t="str">
        <f>VLOOKUP(B44,'пр.взв'!B7:G106,6,FALSE)</f>
        <v>Сальников ВВ,Кабанов ДВ</v>
      </c>
    </row>
    <row r="45" spans="1:7" ht="13.5" customHeight="1" thickBot="1">
      <c r="A45" s="242"/>
      <c r="B45" s="244"/>
      <c r="C45" s="240"/>
      <c r="D45" s="240"/>
      <c r="E45" s="240"/>
      <c r="F45" s="240"/>
      <c r="G45" s="240"/>
    </row>
    <row r="46" spans="1:7" ht="13.5" customHeight="1">
      <c r="A46" s="241" t="s">
        <v>48</v>
      </c>
      <c r="B46" s="243">
        <v>28</v>
      </c>
      <c r="C46" s="161" t="str">
        <f>VLOOKUP(B46,'пр.взв'!B47:G146,2,FALSE)</f>
        <v>КОЖИНОВ Владимир Алеександрович</v>
      </c>
      <c r="D46" s="161" t="str">
        <f>VLOOKUP(B46,'пр.взв'!B47:G146,3,FALSE)</f>
        <v>28.08.88 мс</v>
      </c>
      <c r="E46" s="161" t="str">
        <f>VLOOKUP(B46,'пр.взв'!B47:G146,4,FALSE)</f>
        <v>ПФО Пермский Краснокамск ПР</v>
      </c>
      <c r="F46" s="161" t="str">
        <f>VLOOKUP(B46,'пр.взв'!B47:G146,5,FALSE)</f>
        <v>008219</v>
      </c>
      <c r="G46" s="161" t="str">
        <f>VLOOKUP(B46,'пр.взв'!B47:G146,6,FALSE)</f>
        <v>Мухаметшин РГ</v>
      </c>
    </row>
    <row r="47" spans="1:7" ht="13.5" customHeight="1" thickBot="1">
      <c r="A47" s="242"/>
      <c r="B47" s="244"/>
      <c r="C47" s="240"/>
      <c r="D47" s="240"/>
      <c r="E47" s="240"/>
      <c r="F47" s="240"/>
      <c r="G47" s="240"/>
    </row>
    <row r="48" spans="1:7" ht="13.5" customHeight="1">
      <c r="A48" s="241" t="s">
        <v>49</v>
      </c>
      <c r="B48" s="243">
        <v>39</v>
      </c>
      <c r="C48" s="161" t="str">
        <f>VLOOKUP(B48,'пр.взв'!B49:G148,2,FALSE)</f>
        <v>СЕЛИКОВ Алексей Александрович</v>
      </c>
      <c r="D48" s="161" t="str">
        <f>VLOOKUP(B48,'пр.взв'!B49:G148,3,FALSE)</f>
        <v>01.06.87 мс</v>
      </c>
      <c r="E48" s="161" t="str">
        <f>VLOOKUP(B48,'пр.взв'!B49:G148,4,FALSE)</f>
        <v>УФО Свердловская обл, В.Пышма ПР</v>
      </c>
      <c r="F48" s="161">
        <f>VLOOKUP(B48,'пр.взв'!B49:G148,5,FALSE)</f>
        <v>0</v>
      </c>
      <c r="G48" s="161" t="str">
        <f>VLOOKUP(B48,'пр.взв'!B49:G148,6,FALSE)</f>
        <v>Мельников АН, Стенников ВГ</v>
      </c>
    </row>
    <row r="49" spans="1:7" ht="13.5" customHeight="1" thickBot="1">
      <c r="A49" s="242"/>
      <c r="B49" s="244"/>
      <c r="C49" s="240"/>
      <c r="D49" s="240"/>
      <c r="E49" s="240"/>
      <c r="F49" s="240"/>
      <c r="G49" s="240"/>
    </row>
    <row r="50" spans="1:7" ht="13.5" customHeight="1">
      <c r="A50" s="241" t="s">
        <v>50</v>
      </c>
      <c r="B50" s="243">
        <v>43</v>
      </c>
      <c r="C50" s="161" t="str">
        <f>VLOOKUP(B50,'пр.взв'!B51:G150,2,FALSE)</f>
        <v>АГЕЛЬБАЕВ Рафаэль Маратович</v>
      </c>
      <c r="D50" s="161" t="str">
        <f>VLOOKUP(B50,'пр.взв'!B51:G150,3,FALSE)</f>
        <v>29.06.89 кмс</v>
      </c>
      <c r="E50" s="161" t="str">
        <f>VLOOKUP(B50,'пр.взв'!B51:G150,4,FALSE)</f>
        <v>ПФО Башкортостан Стерлитомак МО</v>
      </c>
      <c r="F50" s="161">
        <f>VLOOKUP(B50,'пр.взв'!B51:G150,5,FALSE)</f>
        <v>0</v>
      </c>
      <c r="G50" s="161" t="str">
        <f>VLOOKUP(B50,'пр.взв'!B51:G150,6,FALSE)</f>
        <v>Нагиев ИШ</v>
      </c>
    </row>
    <row r="51" spans="1:7" ht="13.5" customHeight="1" thickBot="1">
      <c r="A51" s="242"/>
      <c r="B51" s="244"/>
      <c r="C51" s="240"/>
      <c r="D51" s="240"/>
      <c r="E51" s="240"/>
      <c r="F51" s="240"/>
      <c r="G51" s="240"/>
    </row>
    <row r="52" spans="1:7" ht="13.5" customHeight="1">
      <c r="A52" s="241" t="s">
        <v>51</v>
      </c>
      <c r="B52" s="243">
        <v>45</v>
      </c>
      <c r="C52" s="161" t="str">
        <f>VLOOKUP(B52,'пр.взв'!B53:G152,2,FALSE)</f>
        <v>ГУСМАНОВ Эльдар Азатович</v>
      </c>
      <c r="D52" s="161" t="str">
        <f>VLOOKUP(B52,'пр.взв'!B53:G152,3,FALSE)</f>
        <v>27.03.87 мс</v>
      </c>
      <c r="E52" s="161" t="str">
        <f>VLOOKUP(B52,'пр.взв'!B53:G152,4,FALSE)</f>
        <v>ПФО Нижегородская Дзержинск Д</v>
      </c>
      <c r="F52" s="161" t="str">
        <f>VLOOKUP(B52,'пр.взв'!B53:G152,5,FALSE)</f>
        <v>000571</v>
      </c>
      <c r="G52" s="161" t="str">
        <f>VLOOKUP(B52,'пр.взв'!B53:G152,6,FALSE)</f>
        <v>Герасимов ВН</v>
      </c>
    </row>
    <row r="53" spans="1:7" ht="13.5" customHeight="1" thickBot="1">
      <c r="A53" s="242"/>
      <c r="B53" s="244"/>
      <c r="C53" s="240"/>
      <c r="D53" s="240"/>
      <c r="E53" s="240"/>
      <c r="F53" s="240"/>
      <c r="G53" s="240"/>
    </row>
    <row r="54" spans="1:7" ht="13.5" customHeight="1">
      <c r="A54" s="241" t="s">
        <v>52</v>
      </c>
      <c r="B54" s="243">
        <v>24</v>
      </c>
      <c r="C54" s="161" t="str">
        <f>VLOOKUP(B54,'пр.взв'!B7:G106,2,FALSE)</f>
        <v>КИШМАХОВ Назир Мурадинович</v>
      </c>
      <c r="D54" s="161" t="str">
        <f>VLOOKUP(B54,'пр.взв'!B7:G106,3,FALSE)</f>
        <v>08.11.87 мс</v>
      </c>
      <c r="E54" s="161" t="str">
        <f>VLOOKUP(B54,'пр.взв'!B7:G106,4,FALSE)</f>
        <v>ЮФО Ставропольский Ставрополь ВС</v>
      </c>
      <c r="F54" s="161">
        <f>VLOOKUP(B54,'пр.взв'!B7:G106,5,FALSE)</f>
        <v>0</v>
      </c>
      <c r="G54" s="161" t="str">
        <f>VLOOKUP(B54,'пр.взв'!B7:G106,6,FALSE)</f>
        <v>Папшуов МА</v>
      </c>
    </row>
    <row r="55" spans="1:7" ht="13.5" customHeight="1" thickBot="1">
      <c r="A55" s="242"/>
      <c r="B55" s="244"/>
      <c r="C55" s="240"/>
      <c r="D55" s="240"/>
      <c r="E55" s="240"/>
      <c r="F55" s="240"/>
      <c r="G55" s="240"/>
    </row>
    <row r="56" spans="1:7" ht="13.5" customHeight="1">
      <c r="A56" s="241" t="s">
        <v>53</v>
      </c>
      <c r="B56" s="243">
        <v>7</v>
      </c>
      <c r="C56" s="161" t="str">
        <f>VLOOKUP(B56,'пр.взв'!B9:G108,2,FALSE)</f>
        <v>УДЖУХУ Алий Моссович</v>
      </c>
      <c r="D56" s="161" t="str">
        <f>VLOOKUP(B56,'пр.взв'!B9:G108,3,FALSE)</f>
        <v>30.07.91 кмс</v>
      </c>
      <c r="E56" s="161" t="str">
        <f>VLOOKUP(B56,'пр.взв'!B9:G108,4,FALSE)</f>
        <v>ЮФО Адыгея</v>
      </c>
      <c r="F56" s="161" t="str">
        <f>VLOOKUP(B56,'пр.взв'!B9:G108,5,FALSE)</f>
        <v>002764</v>
      </c>
      <c r="G56" s="161" t="str">
        <f>VLOOKUP(B56,'пр.взв'!B9:G108,6,FALSE)</f>
        <v>Хот Ю, Дзыбов Х</v>
      </c>
    </row>
    <row r="57" spans="1:7" ht="13.5" customHeight="1" thickBot="1">
      <c r="A57" s="242"/>
      <c r="B57" s="244"/>
      <c r="C57" s="240"/>
      <c r="D57" s="240"/>
      <c r="E57" s="240"/>
      <c r="F57" s="240"/>
      <c r="G57" s="240"/>
    </row>
    <row r="58" spans="1:7" ht="13.5" customHeight="1">
      <c r="A58" s="241" t="s">
        <v>54</v>
      </c>
      <c r="B58" s="243">
        <v>15</v>
      </c>
      <c r="C58" s="161" t="str">
        <f>VLOOKUP(B58,'пр.взв'!B11:G110,2,FALSE)</f>
        <v>ВОЛЧКОВ Сергей Александрович</v>
      </c>
      <c r="D58" s="161" t="str">
        <f>VLOOKUP(B58,'пр.взв'!B11:G110,3,FALSE)</f>
        <v>09.09.87 мс</v>
      </c>
      <c r="E58" s="161" t="str">
        <f>VLOOKUP(B58,'пр.взв'!B11:G110,4,FALSE)</f>
        <v>ПФО Пермский Краснокамск ПР</v>
      </c>
      <c r="F58" s="161" t="str">
        <f>VLOOKUP(B58,'пр.взв'!B11:G110,5,FALSE)</f>
        <v>001330</v>
      </c>
      <c r="G58" s="161" t="str">
        <f>VLOOKUP(B58,'пр.взв'!B11:G110,6,FALSE)</f>
        <v>Мухаметшин РГ</v>
      </c>
    </row>
    <row r="59" spans="1:7" ht="13.5" customHeight="1" thickBot="1">
      <c r="A59" s="242"/>
      <c r="B59" s="244"/>
      <c r="C59" s="240"/>
      <c r="D59" s="240"/>
      <c r="E59" s="240"/>
      <c r="F59" s="240"/>
      <c r="G59" s="240"/>
    </row>
    <row r="60" spans="1:7" ht="13.5" customHeight="1">
      <c r="A60" s="241" t="s">
        <v>55</v>
      </c>
      <c r="B60" s="243">
        <v>25</v>
      </c>
      <c r="C60" s="161" t="str">
        <f>VLOOKUP(B60,'пр.взв'!B13:G112,2,FALSE)</f>
        <v>ГУСЕЙНИЕВ Абдулла Гасанвич</v>
      </c>
      <c r="D60" s="161" t="str">
        <f>VLOOKUP(B60,'пр.взв'!B13:G112,3,FALSE)</f>
        <v>22.07.90кмс</v>
      </c>
      <c r="E60" s="161" t="str">
        <f>VLOOKUP(B60,'пр.взв'!B13:G112,4,FALSE)</f>
        <v>Москва Д</v>
      </c>
      <c r="F60" s="161" t="str">
        <f>VLOOKUP(B60,'пр.взв'!B13:G112,5,FALSE)</f>
        <v>017006</v>
      </c>
      <c r="G60" s="161" t="str">
        <f>VLOOKUP(B60,'пр.взв'!B13:G112,6,FALSE)</f>
        <v>Жиляев ДС,Коробейников МЮ</v>
      </c>
    </row>
    <row r="61" spans="1:7" ht="13.5" customHeight="1" thickBot="1">
      <c r="A61" s="242"/>
      <c r="B61" s="244"/>
      <c r="C61" s="240"/>
      <c r="D61" s="240"/>
      <c r="E61" s="240"/>
      <c r="F61" s="240"/>
      <c r="G61" s="240"/>
    </row>
    <row r="62" spans="1:7" ht="13.5" customHeight="1">
      <c r="A62" s="241" t="s">
        <v>56</v>
      </c>
      <c r="B62" s="243">
        <v>42</v>
      </c>
      <c r="C62" s="161" t="str">
        <f>VLOOKUP(B62,'пр.взв'!B63:G162,2,FALSE)</f>
        <v>ЕСОЯН Давид Борисович</v>
      </c>
      <c r="D62" s="161" t="str">
        <f>VLOOKUP(B62,'пр.взв'!B63:G162,3,FALSE)</f>
        <v>06.06.88 кмс</v>
      </c>
      <c r="E62" s="161" t="str">
        <f>VLOOKUP(B62,'пр.взв'!B63:G162,4,FALSE)</f>
        <v>ЮФО Волгоградская Волгоград Д</v>
      </c>
      <c r="F62" s="161">
        <f>VLOOKUP(B62,'пр.взв'!B63:G162,5,FALSE)</f>
        <v>0</v>
      </c>
      <c r="G62" s="161" t="str">
        <f>VLOOKUP(B62,'пр.взв'!B63:G162,6,FALSE)</f>
        <v>Лазарев ВИ</v>
      </c>
    </row>
    <row r="63" spans="1:7" ht="13.5" customHeight="1" thickBot="1">
      <c r="A63" s="242"/>
      <c r="B63" s="244"/>
      <c r="C63" s="240"/>
      <c r="D63" s="240"/>
      <c r="E63" s="240"/>
      <c r="F63" s="240"/>
      <c r="G63" s="240"/>
    </row>
    <row r="64" spans="1:7" ht="13.5" customHeight="1">
      <c r="A64" s="241" t="s">
        <v>57</v>
      </c>
      <c r="B64" s="243">
        <v>50</v>
      </c>
      <c r="C64" s="161" t="str">
        <f>VLOOKUP(B64,'пр.взв'!B65:G164,2,FALSE)</f>
        <v>КУРОЧКИН Максим Игоревич</v>
      </c>
      <c r="D64" s="161" t="str">
        <f>VLOOKUP(B64,'пр.взв'!B65:G164,3,FALSE)</f>
        <v>18.02.90 мс</v>
      </c>
      <c r="E64" s="161" t="str">
        <f>VLOOKUP(B64,'пр.взв'!B65:G164,4,FALSE)</f>
        <v>ПФО Пензенская Пенза ВС</v>
      </c>
      <c r="F64" s="161" t="str">
        <f>VLOOKUP(B64,'пр.взв'!B65:G164,5,FALSE)</f>
        <v>001333</v>
      </c>
      <c r="G64" s="161" t="str">
        <f>VLOOKUP(B64,'пр.взв'!B65:G164,6,FALSE)</f>
        <v>Шокуров ВА, Надькин ВА</v>
      </c>
    </row>
    <row r="65" spans="1:7" ht="13.5" customHeight="1" thickBot="1">
      <c r="A65" s="242"/>
      <c r="B65" s="259"/>
      <c r="C65" s="240"/>
      <c r="D65" s="240"/>
      <c r="E65" s="240"/>
      <c r="F65" s="240"/>
      <c r="G65" s="240"/>
    </row>
    <row r="66" spans="1:7" ht="13.5" customHeight="1">
      <c r="A66" s="241" t="s">
        <v>58</v>
      </c>
      <c r="B66" s="243">
        <v>4</v>
      </c>
      <c r="C66" s="161" t="str">
        <f>VLOOKUP(B66,'пр.взв'!B7:G106,2,FALSE)</f>
        <v>ЗЕЛЕНИН Андрей Леонидович</v>
      </c>
      <c r="D66" s="161" t="str">
        <f>VLOOKUP(B66,'пр.взв'!B7:G106,3,FALSE)</f>
        <v>25.01.88 мс</v>
      </c>
      <c r="E66" s="161" t="str">
        <f>VLOOKUP(B66,'пр.взв'!B7:G106,4,FALSE)</f>
        <v>ПФО Пермский Краснокамск МО</v>
      </c>
      <c r="F66" s="161" t="str">
        <f>VLOOKUP(B66,'пр.взв'!B7:G106,5,FALSE)</f>
        <v>001335</v>
      </c>
      <c r="G66" s="161" t="str">
        <f>VLOOKUP(B66,'пр.взв'!B7:G106,6,FALSE)</f>
        <v>Мухаметшин РГ</v>
      </c>
    </row>
    <row r="67" spans="1:7" ht="13.5" customHeight="1" thickBot="1">
      <c r="A67" s="242"/>
      <c r="B67" s="244"/>
      <c r="C67" s="240"/>
      <c r="D67" s="240"/>
      <c r="E67" s="240"/>
      <c r="F67" s="240"/>
      <c r="G67" s="240"/>
    </row>
    <row r="68" spans="1:7" ht="13.5" customHeight="1">
      <c r="A68" s="241" t="s">
        <v>59</v>
      </c>
      <c r="B68" s="243">
        <v>10</v>
      </c>
      <c r="C68" s="161" t="str">
        <f>VLOOKUP(B68,'пр.взв'!B9:G108,2,FALSE)</f>
        <v>МАТВЕЕВ Роман Валерьевич</v>
      </c>
      <c r="D68" s="161" t="str">
        <f>VLOOKUP(B68,'пр.взв'!B9:G108,3,FALSE)</f>
        <v>05.04.90 мс</v>
      </c>
      <c r="E68" s="161" t="str">
        <f>VLOOKUP(B68,'пр.взв'!B9:G108,4,FALSE)</f>
        <v>ПФО Чувашия Чебоксары  ПР</v>
      </c>
      <c r="F68" s="161" t="str">
        <f>VLOOKUP(B68,'пр.взв'!B9:G108,5,FALSE)</f>
        <v>008061 </v>
      </c>
      <c r="G68" s="161" t="str">
        <f>VLOOKUP(B68,'пр.взв'!B9:G108,6,FALSE)</f>
        <v>Пчелов СГ,Пегасов СГ</v>
      </c>
    </row>
    <row r="69" spans="1:7" ht="13.5" customHeight="1" thickBot="1">
      <c r="A69" s="242"/>
      <c r="B69" s="244"/>
      <c r="C69" s="240"/>
      <c r="D69" s="240"/>
      <c r="E69" s="240"/>
      <c r="F69" s="240"/>
      <c r="G69" s="240"/>
    </row>
    <row r="70" spans="1:7" ht="13.5" customHeight="1">
      <c r="A70" s="241" t="s">
        <v>60</v>
      </c>
      <c r="B70" s="243">
        <v>12</v>
      </c>
      <c r="C70" s="161" t="str">
        <f>VLOOKUP(B70,'пр.взв'!B11:G110,2,FALSE)</f>
        <v>ЕРЕМЕЕВ Руслан Фенисович</v>
      </c>
      <c r="D70" s="161" t="str">
        <f>VLOOKUP(B70,'пр.взв'!B11:G110,3,FALSE)</f>
        <v>18.01.89 мс</v>
      </c>
      <c r="E70" s="161" t="str">
        <f>VLOOKUP(B70,'пр.взв'!B11:G110,4,FALSE)</f>
        <v>ПФО Пензенская Пенза Д</v>
      </c>
      <c r="F70" s="161" t="str">
        <f>VLOOKUP(B70,'пр.взв'!B11:G110,5,FALSE)</f>
        <v>001237</v>
      </c>
      <c r="G70" s="161" t="str">
        <f>VLOOKUP(B70,'пр.взв'!B11:G110,6,FALSE)</f>
        <v>Гритчин ВВ</v>
      </c>
    </row>
    <row r="71" spans="1:7" ht="13.5" customHeight="1" thickBot="1">
      <c r="A71" s="242"/>
      <c r="B71" s="244"/>
      <c r="C71" s="240"/>
      <c r="D71" s="240"/>
      <c r="E71" s="240"/>
      <c r="F71" s="240"/>
      <c r="G71" s="240"/>
    </row>
    <row r="72" spans="1:7" ht="13.5" customHeight="1">
      <c r="A72" s="241" t="s">
        <v>61</v>
      </c>
      <c r="B72" s="243">
        <v>18</v>
      </c>
      <c r="C72" s="161" t="str">
        <f>VLOOKUP(B72,'пр.взв'!B13:G112,2,FALSE)</f>
        <v>АТКУНОВ Аймерген Сергеевич</v>
      </c>
      <c r="D72" s="161" t="str">
        <f>VLOOKUP(B72,'пр.взв'!B13:G112,3,FALSE)</f>
        <v>14.04.89 мс</v>
      </c>
      <c r="E72" s="161" t="str">
        <f>VLOOKUP(B72,'пр.взв'!B13:G112,4,FALSE)</f>
        <v>УФО Свердловская обл, В.Пышма ПР</v>
      </c>
      <c r="F72" s="161">
        <f>VLOOKUP(B72,'пр.взв'!B13:G112,5,FALSE)</f>
        <v>0</v>
      </c>
      <c r="G72" s="161" t="str">
        <f>VLOOKUP(B72,'пр.взв'!B13:G112,6,FALSE)</f>
        <v>Мельников АН, Стенников ВГ</v>
      </c>
    </row>
    <row r="73" spans="1:14" ht="13.5" customHeight="1" thickBot="1">
      <c r="A73" s="242"/>
      <c r="B73" s="244"/>
      <c r="C73" s="240"/>
      <c r="D73" s="240"/>
      <c r="E73" s="240"/>
      <c r="F73" s="240"/>
      <c r="G73" s="240"/>
      <c r="H73" s="5"/>
      <c r="I73" s="5"/>
      <c r="J73" s="5"/>
      <c r="L73" s="5"/>
      <c r="M73" s="5"/>
      <c r="N73" s="5"/>
    </row>
    <row r="74" spans="1:14" ht="13.5" customHeight="1">
      <c r="A74" s="241" t="s">
        <v>62</v>
      </c>
      <c r="B74" s="243">
        <v>36</v>
      </c>
      <c r="C74" s="161" t="str">
        <f>VLOOKUP(B74,'пр.взв'!B75:G174,2,FALSE)</f>
        <v>НАЗАРОВ Вячеслав Владимирович</v>
      </c>
      <c r="D74" s="161" t="str">
        <f>VLOOKUP(B74,'пр.взв'!B75:G174,3,FALSE)</f>
        <v>08.08.91 кмс</v>
      </c>
      <c r="E74" s="161" t="str">
        <f>VLOOKUP(B74,'пр.взв'!B75:G174,4,FALSE)</f>
        <v>ПФО Пензенская Пенза Д</v>
      </c>
      <c r="F74" s="161">
        <f>VLOOKUP(B74,'пр.взв'!B75:G174,5,FALSE)</f>
        <v>0</v>
      </c>
      <c r="G74" s="161" t="str">
        <f>VLOOKUP(B74,'пр.взв'!B75:G174,6,FALSE)</f>
        <v>Гритчин ВВ</v>
      </c>
      <c r="H74" s="5"/>
      <c r="I74" s="5"/>
      <c r="J74" s="5"/>
      <c r="L74" s="5"/>
      <c r="M74" s="5"/>
      <c r="N74" s="5"/>
    </row>
    <row r="75" spans="1:14" ht="13.5" customHeight="1" thickBot="1">
      <c r="A75" s="242"/>
      <c r="B75" s="244"/>
      <c r="C75" s="240"/>
      <c r="D75" s="240"/>
      <c r="E75" s="240"/>
      <c r="F75" s="240"/>
      <c r="G75" s="240"/>
      <c r="H75" s="5"/>
      <c r="I75" s="5"/>
      <c r="J75" s="5"/>
      <c r="L75" s="5"/>
      <c r="M75" s="5"/>
      <c r="N75" s="5"/>
    </row>
    <row r="76" spans="1:7" ht="13.5" customHeight="1">
      <c r="A76" s="241" t="s">
        <v>63</v>
      </c>
      <c r="B76" s="243">
        <v>49</v>
      </c>
      <c r="C76" s="161" t="str">
        <f>VLOOKUP(B76,'пр.взв'!B77:G176,2,FALSE)</f>
        <v>СИДОРЕНКО Александр Александрович</v>
      </c>
      <c r="D76" s="161" t="str">
        <f>VLOOKUP(B76,'пр.взв'!B77:G176,3,FALSE)</f>
        <v>05.01.88 мс</v>
      </c>
      <c r="E76" s="161" t="str">
        <f>VLOOKUP(B76,'пр.взв'!B77:G176,4,FALSE)</f>
        <v>Москва Д</v>
      </c>
      <c r="F76" s="161" t="str">
        <f>VLOOKUP(B76,'пр.взв'!B77:G176,5,FALSE)</f>
        <v>003113</v>
      </c>
      <c r="G76" s="161" t="str">
        <f>VLOOKUP(B76,'пр.взв'!B77:G176,6,FALSE)</f>
        <v>Фунтиков ПВ, Бобров АА</v>
      </c>
    </row>
    <row r="77" spans="1:7" ht="13.5" customHeight="1" thickBot="1">
      <c r="A77" s="242"/>
      <c r="B77" s="244"/>
      <c r="C77" s="240"/>
      <c r="D77" s="240"/>
      <c r="E77" s="240"/>
      <c r="F77" s="240"/>
      <c r="G77" s="240"/>
    </row>
    <row r="78" spans="1:7" ht="13.5" customHeight="1">
      <c r="A78" s="241" t="s">
        <v>64</v>
      </c>
      <c r="B78" s="243">
        <v>17</v>
      </c>
      <c r="C78" s="161" t="str">
        <f>VLOOKUP(B78,'пр.взв'!B7:G106,2,FALSE)</f>
        <v>ПРОКОПЬЕВ Дмитрий Юрьевич</v>
      </c>
      <c r="D78" s="161" t="str">
        <f>VLOOKUP(B78,'пр.взв'!B7:G106,3,FALSE)</f>
        <v>26.12.88 кмс</v>
      </c>
      <c r="E78" s="161" t="str">
        <f>VLOOKUP(B78,'пр.взв'!B7:G106,4,FALSE)</f>
        <v>ПФО Кировская Киров Д</v>
      </c>
      <c r="F78" s="161">
        <f>VLOOKUP(B78,'пр.взв'!B7:G106,5,FALSE)</f>
        <v>0</v>
      </c>
      <c r="G78" s="161" t="str">
        <f>VLOOKUP(B78,'пр.взв'!B7:G106,6,FALSE)</f>
        <v>Николаев АИ</v>
      </c>
    </row>
    <row r="79" spans="1:7" ht="13.5" customHeight="1" thickBot="1">
      <c r="A79" s="242"/>
      <c r="B79" s="244"/>
      <c r="C79" s="240"/>
      <c r="D79" s="240"/>
      <c r="E79" s="240"/>
      <c r="F79" s="240"/>
      <c r="G79" s="240"/>
    </row>
    <row r="80" spans="1:7" ht="13.5" customHeight="1">
      <c r="A80" s="241" t="s">
        <v>65</v>
      </c>
      <c r="B80" s="243">
        <v>44</v>
      </c>
      <c r="C80" s="161" t="str">
        <f>VLOOKUP(B80,'пр.взв'!B81:G180,2,FALSE)</f>
        <v>ПУШКАРЕВ Руслан Анатольевич</v>
      </c>
      <c r="D80" s="161" t="str">
        <f>VLOOKUP(B80,'пр.взв'!B81:G180,3,FALSE)</f>
        <v>18.02.92 кмс</v>
      </c>
      <c r="E80" s="161" t="str">
        <f>VLOOKUP(B80,'пр.взв'!B81:G180,4,FALSE)</f>
        <v>СЗФО Мурманская обл. Кировск МО</v>
      </c>
      <c r="F80" s="161">
        <f>VLOOKUP(B80,'пр.взв'!B81:G180,5,FALSE)</f>
        <v>0</v>
      </c>
      <c r="G80" s="161" t="str">
        <f>VLOOKUP(B80,'пр.взв'!B81:G180,6,FALSE)</f>
        <v>Трушенко СМ</v>
      </c>
    </row>
    <row r="81" spans="1:7" ht="13.5" customHeight="1" thickBot="1">
      <c r="A81" s="242"/>
      <c r="B81" s="244"/>
      <c r="C81" s="240"/>
      <c r="D81" s="240"/>
      <c r="E81" s="240"/>
      <c r="F81" s="240"/>
      <c r="G81" s="240"/>
    </row>
    <row r="82" spans="1:7" ht="13.5" customHeight="1">
      <c r="A82" s="241" t="s">
        <v>66</v>
      </c>
      <c r="B82" s="243">
        <v>35</v>
      </c>
      <c r="C82" s="161" t="str">
        <f>VLOOKUP(B82,'пр.взв'!B7:G106,2,FALSE)</f>
        <v>БОЙЧЕНКО Иван Александрович</v>
      </c>
      <c r="D82" s="161" t="str">
        <f>VLOOKUP(B82,'пр.взв'!B7:G106,3,FALSE)</f>
        <v>29.10.89 кмс</v>
      </c>
      <c r="E82" s="161" t="str">
        <f>VLOOKUP(B82,'пр.взв'!B7:G106,4,FALSE)</f>
        <v>Москва Д</v>
      </c>
      <c r="F82" s="161">
        <f>VLOOKUP(B82,'пр.взв'!B7:G106,5,FALSE)</f>
        <v>0</v>
      </c>
      <c r="G82" s="161" t="str">
        <f>VLOOKUP(B82,'пр.взв'!B7:G106,6,FALSE)</f>
        <v>Сальников ВВ,Кабанов ДВ</v>
      </c>
    </row>
    <row r="83" spans="1:7" ht="13.5" customHeight="1" thickBot="1">
      <c r="A83" s="242"/>
      <c r="B83" s="244"/>
      <c r="C83" s="240"/>
      <c r="D83" s="240"/>
      <c r="E83" s="240"/>
      <c r="F83" s="240"/>
      <c r="G83" s="240"/>
    </row>
    <row r="84" spans="1:7" ht="13.5" customHeight="1">
      <c r="A84" s="241" t="s">
        <v>67</v>
      </c>
      <c r="B84" s="243">
        <v>31</v>
      </c>
      <c r="C84" s="161" t="str">
        <f>VLOOKUP(B84,'пр.взв'!B9:G108,2,FALSE)</f>
        <v>ГЮЛЬАХМЕДОВ Султан Аминуллаевич</v>
      </c>
      <c r="D84" s="161" t="str">
        <f>VLOOKUP(B84,'пр.взв'!B9:G108,3,FALSE)</f>
        <v>21.11.90 кмс</v>
      </c>
      <c r="E84" s="161" t="str">
        <f>VLOOKUP(B84,'пр.взв'!B9:G108,4,FALSE)</f>
        <v>ЦФО Липецкая обл. Елец Л</v>
      </c>
      <c r="F84" s="161">
        <f>VLOOKUP(B84,'пр.взв'!B9:G108,5,FALSE)</f>
        <v>0</v>
      </c>
      <c r="G84" s="161" t="str">
        <f>VLOOKUP(B84,'пр.взв'!B9:G108,6,FALSE)</f>
        <v>Баранов С.А.</v>
      </c>
    </row>
    <row r="85" spans="1:7" ht="13.5" customHeight="1" thickBot="1">
      <c r="A85" s="242"/>
      <c r="B85" s="244"/>
      <c r="C85" s="240"/>
      <c r="D85" s="240"/>
      <c r="E85" s="240"/>
      <c r="F85" s="240"/>
      <c r="G85" s="240"/>
    </row>
    <row r="86" spans="1:7" ht="13.5" customHeight="1">
      <c r="A86" s="241" t="s">
        <v>74</v>
      </c>
      <c r="B86" s="243">
        <v>29</v>
      </c>
      <c r="C86" s="161" t="str">
        <f>VLOOKUP(B86,'пр.взв'!B11:G110,2,FALSE)</f>
        <v>РАЗВАЛЯЕВ Артем Сергеевич</v>
      </c>
      <c r="D86" s="161" t="str">
        <f>VLOOKUP(B86,'пр.взв'!B11:G110,3,FALSE)</f>
        <v>23.04.87 КМС</v>
      </c>
      <c r="E86" s="161" t="str">
        <f>VLOOKUP(B86,'пр.взв'!B11:G110,4,FALSE)</f>
        <v>ПФО Саратовская, Саратов Пр</v>
      </c>
      <c r="F86" s="161" t="str">
        <f>VLOOKUP(B86,'пр.взв'!B11:G110,5,FALSE)</f>
        <v>000541</v>
      </c>
      <c r="G86" s="161" t="str">
        <f>VLOOKUP(B86,'пр.взв'!B11:G110,6,FALSE)</f>
        <v>Разваляев С.В.</v>
      </c>
    </row>
    <row r="87" spans="1:7" ht="13.5" customHeight="1" thickBot="1">
      <c r="A87" s="242"/>
      <c r="B87" s="244"/>
      <c r="C87" s="240"/>
      <c r="D87" s="240"/>
      <c r="E87" s="240"/>
      <c r="F87" s="240"/>
      <c r="G87" s="240"/>
    </row>
    <row r="88" spans="1:7" ht="13.5" customHeight="1">
      <c r="A88" s="241" t="s">
        <v>75</v>
      </c>
      <c r="B88" s="243">
        <v>26</v>
      </c>
      <c r="C88" s="161" t="str">
        <f>VLOOKUP(B88,'пр.взв'!B13:G112,2,FALSE)</f>
        <v>ОСТРОУЩЕНКО Сергей Александрович</v>
      </c>
      <c r="D88" s="161" t="str">
        <f>VLOOKUP(B88,'пр.взв'!B13:G112,3,FALSE)</f>
        <v>31.08.88 кмс</v>
      </c>
      <c r="E88" s="161" t="str">
        <f>VLOOKUP(B88,'пр.взв'!B13:G112,4,FALSE)</f>
        <v>Санкт-Петербург ПР</v>
      </c>
      <c r="F88" s="161">
        <f>VLOOKUP(B88,'пр.взв'!B13:G112,5,FALSE)</f>
        <v>0</v>
      </c>
      <c r="G88" s="161" t="str">
        <f>VLOOKUP(B88,'пр.взв'!B13:G112,6,FALSE)</f>
        <v>Волков АВ</v>
      </c>
    </row>
    <row r="89" spans="1:7" ht="13.5" customHeight="1" thickBot="1">
      <c r="A89" s="242"/>
      <c r="B89" s="244"/>
      <c r="C89" s="240"/>
      <c r="D89" s="240"/>
      <c r="E89" s="240"/>
      <c r="F89" s="240"/>
      <c r="G89" s="240"/>
    </row>
    <row r="90" spans="1:7" ht="13.5" customHeight="1">
      <c r="A90" s="241" t="s">
        <v>76</v>
      </c>
      <c r="B90" s="243">
        <v>20</v>
      </c>
      <c r="C90" s="161" t="str">
        <f>VLOOKUP(B90,'пр.взв'!B15:G114,2,FALSE)</f>
        <v>БРАГИН Денис Владимирович</v>
      </c>
      <c r="D90" s="161" t="str">
        <f>VLOOKUP(B90,'пр.взв'!B15:G114,3,FALSE)</f>
        <v>08.07.91 кмс</v>
      </c>
      <c r="E90" s="161" t="str">
        <f>VLOOKUP(B90,'пр.взв'!B15:G114,4,FALSE)</f>
        <v>ПФО Самарская Сызрань МО</v>
      </c>
      <c r="F90" s="161">
        <f>VLOOKUP(B90,'пр.взв'!B15:G114,5,FALSE)</f>
        <v>0</v>
      </c>
      <c r="G90" s="161" t="str">
        <f>VLOOKUP(B90,'пр.взв'!B15:G114,6,FALSE)</f>
        <v>Арычков АА</v>
      </c>
    </row>
    <row r="91" spans="1:7" ht="13.5" customHeight="1" thickBot="1">
      <c r="A91" s="242"/>
      <c r="B91" s="244"/>
      <c r="C91" s="240"/>
      <c r="D91" s="240"/>
      <c r="E91" s="240"/>
      <c r="F91" s="240"/>
      <c r="G91" s="240"/>
    </row>
    <row r="92" spans="1:7" ht="13.5" customHeight="1">
      <c r="A92" s="241" t="s">
        <v>77</v>
      </c>
      <c r="B92" s="243">
        <v>14</v>
      </c>
      <c r="C92" s="161" t="str">
        <f>VLOOKUP(B92,'пр.взв'!B17:G116,2,FALSE)</f>
        <v>СИТНИКОВ Сергей Владимирович</v>
      </c>
      <c r="D92" s="161" t="str">
        <f>VLOOKUP(B92,'пр.взв'!B17:G116,3,FALSE)</f>
        <v>02.12.91 кмс</v>
      </c>
      <c r="E92" s="161" t="str">
        <f>VLOOKUP(B92,'пр.взв'!B17:G116,4,FALSE)</f>
        <v>СЗФО Вологодская Вологда</v>
      </c>
      <c r="F92" s="161">
        <f>VLOOKUP(B92,'пр.взв'!B17:G116,5,FALSE)</f>
        <v>0</v>
      </c>
      <c r="G92" s="161" t="str">
        <f>VLOOKUP(B92,'пр.взв'!B17:G116,6,FALSE)</f>
        <v>Тчаников АН, Садков АВ</v>
      </c>
    </row>
    <row r="93" spans="1:7" ht="13.5" customHeight="1" thickBot="1">
      <c r="A93" s="242"/>
      <c r="B93" s="244"/>
      <c r="C93" s="240"/>
      <c r="D93" s="240"/>
      <c r="E93" s="240"/>
      <c r="F93" s="240"/>
      <c r="G93" s="240"/>
    </row>
    <row r="94" spans="1:7" ht="13.5" customHeight="1">
      <c r="A94" s="241" t="s">
        <v>78</v>
      </c>
      <c r="B94" s="243">
        <v>8</v>
      </c>
      <c r="C94" s="161" t="str">
        <f>VLOOKUP(B94,'пр.взв'!B19:G118,2,FALSE)</f>
        <v>НОВИКОВ Сергей Юрьевич</v>
      </c>
      <c r="D94" s="161" t="str">
        <f>VLOOKUP(B94,'пр.взв'!B19:G118,3,FALSE)</f>
        <v>17.09.89 кмс</v>
      </c>
      <c r="E94" s="161" t="str">
        <f>VLOOKUP(B94,'пр.взв'!B19:G118,4,FALSE)</f>
        <v>СЗФО Псковская Великие Луки РССС</v>
      </c>
      <c r="F94" s="161" t="str">
        <f>VLOOKUP(B94,'пр.взв'!B19:G118,5,FALSE)</f>
        <v>002192</v>
      </c>
      <c r="G94" s="161" t="str">
        <f>VLOOKUP(B94,'пр.взв'!B19:G118,6,FALSE)</f>
        <v>Петров А.Б. Кузьмина О.А.</v>
      </c>
    </row>
    <row r="95" spans="1:7" ht="13.5" customHeight="1" thickBot="1">
      <c r="A95" s="242"/>
      <c r="B95" s="244"/>
      <c r="C95" s="240"/>
      <c r="D95" s="240"/>
      <c r="E95" s="240"/>
      <c r="F95" s="240"/>
      <c r="G95" s="240"/>
    </row>
    <row r="96" spans="1:7" ht="13.5" customHeight="1">
      <c r="A96" s="241" t="s">
        <v>79</v>
      </c>
      <c r="B96" s="243">
        <v>3</v>
      </c>
      <c r="C96" s="161" t="str">
        <f>VLOOKUP(B96,'пр.взв'!B7:G106,2,FALSE)</f>
        <v>РАСУЛОВ Амрах Толяд оглы</v>
      </c>
      <c r="D96" s="161" t="str">
        <f>VLOOKUP(B96,'пр.взв'!B7:G106,3,FALSE)</f>
        <v>28.10.91 мс</v>
      </c>
      <c r="E96" s="161" t="str">
        <f>VLOOKUP(B96,'пр.взв'!B7:G106,4,FALSE)</f>
        <v>СЗФО Вологодская Вологда</v>
      </c>
      <c r="F96" s="161" t="str">
        <f>VLOOKUP(B96,'пр.взв'!B7:G106,5,FALSE)</f>
        <v>001555</v>
      </c>
      <c r="G96" s="161" t="str">
        <f>VLOOKUP(B96,'пр.взв'!B7:G106,6,FALSE)</f>
        <v>Гасаналиев КВ, Орлов АИ</v>
      </c>
    </row>
    <row r="97" spans="1:7" ht="13.5" customHeight="1" thickBot="1">
      <c r="A97" s="242"/>
      <c r="B97" s="244"/>
      <c r="C97" s="240"/>
      <c r="D97" s="240"/>
      <c r="E97" s="240"/>
      <c r="F97" s="240"/>
      <c r="G97" s="240"/>
    </row>
    <row r="98" spans="1:7" ht="13.5" customHeight="1">
      <c r="A98" s="241" t="s">
        <v>80</v>
      </c>
      <c r="B98" s="243">
        <v>38</v>
      </c>
      <c r="C98" s="161" t="str">
        <f>VLOOKUP(B98,'пр.взв'!B23:G122,2,FALSE)</f>
        <v>КУЗНЕЦОВ Дмитрий Сергеевич</v>
      </c>
      <c r="D98" s="161" t="str">
        <f>VLOOKUP(B98,'пр.взв'!B23:G122,3,FALSE)</f>
        <v>21.02.90 кмс</v>
      </c>
      <c r="E98" s="161" t="str">
        <f>VLOOKUP(B98,'пр.взв'!B23:G122,4,FALSE)</f>
        <v>ЦФО Владимирская Владимир</v>
      </c>
      <c r="F98" s="161">
        <f>VLOOKUP(B98,'пр.взв'!B23:G122,5,FALSE)</f>
        <v>0</v>
      </c>
      <c r="G98" s="161" t="str">
        <f>VLOOKUP(B98,'пр.взв'!B23:G122,6,FALSE)</f>
        <v>Коновалов АВ</v>
      </c>
    </row>
    <row r="99" spans="1:7" ht="13.5" customHeight="1" thickBot="1">
      <c r="A99" s="242"/>
      <c r="B99" s="244"/>
      <c r="C99" s="240"/>
      <c r="D99" s="240"/>
      <c r="E99" s="240"/>
      <c r="F99" s="240"/>
      <c r="G99" s="240"/>
    </row>
    <row r="100" spans="1:7" ht="13.5" customHeight="1">
      <c r="A100" s="241" t="s">
        <v>81</v>
      </c>
      <c r="B100" s="243">
        <v>32</v>
      </c>
      <c r="C100" s="161" t="str">
        <f>VLOOKUP(B100,'пр.взв'!B25:G124,2,FALSE)</f>
        <v>ШАГОВ Мала Рашидович</v>
      </c>
      <c r="D100" s="161" t="str">
        <f>VLOOKUP(B100,'пр.взв'!B25:G124,3,FALSE)</f>
        <v>10.02.89 кмс</v>
      </c>
      <c r="E100" s="161" t="str">
        <f>VLOOKUP(B100,'пр.взв'!B25:G124,4,FALSE)</f>
        <v>Москва Д</v>
      </c>
      <c r="F100" s="161" t="str">
        <f>VLOOKUP(B100,'пр.взв'!B25:G124,5,FALSE)</f>
        <v>017004</v>
      </c>
      <c r="G100" s="161" t="str">
        <f>VLOOKUP(B100,'пр.взв'!B25:G124,6,FALSE)</f>
        <v>Жиляев ДС,Коробейников МЮ</v>
      </c>
    </row>
    <row r="101" spans="1:7" ht="13.5" customHeight="1" thickBot="1">
      <c r="A101" s="242"/>
      <c r="B101" s="244"/>
      <c r="C101" s="240"/>
      <c r="D101" s="240"/>
      <c r="E101" s="240"/>
      <c r="F101" s="240"/>
      <c r="G101" s="240"/>
    </row>
    <row r="102" spans="1:7" ht="13.5" customHeight="1">
      <c r="A102" s="241" t="s">
        <v>82</v>
      </c>
      <c r="B102" s="243">
        <v>22</v>
      </c>
      <c r="C102" s="161" t="str">
        <f>VLOOKUP(B102,'пр.взв'!B27:G126,2,FALSE)</f>
        <v>ЯВОРСКИЙ Павел Андреевич</v>
      </c>
      <c r="D102" s="161" t="str">
        <f>VLOOKUP(B102,'пр.взв'!B27:G126,3,FALSE)</f>
        <v>17.01.88 кмс</v>
      </c>
      <c r="E102" s="161" t="str">
        <f>VLOOKUP(B102,'пр.взв'!B27:G126,4,FALSE)</f>
        <v>СЗФО Мурманская обл. Мурманск МО</v>
      </c>
      <c r="F102" s="161">
        <f>VLOOKUP(B102,'пр.взв'!B27:G126,5,FALSE)</f>
        <v>0</v>
      </c>
      <c r="G102" s="161" t="str">
        <f>VLOOKUP(B102,'пр.взв'!B27:G126,6,FALSE)</f>
        <v>Аспер В.В.</v>
      </c>
    </row>
    <row r="103" spans="1:7" ht="13.5" customHeight="1" thickBot="1">
      <c r="A103" s="242"/>
      <c r="B103" s="244"/>
      <c r="C103" s="240"/>
      <c r="D103" s="240"/>
      <c r="E103" s="240"/>
      <c r="F103" s="240"/>
      <c r="G103" s="240"/>
    </row>
    <row r="104" spans="1:7" ht="13.5" customHeight="1">
      <c r="A104" s="241" t="s">
        <v>83</v>
      </c>
      <c r="B104" s="243">
        <v>2</v>
      </c>
      <c r="C104" s="161" t="str">
        <f>VLOOKUP(B104,'пр.взв'!B7:G106,2,FALSE)</f>
        <v>МАЦКОВ Владислав Игоревич</v>
      </c>
      <c r="D104" s="161" t="str">
        <f>VLOOKUP(B104,'пр.взв'!B7:G106,3,FALSE)</f>
        <v>26.06.88 мсмк</v>
      </c>
      <c r="E104" s="161" t="str">
        <f>VLOOKUP(B104,'пр.взв'!B7:G106,3,FALSE)</f>
        <v>26.06.88 мсмк</v>
      </c>
      <c r="F104" s="161" t="str">
        <f>VLOOKUP(B104,'пр.взв'!B7:G106,4,FALSE)</f>
        <v>ЦФО Московская обл. Дмитров МО</v>
      </c>
      <c r="G104" s="161" t="str">
        <f>VLOOKUP(B104,'пр.взв'!B7:G106,6,FALSE)</f>
        <v>Захаркин А.А.</v>
      </c>
    </row>
    <row r="105" spans="1:7" ht="13.5" customHeight="1">
      <c r="A105" s="242"/>
      <c r="B105" s="244"/>
      <c r="C105" s="240"/>
      <c r="D105" s="240"/>
      <c r="E105" s="240"/>
      <c r="F105" s="240"/>
      <c r="G105" s="240"/>
    </row>
    <row r="106" spans="1:26" ht="34.5" customHeight="1">
      <c r="A106" s="37" t="str">
        <f>HYPERLINK('[1]реквизиты'!$A$6)</f>
        <v>Гл. судья, судья МК</v>
      </c>
      <c r="B106" s="41"/>
      <c r="C106" s="41"/>
      <c r="D106" s="42"/>
      <c r="E106" s="44" t="str">
        <f>HYPERLINK('[1]реквизиты'!$G$6)</f>
        <v>Сова Б.Л.</v>
      </c>
      <c r="G106" s="46" t="str">
        <f>HYPERLINK('[1]реквизиты'!$G$7)</f>
        <v>г.Рязань</v>
      </c>
      <c r="H106" s="3"/>
      <c r="I106" s="3"/>
      <c r="J106" s="3"/>
      <c r="K106" s="3"/>
      <c r="L106" s="3"/>
      <c r="M106" s="3"/>
      <c r="N106" s="42"/>
      <c r="O106" s="42"/>
      <c r="P106" s="42"/>
      <c r="Q106" s="48"/>
      <c r="R106" s="45"/>
      <c r="S106" s="48"/>
      <c r="T106" s="45"/>
      <c r="U106" s="48"/>
      <c r="W106" s="48"/>
      <c r="X106" s="45"/>
      <c r="Y106" s="30"/>
      <c r="Z106" s="30"/>
    </row>
    <row r="107" spans="1:26" ht="28.5" customHeight="1">
      <c r="A107" s="49" t="str">
        <f>HYPERLINK('[1]реквизиты'!$A$8)</f>
        <v>Гл. секретарь, судья РК</v>
      </c>
      <c r="B107" s="41"/>
      <c r="C107" s="47"/>
      <c r="D107" s="50"/>
      <c r="E107" s="44" t="str">
        <f>HYPERLINK('[1]реквизиты'!$G$8)</f>
        <v>Пчелов С.Г.</v>
      </c>
      <c r="F107" s="3"/>
      <c r="G107" s="46" t="str">
        <f>HYPERLINK('[1]реквизиты'!$G$9)</f>
        <v>г.Чебоксары</v>
      </c>
      <c r="H107" s="3"/>
      <c r="I107" s="3"/>
      <c r="J107" s="3"/>
      <c r="K107" s="3"/>
      <c r="L107" s="3"/>
      <c r="M107" s="3"/>
      <c r="N107" s="42"/>
      <c r="O107" s="42"/>
      <c r="P107" s="42"/>
      <c r="Q107" s="48"/>
      <c r="R107" s="45"/>
      <c r="S107" s="48"/>
      <c r="T107" s="45"/>
      <c r="U107" s="48"/>
      <c r="W107" s="48"/>
      <c r="X107" s="45"/>
      <c r="Y107" s="30"/>
      <c r="Z107" s="30"/>
    </row>
    <row r="108" spans="1:13" ht="12.75">
      <c r="A108" s="262"/>
      <c r="B108" s="237"/>
      <c r="C108" s="263"/>
      <c r="D108" s="264"/>
      <c r="E108" s="260"/>
      <c r="F108" s="261"/>
      <c r="G108" s="233"/>
      <c r="H108" s="3"/>
      <c r="I108" s="3"/>
      <c r="J108" s="3"/>
      <c r="K108" s="3"/>
      <c r="L108" s="3"/>
      <c r="M108" s="3"/>
    </row>
    <row r="109" spans="1:13" ht="12.75">
      <c r="A109" s="262"/>
      <c r="B109" s="237"/>
      <c r="C109" s="233"/>
      <c r="D109" s="234"/>
      <c r="E109" s="260"/>
      <c r="F109" s="261"/>
      <c r="G109" s="233"/>
      <c r="H109" s="3"/>
      <c r="I109" s="3"/>
      <c r="J109" s="3"/>
      <c r="K109" s="3"/>
      <c r="L109" s="3"/>
      <c r="M109" s="3"/>
    </row>
    <row r="110" spans="1:10" ht="12.75">
      <c r="A110" s="262"/>
      <c r="B110" s="237"/>
      <c r="C110" s="233"/>
      <c r="D110" s="234"/>
      <c r="E110" s="260"/>
      <c r="F110" s="261"/>
      <c r="G110" s="233"/>
      <c r="H110" s="3"/>
      <c r="I110" s="3"/>
      <c r="J110" s="3"/>
    </row>
    <row r="111" spans="1:10" ht="12.75">
      <c r="A111" s="262"/>
      <c r="B111" s="237"/>
      <c r="C111" s="233"/>
      <c r="D111" s="234"/>
      <c r="E111" s="260"/>
      <c r="F111" s="261"/>
      <c r="G111" s="233"/>
      <c r="H111" s="3"/>
      <c r="I111" s="3"/>
      <c r="J111" s="3"/>
    </row>
    <row r="112" spans="1:10" ht="12.75">
      <c r="A112" s="262"/>
      <c r="B112" s="237"/>
      <c r="C112" s="233"/>
      <c r="D112" s="234"/>
      <c r="E112" s="260"/>
      <c r="F112" s="261"/>
      <c r="G112" s="233"/>
      <c r="H112" s="3"/>
      <c r="I112" s="3"/>
      <c r="J112" s="3"/>
    </row>
    <row r="113" spans="1:10" ht="12.75">
      <c r="A113" s="262"/>
      <c r="B113" s="238"/>
      <c r="C113" s="233"/>
      <c r="D113" s="234"/>
      <c r="E113" s="260"/>
      <c r="F113" s="261"/>
      <c r="G113" s="233"/>
      <c r="H113" s="3"/>
      <c r="I113" s="3"/>
      <c r="J113" s="3"/>
    </row>
    <row r="114" spans="1:10" ht="12.75">
      <c r="A114" s="262"/>
      <c r="B114" s="237"/>
      <c r="C114" s="233"/>
      <c r="D114" s="234"/>
      <c r="E114" s="260"/>
      <c r="F114" s="261"/>
      <c r="G114" s="233"/>
      <c r="H114" s="3"/>
      <c r="I114" s="3"/>
      <c r="J114" s="3"/>
    </row>
    <row r="115" spans="1:10" ht="12.75">
      <c r="A115" s="262"/>
      <c r="B115" s="238"/>
      <c r="C115" s="233"/>
      <c r="D115" s="234"/>
      <c r="E115" s="260"/>
      <c r="F115" s="261"/>
      <c r="G115" s="233"/>
      <c r="H115" s="3"/>
      <c r="I115" s="3"/>
      <c r="J115" s="3"/>
    </row>
    <row r="116" spans="1:10" ht="12.75">
      <c r="A116" s="262"/>
      <c r="B116" s="237"/>
      <c r="C116" s="233"/>
      <c r="D116" s="234"/>
      <c r="E116" s="260"/>
      <c r="F116" s="261"/>
      <c r="G116" s="233"/>
      <c r="H116" s="3"/>
      <c r="I116" s="3"/>
      <c r="J116" s="3"/>
    </row>
    <row r="117" spans="1:10" ht="12.75">
      <c r="A117" s="262"/>
      <c r="B117" s="238"/>
      <c r="C117" s="233"/>
      <c r="D117" s="234"/>
      <c r="E117" s="260"/>
      <c r="F117" s="261"/>
      <c r="G117" s="233"/>
      <c r="H117" s="3"/>
      <c r="I117" s="3"/>
      <c r="J117" s="3"/>
    </row>
    <row r="118" spans="1:10" ht="12.75">
      <c r="A118" s="262"/>
      <c r="B118" s="237"/>
      <c r="C118" s="233"/>
      <c r="D118" s="234"/>
      <c r="E118" s="260"/>
      <c r="F118" s="261"/>
      <c r="G118" s="233"/>
      <c r="H118" s="3"/>
      <c r="I118" s="3"/>
      <c r="J118" s="3"/>
    </row>
    <row r="119" spans="1:10" ht="12.75">
      <c r="A119" s="262"/>
      <c r="B119" s="238"/>
      <c r="C119" s="233"/>
      <c r="D119" s="234"/>
      <c r="E119" s="260"/>
      <c r="F119" s="261"/>
      <c r="G119" s="233"/>
      <c r="H119" s="3"/>
      <c r="I119" s="3"/>
      <c r="J119" s="3"/>
    </row>
    <row r="120" spans="1:10" ht="12.75">
      <c r="A120" s="262"/>
      <c r="B120" s="237"/>
      <c r="C120" s="233"/>
      <c r="D120" s="234"/>
      <c r="E120" s="260"/>
      <c r="F120" s="261"/>
      <c r="G120" s="233"/>
      <c r="H120" s="3"/>
      <c r="I120" s="3"/>
      <c r="J120" s="3"/>
    </row>
    <row r="121" spans="1:10" ht="12.75">
      <c r="A121" s="262"/>
      <c r="B121" s="238"/>
      <c r="C121" s="233"/>
      <c r="D121" s="234"/>
      <c r="E121" s="260"/>
      <c r="F121" s="261"/>
      <c r="G121" s="233"/>
      <c r="H121" s="3"/>
      <c r="I121" s="3"/>
      <c r="J121" s="3"/>
    </row>
    <row r="122" spans="1:10" ht="12.75">
      <c r="A122" s="262"/>
      <c r="B122" s="237"/>
      <c r="C122" s="233"/>
      <c r="D122" s="234"/>
      <c r="E122" s="260"/>
      <c r="F122" s="261"/>
      <c r="G122" s="233"/>
      <c r="H122" s="3"/>
      <c r="I122" s="3"/>
      <c r="J122" s="3"/>
    </row>
    <row r="123" spans="1:10" ht="12.75">
      <c r="A123" s="262"/>
      <c r="B123" s="238"/>
      <c r="C123" s="233"/>
      <c r="D123" s="234"/>
      <c r="E123" s="260"/>
      <c r="F123" s="261"/>
      <c r="G123" s="233"/>
      <c r="H123" s="3"/>
      <c r="I123" s="3"/>
      <c r="J123" s="3"/>
    </row>
    <row r="124" spans="1:10" ht="12.75">
      <c r="A124" s="262"/>
      <c r="B124" s="237"/>
      <c r="C124" s="233"/>
      <c r="D124" s="234"/>
      <c r="E124" s="260"/>
      <c r="F124" s="261"/>
      <c r="G124" s="233"/>
      <c r="H124" s="3"/>
      <c r="I124" s="3"/>
      <c r="J124" s="3"/>
    </row>
    <row r="125" spans="1:10" ht="12.75">
      <c r="A125" s="262"/>
      <c r="B125" s="238"/>
      <c r="C125" s="233"/>
      <c r="D125" s="234"/>
      <c r="E125" s="260"/>
      <c r="F125" s="261"/>
      <c r="G125" s="233"/>
      <c r="H125" s="3"/>
      <c r="I125" s="3"/>
      <c r="J125" s="3"/>
    </row>
    <row r="126" spans="1:10" ht="12.75">
      <c r="A126" s="262"/>
      <c r="B126" s="237"/>
      <c r="C126" s="233"/>
      <c r="D126" s="234"/>
      <c r="E126" s="260"/>
      <c r="F126" s="261"/>
      <c r="G126" s="233"/>
      <c r="H126" s="3"/>
      <c r="I126" s="3"/>
      <c r="J126" s="3"/>
    </row>
    <row r="127" spans="1:10" ht="12.75">
      <c r="A127" s="262"/>
      <c r="B127" s="238"/>
      <c r="C127" s="233"/>
      <c r="D127" s="234"/>
      <c r="E127" s="260"/>
      <c r="F127" s="261"/>
      <c r="G127" s="233"/>
      <c r="H127" s="3"/>
      <c r="I127" s="3"/>
      <c r="J127" s="3"/>
    </row>
    <row r="128" spans="1:10" ht="12.75">
      <c r="A128" s="262"/>
      <c r="B128" s="237"/>
      <c r="C128" s="233"/>
      <c r="D128" s="234"/>
      <c r="E128" s="260"/>
      <c r="F128" s="261"/>
      <c r="G128" s="233"/>
      <c r="H128" s="3"/>
      <c r="I128" s="3"/>
      <c r="J128" s="3"/>
    </row>
    <row r="129" spans="1:10" ht="12.75">
      <c r="A129" s="262"/>
      <c r="B129" s="238"/>
      <c r="C129" s="233"/>
      <c r="D129" s="234"/>
      <c r="E129" s="260"/>
      <c r="F129" s="261"/>
      <c r="G129" s="233"/>
      <c r="H129" s="3"/>
      <c r="I129" s="3"/>
      <c r="J129" s="3"/>
    </row>
    <row r="130" spans="1:10" ht="12.75">
      <c r="A130" s="262"/>
      <c r="B130" s="237"/>
      <c r="C130" s="233"/>
      <c r="D130" s="234"/>
      <c r="E130" s="260"/>
      <c r="F130" s="261"/>
      <c r="G130" s="233"/>
      <c r="H130" s="3"/>
      <c r="I130" s="3"/>
      <c r="J130" s="3"/>
    </row>
    <row r="131" spans="1:10" ht="12.75">
      <c r="A131" s="262"/>
      <c r="B131" s="238"/>
      <c r="C131" s="233"/>
      <c r="D131" s="234"/>
      <c r="E131" s="260"/>
      <c r="F131" s="261"/>
      <c r="G131" s="233"/>
      <c r="H131" s="3"/>
      <c r="I131" s="3"/>
      <c r="J131" s="3"/>
    </row>
    <row r="132" spans="1:10" ht="12.75">
      <c r="A132" s="262"/>
      <c r="B132" s="237"/>
      <c r="C132" s="233"/>
      <c r="D132" s="234"/>
      <c r="E132" s="260"/>
      <c r="F132" s="261"/>
      <c r="G132" s="233"/>
      <c r="H132" s="3"/>
      <c r="I132" s="3"/>
      <c r="J132" s="3"/>
    </row>
    <row r="133" spans="1:10" ht="12.75">
      <c r="A133" s="262"/>
      <c r="B133" s="238"/>
      <c r="C133" s="233"/>
      <c r="D133" s="234"/>
      <c r="E133" s="260"/>
      <c r="F133" s="261"/>
      <c r="G133" s="233"/>
      <c r="H133" s="3"/>
      <c r="I133" s="3"/>
      <c r="J133" s="3"/>
    </row>
    <row r="134" spans="1:10" ht="12.75">
      <c r="A134" s="262"/>
      <c r="B134" s="237"/>
      <c r="C134" s="233"/>
      <c r="D134" s="234"/>
      <c r="E134" s="260"/>
      <c r="F134" s="261"/>
      <c r="G134" s="233"/>
      <c r="H134" s="3"/>
      <c r="I134" s="3"/>
      <c r="J134" s="3"/>
    </row>
    <row r="135" spans="1:10" ht="12.75">
      <c r="A135" s="262"/>
      <c r="B135" s="238"/>
      <c r="C135" s="233"/>
      <c r="D135" s="234"/>
      <c r="E135" s="260"/>
      <c r="F135" s="261"/>
      <c r="G135" s="233"/>
      <c r="H135" s="3"/>
      <c r="I135" s="3"/>
      <c r="J135" s="3"/>
    </row>
    <row r="136" spans="1:10" ht="12.75">
      <c r="A136" s="262"/>
      <c r="B136" s="237"/>
      <c r="C136" s="233"/>
      <c r="D136" s="234"/>
      <c r="E136" s="260"/>
      <c r="F136" s="261"/>
      <c r="G136" s="233"/>
      <c r="H136" s="3"/>
      <c r="I136" s="3"/>
      <c r="J136" s="3"/>
    </row>
    <row r="137" spans="1:10" ht="12.75">
      <c r="A137" s="262"/>
      <c r="B137" s="238"/>
      <c r="C137" s="233"/>
      <c r="D137" s="234"/>
      <c r="E137" s="260"/>
      <c r="F137" s="261"/>
      <c r="G137" s="233"/>
      <c r="H137" s="3"/>
      <c r="I137" s="3"/>
      <c r="J137" s="3"/>
    </row>
    <row r="138" spans="1:10" ht="12.75">
      <c r="A138" s="262"/>
      <c r="B138" s="237"/>
      <c r="C138" s="233"/>
      <c r="D138" s="234"/>
      <c r="E138" s="260"/>
      <c r="F138" s="261"/>
      <c r="G138" s="233"/>
      <c r="H138" s="3"/>
      <c r="I138" s="3"/>
      <c r="J138" s="3"/>
    </row>
    <row r="139" spans="1:10" ht="12.75">
      <c r="A139" s="262"/>
      <c r="B139" s="238"/>
      <c r="C139" s="233"/>
      <c r="D139" s="234"/>
      <c r="E139" s="260"/>
      <c r="F139" s="261"/>
      <c r="G139" s="233"/>
      <c r="H139" s="3"/>
      <c r="I139" s="3"/>
      <c r="J139" s="3"/>
    </row>
    <row r="140" spans="1:10" ht="12.75">
      <c r="A140" s="262"/>
      <c r="B140" s="237"/>
      <c r="C140" s="233"/>
      <c r="D140" s="234"/>
      <c r="E140" s="260"/>
      <c r="F140" s="261"/>
      <c r="G140" s="233"/>
      <c r="H140" s="3"/>
      <c r="I140" s="3"/>
      <c r="J140" s="3"/>
    </row>
    <row r="141" spans="1:10" ht="12.75">
      <c r="A141" s="262"/>
      <c r="B141" s="238"/>
      <c r="C141" s="233"/>
      <c r="D141" s="234"/>
      <c r="E141" s="260"/>
      <c r="F141" s="261"/>
      <c r="G141" s="233"/>
      <c r="H141" s="3"/>
      <c r="I141" s="3"/>
      <c r="J141" s="3"/>
    </row>
    <row r="142" spans="1:10" ht="12.75">
      <c r="A142" s="262"/>
      <c r="B142" s="237"/>
      <c r="C142" s="233"/>
      <c r="D142" s="234"/>
      <c r="E142" s="260"/>
      <c r="F142" s="261"/>
      <c r="G142" s="233"/>
      <c r="H142" s="3"/>
      <c r="I142" s="3"/>
      <c r="J142" s="3"/>
    </row>
    <row r="143" spans="1:10" ht="12.75">
      <c r="A143" s="262"/>
      <c r="B143" s="238"/>
      <c r="C143" s="233"/>
      <c r="D143" s="234"/>
      <c r="E143" s="260"/>
      <c r="F143" s="261"/>
      <c r="G143" s="233"/>
      <c r="H143" s="3"/>
      <c r="I143" s="3"/>
      <c r="J143" s="3"/>
    </row>
    <row r="144" spans="1:10" ht="12.75">
      <c r="A144" s="262"/>
      <c r="B144" s="237"/>
      <c r="C144" s="233"/>
      <c r="D144" s="234"/>
      <c r="E144" s="260"/>
      <c r="F144" s="261"/>
      <c r="G144" s="233"/>
      <c r="H144" s="3"/>
      <c r="I144" s="3"/>
      <c r="J144" s="3"/>
    </row>
    <row r="145" spans="1:10" ht="12.75">
      <c r="A145" s="262"/>
      <c r="B145" s="238"/>
      <c r="C145" s="233"/>
      <c r="D145" s="234"/>
      <c r="E145" s="260"/>
      <c r="F145" s="261"/>
      <c r="G145" s="233"/>
      <c r="H145" s="3"/>
      <c r="I145" s="3"/>
      <c r="J145" s="3"/>
    </row>
    <row r="146" spans="1:10" ht="12.75">
      <c r="A146" s="57"/>
      <c r="B146" s="34"/>
      <c r="C146" s="24"/>
      <c r="D146" s="25"/>
      <c r="E146" s="27"/>
      <c r="F146" s="58"/>
      <c r="G146" s="24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</sheetData>
  <sheetProtection/>
  <mergeCells count="494">
    <mergeCell ref="G144:G145"/>
    <mergeCell ref="A142:A143"/>
    <mergeCell ref="B142:B143"/>
    <mergeCell ref="A144:A145"/>
    <mergeCell ref="B144:B145"/>
    <mergeCell ref="C144:C145"/>
    <mergeCell ref="D144:D145"/>
    <mergeCell ref="E144:E145"/>
    <mergeCell ref="F144:F145"/>
    <mergeCell ref="G140:G141"/>
    <mergeCell ref="A138:A139"/>
    <mergeCell ref="B138:B139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36:G137"/>
    <mergeCell ref="A134:A135"/>
    <mergeCell ref="B134:B135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0:A131"/>
    <mergeCell ref="B130:B131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28:G129"/>
    <mergeCell ref="A126:A127"/>
    <mergeCell ref="B126:B127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2:A123"/>
    <mergeCell ref="B122:B123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18:A119"/>
    <mergeCell ref="B118:B119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4:A115"/>
    <mergeCell ref="B114:B115"/>
    <mergeCell ref="C118:C119"/>
    <mergeCell ref="D118:D119"/>
    <mergeCell ref="E118:E119"/>
    <mergeCell ref="F118:F119"/>
    <mergeCell ref="G118:G119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A108:A109"/>
    <mergeCell ref="B108:B109"/>
    <mergeCell ref="C108:C109"/>
    <mergeCell ref="D108:D109"/>
    <mergeCell ref="E108:E109"/>
    <mergeCell ref="F108:F109"/>
    <mergeCell ref="G108:G109"/>
    <mergeCell ref="E62:E63"/>
    <mergeCell ref="F62:F63"/>
    <mergeCell ref="G62:G63"/>
    <mergeCell ref="E64:E65"/>
    <mergeCell ref="F64:F65"/>
    <mergeCell ref="G64:G65"/>
    <mergeCell ref="G66:G67"/>
    <mergeCell ref="A64:A65"/>
    <mergeCell ref="B64:B65"/>
    <mergeCell ref="C64:C65"/>
    <mergeCell ref="D64:D65"/>
    <mergeCell ref="A62:A63"/>
    <mergeCell ref="B62:B63"/>
    <mergeCell ref="C62:C63"/>
    <mergeCell ref="D62:D63"/>
    <mergeCell ref="G56:G57"/>
    <mergeCell ref="G58:G59"/>
    <mergeCell ref="G60:G61"/>
    <mergeCell ref="F56:F57"/>
    <mergeCell ref="B60:B61"/>
    <mergeCell ref="C60:C61"/>
    <mergeCell ref="D60:D61"/>
    <mergeCell ref="E60:E61"/>
    <mergeCell ref="E56:E57"/>
    <mergeCell ref="A58:A59"/>
    <mergeCell ref="B58:B59"/>
    <mergeCell ref="C58:C59"/>
    <mergeCell ref="D58:D59"/>
    <mergeCell ref="F60:F61"/>
    <mergeCell ref="A60:A61"/>
    <mergeCell ref="D54:D55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4:E55"/>
    <mergeCell ref="F54:F55"/>
    <mergeCell ref="A50:A51"/>
    <mergeCell ref="B50:B51"/>
    <mergeCell ref="C50:C51"/>
    <mergeCell ref="D50:D51"/>
    <mergeCell ref="E50:E51"/>
    <mergeCell ref="A54:A55"/>
    <mergeCell ref="B54:B55"/>
    <mergeCell ref="C54:C55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A48:A49"/>
    <mergeCell ref="B48:B49"/>
    <mergeCell ref="C48:C49"/>
    <mergeCell ref="D48:D49"/>
    <mergeCell ref="E48:E49"/>
    <mergeCell ref="B46:B47"/>
    <mergeCell ref="C46:C47"/>
    <mergeCell ref="D46:D47"/>
    <mergeCell ref="G46:G47"/>
    <mergeCell ref="A44:A45"/>
    <mergeCell ref="B44:B45"/>
    <mergeCell ref="F42:F43"/>
    <mergeCell ref="G42:G43"/>
    <mergeCell ref="E46:E47"/>
    <mergeCell ref="F46:F47"/>
    <mergeCell ref="A42:A43"/>
    <mergeCell ref="B42:B43"/>
    <mergeCell ref="C42:C43"/>
    <mergeCell ref="D42:D43"/>
    <mergeCell ref="E42:E43"/>
    <mergeCell ref="A46:A47"/>
    <mergeCell ref="B38:B39"/>
    <mergeCell ref="C38:C39"/>
    <mergeCell ref="D38:D39"/>
    <mergeCell ref="G44:G45"/>
    <mergeCell ref="F40:F41"/>
    <mergeCell ref="C44:C45"/>
    <mergeCell ref="D44:D45"/>
    <mergeCell ref="E44:E45"/>
    <mergeCell ref="F44:F45"/>
    <mergeCell ref="G40:G41"/>
    <mergeCell ref="C36:C37"/>
    <mergeCell ref="D36:D37"/>
    <mergeCell ref="E36:E37"/>
    <mergeCell ref="F36:F37"/>
    <mergeCell ref="A40:A41"/>
    <mergeCell ref="B40:B41"/>
    <mergeCell ref="C40:C41"/>
    <mergeCell ref="D40:D41"/>
    <mergeCell ref="E40:E41"/>
    <mergeCell ref="A38:A39"/>
    <mergeCell ref="G32:G33"/>
    <mergeCell ref="G34:G35"/>
    <mergeCell ref="E34:E35"/>
    <mergeCell ref="F34:F35"/>
    <mergeCell ref="G38:G39"/>
    <mergeCell ref="A36:A37"/>
    <mergeCell ref="B36:B37"/>
    <mergeCell ref="G36:G37"/>
    <mergeCell ref="E38:E39"/>
    <mergeCell ref="F38:F39"/>
    <mergeCell ref="C8:C9"/>
    <mergeCell ref="F10:F11"/>
    <mergeCell ref="E12:E13"/>
    <mergeCell ref="A34:A35"/>
    <mergeCell ref="B34:B35"/>
    <mergeCell ref="C34:C35"/>
    <mergeCell ref="D34:D35"/>
    <mergeCell ref="F32:F33"/>
    <mergeCell ref="A32:A33"/>
    <mergeCell ref="B32:B33"/>
    <mergeCell ref="C32:C33"/>
    <mergeCell ref="D32:D33"/>
    <mergeCell ref="E32:E33"/>
    <mergeCell ref="F30:F31"/>
    <mergeCell ref="F6:F7"/>
    <mergeCell ref="D4:D5"/>
    <mergeCell ref="E4:E5"/>
    <mergeCell ref="F4:F5"/>
    <mergeCell ref="G4:G5"/>
    <mergeCell ref="G30:G31"/>
    <mergeCell ref="D12:D13"/>
    <mergeCell ref="E8:E9"/>
    <mergeCell ref="F8:F9"/>
    <mergeCell ref="A30:A31"/>
    <mergeCell ref="B30:B31"/>
    <mergeCell ref="C30:C31"/>
    <mergeCell ref="D30:D31"/>
    <mergeCell ref="E30:E31"/>
    <mergeCell ref="D6:D7"/>
    <mergeCell ref="E6:E7"/>
    <mergeCell ref="A6:A7"/>
    <mergeCell ref="B6:B7"/>
    <mergeCell ref="C6:C7"/>
    <mergeCell ref="B8:B9"/>
    <mergeCell ref="G6:G7"/>
    <mergeCell ref="A1:G1"/>
    <mergeCell ref="A2:C2"/>
    <mergeCell ref="D2:G2"/>
    <mergeCell ref="A4:A5"/>
    <mergeCell ref="B4:B5"/>
    <mergeCell ref="D8:D9"/>
    <mergeCell ref="C4:C5"/>
    <mergeCell ref="D3:F3"/>
    <mergeCell ref="F12:F13"/>
    <mergeCell ref="G12:G13"/>
    <mergeCell ref="G8:G9"/>
    <mergeCell ref="A10:A11"/>
    <mergeCell ref="B10:B11"/>
    <mergeCell ref="C10:C11"/>
    <mergeCell ref="D10:D11"/>
    <mergeCell ref="E10:E11"/>
    <mergeCell ref="G10:G11"/>
    <mergeCell ref="A8:A9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G16:G17"/>
    <mergeCell ref="A18:A19"/>
    <mergeCell ref="B18:B19"/>
    <mergeCell ref="C18:C19"/>
    <mergeCell ref="D18:D19"/>
    <mergeCell ref="E18:E19"/>
    <mergeCell ref="F18:F19"/>
    <mergeCell ref="E20:E21"/>
    <mergeCell ref="F20:F21"/>
    <mergeCell ref="G20:G21"/>
    <mergeCell ref="G18:G19"/>
    <mergeCell ref="A16:A17"/>
    <mergeCell ref="B16:B17"/>
    <mergeCell ref="C16:C17"/>
    <mergeCell ref="D16:D17"/>
    <mergeCell ref="E16:E17"/>
    <mergeCell ref="F16:F17"/>
    <mergeCell ref="E22:E23"/>
    <mergeCell ref="F22:F23"/>
    <mergeCell ref="D24:D25"/>
    <mergeCell ref="C24:C25"/>
    <mergeCell ref="G22:G23"/>
    <mergeCell ref="A20:A21"/>
    <mergeCell ref="B20:B21"/>
    <mergeCell ref="C20:C21"/>
    <mergeCell ref="D20:D21"/>
    <mergeCell ref="A22:A23"/>
    <mergeCell ref="A28:A29"/>
    <mergeCell ref="B28:B29"/>
    <mergeCell ref="C28:C29"/>
    <mergeCell ref="B22:B23"/>
    <mergeCell ref="C22:C23"/>
    <mergeCell ref="D22:D23"/>
    <mergeCell ref="E24:E25"/>
    <mergeCell ref="F24:F25"/>
    <mergeCell ref="A26:A27"/>
    <mergeCell ref="B26:B27"/>
    <mergeCell ref="C26:C27"/>
    <mergeCell ref="A24:A25"/>
    <mergeCell ref="E26:E27"/>
    <mergeCell ref="F26:F27"/>
    <mergeCell ref="D28:D29"/>
    <mergeCell ref="B24:B25"/>
    <mergeCell ref="G24:G25"/>
    <mergeCell ref="E28:E29"/>
    <mergeCell ref="F28:F29"/>
    <mergeCell ref="D26:D27"/>
    <mergeCell ref="G28:G29"/>
    <mergeCell ref="G26:G27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F78:F79"/>
    <mergeCell ref="G78:G79"/>
    <mergeCell ref="A76:A77"/>
    <mergeCell ref="B76:B77"/>
    <mergeCell ref="C76:C77"/>
    <mergeCell ref="D76:D77"/>
    <mergeCell ref="E76:E77"/>
    <mergeCell ref="F76:F77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F86:F87"/>
    <mergeCell ref="G86:G87"/>
    <mergeCell ref="A84:A85"/>
    <mergeCell ref="B84:B85"/>
    <mergeCell ref="C84:C85"/>
    <mergeCell ref="D84:D85"/>
    <mergeCell ref="E84:E85"/>
    <mergeCell ref="F84:F85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F94:F95"/>
    <mergeCell ref="G94:G95"/>
    <mergeCell ref="A92:A93"/>
    <mergeCell ref="B92:B93"/>
    <mergeCell ref="C92:C93"/>
    <mergeCell ref="D92:D93"/>
    <mergeCell ref="E92:E93"/>
    <mergeCell ref="F92:F93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102:G103"/>
    <mergeCell ref="A100:A101"/>
    <mergeCell ref="B100:B101"/>
    <mergeCell ref="C100:C101"/>
    <mergeCell ref="D100:D101"/>
    <mergeCell ref="E100:E101"/>
    <mergeCell ref="F100:F101"/>
    <mergeCell ref="G104:G105"/>
    <mergeCell ref="A66:A67"/>
    <mergeCell ref="B66:B67"/>
    <mergeCell ref="C66:C67"/>
    <mergeCell ref="D66:D67"/>
    <mergeCell ref="E66:E67"/>
    <mergeCell ref="G100:G101"/>
    <mergeCell ref="A102:A103"/>
    <mergeCell ref="B102:B103"/>
    <mergeCell ref="C102:C103"/>
    <mergeCell ref="F66:F67"/>
    <mergeCell ref="A104:A105"/>
    <mergeCell ref="B104:B105"/>
    <mergeCell ref="C104:C105"/>
    <mergeCell ref="D104:D105"/>
    <mergeCell ref="E104:E105"/>
    <mergeCell ref="F104:F105"/>
    <mergeCell ref="D102:D103"/>
    <mergeCell ref="E102:E103"/>
    <mergeCell ref="F102:F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  62     кг.</v>
      </c>
    </row>
    <row r="2" ht="12.75">
      <c r="C2" s="6" t="s">
        <v>31</v>
      </c>
    </row>
    <row r="3" ht="12.75">
      <c r="C3" s="7" t="s">
        <v>32</v>
      </c>
    </row>
    <row r="4" spans="1:9" ht="12.75">
      <c r="A4" s="226" t="s">
        <v>33</v>
      </c>
      <c r="B4" s="226" t="s">
        <v>5</v>
      </c>
      <c r="C4" s="272" t="s">
        <v>2</v>
      </c>
      <c r="D4" s="226" t="s">
        <v>24</v>
      </c>
      <c r="E4" s="226" t="s">
        <v>25</v>
      </c>
      <c r="F4" s="226" t="s">
        <v>26</v>
      </c>
      <c r="G4" s="226" t="s">
        <v>27</v>
      </c>
      <c r="H4" s="226" t="s">
        <v>28</v>
      </c>
      <c r="I4" s="226" t="s">
        <v>29</v>
      </c>
    </row>
    <row r="5" spans="1:9" ht="12.75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269"/>
      <c r="B6" s="273">
        <v>13</v>
      </c>
      <c r="C6" s="274" t="str">
        <f>VLOOKUP(B6,'пр.взв'!B31:E54,2,FALSE)</f>
        <v>АЛИЕВ ДЖАФЕР Аблямитович</v>
      </c>
      <c r="D6" s="274" t="str">
        <f>VLOOKUP(C6,'пр.взв'!C31:F54,2,FALSE)</f>
        <v>04.09.88 мс</v>
      </c>
      <c r="E6" s="274" t="str">
        <f>VLOOKUP(D6,'пр.взв'!D31:G54,2,FALSE)</f>
        <v>ЮФО Краснодарский край Крымск МО</v>
      </c>
      <c r="F6" s="268"/>
      <c r="G6" s="270"/>
      <c r="H6" s="271"/>
      <c r="I6" s="226"/>
    </row>
    <row r="7" spans="1:9" ht="12.75">
      <c r="A7" s="269"/>
      <c r="B7" s="226"/>
      <c r="C7" s="274"/>
      <c r="D7" s="274"/>
      <c r="E7" s="274"/>
      <c r="F7" s="268"/>
      <c r="G7" s="268"/>
      <c r="H7" s="271"/>
      <c r="I7" s="226"/>
    </row>
    <row r="8" spans="1:9" ht="12.75">
      <c r="A8" s="265"/>
      <c r="B8" s="273">
        <v>41</v>
      </c>
      <c r="C8" s="274" t="str">
        <f>VLOOKUP(B8,'пр.взв'!B87:E110,2,FALSE)</f>
        <v>МУДРАНОВ Аслан Заудинови</v>
      </c>
      <c r="D8" s="274" t="str">
        <f>VLOOKUP(C8,'пр.взв'!C87:F110,2,FALSE)</f>
        <v>16.09.87 мс</v>
      </c>
      <c r="E8" s="274" t="str">
        <f>VLOOKUP(D8,'пр.взв'!D87:G110,2,FALSE)</f>
        <v>ЮФО Краснодарский край Армавир Д</v>
      </c>
      <c r="F8" s="268"/>
      <c r="G8" s="268"/>
      <c r="H8" s="226"/>
      <c r="I8" s="226"/>
    </row>
    <row r="9" spans="1:9" ht="12.75">
      <c r="A9" s="265"/>
      <c r="B9" s="226"/>
      <c r="C9" s="274"/>
      <c r="D9" s="274"/>
      <c r="E9" s="274"/>
      <c r="F9" s="268"/>
      <c r="G9" s="268"/>
      <c r="H9" s="226"/>
      <c r="I9" s="226"/>
    </row>
    <row r="10" ht="24.75" customHeight="1">
      <c r="E10" s="8" t="s">
        <v>34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35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36</v>
      </c>
      <c r="E15" s="8"/>
      <c r="F15" s="53" t="str">
        <f>HYPERLINK('пр.взв'!D4)</f>
        <v>В.к.   62     кг.</v>
      </c>
    </row>
    <row r="16" spans="1:9" ht="12.75">
      <c r="A16" s="226" t="s">
        <v>33</v>
      </c>
      <c r="B16" s="226" t="s">
        <v>5</v>
      </c>
      <c r="C16" s="272" t="s">
        <v>2</v>
      </c>
      <c r="D16" s="226" t="s">
        <v>24</v>
      </c>
      <c r="E16" s="226" t="s">
        <v>25</v>
      </c>
      <c r="F16" s="226" t="s">
        <v>26</v>
      </c>
      <c r="G16" s="226" t="s">
        <v>27</v>
      </c>
      <c r="H16" s="226" t="s">
        <v>28</v>
      </c>
      <c r="I16" s="226" t="s">
        <v>29</v>
      </c>
    </row>
    <row r="17" spans="1:9" ht="12.7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ht="12.75">
      <c r="A18" s="269"/>
      <c r="B18" s="273">
        <v>47</v>
      </c>
      <c r="C18" s="274" t="str">
        <f>VLOOKUP(B18,'пр.взв'!B87:E110,2,FALSE)</f>
        <v>ЕГОРОВ Геннадий Петрович</v>
      </c>
      <c r="D18" s="274" t="str">
        <f>VLOOKUP(C18,'пр.взв'!C87:F110,2,FALSE)</f>
        <v>03.06.87 мсмк</v>
      </c>
      <c r="E18" s="274" t="str">
        <f>VLOOKUP(D18,'пр.взв'!D87:G110,2,FALSE)</f>
        <v>ПФО Чувашия Чебоксары  ПР</v>
      </c>
      <c r="F18" s="268"/>
      <c r="G18" s="270"/>
      <c r="H18" s="271"/>
      <c r="I18" s="226"/>
    </row>
    <row r="19" spans="1:9" ht="12.75">
      <c r="A19" s="269"/>
      <c r="B19" s="226"/>
      <c r="C19" s="274"/>
      <c r="D19" s="274"/>
      <c r="E19" s="274"/>
      <c r="F19" s="268"/>
      <c r="G19" s="268"/>
      <c r="H19" s="271"/>
      <c r="I19" s="226"/>
    </row>
    <row r="20" spans="1:9" ht="12.75">
      <c r="A20" s="265"/>
      <c r="B20" s="273">
        <v>21</v>
      </c>
      <c r="C20" s="274" t="str">
        <f>VLOOKUP(B20,'пр.взв'!B31:E54,2,FALSE)</f>
        <v>СУЛТАНГАЛИЕВ Туреморат Валиханович</v>
      </c>
      <c r="D20" s="274" t="str">
        <f>VLOOKUP(C20,'пр.взв'!C31:F54,2,FALSE)</f>
        <v>14.06.90 кмс</v>
      </c>
      <c r="E20" s="274" t="str">
        <f>VLOOKUP(D20,'пр.взв'!D31:G54,2,FALSE)</f>
        <v>ПФО Оренбургская Соль-Илецк </v>
      </c>
      <c r="F20" s="268"/>
      <c r="G20" s="268"/>
      <c r="H20" s="226"/>
      <c r="I20" s="226"/>
    </row>
    <row r="21" spans="1:9" ht="12.75">
      <c r="A21" s="265"/>
      <c r="B21" s="226"/>
      <c r="C21" s="274"/>
      <c r="D21" s="274"/>
      <c r="E21" s="274"/>
      <c r="F21" s="268"/>
      <c r="G21" s="268"/>
      <c r="H21" s="226"/>
      <c r="I21" s="226"/>
    </row>
    <row r="22" ht="24.75" customHeight="1">
      <c r="E22" s="8" t="s">
        <v>34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35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37</v>
      </c>
      <c r="F28" s="53" t="str">
        <f>HYPERLINK('пр.взв'!D4)</f>
        <v>В.к.   62     кг.</v>
      </c>
    </row>
    <row r="29" spans="1:9" ht="12.75">
      <c r="A29" s="226" t="s">
        <v>33</v>
      </c>
      <c r="B29" s="226" t="s">
        <v>5</v>
      </c>
      <c r="C29" s="272" t="s">
        <v>2</v>
      </c>
      <c r="D29" s="226" t="s">
        <v>24</v>
      </c>
      <c r="E29" s="226" t="s">
        <v>25</v>
      </c>
      <c r="F29" s="226" t="s">
        <v>26</v>
      </c>
      <c r="G29" s="226" t="s">
        <v>27</v>
      </c>
      <c r="H29" s="226" t="s">
        <v>28</v>
      </c>
      <c r="I29" s="226" t="s">
        <v>29</v>
      </c>
    </row>
    <row r="30" spans="1:9" ht="12.75">
      <c r="A30" s="253"/>
      <c r="B30" s="253"/>
      <c r="C30" s="253"/>
      <c r="D30" s="253"/>
      <c r="E30" s="253"/>
      <c r="F30" s="253"/>
      <c r="G30" s="253"/>
      <c r="H30" s="253"/>
      <c r="I30" s="253"/>
    </row>
    <row r="31" spans="1:9" ht="12.75">
      <c r="A31" s="269"/>
      <c r="B31" s="226"/>
      <c r="C31" s="266" t="e">
        <f>VLOOKUP(B31,'пр.взв'!B7:D30,2,FALSE)</f>
        <v>#N/A</v>
      </c>
      <c r="D31" s="266" t="e">
        <f>VLOOKUP(C31,'пр.взв'!C7:E30,2,FALSE)</f>
        <v>#N/A</v>
      </c>
      <c r="E31" s="266" t="e">
        <f>VLOOKUP(D31,'пр.взв'!D7:F30,2,FALSE)</f>
        <v>#N/A</v>
      </c>
      <c r="F31" s="267"/>
      <c r="G31" s="270"/>
      <c r="H31" s="271"/>
      <c r="I31" s="226"/>
    </row>
    <row r="32" spans="1:9" ht="12.75">
      <c r="A32" s="269"/>
      <c r="B32" s="226"/>
      <c r="C32" s="266"/>
      <c r="D32" s="266"/>
      <c r="E32" s="266"/>
      <c r="F32" s="267"/>
      <c r="G32" s="268"/>
      <c r="H32" s="271"/>
      <c r="I32" s="226"/>
    </row>
    <row r="33" spans="1:9" ht="12.75">
      <c r="A33" s="265"/>
      <c r="B33" s="226"/>
      <c r="C33" s="266" t="e">
        <f>VLOOKUP(B33,'пр.взв'!B9:D32,2,FALSE)</f>
        <v>#N/A</v>
      </c>
      <c r="D33" s="266" t="e">
        <f>VLOOKUP(C33,'пр.взв'!C9:E32,2,FALSE)</f>
        <v>#N/A</v>
      </c>
      <c r="E33" s="266" t="e">
        <f>VLOOKUP(D33,'пр.взв'!D9:F32,2,FALSE)</f>
        <v>#N/A</v>
      </c>
      <c r="F33" s="267"/>
      <c r="G33" s="268"/>
      <c r="H33" s="226"/>
      <c r="I33" s="226"/>
    </row>
    <row r="34" spans="1:9" ht="12.75">
      <c r="A34" s="265"/>
      <c r="B34" s="226"/>
      <c r="C34" s="266"/>
      <c r="D34" s="266"/>
      <c r="E34" s="266"/>
      <c r="F34" s="267"/>
      <c r="G34" s="268"/>
      <c r="H34" s="226"/>
      <c r="I34" s="226"/>
    </row>
    <row r="35" ht="24.75" customHeight="1">
      <c r="E35" s="8" t="s">
        <v>34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35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2010-01-25T17:17:32Z</cp:lastPrinted>
  <dcterms:created xsi:type="dcterms:W3CDTF">1996-10-08T23:32:33Z</dcterms:created>
  <dcterms:modified xsi:type="dcterms:W3CDTF">2010-01-26T15:12:31Z</dcterms:modified>
  <cp:category/>
  <cp:version/>
  <cp:contentType/>
  <cp:contentStatus/>
</cp:coreProperties>
</file>