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<sst xmlns="http://schemas.openxmlformats.org/spreadsheetml/2006/main" count="707" uniqueCount="289">
  <si>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</si>
  <si>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</si>
  <si>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</si>
  <si>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</si>
  <si>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</si>
  <si>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</si>
  <si>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</si>
  <si>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</si>
  <si>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</si>
  <si>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</si>
  <si>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</si>
  <si>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</si>
  <si>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</si>
  <si>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</si>
  <si>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</si>
  <si>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</si>
  <si>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</si>
  <si>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</si>
  <si>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</si>
  <si>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</si>
  <si>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</si>
  <si>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</si>
  <si>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</si>
  <si>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</si>
  <si>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</si>
  <si>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</si>
  <si>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</si>
  <si>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</si>
  <si>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</si>
  <si>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</si>
  <si>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</si>
  <si>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</si>
  <si>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</si>
  <si>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</si>
  <si>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</si>
  <si>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</si>
  <si>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</si>
  <si>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</si>
  <si>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</si>
  <si>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</si>
  <si>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</si>
  <si>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</si>
  <si>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</si>
  <si>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</si>
  <si>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</si>
  <si>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</si>
  <si>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</si>
  <si>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</si>
  <si>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</si>
  <si>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</si>
  <si>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</si>
  <si>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</si>
  <si>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</si>
  <si>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</si>
  <si>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</si>
  <si>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</si>
  <si>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</si>
  <si>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</si>
  <si>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</si>
  <si>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</si>
  <si>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</si>
  <si>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</si>
  <si>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</si>
  <si>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</si>
  <si>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</si>
  <si>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</si>
  <si>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</si>
  <si>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</si>
  <si>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</si>
  <si>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</si>
  <si>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</si>
  <si>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</si>
  <si>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</si>
  <si>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</si>
  <si>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</si>
  <si>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</si>
  <si>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</si>
  <si>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</si>
  <si>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</si>
  <si>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</si>
  <si>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МОШЕНКО Никита Валерьевич</t>
  </si>
  <si>
    <t>27.12.90 мс</t>
  </si>
  <si>
    <t>Москва ПР</t>
  </si>
  <si>
    <t>003120</t>
  </si>
  <si>
    <t>Никитин АН,Франковский ВВ</t>
  </si>
  <si>
    <t>РОЖКОВ Алексей Владимирович</t>
  </si>
  <si>
    <t>89 кмс</t>
  </si>
  <si>
    <t>ЦФО Орловская Орел ЮР</t>
  </si>
  <si>
    <t>001680</t>
  </si>
  <si>
    <t>Глазков НА</t>
  </si>
  <si>
    <t>ГОРБАЛЬ Александр Михайлович</t>
  </si>
  <si>
    <t>10.04.91 кмс</t>
  </si>
  <si>
    <t>УФО Курганская Курган МО</t>
  </si>
  <si>
    <t>Стенников МГ, Бородин ОБ</t>
  </si>
  <si>
    <t>ГИШЕВ Батыр Муратович</t>
  </si>
  <si>
    <t>28.03.91 кмс</t>
  </si>
  <si>
    <t>ЮФО Адыгея</t>
  </si>
  <si>
    <t>002759</t>
  </si>
  <si>
    <t>Хот Ю</t>
  </si>
  <si>
    <t>ДЕМИН Антон Александрович</t>
  </si>
  <si>
    <t>16.10.89 мс</t>
  </si>
  <si>
    <t>ПФО Саратовская, Саратов Д</t>
  </si>
  <si>
    <t>Глухов ВК</t>
  </si>
  <si>
    <t>ХЛОПЕЦКИЙ Владимир Анатольевич</t>
  </si>
  <si>
    <t>27.11.87 мс</t>
  </si>
  <si>
    <t>СЗФО Калининградская Калининград МО</t>
  </si>
  <si>
    <t>Чуева ОП,Фунтиков ПВ</t>
  </si>
  <si>
    <t>КОЧЕТКОВ Дмитрий Владимирович</t>
  </si>
  <si>
    <t>26.02.89 кмс</t>
  </si>
  <si>
    <t xml:space="preserve">ЦФО Рязанская Рязань </t>
  </si>
  <si>
    <t>001724</t>
  </si>
  <si>
    <t>Быстров ОА, Мальцев СА</t>
  </si>
  <si>
    <t>ЛЕВИН Михаил Андреевич</t>
  </si>
  <si>
    <t>27.07.90 кмс</t>
  </si>
  <si>
    <t>001723</t>
  </si>
  <si>
    <t>ГЛАЗКОВ Николай Алексеевич</t>
  </si>
  <si>
    <t>13.12.87 кмс</t>
  </si>
  <si>
    <t>001219</t>
  </si>
  <si>
    <t>БИКЕНИН Петр Михайлович</t>
  </si>
  <si>
    <t>19.09.88 кмс</t>
  </si>
  <si>
    <t>ДВФО Хабаровский край Хабаровск ПР</t>
  </si>
  <si>
    <t>Мурашко НП</t>
  </si>
  <si>
    <t>ГОЛОВАЧЕВ Станислав Викторович</t>
  </si>
  <si>
    <t>23.06.88 мс</t>
  </si>
  <si>
    <t>Москва ВС</t>
  </si>
  <si>
    <t>003110</t>
  </si>
  <si>
    <t>Фунтиков ПВ,Бобров АА</t>
  </si>
  <si>
    <t>АЙНУЛЛИН Равиль Жафярович</t>
  </si>
  <si>
    <t>17.06.89 мс</t>
  </si>
  <si>
    <t>000199</t>
  </si>
  <si>
    <t>Фунтиков ПВ, Леонтьев АА</t>
  </si>
  <si>
    <t>ТАЛЫЗИН Павел Николаевич</t>
  </si>
  <si>
    <t>11.07.87 кмс</t>
  </si>
  <si>
    <t>Москва Д</t>
  </si>
  <si>
    <t>000230</t>
  </si>
  <si>
    <t>Сальников ВВ,Кабанов ДВ</t>
  </si>
  <si>
    <t>ТАРАКАНОВ Александр Юрьевич</t>
  </si>
  <si>
    <t>03.05.89 кмс</t>
  </si>
  <si>
    <t>015281</t>
  </si>
  <si>
    <t>Жиляев ДС,Коробейников МЮ</t>
  </si>
  <si>
    <t>КОКОВИЧ Илья Игоревич</t>
  </si>
  <si>
    <t>15.06.88 мс</t>
  </si>
  <si>
    <t xml:space="preserve">015428 </t>
  </si>
  <si>
    <t>ПРИКАЗЧИКОВ Владимир Александрович</t>
  </si>
  <si>
    <t>06.11.87 мсмк</t>
  </si>
  <si>
    <t>000696</t>
  </si>
  <si>
    <t>МИХАЙЛОВ Максим Маратович</t>
  </si>
  <si>
    <t>01.02.91 кмс</t>
  </si>
  <si>
    <t>ПФО Чувашия Чебоксары  ПР</t>
  </si>
  <si>
    <t>008060</t>
  </si>
  <si>
    <t>Рыбаков АБ,Мольков ВФ</t>
  </si>
  <si>
    <t>КИЦИАНЦ Артур Робертович</t>
  </si>
  <si>
    <t>13.01.89 мс</t>
  </si>
  <si>
    <t>ЮФО Краснодарский край Армавир Д</t>
  </si>
  <si>
    <t>Погосян ВГ</t>
  </si>
  <si>
    <t>ШОРОХОВ Дмитрий Игоревич</t>
  </si>
  <si>
    <t>02.11.89 кмс</t>
  </si>
  <si>
    <t>ЦФО Московская обл. Дмитров МО</t>
  </si>
  <si>
    <t xml:space="preserve">Захаркин А.А. </t>
  </si>
  <si>
    <t>МАКАРЯН Георгий Ашотович</t>
  </si>
  <si>
    <t>29.06.89 мс</t>
  </si>
  <si>
    <t>ЦФО Московская обл. Балашиха Д</t>
  </si>
  <si>
    <t>Николайчик ВК</t>
  </si>
  <si>
    <t>КИРЮХИН Сергей Александрович</t>
  </si>
  <si>
    <t>23.02.87 мс</t>
  </si>
  <si>
    <t>Санкт-Петербург ВС</t>
  </si>
  <si>
    <t>000553</t>
  </si>
  <si>
    <t>Кусакин СИ, Ариткулов АХ</t>
  </si>
  <si>
    <t>ЗАВЬЯЛОВ Артем Ниолаевич</t>
  </si>
  <si>
    <t>29.10.89 кмс</t>
  </si>
  <si>
    <t>Санкт-Петербург МО</t>
  </si>
  <si>
    <t>001665</t>
  </si>
  <si>
    <t>Зверев СА</t>
  </si>
  <si>
    <t>ГУРЖИЕВ Александр Александрович</t>
  </si>
  <si>
    <t>03.10.90 кмс</t>
  </si>
  <si>
    <t>ЮФО Ростовская Ростов Д</t>
  </si>
  <si>
    <t>Широбоков АМ</t>
  </si>
  <si>
    <t>БЕРСАНУКАЕВ Асланбек Рамзанович</t>
  </si>
  <si>
    <t>25.09.87 мс</t>
  </si>
  <si>
    <t>ЮФО Чеченская Грозный Д</t>
  </si>
  <si>
    <t>Чапаев В</t>
  </si>
  <si>
    <t>НИЦИШВИЛИ Аслан Тариелович</t>
  </si>
  <si>
    <t>07.01.89 кмс</t>
  </si>
  <si>
    <t xml:space="preserve">ЮФО Чеченская </t>
  </si>
  <si>
    <t>АРУТЮНЯН Сурен Симонович</t>
  </si>
  <si>
    <t>16.01.88 мс</t>
  </si>
  <si>
    <t>ПФО Нижегородская Кстово</t>
  </si>
  <si>
    <t>Васягин ЕЮ, Шкапов ПЮ</t>
  </si>
  <si>
    <t>МОКЕЕЧЕВ Александр Владимирович</t>
  </si>
  <si>
    <t>04.01.87 мс</t>
  </si>
  <si>
    <t>ПФО Нижегородская Н.Новгород Д</t>
  </si>
  <si>
    <t>008972</t>
  </si>
  <si>
    <t>Ефремов ЕА</t>
  </si>
  <si>
    <t>АХТАОВ Ерстем Русланович</t>
  </si>
  <si>
    <t>17.05.90 кмс</t>
  </si>
  <si>
    <t>ЮФО Адыгея Майкоп</t>
  </si>
  <si>
    <t>001615</t>
  </si>
  <si>
    <t>Мертуков С, Хапай А</t>
  </si>
  <si>
    <t>ЕГОРОВ Сергей Владиирович</t>
  </si>
  <si>
    <t>06.05.90 кмс</t>
  </si>
  <si>
    <t>001612</t>
  </si>
  <si>
    <t>Теучеж И, Хапай А</t>
  </si>
  <si>
    <t>ФАДЕЕВ Сергей Львович</t>
  </si>
  <si>
    <t>31.05.87 мс</t>
  </si>
  <si>
    <t>ЦФО Тверская Торжок МО</t>
  </si>
  <si>
    <t>Петров СЮ</t>
  </si>
  <si>
    <t>БАБУГОЕВ Рустам Русланович</t>
  </si>
  <si>
    <t>18.07.89 кмс</t>
  </si>
  <si>
    <t>ПФО Кировская Кировская Д</t>
  </si>
  <si>
    <t>Вардонян АШ</t>
  </si>
  <si>
    <t>КУРБАНОВ Артур Диалиллидинович</t>
  </si>
  <si>
    <t>11.05.87 мс</t>
  </si>
  <si>
    <t>ЦФО Московская Дмитров Д</t>
  </si>
  <si>
    <t>001206</t>
  </si>
  <si>
    <t>Круглов ВВ, Бондарь АЮ</t>
  </si>
  <si>
    <t>РЯБОВ Сергей Викторович</t>
  </si>
  <si>
    <t>23.09.88 кмс</t>
  </si>
  <si>
    <t>ЦФО Тамбовская Тамбов МО</t>
  </si>
  <si>
    <t>003945</t>
  </si>
  <si>
    <t>Быков ЕН</t>
  </si>
  <si>
    <t>КОЧЕГАРОВ Дмитрий Георгиевич</t>
  </si>
  <si>
    <t>21.04.88 кмс</t>
  </si>
  <si>
    <t>ЦФО Воронежская Нововоронеж МО</t>
  </si>
  <si>
    <t>Каширин ВВ</t>
  </si>
  <si>
    <t>МАКАРОВ Антон Сергеевич</t>
  </si>
  <si>
    <t>09.08.91 кмс</t>
  </si>
  <si>
    <t>ПФО Пермский Пермь МО</t>
  </si>
  <si>
    <t>175340</t>
  </si>
  <si>
    <t>Забалуев АИ, Дылдин ЮВ</t>
  </si>
  <si>
    <t>ФОТИН Александр Викторович</t>
  </si>
  <si>
    <t>18.04.88 кмс</t>
  </si>
  <si>
    <t>ПФО Пермский Краснокамск Д</t>
  </si>
  <si>
    <t>001336</t>
  </si>
  <si>
    <t>Фадеев АН</t>
  </si>
  <si>
    <t>СПИВАК Эдуард Вячеславович</t>
  </si>
  <si>
    <t>11.09.87 мс</t>
  </si>
  <si>
    <t>ЦФО Владимирская Владимир Д</t>
  </si>
  <si>
    <t>002073</t>
  </si>
  <si>
    <t>Зезюлин ФН</t>
  </si>
  <si>
    <t>МЯЛКИН Максим Александрович</t>
  </si>
  <si>
    <t xml:space="preserve">09.03.88 мс </t>
  </si>
  <si>
    <t>Разваляев С.В.</t>
  </si>
  <si>
    <t>ТИХОНОВ Евгений Александрович</t>
  </si>
  <si>
    <t>04.11.87 мс</t>
  </si>
  <si>
    <t>ПФО Пензенская Пенза МО</t>
  </si>
  <si>
    <t>Можаров ОВ</t>
  </si>
  <si>
    <t>ГАБИБУЛЛАЕВ Рамин Жарулахович</t>
  </si>
  <si>
    <t>11.08.89 кмс</t>
  </si>
  <si>
    <t>УФО Тульская Тула МО</t>
  </si>
  <si>
    <t>Варфоломеев ВГ</t>
  </si>
  <si>
    <t>КРИВОЩАПОВ Дмитрий Юрьевич</t>
  </si>
  <si>
    <t>09.10.89 кмс</t>
  </si>
  <si>
    <t>ТИШУХИН Дмитрий Валерьевич</t>
  </si>
  <si>
    <t>15.04. 88 мс</t>
  </si>
  <si>
    <t>УФО Свердловская В.Пышма ВС</t>
  </si>
  <si>
    <t>Стенников ВГ</t>
  </si>
  <si>
    <t>ПИВКИН Дмитрий Иванович</t>
  </si>
  <si>
    <t>17.02.87 кмс</t>
  </si>
  <si>
    <t>ПФО Пензенская Заречный МО</t>
  </si>
  <si>
    <t>Гритчин ВВ</t>
  </si>
  <si>
    <t>В.к.  82      кг.</t>
  </si>
  <si>
    <t>св.</t>
  </si>
  <si>
    <t>свободен</t>
  </si>
  <si>
    <t>Группа В</t>
  </si>
  <si>
    <t>3.09</t>
  </si>
  <si>
    <t>4.35</t>
  </si>
  <si>
    <t>3.13</t>
  </si>
  <si>
    <t>1.23</t>
  </si>
  <si>
    <t>2.35</t>
  </si>
  <si>
    <t>1.53</t>
  </si>
  <si>
    <t>4.40</t>
  </si>
  <si>
    <t>2.00</t>
  </si>
  <si>
    <t>2.40</t>
  </si>
  <si>
    <t>св</t>
  </si>
  <si>
    <t>Дата рожд,разряд</t>
  </si>
  <si>
    <t>х</t>
  </si>
  <si>
    <t>4.59</t>
  </si>
  <si>
    <t>3.10</t>
  </si>
  <si>
    <t>2.55</t>
  </si>
  <si>
    <t>4.15</t>
  </si>
  <si>
    <t>6 КРУГ</t>
  </si>
  <si>
    <t>2.30</t>
  </si>
  <si>
    <t>7 КРУГ</t>
  </si>
  <si>
    <t>0.00</t>
  </si>
  <si>
    <t>А2</t>
  </si>
  <si>
    <t>А1</t>
  </si>
  <si>
    <t>В1</t>
  </si>
  <si>
    <t>0.40</t>
  </si>
  <si>
    <t>В2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</si>
</sst>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180" fontId="15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17" xfId="42" applyNumberFormat="1" applyFont="1" applyFill="1" applyBorder="1" applyAlignment="1" applyProtection="1">
      <alignment horizontal="left" vertical="center" wrapText="1"/>
      <protection/>
    </xf>
    <xf numFmtId="0" fontId="0" fillId="0" borderId="18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34" xfId="0" applyNumberFormat="1" applyFont="1" applyBorder="1" applyAlignment="1">
      <alignment horizontal="center" vertical="center" wrapText="1"/>
    </xf>
    <xf numFmtId="0" fontId="25" fillId="0" borderId="32" xfId="42" applyNumberFormat="1" applyFont="1" applyFill="1" applyBorder="1" applyAlignment="1" applyProtection="1">
      <alignment horizontal="left" vertical="center" wrapText="1"/>
      <protection/>
    </xf>
    <xf numFmtId="0" fontId="25" fillId="0" borderId="28" xfId="42" applyNumberFormat="1" applyFont="1" applyFill="1" applyBorder="1" applyAlignment="1" applyProtection="1">
      <alignment horizontal="left" vertical="center" wrapText="1"/>
      <protection/>
    </xf>
    <xf numFmtId="0" fontId="25" fillId="0" borderId="32" xfId="42" applyNumberFormat="1" applyFont="1" applyFill="1" applyBorder="1" applyAlignment="1" applyProtection="1">
      <alignment horizontal="center" vertical="center" wrapText="1"/>
      <protection/>
    </xf>
    <xf numFmtId="0" fontId="25" fillId="0" borderId="28" xfId="42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Border="1" applyAlignment="1">
      <alignment horizontal="center" vertical="center" wrapText="1"/>
    </xf>
    <xf numFmtId="0" fontId="25" fillId="0" borderId="17" xfId="42" applyNumberFormat="1" applyFont="1" applyFill="1" applyBorder="1" applyAlignment="1" applyProtection="1">
      <alignment horizontal="left" vertical="center" wrapText="1"/>
      <protection/>
    </xf>
    <xf numFmtId="0" fontId="25" fillId="0" borderId="18" xfId="42" applyNumberFormat="1" applyFont="1" applyFill="1" applyBorder="1" applyAlignment="1" applyProtection="1">
      <alignment horizontal="left" vertical="center" wrapText="1"/>
      <protection/>
    </xf>
    <xf numFmtId="0" fontId="25" fillId="0" borderId="17" xfId="42" applyNumberFormat="1" applyFont="1" applyFill="1" applyBorder="1" applyAlignment="1" applyProtection="1">
      <alignment horizontal="center" vertical="center" wrapText="1"/>
      <protection/>
    </xf>
    <xf numFmtId="0" fontId="25" fillId="0" borderId="18" xfId="42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58" xfId="42" applyFont="1" applyBorder="1" applyAlignment="1" applyProtection="1">
      <alignment horizontal="center" vertical="center"/>
      <protection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center" vertical="center" wrapText="1"/>
      <protection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19" fillId="0" borderId="59" xfId="42" applyNumberFormat="1" applyFont="1" applyFill="1" applyBorder="1" applyAlignment="1" applyProtection="1">
      <alignment horizontal="center" vertical="center" wrapText="1"/>
      <protection/>
    </xf>
    <xf numFmtId="0" fontId="19" fillId="0" borderId="60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3" fillId="34" borderId="57" xfId="0" applyFont="1" applyFill="1" applyBorder="1" applyAlignment="1">
      <alignment horizontal="center" vertical="center" textRotation="90" wrapText="1"/>
    </xf>
    <xf numFmtId="0" fontId="23" fillId="34" borderId="63" xfId="0" applyFont="1" applyFill="1" applyBorder="1" applyAlignment="1">
      <alignment horizontal="center" vertical="center" textRotation="90" wrapText="1"/>
    </xf>
    <xf numFmtId="0" fontId="14" fillId="0" borderId="7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vertical="center" wrapText="1"/>
    </xf>
    <xf numFmtId="49" fontId="0" fillId="35" borderId="18" xfId="0" applyNumberFormat="1" applyFont="1" applyFill="1" applyBorder="1" applyAlignment="1">
      <alignment horizontal="center" vertical="center" wrapText="1"/>
    </xf>
    <xf numFmtId="49" fontId="0" fillId="36" borderId="18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5" fillId="0" borderId="7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8" xfId="42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61" fillId="0" borderId="18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190500</xdr:colOff>
      <xdr:row>1</xdr:row>
      <xdr:rowOff>180975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K1" sqref="K1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70" t="s">
        <v>23</v>
      </c>
      <c r="C1" s="70"/>
      <c r="D1" s="70"/>
      <c r="E1" s="70"/>
      <c r="F1" s="70"/>
      <c r="G1" s="70"/>
      <c r="H1" s="70"/>
      <c r="I1" s="70"/>
      <c r="K1" s="121" t="s">
        <v>23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2"/>
      <c r="B2" s="14"/>
      <c r="C2" s="14" t="s">
        <v>282</v>
      </c>
      <c r="D2" s="14"/>
      <c r="E2" s="14"/>
      <c r="F2" s="33" t="str">
        <f>HYPERLINK('пр.взв'!D4)</f>
        <v>В.к.  82      кг.</v>
      </c>
      <c r="G2" s="14"/>
      <c r="H2" s="14"/>
      <c r="I2" s="14"/>
      <c r="K2" s="1"/>
      <c r="L2" s="1" t="s">
        <v>280</v>
      </c>
      <c r="M2" s="1"/>
      <c r="N2" s="1"/>
      <c r="O2" s="33" t="str">
        <f>HYPERLINK('пр.взв'!D4)</f>
        <v>В.к.  82      кг.</v>
      </c>
      <c r="P2" s="1"/>
      <c r="Q2" s="1"/>
      <c r="R2" s="1"/>
    </row>
    <row r="3" spans="1:18" ht="12.75">
      <c r="A3" s="88"/>
      <c r="B3" s="71" t="s">
        <v>5</v>
      </c>
      <c r="C3" s="73" t="s">
        <v>2</v>
      </c>
      <c r="D3" s="75" t="s">
        <v>24</v>
      </c>
      <c r="E3" s="73" t="s">
        <v>25</v>
      </c>
      <c r="F3" s="73" t="s">
        <v>26</v>
      </c>
      <c r="G3" s="75" t="s">
        <v>27</v>
      </c>
      <c r="H3" s="73" t="s">
        <v>28</v>
      </c>
      <c r="I3" s="64" t="s">
        <v>29</v>
      </c>
      <c r="K3" s="122" t="s">
        <v>5</v>
      </c>
      <c r="L3" s="124" t="s">
        <v>2</v>
      </c>
      <c r="M3" s="126" t="s">
        <v>24</v>
      </c>
      <c r="N3" s="124" t="s">
        <v>25</v>
      </c>
      <c r="O3" s="124" t="s">
        <v>26</v>
      </c>
      <c r="P3" s="126" t="s">
        <v>27</v>
      </c>
      <c r="Q3" s="124" t="s">
        <v>28</v>
      </c>
      <c r="R3" s="128" t="s">
        <v>29</v>
      </c>
    </row>
    <row r="4" spans="1:18" ht="13.5" thickBot="1">
      <c r="A4" s="88"/>
      <c r="B4" s="72"/>
      <c r="C4" s="74"/>
      <c r="D4" s="76"/>
      <c r="E4" s="74"/>
      <c r="F4" s="74"/>
      <c r="G4" s="76"/>
      <c r="H4" s="74"/>
      <c r="I4" s="65"/>
      <c r="K4" s="123"/>
      <c r="L4" s="125"/>
      <c r="M4" s="127"/>
      <c r="N4" s="125"/>
      <c r="O4" s="125"/>
      <c r="P4" s="127"/>
      <c r="Q4" s="125"/>
      <c r="R4" s="129"/>
    </row>
    <row r="5" spans="1:18" ht="12.75">
      <c r="A5" s="88"/>
      <c r="B5" s="81">
        <v>2</v>
      </c>
      <c r="C5" s="83" t="str">
        <f>VLOOKUP(B5,'пр.взв'!B7:E30,2,FALSE)</f>
        <v>СПИВАК Эдуард Вячеславович</v>
      </c>
      <c r="D5" s="85" t="str">
        <f>VLOOKUP(B5,'пр.взв'!B7:F30,3,FALSE)</f>
        <v>11.09.87 мс</v>
      </c>
      <c r="E5" s="85" t="str">
        <f>VLOOKUP(B5,'пр.взв'!B5:G30,4,FALSE)</f>
        <v>ЦФО Владимирская Владимир Д</v>
      </c>
      <c r="F5" s="87"/>
      <c r="G5" s="87"/>
      <c r="H5" s="66"/>
      <c r="I5" s="68"/>
      <c r="K5" s="81">
        <v>30</v>
      </c>
      <c r="L5" s="83" t="str">
        <f>VLOOKUP(K5,'пр.взв'!B55:E78,2,FALSE)</f>
        <v>ФОТИН Александр Викторович</v>
      </c>
      <c r="M5" s="83" t="str">
        <f>VLOOKUP(L5,'пр.взв'!C55:F78,2,FALSE)</f>
        <v>18.04.88 кмс</v>
      </c>
      <c r="N5" s="83" t="str">
        <f>VLOOKUP(M5,'пр.взв'!D55:G78,2,FALSE)</f>
        <v>ПФО Пермский Краснокамск Д</v>
      </c>
      <c r="O5" s="87"/>
      <c r="P5" s="87"/>
      <c r="Q5" s="66"/>
      <c r="R5" s="68"/>
    </row>
    <row r="6" spans="1:18" ht="13.5" thickBot="1">
      <c r="A6" s="88"/>
      <c r="B6" s="82"/>
      <c r="C6" s="84"/>
      <c r="D6" s="86"/>
      <c r="E6" s="86"/>
      <c r="F6" s="78"/>
      <c r="G6" s="78"/>
      <c r="H6" s="67"/>
      <c r="I6" s="69"/>
      <c r="K6" s="82"/>
      <c r="L6" s="84"/>
      <c r="M6" s="84"/>
      <c r="N6" s="84"/>
      <c r="O6" s="78"/>
      <c r="P6" s="78"/>
      <c r="Q6" s="67"/>
      <c r="R6" s="69"/>
    </row>
    <row r="7" spans="1:18" ht="12.75">
      <c r="A7" s="88"/>
      <c r="B7" s="82">
        <v>11</v>
      </c>
      <c r="C7" s="89" t="str">
        <f>VLOOKUP(B7,'пр.взв'!B23:E46,2,FALSE)</f>
        <v>КОКОВИЧ Илья Игоревич</v>
      </c>
      <c r="D7" s="89" t="str">
        <f>VLOOKUP(C7,'пр.взв'!C23:F46,2,FALSE)</f>
        <v>15.06.88 мс</v>
      </c>
      <c r="E7" s="89" t="str">
        <f>VLOOKUP(D7,'пр.взв'!D23:G46,2,FALSE)</f>
        <v>Москва Д</v>
      </c>
      <c r="F7" s="78"/>
      <c r="G7" s="78"/>
      <c r="H7" s="67"/>
      <c r="I7" s="69"/>
      <c r="K7" s="81">
        <v>36</v>
      </c>
      <c r="L7" s="83" t="str">
        <f>VLOOKUP(K7,'пр.взв'!B65:E88,2,FALSE)</f>
        <v>ПРИКАЗЧИКОВ Владимир Александрович</v>
      </c>
      <c r="M7" s="83" t="str">
        <f>VLOOKUP(L7,'пр.взв'!C65:F88,2,FALSE)</f>
        <v>06.11.87 мсмк</v>
      </c>
      <c r="N7" s="83" t="str">
        <f>VLOOKUP(M7,'пр.взв'!D65:G88,2,FALSE)</f>
        <v>Москва Д</v>
      </c>
      <c r="O7" s="78"/>
      <c r="P7" s="78"/>
      <c r="Q7" s="67"/>
      <c r="R7" s="69"/>
    </row>
    <row r="8" spans="1:18" ht="13.5" thickBot="1">
      <c r="A8" s="88"/>
      <c r="B8" s="91"/>
      <c r="C8" s="90"/>
      <c r="D8" s="90"/>
      <c r="E8" s="90"/>
      <c r="F8" s="79"/>
      <c r="G8" s="79"/>
      <c r="H8" s="80"/>
      <c r="I8" s="77"/>
      <c r="K8" s="82"/>
      <c r="L8" s="84"/>
      <c r="M8" s="84"/>
      <c r="N8" s="84"/>
      <c r="O8" s="79"/>
      <c r="P8" s="79"/>
      <c r="Q8" s="80"/>
      <c r="R8" s="77"/>
    </row>
    <row r="9" spans="1:18" ht="12.75">
      <c r="A9" s="88"/>
      <c r="B9" s="81">
        <v>19</v>
      </c>
      <c r="C9" s="83" t="str">
        <f>VLOOKUP(B9,'пр.взв'!B23:E46,2,FALSE)</f>
        <v>ГОЛОВАЧЕВ Станислав Викторович</v>
      </c>
      <c r="D9" s="83" t="str">
        <f>VLOOKUP(C9,'пр.взв'!C23:F46,2,FALSE)</f>
        <v>23.06.88 мс</v>
      </c>
      <c r="E9" s="83" t="str">
        <f>VLOOKUP(D9,'пр.взв'!D23:G46,2,FALSE)</f>
        <v>Москва ВС</v>
      </c>
      <c r="F9" s="87" t="s">
        <v>262</v>
      </c>
      <c r="G9" s="87"/>
      <c r="H9" s="66"/>
      <c r="I9" s="68"/>
      <c r="K9" s="81">
        <v>39</v>
      </c>
      <c r="L9" s="83" t="str">
        <f>VLOOKUP(K9,'пр.взв'!B67:E90,2,FALSE)</f>
        <v>ТИХОНОВ Евгений Александрович</v>
      </c>
      <c r="M9" s="83" t="str">
        <f>VLOOKUP(L9,'пр.взв'!C67:F90,2,FALSE)</f>
        <v>04.11.87 мс</v>
      </c>
      <c r="N9" s="83" t="str">
        <f>VLOOKUP(M9,'пр.взв'!D67:G90,2,FALSE)</f>
        <v>ПФО Пензенская Пенза МО</v>
      </c>
      <c r="O9" s="87" t="s">
        <v>262</v>
      </c>
      <c r="P9" s="87"/>
      <c r="Q9" s="66"/>
      <c r="R9" s="68"/>
    </row>
    <row r="10" spans="1:18" ht="13.5" thickBot="1">
      <c r="A10" s="88"/>
      <c r="B10" s="82"/>
      <c r="C10" s="84"/>
      <c r="D10" s="84"/>
      <c r="E10" s="84"/>
      <c r="F10" s="78"/>
      <c r="G10" s="78"/>
      <c r="H10" s="67"/>
      <c r="I10" s="69"/>
      <c r="K10" s="82"/>
      <c r="L10" s="84"/>
      <c r="M10" s="84"/>
      <c r="N10" s="84"/>
      <c r="O10" s="78"/>
      <c r="P10" s="78"/>
      <c r="Q10" s="67"/>
      <c r="R10" s="69"/>
    </row>
    <row r="11" spans="1:18" ht="12.75">
      <c r="A11" s="88"/>
      <c r="B11" s="81"/>
      <c r="C11" s="89" t="e">
        <f>VLOOKUP(B11,'пр.взв'!B27:E50,2,FALSE)</f>
        <v>#N/A</v>
      </c>
      <c r="D11" s="89" t="e">
        <f>VLOOKUP(C11,'пр.взв'!C27:F50,2,FALSE)</f>
        <v>#N/A</v>
      </c>
      <c r="E11" s="89" t="e">
        <f>VLOOKUP(D11,'пр.взв'!D27:G50,2,FALSE)</f>
        <v>#N/A</v>
      </c>
      <c r="F11" s="78"/>
      <c r="G11" s="78"/>
      <c r="H11" s="67"/>
      <c r="I11" s="69"/>
      <c r="K11" s="81"/>
      <c r="L11" s="83" t="e">
        <f>VLOOKUP(K11,'пр.взв'!B69:E92,2,FALSE)</f>
        <v>#N/A</v>
      </c>
      <c r="M11" s="83" t="e">
        <f>VLOOKUP(L11,'пр.взв'!C69:F92,2,FALSE)</f>
        <v>#N/A</v>
      </c>
      <c r="N11" s="83" t="e">
        <f>VLOOKUP(M11,'пр.взв'!D69:G92,2,FALSE)</f>
        <v>#N/A</v>
      </c>
      <c r="O11" s="78"/>
      <c r="P11" s="78"/>
      <c r="Q11" s="67"/>
      <c r="R11" s="69"/>
    </row>
    <row r="12" spans="1:18" ht="13.5" thickBot="1">
      <c r="A12" s="88"/>
      <c r="B12" s="82"/>
      <c r="C12" s="90"/>
      <c r="D12" s="90"/>
      <c r="E12" s="90"/>
      <c r="F12" s="79"/>
      <c r="G12" s="79"/>
      <c r="H12" s="80"/>
      <c r="I12" s="77"/>
      <c r="K12" s="82"/>
      <c r="L12" s="84"/>
      <c r="M12" s="84"/>
      <c r="N12" s="84"/>
      <c r="O12" s="79"/>
      <c r="P12" s="79"/>
      <c r="Q12" s="80"/>
      <c r="R12" s="77"/>
    </row>
    <row r="13" spans="1:18" ht="12.75">
      <c r="A13" s="88"/>
      <c r="B13" s="81"/>
      <c r="C13" s="83" t="e">
        <f>VLOOKUP(B13,'пр.взв'!B7:E30,2,FALSE)</f>
        <v>#N/A</v>
      </c>
      <c r="D13" s="92" t="e">
        <f>VLOOKUP(C13,'пр.взв'!C7:F30,2,FALSE)</f>
        <v>#N/A</v>
      </c>
      <c r="E13" s="92" t="e">
        <f>VLOOKUP(D13,'пр.взв'!D7:G30,2,FALSE)</f>
        <v>#N/A</v>
      </c>
      <c r="G13" s="87"/>
      <c r="H13" s="66"/>
      <c r="I13" s="68"/>
      <c r="K13" s="81"/>
      <c r="L13" s="83" t="e">
        <f>VLOOKUP(K13,'пр.взв'!B63:E86,2,FALSE)</f>
        <v>#N/A</v>
      </c>
      <c r="M13" s="83" t="e">
        <f>VLOOKUP(L13,'пр.взв'!C63:F86,2,FALSE)</f>
        <v>#N/A</v>
      </c>
      <c r="N13" s="83" t="e">
        <f>VLOOKUP(M13,'пр.взв'!D63:G86,2,FALSE)</f>
        <v>#N/A</v>
      </c>
      <c r="O13" s="87"/>
      <c r="P13" s="87"/>
      <c r="Q13" s="66"/>
      <c r="R13" s="68"/>
    </row>
    <row r="14" spans="1:18" ht="13.5" thickBot="1">
      <c r="A14" s="88"/>
      <c r="B14" s="82"/>
      <c r="C14" s="84"/>
      <c r="D14" s="93"/>
      <c r="E14" s="93"/>
      <c r="G14" s="78"/>
      <c r="H14" s="67"/>
      <c r="I14" s="69"/>
      <c r="K14" s="82"/>
      <c r="L14" s="84"/>
      <c r="M14" s="84"/>
      <c r="N14" s="84"/>
      <c r="O14" s="78"/>
      <c r="P14" s="78"/>
      <c r="Q14" s="67"/>
      <c r="R14" s="69"/>
    </row>
    <row r="15" spans="1:18" ht="12.75">
      <c r="A15" s="88"/>
      <c r="B15" s="81"/>
      <c r="C15" s="89" t="e">
        <f>VLOOKUP(B15,'пр.взв'!B7:E30,2,FALSE)</f>
        <v>#N/A</v>
      </c>
      <c r="D15" s="86" t="e">
        <f>VLOOKUP(C15,'пр.взв'!C7:F30,2,FALSE)</f>
        <v>#N/A</v>
      </c>
      <c r="E15" s="86" t="e">
        <f>VLOOKUP(D15,'пр.взв'!D7:G30,2,FALSE)</f>
        <v>#N/A</v>
      </c>
      <c r="F15" s="78"/>
      <c r="G15" s="78"/>
      <c r="H15" s="67"/>
      <c r="I15" s="69"/>
      <c r="K15" s="81"/>
      <c r="L15" s="83" t="e">
        <f>VLOOKUP(K15,'пр.взв'!B43:E66,2,FALSE)</f>
        <v>#N/A</v>
      </c>
      <c r="M15" s="83" t="e">
        <f>VLOOKUP(L15,'пр.взв'!C43:F66,2,FALSE)</f>
        <v>#N/A</v>
      </c>
      <c r="N15" s="83" t="e">
        <f>VLOOKUP(M15,'пр.взв'!D43:G66,2,FALSE)</f>
        <v>#N/A</v>
      </c>
      <c r="O15" s="78"/>
      <c r="P15" s="78"/>
      <c r="Q15" s="67"/>
      <c r="R15" s="69"/>
    </row>
    <row r="16" spans="1:18" ht="13.5" thickBot="1">
      <c r="A16" s="88"/>
      <c r="B16" s="82"/>
      <c r="C16" s="90"/>
      <c r="D16" s="94"/>
      <c r="E16" s="94"/>
      <c r="F16" s="79"/>
      <c r="G16" s="79"/>
      <c r="H16" s="80"/>
      <c r="I16" s="77"/>
      <c r="K16" s="82"/>
      <c r="L16" s="84"/>
      <c r="M16" s="84"/>
      <c r="N16" s="84"/>
      <c r="O16" s="79"/>
      <c r="P16" s="79"/>
      <c r="Q16" s="80"/>
      <c r="R16" s="77"/>
    </row>
    <row r="17" spans="1:18" ht="12.75">
      <c r="A17" s="88"/>
      <c r="B17" s="81"/>
      <c r="C17" s="83" t="e">
        <f>VLOOKUP(B17,'пр.взв'!B7:E30,2,FALSE)</f>
        <v>#N/A</v>
      </c>
      <c r="D17" s="92" t="e">
        <f>VLOOKUP(C17,'пр.взв'!C7:F30,2,FALSE)</f>
        <v>#N/A</v>
      </c>
      <c r="E17" s="92" t="e">
        <f>VLOOKUP(D17,'пр.взв'!D7:G30,2,FALSE)</f>
        <v>#N/A</v>
      </c>
      <c r="F17" s="87"/>
      <c r="G17" s="87"/>
      <c r="H17" s="66"/>
      <c r="I17" s="68"/>
      <c r="K17" s="81"/>
      <c r="L17" s="83" t="e">
        <f>VLOOKUP(K17,'пр.взв'!B41:E64,2,FALSE)</f>
        <v>#N/A</v>
      </c>
      <c r="M17" s="83" t="e">
        <f>VLOOKUP(L17,'пр.взв'!C41:F64,2,FALSE)</f>
        <v>#N/A</v>
      </c>
      <c r="N17" s="83" t="e">
        <f>VLOOKUP(M17,'пр.взв'!D41:G64,2,FALSE)</f>
        <v>#N/A</v>
      </c>
      <c r="O17" s="87"/>
      <c r="P17" s="87"/>
      <c r="Q17" s="66"/>
      <c r="R17" s="68"/>
    </row>
    <row r="18" spans="1:18" ht="13.5" thickBot="1">
      <c r="A18" s="88"/>
      <c r="B18" s="82"/>
      <c r="C18" s="84"/>
      <c r="D18" s="93"/>
      <c r="E18" s="93"/>
      <c r="F18" s="78"/>
      <c r="G18" s="78"/>
      <c r="H18" s="67"/>
      <c r="I18" s="69"/>
      <c r="K18" s="82"/>
      <c r="L18" s="84"/>
      <c r="M18" s="84"/>
      <c r="N18" s="84"/>
      <c r="O18" s="78"/>
      <c r="P18" s="78"/>
      <c r="Q18" s="67"/>
      <c r="R18" s="69"/>
    </row>
    <row r="19" spans="1:18" ht="12.75">
      <c r="A19" s="88"/>
      <c r="B19" s="81"/>
      <c r="C19" s="89" t="e">
        <f>VLOOKUP(B19,'пр.взв'!B7:E30,2,FALSE)</f>
        <v>#N/A</v>
      </c>
      <c r="D19" s="86" t="e">
        <f>VLOOKUP(C19,'пр.взв'!C7:F30,2,FALSE)</f>
        <v>#N/A</v>
      </c>
      <c r="E19" s="86" t="e">
        <f>VLOOKUP(D19,'пр.взв'!D7:G30,2,FALSE)</f>
        <v>#N/A</v>
      </c>
      <c r="F19" s="78"/>
      <c r="G19" s="78"/>
      <c r="H19" s="67"/>
      <c r="I19" s="69"/>
      <c r="K19" s="81"/>
      <c r="L19" s="83" t="e">
        <f>VLOOKUP(K19,'пр.взв'!B43:E66,2,FALSE)</f>
        <v>#N/A</v>
      </c>
      <c r="M19" s="83" t="e">
        <f>VLOOKUP(L19,'пр.взв'!C43:F66,2,FALSE)</f>
        <v>#N/A</v>
      </c>
      <c r="N19" s="83" t="e">
        <f>VLOOKUP(M19,'пр.взв'!D43:G66,2,FALSE)</f>
        <v>#N/A</v>
      </c>
      <c r="O19" s="78"/>
      <c r="P19" s="78"/>
      <c r="Q19" s="67"/>
      <c r="R19" s="69"/>
    </row>
    <row r="20" spans="1:18" ht="13.5" thickBot="1">
      <c r="A20" s="88"/>
      <c r="B20" s="82"/>
      <c r="C20" s="90"/>
      <c r="D20" s="94"/>
      <c r="E20" s="94"/>
      <c r="F20" s="79"/>
      <c r="G20" s="79"/>
      <c r="H20" s="80"/>
      <c r="I20" s="77"/>
      <c r="K20" s="82"/>
      <c r="L20" s="84"/>
      <c r="M20" s="84"/>
      <c r="N20" s="84"/>
      <c r="O20" s="79"/>
      <c r="P20" s="79"/>
      <c r="Q20" s="80"/>
      <c r="R20" s="77"/>
    </row>
    <row r="21" spans="1:18" ht="12.75">
      <c r="A21" s="88"/>
      <c r="B21" s="81"/>
      <c r="C21" s="83" t="e">
        <f>VLOOKUP(B21,'пр.взв'!B7:E30,2,FALSE)</f>
        <v>#N/A</v>
      </c>
      <c r="D21" s="92" t="e">
        <f>VLOOKUP(C21,'пр.взв'!C7:F30,2,FALSE)</f>
        <v>#N/A</v>
      </c>
      <c r="E21" s="92" t="e">
        <f>VLOOKUP(D21,'пр.взв'!D7:G30,2,FALSE)</f>
        <v>#N/A</v>
      </c>
      <c r="F21" s="87"/>
      <c r="G21" s="87"/>
      <c r="H21" s="66"/>
      <c r="I21" s="68"/>
      <c r="K21" s="81"/>
      <c r="L21" s="83" t="e">
        <f>VLOOKUP(K21,'пр.взв'!B45:E68,2,FALSE)</f>
        <v>#N/A</v>
      </c>
      <c r="M21" s="83" t="e">
        <f>VLOOKUP(L21,'пр.взв'!C45:F68,2,FALSE)</f>
        <v>#N/A</v>
      </c>
      <c r="N21" s="83" t="e">
        <f>VLOOKUP(M21,'пр.взв'!D45:G68,2,FALSE)</f>
        <v>#N/A</v>
      </c>
      <c r="O21" s="87"/>
      <c r="P21" s="87"/>
      <c r="Q21" s="66"/>
      <c r="R21" s="68"/>
    </row>
    <row r="22" spans="1:18" ht="13.5" thickBot="1">
      <c r="A22" s="88"/>
      <c r="B22" s="82"/>
      <c r="C22" s="84"/>
      <c r="D22" s="93"/>
      <c r="E22" s="93"/>
      <c r="F22" s="78"/>
      <c r="G22" s="78"/>
      <c r="H22" s="67"/>
      <c r="I22" s="69"/>
      <c r="K22" s="82"/>
      <c r="L22" s="84"/>
      <c r="M22" s="84"/>
      <c r="N22" s="84"/>
      <c r="O22" s="78"/>
      <c r="P22" s="78"/>
      <c r="Q22" s="67"/>
      <c r="R22" s="69"/>
    </row>
    <row r="23" spans="1:18" ht="12.75">
      <c r="A23" s="88"/>
      <c r="B23" s="81"/>
      <c r="C23" s="89" t="e">
        <f>VLOOKUP(B23,'пр.взв'!B7:E30,2,FALSE)</f>
        <v>#N/A</v>
      </c>
      <c r="D23" s="86" t="e">
        <f>VLOOKUP(C23,'пр.взв'!C7:F30,2,FALSE)</f>
        <v>#N/A</v>
      </c>
      <c r="E23" s="86" t="e">
        <f>VLOOKUP(D23,'пр.взв'!D7:G30,2,FALSE)</f>
        <v>#N/A</v>
      </c>
      <c r="F23" s="78"/>
      <c r="G23" s="78"/>
      <c r="H23" s="67"/>
      <c r="I23" s="69"/>
      <c r="K23" s="81"/>
      <c r="L23" s="83" t="e">
        <f>VLOOKUP(K23,'пр.взв'!B51:E74,2,FALSE)</f>
        <v>#N/A</v>
      </c>
      <c r="M23" s="83" t="e">
        <f>VLOOKUP(L23,'пр.взв'!C51:F74,2,FALSE)</f>
        <v>#N/A</v>
      </c>
      <c r="N23" s="83" t="e">
        <f>VLOOKUP(M23,'пр.взв'!D51:G74,2,FALSE)</f>
        <v>#N/A</v>
      </c>
      <c r="O23" s="78"/>
      <c r="P23" s="78"/>
      <c r="Q23" s="67"/>
      <c r="R23" s="69"/>
    </row>
    <row r="24" spans="1:18" ht="13.5" thickBot="1">
      <c r="A24" s="88"/>
      <c r="B24" s="82"/>
      <c r="C24" s="90"/>
      <c r="D24" s="94"/>
      <c r="E24" s="94"/>
      <c r="F24" s="79"/>
      <c r="G24" s="79"/>
      <c r="H24" s="80"/>
      <c r="I24" s="77"/>
      <c r="K24" s="82"/>
      <c r="L24" s="84"/>
      <c r="M24" s="84"/>
      <c r="N24" s="84"/>
      <c r="O24" s="79"/>
      <c r="P24" s="79"/>
      <c r="Q24" s="80"/>
      <c r="R24" s="77"/>
    </row>
    <row r="25" spans="1:18" ht="12.75">
      <c r="A25" s="88"/>
      <c r="B25" s="81"/>
      <c r="C25" s="83" t="e">
        <f>VLOOKUP(B25,'пр.взв'!B7:E30,2,FALSE)</f>
        <v>#N/A</v>
      </c>
      <c r="D25" s="92" t="e">
        <f>VLOOKUP(C25,'пр.взв'!C7:F30,2,FALSE)</f>
        <v>#N/A</v>
      </c>
      <c r="E25" s="92" t="e">
        <f>VLOOKUP(D25,'пр.взв'!D7:G30,2,FALSE)</f>
        <v>#N/A</v>
      </c>
      <c r="F25" s="87"/>
      <c r="G25" s="87"/>
      <c r="H25" s="66"/>
      <c r="I25" s="68"/>
      <c r="K25" s="81"/>
      <c r="L25" s="83" t="e">
        <f>VLOOKUP(K25,'пр.взв'!B49:E72,2,FALSE)</f>
        <v>#N/A</v>
      </c>
      <c r="M25" s="83" t="e">
        <f>VLOOKUP(L25,'пр.взв'!C49:F72,2,FALSE)</f>
        <v>#N/A</v>
      </c>
      <c r="N25" s="83" t="e">
        <f>VLOOKUP(M25,'пр.взв'!D49:G72,2,FALSE)</f>
        <v>#N/A</v>
      </c>
      <c r="O25" s="87"/>
      <c r="P25" s="87"/>
      <c r="Q25" s="66"/>
      <c r="R25" s="68"/>
    </row>
    <row r="26" spans="1:18" ht="13.5" thickBot="1">
      <c r="A26" s="88"/>
      <c r="B26" s="82"/>
      <c r="C26" s="84"/>
      <c r="D26" s="93"/>
      <c r="E26" s="93"/>
      <c r="F26" s="78"/>
      <c r="G26" s="78"/>
      <c r="H26" s="67"/>
      <c r="I26" s="69"/>
      <c r="K26" s="82"/>
      <c r="L26" s="84"/>
      <c r="M26" s="84"/>
      <c r="N26" s="84"/>
      <c r="O26" s="78"/>
      <c r="P26" s="78"/>
      <c r="Q26" s="67"/>
      <c r="R26" s="69"/>
    </row>
    <row r="27" spans="1:18" ht="12.75">
      <c r="A27" s="88"/>
      <c r="B27" s="81"/>
      <c r="C27" s="89" t="e">
        <f>VLOOKUP(B27,'пр.взв'!B7:E30,2,FALSE)</f>
        <v>#N/A</v>
      </c>
      <c r="D27" s="86" t="e">
        <f>VLOOKUP(C27,'пр.взв'!C7:F30,2,FALSE)</f>
        <v>#N/A</v>
      </c>
      <c r="E27" s="86" t="e">
        <f>VLOOKUP(D27,'пр.взв'!D7:G30,2,FALSE)</f>
        <v>#N/A</v>
      </c>
      <c r="F27" s="78"/>
      <c r="G27" s="78"/>
      <c r="H27" s="67"/>
      <c r="I27" s="69"/>
      <c r="K27" s="81"/>
      <c r="L27" s="83" t="e">
        <f>VLOOKUP(K27,'пр.взв'!B51:E74,2,FALSE)</f>
        <v>#N/A</v>
      </c>
      <c r="M27" s="83" t="e">
        <f>VLOOKUP(L27,'пр.взв'!C51:F74,2,FALSE)</f>
        <v>#N/A</v>
      </c>
      <c r="N27" s="83" t="e">
        <f>VLOOKUP(M27,'пр.взв'!D51:G74,2,FALSE)</f>
        <v>#N/A</v>
      </c>
      <c r="O27" s="78"/>
      <c r="P27" s="78"/>
      <c r="Q27" s="67"/>
      <c r="R27" s="69"/>
    </row>
    <row r="28" spans="1:18" ht="13.5" thickBot="1">
      <c r="A28" s="88"/>
      <c r="B28" s="82"/>
      <c r="C28" s="90"/>
      <c r="D28" s="94"/>
      <c r="E28" s="94"/>
      <c r="F28" s="79"/>
      <c r="G28" s="79"/>
      <c r="H28" s="80"/>
      <c r="I28" s="77"/>
      <c r="K28" s="82"/>
      <c r="L28" s="84"/>
      <c r="M28" s="84"/>
      <c r="N28" s="84"/>
      <c r="O28" s="79"/>
      <c r="P28" s="79"/>
      <c r="Q28" s="80"/>
      <c r="R28" s="77"/>
    </row>
    <row r="29" spans="1:18" ht="12.75">
      <c r="A29" s="88"/>
      <c r="B29" s="81"/>
      <c r="C29" s="89" t="e">
        <f>VLOOKUP(B29,'пр.взв'!B9:E32,2,FALSE)</f>
        <v>#N/A</v>
      </c>
      <c r="D29" s="86" t="e">
        <f>VLOOKUP(C29,'пр.взв'!C9:F32,2,FALSE)</f>
        <v>#N/A</v>
      </c>
      <c r="E29" s="86" t="e">
        <f>VLOOKUP(D29,'пр.взв'!D9:G32,2,FALSE)</f>
        <v>#N/A</v>
      </c>
      <c r="F29" s="87"/>
      <c r="G29" s="87"/>
      <c r="H29" s="66"/>
      <c r="I29" s="68"/>
      <c r="K29" s="81"/>
      <c r="L29" s="83" t="e">
        <f>VLOOKUP(K29,'пр.взв'!B53:E76,2,FALSE)</f>
        <v>#N/A</v>
      </c>
      <c r="M29" s="83" t="e">
        <f>VLOOKUP(L29,'пр.взв'!C53:F76,2,FALSE)</f>
        <v>#N/A</v>
      </c>
      <c r="N29" s="83" t="e">
        <f>VLOOKUP(M29,'пр.взв'!D53:G76,2,FALSE)</f>
        <v>#N/A</v>
      </c>
      <c r="O29" s="87"/>
      <c r="P29" s="87"/>
      <c r="Q29" s="66"/>
      <c r="R29" s="68"/>
    </row>
    <row r="30" spans="1:18" ht="13.5" thickBot="1">
      <c r="A30" s="88"/>
      <c r="B30" s="82"/>
      <c r="C30" s="90"/>
      <c r="D30" s="94"/>
      <c r="E30" s="94"/>
      <c r="F30" s="78"/>
      <c r="G30" s="78"/>
      <c r="H30" s="67"/>
      <c r="I30" s="69"/>
      <c r="K30" s="82"/>
      <c r="L30" s="84"/>
      <c r="M30" s="84"/>
      <c r="N30" s="84"/>
      <c r="O30" s="78"/>
      <c r="P30" s="78"/>
      <c r="Q30" s="67"/>
      <c r="R30" s="69"/>
    </row>
    <row r="31" spans="1:18" ht="12.75">
      <c r="A31" s="88"/>
      <c r="B31" s="81"/>
      <c r="C31" s="89" t="e">
        <f>VLOOKUP(B31,'пр.взв'!B15:E38,2,FALSE)</f>
        <v>#N/A</v>
      </c>
      <c r="D31" s="89" t="e">
        <f>VLOOKUP(C31,'пр.взв'!C15:F38,2,FALSE)</f>
        <v>#N/A</v>
      </c>
      <c r="E31" s="89" t="e">
        <f>VLOOKUP(D31,'пр.взв'!D15:G38,2,FALSE)</f>
        <v>#N/A</v>
      </c>
      <c r="F31" s="78"/>
      <c r="G31" s="78"/>
      <c r="H31" s="67"/>
      <c r="I31" s="69"/>
      <c r="K31" s="81"/>
      <c r="L31" s="83" t="e">
        <f>VLOOKUP(K31,'пр.взв'!B59:E82,2,FALSE)</f>
        <v>#N/A</v>
      </c>
      <c r="M31" s="83" t="e">
        <f>VLOOKUP(L31,'пр.взв'!C59:F82,2,FALSE)</f>
        <v>#N/A</v>
      </c>
      <c r="N31" s="83" t="e">
        <f>VLOOKUP(M31,'пр.взв'!D59:G82,2,FALSE)</f>
        <v>#N/A</v>
      </c>
      <c r="O31" s="78"/>
      <c r="P31" s="78"/>
      <c r="Q31" s="67"/>
      <c r="R31" s="69"/>
    </row>
    <row r="32" spans="1:18" ht="13.5" thickBot="1">
      <c r="A32" s="88"/>
      <c r="B32" s="82"/>
      <c r="C32" s="90"/>
      <c r="D32" s="90"/>
      <c r="E32" s="90"/>
      <c r="F32" s="79"/>
      <c r="G32" s="79"/>
      <c r="H32" s="80"/>
      <c r="I32" s="77"/>
      <c r="K32" s="82"/>
      <c r="L32" s="84"/>
      <c r="M32" s="84"/>
      <c r="N32" s="84"/>
      <c r="O32" s="79"/>
      <c r="P32" s="79"/>
      <c r="Q32" s="80"/>
      <c r="R32" s="77"/>
    </row>
    <row r="33" spans="1:18" ht="12.75">
      <c r="A33" s="88"/>
      <c r="B33" s="81"/>
      <c r="C33" s="89" t="e">
        <f>VLOOKUP(B33,'пр.взв'!B13:E36,2,FALSE)</f>
        <v>#N/A</v>
      </c>
      <c r="D33" s="86" t="e">
        <f>VLOOKUP(C33,'пр.взв'!C13:F36,2,FALSE)</f>
        <v>#N/A</v>
      </c>
      <c r="E33" s="86" t="e">
        <f>VLOOKUP(D33,'пр.взв'!D13:G36,2,FALSE)</f>
        <v>#N/A</v>
      </c>
      <c r="F33" s="87"/>
      <c r="G33" s="87"/>
      <c r="H33" s="66"/>
      <c r="I33" s="68"/>
      <c r="K33" s="81"/>
      <c r="L33" s="83" t="e">
        <f>VLOOKUP(K33,'пр.взв'!B57:E80,2,FALSE)</f>
        <v>#N/A</v>
      </c>
      <c r="M33" s="83" t="e">
        <f>VLOOKUP(L33,'пр.взв'!C57:F80,2,FALSE)</f>
        <v>#N/A</v>
      </c>
      <c r="N33" s="83" t="e">
        <f>VLOOKUP(M33,'пр.взв'!D57:G80,2,FALSE)</f>
        <v>#N/A</v>
      </c>
      <c r="O33" s="87"/>
      <c r="P33" s="87"/>
      <c r="Q33" s="66"/>
      <c r="R33" s="68"/>
    </row>
    <row r="34" spans="1:18" ht="13.5" thickBot="1">
      <c r="A34" s="88"/>
      <c r="B34" s="82"/>
      <c r="C34" s="90"/>
      <c r="D34" s="94"/>
      <c r="E34" s="94"/>
      <c r="F34" s="78"/>
      <c r="G34" s="78"/>
      <c r="H34" s="67"/>
      <c r="I34" s="69"/>
      <c r="K34" s="82"/>
      <c r="L34" s="84"/>
      <c r="M34" s="84"/>
      <c r="N34" s="84"/>
      <c r="O34" s="78"/>
      <c r="P34" s="78"/>
      <c r="Q34" s="67"/>
      <c r="R34" s="69"/>
    </row>
    <row r="35" spans="1:18" ht="12.75">
      <c r="A35" s="88"/>
      <c r="B35" s="81"/>
      <c r="C35" s="89" t="e">
        <f>VLOOKUP(B35,'пр.взв'!B15:E38,2,FALSE)</f>
        <v>#N/A</v>
      </c>
      <c r="D35" s="86" t="e">
        <f>VLOOKUP(C35,'пр.взв'!C15:F38,2,FALSE)</f>
        <v>#N/A</v>
      </c>
      <c r="E35" s="86" t="e">
        <f>VLOOKUP(D35,'пр.взв'!D15:G38,2,FALSE)</f>
        <v>#N/A</v>
      </c>
      <c r="F35" s="78"/>
      <c r="G35" s="78"/>
      <c r="H35" s="67"/>
      <c r="I35" s="69"/>
      <c r="K35" s="81"/>
      <c r="L35" s="83" t="e">
        <f>VLOOKUP(K35,'пр.взв'!B59:E82,2,FALSE)</f>
        <v>#N/A</v>
      </c>
      <c r="M35" s="83" t="e">
        <f>VLOOKUP(L35,'пр.взв'!C59:F82,2,FALSE)</f>
        <v>#N/A</v>
      </c>
      <c r="N35" s="83" t="e">
        <f>VLOOKUP(M35,'пр.взв'!D59:G82,2,FALSE)</f>
        <v>#N/A</v>
      </c>
      <c r="O35" s="78"/>
      <c r="P35" s="78"/>
      <c r="Q35" s="67"/>
      <c r="R35" s="69"/>
    </row>
    <row r="36" spans="1:18" ht="13.5" thickBot="1">
      <c r="A36" s="88"/>
      <c r="B36" s="82"/>
      <c r="C36" s="90"/>
      <c r="D36" s="94"/>
      <c r="E36" s="94"/>
      <c r="F36" s="79"/>
      <c r="G36" s="79"/>
      <c r="H36" s="80"/>
      <c r="I36" s="77"/>
      <c r="K36" s="82"/>
      <c r="L36" s="84"/>
      <c r="M36" s="84"/>
      <c r="N36" s="84"/>
      <c r="O36" s="79"/>
      <c r="P36" s="79"/>
      <c r="Q36" s="80"/>
      <c r="R36" s="77"/>
    </row>
    <row r="37" spans="1:18" ht="12.75">
      <c r="A37" s="88"/>
      <c r="B37" s="81"/>
      <c r="C37" s="89" t="e">
        <f>VLOOKUP(B37,'пр.взв'!B17:E40,2,FALSE)</f>
        <v>#N/A</v>
      </c>
      <c r="D37" s="86" t="e">
        <f>VLOOKUP(C37,'пр.взв'!C17:F40,2,FALSE)</f>
        <v>#N/A</v>
      </c>
      <c r="E37" s="86" t="e">
        <f>VLOOKUP(D37,'пр.взв'!D17:G40,2,FALSE)</f>
        <v>#N/A</v>
      </c>
      <c r="F37" s="87"/>
      <c r="G37" s="87"/>
      <c r="H37" s="66"/>
      <c r="I37" s="68"/>
      <c r="K37" s="81"/>
      <c r="L37" s="83" t="e">
        <f>VLOOKUP(K37,'пр.взв'!B61:E84,2,FALSE)</f>
        <v>#N/A</v>
      </c>
      <c r="M37" s="83" t="e">
        <f>VLOOKUP(L37,'пр.взв'!C61:F84,2,FALSE)</f>
        <v>#N/A</v>
      </c>
      <c r="N37" s="83" t="e">
        <f>VLOOKUP(M37,'пр.взв'!D61:G84,2,FALSE)</f>
        <v>#N/A</v>
      </c>
      <c r="O37" s="87"/>
      <c r="P37" s="87"/>
      <c r="Q37" s="66"/>
      <c r="R37" s="68"/>
    </row>
    <row r="38" spans="1:18" ht="13.5" thickBot="1">
      <c r="A38" s="88"/>
      <c r="B38" s="82"/>
      <c r="C38" s="90"/>
      <c r="D38" s="94"/>
      <c r="E38" s="94"/>
      <c r="F38" s="78"/>
      <c r="G38" s="78"/>
      <c r="H38" s="67"/>
      <c r="I38" s="69"/>
      <c r="K38" s="82"/>
      <c r="L38" s="84"/>
      <c r="M38" s="84"/>
      <c r="N38" s="84"/>
      <c r="O38" s="78"/>
      <c r="P38" s="78"/>
      <c r="Q38" s="67"/>
      <c r="R38" s="69"/>
    </row>
    <row r="39" spans="1:18" ht="12.75">
      <c r="A39" s="88"/>
      <c r="B39" s="81"/>
      <c r="C39" s="89" t="e">
        <f>VLOOKUP(B39,'пр.взв'!B23:E46,2,FALSE)</f>
        <v>#N/A</v>
      </c>
      <c r="D39" s="89" t="e">
        <f>VLOOKUP(C39,'пр.взв'!C23:F46,2,FALSE)</f>
        <v>#N/A</v>
      </c>
      <c r="E39" s="89" t="e">
        <f>VLOOKUP(D39,'пр.взв'!D23:G46,2,FALSE)</f>
        <v>#N/A</v>
      </c>
      <c r="F39" s="78"/>
      <c r="G39" s="78"/>
      <c r="H39" s="67"/>
      <c r="I39" s="69"/>
      <c r="K39" s="81"/>
      <c r="L39" s="83" t="e">
        <f>VLOOKUP(K39,'пр.взв'!B67:E90,2,FALSE)</f>
        <v>#N/A</v>
      </c>
      <c r="M39" s="83" t="e">
        <f>VLOOKUP(L39,'пр.взв'!C67:F90,2,FALSE)</f>
        <v>#N/A</v>
      </c>
      <c r="N39" s="83" t="e">
        <f>VLOOKUP(M39,'пр.взв'!D67:G90,2,FALSE)</f>
        <v>#N/A</v>
      </c>
      <c r="O39" s="78"/>
      <c r="P39" s="78"/>
      <c r="Q39" s="67"/>
      <c r="R39" s="69"/>
    </row>
    <row r="40" spans="1:18" ht="13.5" thickBot="1">
      <c r="A40" s="88"/>
      <c r="B40" s="82"/>
      <c r="C40" s="90"/>
      <c r="D40" s="90"/>
      <c r="E40" s="90"/>
      <c r="F40" s="79"/>
      <c r="G40" s="79"/>
      <c r="H40" s="80"/>
      <c r="I40" s="77"/>
      <c r="K40" s="82"/>
      <c r="L40" s="84"/>
      <c r="M40" s="84"/>
      <c r="N40" s="84"/>
      <c r="O40" s="79"/>
      <c r="P40" s="79"/>
      <c r="Q40" s="80"/>
      <c r="R40" s="77"/>
    </row>
    <row r="41" spans="1:18" ht="12.75">
      <c r="A41" s="88"/>
      <c r="B41" s="81"/>
      <c r="C41" s="89" t="e">
        <f>VLOOKUP(B41,'пр.взв'!B21:E44,2,FALSE)</f>
        <v>#N/A</v>
      </c>
      <c r="D41" s="86" t="e">
        <f>VLOOKUP(C41,'пр.взв'!C21:F44,2,FALSE)</f>
        <v>#N/A</v>
      </c>
      <c r="E41" s="86" t="e">
        <f>VLOOKUP(D41,'пр.взв'!D21:G44,2,FALSE)</f>
        <v>#N/A</v>
      </c>
      <c r="F41" s="87"/>
      <c r="G41" s="87"/>
      <c r="H41" s="66"/>
      <c r="I41" s="68"/>
      <c r="K41" s="81"/>
      <c r="L41" s="83" t="e">
        <f>VLOOKUP(K41,'пр.взв'!B65:E88,2,FALSE)</f>
        <v>#N/A</v>
      </c>
      <c r="M41" s="83" t="e">
        <f>VLOOKUP(L41,'пр.взв'!C65:F88,2,FALSE)</f>
        <v>#N/A</v>
      </c>
      <c r="N41" s="83" t="e">
        <f>VLOOKUP(M41,'пр.взв'!D65:G88,2,FALSE)</f>
        <v>#N/A</v>
      </c>
      <c r="O41" s="87"/>
      <c r="P41" s="87"/>
      <c r="Q41" s="66"/>
      <c r="R41" s="68"/>
    </row>
    <row r="42" spans="1:18" ht="13.5" thickBot="1">
      <c r="A42" s="88"/>
      <c r="B42" s="82"/>
      <c r="C42" s="90"/>
      <c r="D42" s="94"/>
      <c r="E42" s="94"/>
      <c r="F42" s="78"/>
      <c r="G42" s="78"/>
      <c r="H42" s="67"/>
      <c r="I42" s="69"/>
      <c r="K42" s="82"/>
      <c r="L42" s="84"/>
      <c r="M42" s="84"/>
      <c r="N42" s="84"/>
      <c r="O42" s="78"/>
      <c r="P42" s="78"/>
      <c r="Q42" s="67"/>
      <c r="R42" s="69"/>
    </row>
    <row r="43" spans="1:18" ht="12.75">
      <c r="A43" s="88"/>
      <c r="B43" s="81"/>
      <c r="C43" s="89" t="e">
        <f>VLOOKUP(B43,'пр.взв'!B27:E50,2,FALSE)</f>
        <v>#N/A</v>
      </c>
      <c r="D43" s="89" t="e">
        <f>VLOOKUP(C43,'пр.взв'!C27:F50,2,FALSE)</f>
        <v>#N/A</v>
      </c>
      <c r="E43" s="89" t="e">
        <f>VLOOKUP(D43,'пр.взв'!D27:G50,2,FALSE)</f>
        <v>#N/A</v>
      </c>
      <c r="F43" s="78"/>
      <c r="G43" s="78"/>
      <c r="H43" s="67"/>
      <c r="I43" s="69"/>
      <c r="K43" s="81"/>
      <c r="L43" s="83" t="e">
        <f>VLOOKUP(K43,'пр.взв'!B71:E94,2,FALSE)</f>
        <v>#N/A</v>
      </c>
      <c r="M43" s="83" t="e">
        <f>VLOOKUP(L43,'пр.взв'!C71:F94,2,FALSE)</f>
        <v>#N/A</v>
      </c>
      <c r="N43" s="83" t="e">
        <f>VLOOKUP(M43,'пр.взв'!D71:G94,2,FALSE)</f>
        <v>#N/A</v>
      </c>
      <c r="O43" s="78"/>
      <c r="P43" s="78"/>
      <c r="Q43" s="67"/>
      <c r="R43" s="69"/>
    </row>
    <row r="44" spans="1:18" ht="13.5" thickBot="1">
      <c r="A44" s="88"/>
      <c r="B44" s="82"/>
      <c r="C44" s="90"/>
      <c r="D44" s="90"/>
      <c r="E44" s="90"/>
      <c r="F44" s="79"/>
      <c r="G44" s="79"/>
      <c r="H44" s="80"/>
      <c r="I44" s="77"/>
      <c r="K44" s="82"/>
      <c r="L44" s="84"/>
      <c r="M44" s="84"/>
      <c r="N44" s="84"/>
      <c r="O44" s="79"/>
      <c r="P44" s="79"/>
      <c r="Q44" s="80"/>
      <c r="R44" s="77"/>
    </row>
    <row r="45" spans="1:18" ht="12.75">
      <c r="A45" s="88"/>
      <c r="B45" s="81"/>
      <c r="C45" s="89" t="e">
        <f>VLOOKUP(B45,'пр.взв'!B25:E48,2,FALSE)</f>
        <v>#N/A</v>
      </c>
      <c r="D45" s="86" t="e">
        <f>VLOOKUP(C45,'пр.взв'!C25:F48,2,FALSE)</f>
        <v>#N/A</v>
      </c>
      <c r="E45" s="86" t="e">
        <f>VLOOKUP(D45,'пр.взв'!D25:G48,2,FALSE)</f>
        <v>#N/A</v>
      </c>
      <c r="F45" s="87"/>
      <c r="G45" s="87"/>
      <c r="H45" s="66"/>
      <c r="I45" s="68"/>
      <c r="K45" s="81"/>
      <c r="L45" s="83" t="e">
        <f>VLOOKUP(K45,'пр.взв'!B69:E92,2,FALSE)</f>
        <v>#N/A</v>
      </c>
      <c r="M45" s="83" t="e">
        <f>VLOOKUP(L45,'пр.взв'!C69:F92,2,FALSE)</f>
        <v>#N/A</v>
      </c>
      <c r="N45" s="83" t="e">
        <f>VLOOKUP(M45,'пр.взв'!D69:G92,2,FALSE)</f>
        <v>#N/A</v>
      </c>
      <c r="O45" s="87" t="s">
        <v>262</v>
      </c>
      <c r="P45" s="87"/>
      <c r="Q45" s="66"/>
      <c r="R45" s="68"/>
    </row>
    <row r="46" spans="1:18" ht="13.5" thickBot="1">
      <c r="A46" s="88"/>
      <c r="B46" s="82"/>
      <c r="C46" s="90"/>
      <c r="D46" s="94"/>
      <c r="E46" s="94"/>
      <c r="F46" s="78"/>
      <c r="G46" s="78"/>
      <c r="H46" s="67"/>
      <c r="I46" s="69"/>
      <c r="K46" s="82"/>
      <c r="L46" s="84"/>
      <c r="M46" s="84"/>
      <c r="N46" s="84"/>
      <c r="O46" s="78"/>
      <c r="P46" s="78"/>
      <c r="Q46" s="67"/>
      <c r="R46" s="69"/>
    </row>
    <row r="47" spans="1:18" ht="12.75">
      <c r="A47" s="88"/>
      <c r="B47" s="81"/>
      <c r="C47" s="89" t="e">
        <f>VLOOKUP(B47,'пр.взв'!B27:E50,2,FALSE)</f>
        <v>#N/A</v>
      </c>
      <c r="D47" s="86" t="e">
        <f>VLOOKUP(C47,'пр.взв'!C27:F50,2,FALSE)</f>
        <v>#N/A</v>
      </c>
      <c r="E47" s="86" t="e">
        <f>VLOOKUP(D47,'пр.взв'!D27:G50,2,FALSE)</f>
        <v>#N/A</v>
      </c>
      <c r="F47" s="78"/>
      <c r="G47" s="78"/>
      <c r="H47" s="67"/>
      <c r="I47" s="69"/>
      <c r="K47" s="100"/>
      <c r="L47" s="83" t="e">
        <f>VLOOKUP(K47,'пр.взв'!B49:E72,2,FALSE)</f>
        <v>#N/A</v>
      </c>
      <c r="M47" s="83" t="e">
        <f>VLOOKUP(L47,'пр.взв'!C49:F72,2,FALSE)</f>
        <v>#N/A</v>
      </c>
      <c r="N47" s="83" t="e">
        <f>VLOOKUP(M47,'пр.взв'!D49:G72,2,FALSE)</f>
        <v>#N/A</v>
      </c>
      <c r="O47" s="111"/>
      <c r="P47" s="111"/>
      <c r="Q47" s="97"/>
      <c r="R47" s="95"/>
    </row>
    <row r="48" spans="1:18" ht="13.5" thickBot="1">
      <c r="A48" s="88"/>
      <c r="B48" s="82"/>
      <c r="C48" s="90"/>
      <c r="D48" s="94"/>
      <c r="E48" s="94"/>
      <c r="F48" s="79"/>
      <c r="G48" s="79"/>
      <c r="H48" s="80"/>
      <c r="I48" s="77"/>
      <c r="K48" s="101"/>
      <c r="L48" s="84"/>
      <c r="M48" s="84"/>
      <c r="N48" s="84"/>
      <c r="O48" s="112"/>
      <c r="P48" s="112"/>
      <c r="Q48" s="98"/>
      <c r="R48" s="96"/>
    </row>
    <row r="49" spans="1:18" ht="12.75">
      <c r="A49" s="88"/>
      <c r="B49" s="106"/>
      <c r="C49" s="107" t="e">
        <f>VLOOKUP(B49,'пр.взв'!B13:E36,2,FALSE)</f>
        <v>#N/A</v>
      </c>
      <c r="D49" s="109" t="e">
        <f>VLOOKUP(C49,'пр.взв'!C13:F36,2,FALSE)</f>
        <v>#N/A</v>
      </c>
      <c r="E49" s="109" t="e">
        <f>VLOOKUP(D49,'пр.взв'!D13:G36,2,FALSE)</f>
        <v>#N/A</v>
      </c>
      <c r="F49" s="113"/>
      <c r="G49" s="113"/>
      <c r="H49" s="99"/>
      <c r="I49" s="114"/>
      <c r="K49" s="106"/>
      <c r="L49" s="83" t="e">
        <f>VLOOKUP(K49,'пр.взв'!B51:E74,2,FALSE)</f>
        <v>#N/A</v>
      </c>
      <c r="M49" s="83" t="e">
        <f>VLOOKUP(L49,'пр.взв'!C51:F74,2,FALSE)</f>
        <v>#N/A</v>
      </c>
      <c r="N49" s="83" t="e">
        <f>VLOOKUP(M49,'пр.взв'!D51:G74,2,FALSE)</f>
        <v>#N/A</v>
      </c>
      <c r="O49" s="113"/>
      <c r="P49" s="113"/>
      <c r="Q49" s="99"/>
      <c r="R49" s="114"/>
    </row>
    <row r="50" spans="1:18" ht="13.5" thickBot="1">
      <c r="A50" s="88"/>
      <c r="B50" s="100"/>
      <c r="C50" s="108"/>
      <c r="D50" s="110"/>
      <c r="E50" s="110"/>
      <c r="F50" s="111"/>
      <c r="G50" s="111"/>
      <c r="H50" s="97"/>
      <c r="I50" s="95"/>
      <c r="K50" s="100"/>
      <c r="L50" s="84"/>
      <c r="M50" s="84"/>
      <c r="N50" s="84"/>
      <c r="O50" s="111"/>
      <c r="P50" s="111"/>
      <c r="Q50" s="97"/>
      <c r="R50" s="95"/>
    </row>
    <row r="51" spans="1:18" ht="12.75">
      <c r="A51" s="88"/>
      <c r="B51" s="100"/>
      <c r="C51" s="102" t="e">
        <f>VLOOKUP(B51,'пр.взв'!B7:E30,2,FALSE)</f>
        <v>#N/A</v>
      </c>
      <c r="D51" s="104" t="e">
        <f>VLOOKUP(C51,'пр.взв'!C7:F30,2,FALSE)</f>
        <v>#N/A</v>
      </c>
      <c r="E51" s="104" t="e">
        <f>VLOOKUP(D51,'пр.взв'!D7:G30,2,FALSE)</f>
        <v>#N/A</v>
      </c>
      <c r="F51" s="111"/>
      <c r="G51" s="111"/>
      <c r="H51" s="97"/>
      <c r="I51" s="95"/>
      <c r="K51" s="100"/>
      <c r="L51" s="83" t="e">
        <f>VLOOKUP(K51,'пр.взв'!B53:E76,2,FALSE)</f>
        <v>#N/A</v>
      </c>
      <c r="M51" s="83" t="e">
        <f>VLOOKUP(L51,'пр.взв'!C53:F76,2,FALSE)</f>
        <v>#N/A</v>
      </c>
      <c r="N51" s="83" t="e">
        <f>VLOOKUP(M51,'пр.взв'!D53:G76,2,FALSE)</f>
        <v>#N/A</v>
      </c>
      <c r="O51" s="111"/>
      <c r="P51" s="111"/>
      <c r="Q51" s="97"/>
      <c r="R51" s="95"/>
    </row>
    <row r="52" spans="1:18" ht="13.5" thickBot="1">
      <c r="A52" s="88"/>
      <c r="B52" s="101"/>
      <c r="C52" s="103"/>
      <c r="D52" s="105"/>
      <c r="E52" s="105"/>
      <c r="F52" s="112"/>
      <c r="G52" s="112"/>
      <c r="H52" s="98"/>
      <c r="I52" s="96"/>
      <c r="K52" s="101"/>
      <c r="L52" s="84"/>
      <c r="M52" s="84"/>
      <c r="N52" s="84"/>
      <c r="O52" s="112"/>
      <c r="P52" s="112"/>
      <c r="Q52" s="98"/>
      <c r="R52" s="96"/>
    </row>
    <row r="53" spans="1:18" ht="12.75">
      <c r="A53" s="88"/>
      <c r="B53" s="106"/>
      <c r="C53" s="107" t="e">
        <f>VLOOKUP(B53,'пр.взв'!B7:E30,2,FALSE)</f>
        <v>#N/A</v>
      </c>
      <c r="D53" s="109" t="e">
        <f>VLOOKUP(C53,'пр.взв'!C7:F30,2,FALSE)</f>
        <v>#N/A</v>
      </c>
      <c r="E53" s="109" t="e">
        <f>VLOOKUP(D53,'пр.взв'!D7:G30,2,FALSE)</f>
        <v>#N/A</v>
      </c>
      <c r="F53" s="113"/>
      <c r="G53" s="113"/>
      <c r="H53" s="99"/>
      <c r="I53" s="114"/>
      <c r="K53" s="106"/>
      <c r="L53" s="83" t="e">
        <f>VLOOKUP(K53,'пр.взв'!B55:E78,2,FALSE)</f>
        <v>#N/A</v>
      </c>
      <c r="M53" s="83" t="e">
        <f>VLOOKUP(L53,'пр.взв'!C55:F78,2,FALSE)</f>
        <v>#N/A</v>
      </c>
      <c r="N53" s="83" t="e">
        <f>VLOOKUP(M53,'пр.взв'!D55:G78,2,FALSE)</f>
        <v>#N/A</v>
      </c>
      <c r="O53" s="113"/>
      <c r="P53" s="113"/>
      <c r="Q53" s="99"/>
      <c r="R53" s="114"/>
    </row>
    <row r="54" spans="1:18" ht="13.5" thickBot="1">
      <c r="A54" s="88"/>
      <c r="B54" s="100"/>
      <c r="C54" s="108"/>
      <c r="D54" s="110"/>
      <c r="E54" s="110"/>
      <c r="F54" s="111"/>
      <c r="G54" s="111"/>
      <c r="H54" s="97"/>
      <c r="I54" s="95"/>
      <c r="K54" s="100"/>
      <c r="L54" s="84"/>
      <c r="M54" s="84"/>
      <c r="N54" s="84"/>
      <c r="O54" s="111"/>
      <c r="P54" s="111"/>
      <c r="Q54" s="97"/>
      <c r="R54" s="95"/>
    </row>
    <row r="55" spans="1:18" ht="12.75">
      <c r="A55" s="88"/>
      <c r="B55" s="100"/>
      <c r="C55" s="102" t="e">
        <f>VLOOKUP(B55,'пр.взв'!B9:E32,2,FALSE)</f>
        <v>#N/A</v>
      </c>
      <c r="D55" s="104" t="e">
        <f>VLOOKUP(C55,'пр.взв'!C9:F32,2,FALSE)</f>
        <v>#N/A</v>
      </c>
      <c r="E55" s="104" t="e">
        <f>VLOOKUP(D55,'пр.взв'!D9:G32,2,FALSE)</f>
        <v>#N/A</v>
      </c>
      <c r="F55" s="111"/>
      <c r="G55" s="111"/>
      <c r="H55" s="97"/>
      <c r="I55" s="95"/>
      <c r="K55" s="100"/>
      <c r="L55" s="83" t="e">
        <f>VLOOKUP(K55,'пр.взв'!B57:E80,2,FALSE)</f>
        <v>#N/A</v>
      </c>
      <c r="M55" s="83" t="e">
        <f>VLOOKUP(L55,'пр.взв'!C57:F80,2,FALSE)</f>
        <v>#N/A</v>
      </c>
      <c r="N55" s="83" t="e">
        <f>VLOOKUP(M55,'пр.взв'!D57:G80,2,FALSE)</f>
        <v>#N/A</v>
      </c>
      <c r="O55" s="111"/>
      <c r="P55" s="111"/>
      <c r="Q55" s="97"/>
      <c r="R55" s="95"/>
    </row>
    <row r="56" spans="1:18" ht="13.5" thickBot="1">
      <c r="A56" s="88"/>
      <c r="B56" s="101"/>
      <c r="C56" s="103"/>
      <c r="D56" s="105"/>
      <c r="E56" s="105"/>
      <c r="F56" s="112"/>
      <c r="G56" s="112"/>
      <c r="H56" s="98"/>
      <c r="I56" s="96"/>
      <c r="K56" s="101"/>
      <c r="L56" s="84"/>
      <c r="M56" s="84"/>
      <c r="N56" s="84"/>
      <c r="O56" s="112"/>
      <c r="P56" s="112"/>
      <c r="Q56" s="98"/>
      <c r="R56" s="96"/>
    </row>
    <row r="57" spans="1:18" ht="12.75">
      <c r="A57" s="88"/>
      <c r="B57" s="106"/>
      <c r="C57" s="107" t="e">
        <f>VLOOKUP(B57,'пр.взв'!B11:E34,2,FALSE)</f>
        <v>#N/A</v>
      </c>
      <c r="D57" s="109" t="e">
        <f>VLOOKUP(C57,'пр.взв'!C11:F34,2,FALSE)</f>
        <v>#N/A</v>
      </c>
      <c r="E57" s="109" t="e">
        <f>VLOOKUP(D57,'пр.взв'!D11:G34,2,FALSE)</f>
        <v>#N/A</v>
      </c>
      <c r="F57" s="118"/>
      <c r="G57" s="113"/>
      <c r="H57" s="99"/>
      <c r="I57" s="114"/>
      <c r="K57" s="106"/>
      <c r="L57" s="83" t="e">
        <f>VLOOKUP(K57,'пр.взв'!B59:E82,2,FALSE)</f>
        <v>#N/A</v>
      </c>
      <c r="M57" s="83" t="e">
        <f>VLOOKUP(L57,'пр.взв'!C59:F82,2,FALSE)</f>
        <v>#N/A</v>
      </c>
      <c r="N57" s="83" t="e">
        <f>VLOOKUP(M57,'пр.взв'!D59:G82,2,FALSE)</f>
        <v>#N/A</v>
      </c>
      <c r="O57" s="118"/>
      <c r="P57" s="113"/>
      <c r="Q57" s="99"/>
      <c r="R57" s="114"/>
    </row>
    <row r="58" spans="1:18" ht="13.5" thickBot="1">
      <c r="A58" s="88"/>
      <c r="B58" s="100"/>
      <c r="C58" s="108"/>
      <c r="D58" s="110"/>
      <c r="E58" s="110"/>
      <c r="F58" s="119"/>
      <c r="G58" s="111"/>
      <c r="H58" s="97"/>
      <c r="I58" s="95"/>
      <c r="K58" s="100"/>
      <c r="L58" s="84"/>
      <c r="M58" s="84"/>
      <c r="N58" s="84"/>
      <c r="O58" s="119"/>
      <c r="P58" s="111"/>
      <c r="Q58" s="97"/>
      <c r="R58" s="95"/>
    </row>
    <row r="59" spans="1:18" ht="12.75">
      <c r="A59" s="88"/>
      <c r="B59" s="100"/>
      <c r="C59" s="102" t="e">
        <f>VLOOKUP(B59,'пр.взв'!B7:E30,2,FALSE)</f>
        <v>#N/A</v>
      </c>
      <c r="D59" s="104" t="e">
        <f>VLOOKUP(C59,'пр.взв'!C7:F30,2,FALSE)</f>
        <v>#N/A</v>
      </c>
      <c r="E59" s="104" t="e">
        <f>VLOOKUP(D59,'пр.взв'!D7:G30,2,FALSE)</f>
        <v>#N/A</v>
      </c>
      <c r="F59" s="119"/>
      <c r="G59" s="111"/>
      <c r="H59" s="97"/>
      <c r="I59" s="95"/>
      <c r="K59" s="100"/>
      <c r="L59" s="83" t="e">
        <f>VLOOKUP(K59,'пр.взв'!B61:E84,2,FALSE)</f>
        <v>#N/A</v>
      </c>
      <c r="M59" s="83" t="e">
        <f>VLOOKUP(L59,'пр.взв'!C61:F84,2,FALSE)</f>
        <v>#N/A</v>
      </c>
      <c r="N59" s="83" t="e">
        <f>VLOOKUP(M59,'пр.взв'!D61:G84,2,FALSE)</f>
        <v>#N/A</v>
      </c>
      <c r="O59" s="119"/>
      <c r="P59" s="111"/>
      <c r="Q59" s="97"/>
      <c r="R59" s="95"/>
    </row>
    <row r="60" spans="1:18" ht="13.5" thickBot="1">
      <c r="A60" s="88"/>
      <c r="B60" s="101"/>
      <c r="C60" s="103"/>
      <c r="D60" s="105"/>
      <c r="E60" s="105"/>
      <c r="F60" s="120"/>
      <c r="G60" s="112"/>
      <c r="H60" s="98"/>
      <c r="I60" s="96"/>
      <c r="K60" s="101"/>
      <c r="L60" s="84"/>
      <c r="M60" s="84"/>
      <c r="N60" s="84"/>
      <c r="O60" s="120"/>
      <c r="P60" s="112"/>
      <c r="Q60" s="98"/>
      <c r="R60" s="96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70" t="s">
        <v>23</v>
      </c>
      <c r="C63" s="70"/>
      <c r="D63" s="70"/>
      <c r="E63" s="70"/>
      <c r="F63" s="70"/>
      <c r="G63" s="70"/>
      <c r="H63" s="70"/>
      <c r="I63" s="70"/>
      <c r="K63" s="70" t="s">
        <v>23</v>
      </c>
      <c r="L63" s="70"/>
      <c r="M63" s="70"/>
      <c r="N63" s="70"/>
      <c r="O63" s="70"/>
      <c r="P63" s="70"/>
      <c r="Q63" s="70"/>
      <c r="R63" s="70"/>
    </row>
    <row r="64" spans="1:18" ht="13.5" thickBot="1">
      <c r="A64" s="12"/>
      <c r="B64" s="14">
        <v>4</v>
      </c>
      <c r="C64" s="14" t="s">
        <v>38</v>
      </c>
      <c r="D64" s="14"/>
      <c r="E64" s="14">
        <v>82</v>
      </c>
      <c r="F64" s="15" t="s">
        <v>30</v>
      </c>
      <c r="G64" s="14"/>
      <c r="H64" s="14"/>
      <c r="I64" s="14"/>
      <c r="K64" s="14">
        <v>4</v>
      </c>
      <c r="L64" s="14" t="s">
        <v>38</v>
      </c>
      <c r="M64" s="14"/>
      <c r="N64" s="14">
        <f>E64</f>
        <v>82</v>
      </c>
      <c r="O64" s="15" t="s">
        <v>30</v>
      </c>
      <c r="P64" s="14"/>
      <c r="Q64" s="14"/>
      <c r="R64" s="14"/>
    </row>
    <row r="65" spans="1:18" ht="12.75">
      <c r="A65" s="12"/>
      <c r="B65" s="71" t="s">
        <v>5</v>
      </c>
      <c r="C65" s="73" t="s">
        <v>2</v>
      </c>
      <c r="D65" s="75" t="s">
        <v>24</v>
      </c>
      <c r="E65" s="73" t="s">
        <v>25</v>
      </c>
      <c r="F65" s="73" t="s">
        <v>26</v>
      </c>
      <c r="G65" s="75" t="s">
        <v>27</v>
      </c>
      <c r="H65" s="73" t="s">
        <v>28</v>
      </c>
      <c r="I65" s="64" t="s">
        <v>29</v>
      </c>
      <c r="K65" s="71" t="s">
        <v>5</v>
      </c>
      <c r="L65" s="73" t="s">
        <v>2</v>
      </c>
      <c r="M65" s="75" t="s">
        <v>24</v>
      </c>
      <c r="N65" s="73" t="s">
        <v>25</v>
      </c>
      <c r="O65" s="73" t="s">
        <v>26</v>
      </c>
      <c r="P65" s="75" t="s">
        <v>27</v>
      </c>
      <c r="Q65" s="73" t="s">
        <v>28</v>
      </c>
      <c r="R65" s="64" t="s">
        <v>29</v>
      </c>
    </row>
    <row r="66" spans="1:18" ht="13.5" thickBot="1">
      <c r="A66" s="12"/>
      <c r="B66" s="72"/>
      <c r="C66" s="74"/>
      <c r="D66" s="76"/>
      <c r="E66" s="74"/>
      <c r="F66" s="74"/>
      <c r="G66" s="76"/>
      <c r="H66" s="74"/>
      <c r="I66" s="65"/>
      <c r="K66" s="72"/>
      <c r="L66" s="74"/>
      <c r="M66" s="76"/>
      <c r="N66" s="74"/>
      <c r="O66" s="74"/>
      <c r="P66" s="76"/>
      <c r="Q66" s="74"/>
      <c r="R66" s="65"/>
    </row>
    <row r="67" spans="1:18" ht="12.75" customHeight="1">
      <c r="A67" s="12"/>
      <c r="B67" s="81">
        <v>1</v>
      </c>
      <c r="C67" s="83" t="str">
        <f>VLOOKUP(B67,'пр.взв'!B7:E30,2,FALSE)</f>
        <v>МОШЕНКО Никита Валерьевич</v>
      </c>
      <c r="D67" s="92" t="str">
        <f>VLOOKUP(C67,'пр.взв'!C7:F30,2,FALSE)</f>
        <v>27.12.90 мс</v>
      </c>
      <c r="E67" s="92" t="str">
        <f>VLOOKUP(D67,'пр.взв'!D7:G30,2,FALSE)</f>
        <v>Москва ПР</v>
      </c>
      <c r="F67" s="87"/>
      <c r="G67" s="87"/>
      <c r="H67" s="66"/>
      <c r="I67" s="68"/>
      <c r="K67" s="130">
        <v>23</v>
      </c>
      <c r="L67" s="132" t="str">
        <f>VLOOKUP(K67,'пр.взв'!B29:E52,2,FALSE)</f>
        <v>БЕРСАНУКАЕВ Асланбек Рамзанович</v>
      </c>
      <c r="M67" s="132" t="str">
        <f>VLOOKUP(L67,'пр.взв'!C29:F52,2,FALSE)</f>
        <v>25.09.87 мс</v>
      </c>
      <c r="N67" s="132" t="str">
        <f>VLOOKUP(M67,'пр.взв'!D29:G52,2,FALSE)</f>
        <v>ЮФО Чеченская Грозный Д</v>
      </c>
      <c r="O67" s="87"/>
      <c r="P67" s="87"/>
      <c r="Q67" s="66"/>
      <c r="R67" s="68"/>
    </row>
    <row r="68" spans="1:18" ht="12.75" customHeight="1" thickBot="1">
      <c r="A68" s="12"/>
      <c r="B68" s="82"/>
      <c r="C68" s="84"/>
      <c r="D68" s="93"/>
      <c r="E68" s="93"/>
      <c r="F68" s="78"/>
      <c r="G68" s="78"/>
      <c r="H68" s="67"/>
      <c r="I68" s="69"/>
      <c r="K68" s="131"/>
      <c r="L68" s="89"/>
      <c r="M68" s="89"/>
      <c r="N68" s="89"/>
      <c r="O68" s="78"/>
      <c r="P68" s="78"/>
      <c r="Q68" s="67"/>
      <c r="R68" s="69"/>
    </row>
    <row r="69" spans="1:18" ht="12.75" customHeight="1">
      <c r="A69" s="12"/>
      <c r="B69" s="82">
        <v>7</v>
      </c>
      <c r="C69" s="89" t="str">
        <f>VLOOKUP(B69,'пр.взв'!B7:E30,2,FALSE)</f>
        <v>ГЛАЗКОВ Николай Алексеевич</v>
      </c>
      <c r="D69" s="86" t="str">
        <f>VLOOKUP(C69,'пр.взв'!C7:F30,2,FALSE)</f>
        <v>13.12.87 кмс</v>
      </c>
      <c r="E69" s="86" t="str">
        <f>VLOOKUP(D69,'пр.взв'!D7:G30,2,FALSE)</f>
        <v>ЦФО Орловская Орел ЮР</v>
      </c>
      <c r="F69" s="78"/>
      <c r="G69" s="78"/>
      <c r="H69" s="67"/>
      <c r="I69" s="69"/>
      <c r="K69" s="133">
        <v>30</v>
      </c>
      <c r="L69" s="132" t="str">
        <f>VLOOKUP(K69,'пр.взв'!B65:E88,2,FALSE)</f>
        <v>ФОТИН Александр Викторович</v>
      </c>
      <c r="M69" s="132" t="str">
        <f>VLOOKUP(L69,'пр.взв'!C65:F88,2,FALSE)</f>
        <v>18.04.88 кмс</v>
      </c>
      <c r="N69" s="132" t="str">
        <f>VLOOKUP(M69,'пр.взв'!D65:G88,2,FALSE)</f>
        <v>ПФО Пермский Краснокамск Д</v>
      </c>
      <c r="O69" s="78"/>
      <c r="P69" s="78"/>
      <c r="Q69" s="67"/>
      <c r="R69" s="69"/>
    </row>
    <row r="70" spans="1:18" ht="13.5" customHeight="1" thickBot="1">
      <c r="A70" s="12"/>
      <c r="B70" s="91"/>
      <c r="C70" s="90"/>
      <c r="D70" s="94"/>
      <c r="E70" s="94"/>
      <c r="F70" s="79"/>
      <c r="G70" s="79"/>
      <c r="H70" s="80"/>
      <c r="I70" s="77"/>
      <c r="K70" s="134"/>
      <c r="L70" s="89"/>
      <c r="M70" s="89"/>
      <c r="N70" s="89"/>
      <c r="O70" s="79"/>
      <c r="P70" s="79"/>
      <c r="Q70" s="80"/>
      <c r="R70" s="77"/>
    </row>
    <row r="71" spans="1:18" ht="12.75" customHeight="1">
      <c r="A71" s="12"/>
      <c r="B71" s="81">
        <v>2</v>
      </c>
      <c r="C71" s="89" t="str">
        <f>VLOOKUP(B71,'пр.взв'!B7:E30,2,FALSE)</f>
        <v>СПИВАК Эдуард Вячеславович</v>
      </c>
      <c r="D71" s="86" t="str">
        <f>VLOOKUP(C71,'пр.взв'!C7:F30,2,FALSE)</f>
        <v>11.09.87 мс</v>
      </c>
      <c r="E71" s="86" t="str">
        <f>VLOOKUP(D71,'пр.взв'!D7:G30,2,FALSE)</f>
        <v>ЦФО Владимирская Владимир Д</v>
      </c>
      <c r="F71" s="87"/>
      <c r="G71" s="87"/>
      <c r="H71" s="66"/>
      <c r="I71" s="68"/>
      <c r="K71" s="130">
        <v>25</v>
      </c>
      <c r="L71" s="132" t="str">
        <f>VLOOKUP(K71,'пр.взв'!B33:E56,2,FALSE)</f>
        <v>АЙНУЛЛИН Равиль Жафярович</v>
      </c>
      <c r="M71" s="132" t="str">
        <f>VLOOKUP(L71,'пр.взв'!C33:F56,2,FALSE)</f>
        <v>17.06.89 мс</v>
      </c>
      <c r="N71" s="132" t="str">
        <f>VLOOKUP(M71,'пр.взв'!D33:G56,2,FALSE)</f>
        <v>Москва ВС</v>
      </c>
      <c r="O71" s="87"/>
      <c r="P71" s="87"/>
      <c r="Q71" s="66"/>
      <c r="R71" s="68"/>
    </row>
    <row r="72" spans="1:18" ht="12.75" customHeight="1" thickBot="1">
      <c r="A72" s="12"/>
      <c r="B72" s="82"/>
      <c r="C72" s="84"/>
      <c r="D72" s="93"/>
      <c r="E72" s="93"/>
      <c r="F72" s="78"/>
      <c r="G72" s="78"/>
      <c r="H72" s="67"/>
      <c r="I72" s="69"/>
      <c r="K72" s="131"/>
      <c r="L72" s="89"/>
      <c r="M72" s="89"/>
      <c r="N72" s="89"/>
      <c r="O72" s="78"/>
      <c r="P72" s="78"/>
      <c r="Q72" s="67"/>
      <c r="R72" s="69"/>
    </row>
    <row r="73" spans="1:18" ht="12.75" customHeight="1">
      <c r="A73" s="12"/>
      <c r="B73" s="82">
        <v>8</v>
      </c>
      <c r="C73" s="89" t="str">
        <f>VLOOKUP(B73,'пр.взв'!B7:E30,2,FALSE)</f>
        <v>МОКЕЕЧЕВ Александр Владимирович</v>
      </c>
      <c r="D73" s="86" t="str">
        <f>VLOOKUP(C73,'пр.взв'!C7:F30,2,FALSE)</f>
        <v>04.01.87 мс</v>
      </c>
      <c r="E73" s="86" t="str">
        <f>VLOOKUP(D73,'пр.взв'!D7:G30,2,FALSE)</f>
        <v>ПФО Нижегородская Н.Новгород Д</v>
      </c>
      <c r="F73" s="78"/>
      <c r="G73" s="78"/>
      <c r="H73" s="67"/>
      <c r="I73" s="69"/>
      <c r="K73" s="133">
        <v>34</v>
      </c>
      <c r="L73" s="132" t="str">
        <f>VLOOKUP(K73,'пр.взв'!B73:E96,2,FALSE)</f>
        <v>КИЦИАНЦ Артур Робертович</v>
      </c>
      <c r="M73" s="132" t="str">
        <f>VLOOKUP(L73,'пр.взв'!C73:F96,2,FALSE)</f>
        <v>13.01.89 мс</v>
      </c>
      <c r="N73" s="132" t="str">
        <f>VLOOKUP(M73,'пр.взв'!D73:G96,2,FALSE)</f>
        <v>ЮФО Краснодарский край Армавир Д</v>
      </c>
      <c r="O73" s="78"/>
      <c r="P73" s="78"/>
      <c r="Q73" s="67"/>
      <c r="R73" s="69"/>
    </row>
    <row r="74" spans="1:18" ht="13.5" customHeight="1" thickBot="1">
      <c r="A74" s="12"/>
      <c r="B74" s="91"/>
      <c r="C74" s="84"/>
      <c r="D74" s="93"/>
      <c r="E74" s="93"/>
      <c r="F74" s="79"/>
      <c r="G74" s="79"/>
      <c r="H74" s="80"/>
      <c r="I74" s="77"/>
      <c r="K74" s="134"/>
      <c r="L74" s="89"/>
      <c r="M74" s="89"/>
      <c r="N74" s="89"/>
      <c r="O74" s="79"/>
      <c r="P74" s="79"/>
      <c r="Q74" s="80"/>
      <c r="R74" s="77"/>
    </row>
    <row r="75" spans="1:18" ht="12.75" customHeight="1">
      <c r="A75" s="12"/>
      <c r="B75" s="81">
        <v>11</v>
      </c>
      <c r="C75" s="83" t="str">
        <f>VLOOKUP(B75,'пр.взв'!B9:E32,2,FALSE)</f>
        <v>КОКОВИЧ Илья Игоревич</v>
      </c>
      <c r="D75" s="83" t="str">
        <f>VLOOKUP(C75,'пр.взв'!C9:F32,2,FALSE)</f>
        <v>15.06.88 мс</v>
      </c>
      <c r="E75" s="83" t="str">
        <f>VLOOKUP(D75,'пр.взв'!D9:G32,2,FALSE)</f>
        <v>Москва Д</v>
      </c>
      <c r="F75" s="87"/>
      <c r="G75" s="87"/>
      <c r="H75" s="66"/>
      <c r="I75" s="68"/>
      <c r="K75" s="130">
        <v>39</v>
      </c>
      <c r="L75" s="132" t="str">
        <f>VLOOKUP(K75,'пр.взв'!B75:E98,2,FALSE)</f>
        <v>ТИХОНОВ Евгений Александрович</v>
      </c>
      <c r="M75" s="132" t="str">
        <f>VLOOKUP(L75,'пр.взв'!C75:F98,2,FALSE)</f>
        <v>04.11.87 мс</v>
      </c>
      <c r="N75" s="132" t="str">
        <f>VLOOKUP(M75,'пр.взв'!D75:G98,2,FALSE)</f>
        <v>ПФО Пензенская Пенза МО</v>
      </c>
      <c r="O75" s="87"/>
      <c r="P75" s="87"/>
      <c r="Q75" s="66"/>
      <c r="R75" s="68"/>
    </row>
    <row r="76" spans="1:18" ht="12.75" customHeight="1" thickBot="1">
      <c r="A76" s="12"/>
      <c r="B76" s="82"/>
      <c r="C76" s="84"/>
      <c r="D76" s="84"/>
      <c r="E76" s="84"/>
      <c r="F76" s="78"/>
      <c r="G76" s="78"/>
      <c r="H76" s="67"/>
      <c r="I76" s="69"/>
      <c r="K76" s="131"/>
      <c r="L76" s="89"/>
      <c r="M76" s="89"/>
      <c r="N76" s="89"/>
      <c r="O76" s="78"/>
      <c r="P76" s="78"/>
      <c r="Q76" s="67"/>
      <c r="R76" s="69"/>
    </row>
    <row r="77" spans="1:18" ht="12.75" customHeight="1">
      <c r="A77" s="12"/>
      <c r="B77" s="82">
        <v>13</v>
      </c>
      <c r="C77" s="83" t="str">
        <f>VLOOKUP(B77,'пр.взв'!B31:E54,2,FALSE)</f>
        <v>НИЦИШВИЛИ Аслан Тариелович</v>
      </c>
      <c r="D77" s="83" t="str">
        <f>VLOOKUP(C77,'пр.взв'!C31:F54,2,FALSE)</f>
        <v>07.01.89 кмс</v>
      </c>
      <c r="E77" s="83" t="str">
        <f>VLOOKUP(D77,'пр.взв'!D31:G54,2,FALSE)</f>
        <v>ЮФО Чеченская </v>
      </c>
      <c r="F77" s="78"/>
      <c r="G77" s="78"/>
      <c r="H77" s="67"/>
      <c r="I77" s="69"/>
      <c r="K77" s="133">
        <v>42</v>
      </c>
      <c r="L77" s="132" t="str">
        <f>VLOOKUP(K77,'пр.взв'!B77:E100,2,FALSE)</f>
        <v>КОЧЕТКОВ Дмитрий Владимирович</v>
      </c>
      <c r="M77" s="132" t="str">
        <f>VLOOKUP(L77,'пр.взв'!C77:F100,2,FALSE)</f>
        <v>26.02.89 кмс</v>
      </c>
      <c r="N77" s="132" t="str">
        <f>VLOOKUP(M77,'пр.взв'!D77:G100,2,FALSE)</f>
        <v>ЦФО Рязанская Рязань </v>
      </c>
      <c r="O77" s="78"/>
      <c r="P77" s="78"/>
      <c r="Q77" s="67"/>
      <c r="R77" s="69"/>
    </row>
    <row r="78" spans="1:18" ht="13.5" customHeight="1" thickBot="1">
      <c r="A78" s="12"/>
      <c r="B78" s="91"/>
      <c r="C78" s="84"/>
      <c r="D78" s="84"/>
      <c r="E78" s="84"/>
      <c r="F78" s="79"/>
      <c r="G78" s="79"/>
      <c r="H78" s="80"/>
      <c r="I78" s="77"/>
      <c r="K78" s="134"/>
      <c r="L78" s="89"/>
      <c r="M78" s="89"/>
      <c r="N78" s="89"/>
      <c r="O78" s="79"/>
      <c r="P78" s="79"/>
      <c r="Q78" s="80"/>
      <c r="R78" s="77"/>
    </row>
    <row r="79" spans="1:18" ht="12.75" customHeight="1">
      <c r="A79" s="12"/>
      <c r="B79" s="81">
        <v>14</v>
      </c>
      <c r="C79" s="83" t="str">
        <f>VLOOKUP(B79,'пр.взв'!B33:E56,2,FALSE)</f>
        <v>ТАЛЫЗИН Павел Николаевич</v>
      </c>
      <c r="D79" s="83" t="str">
        <f>VLOOKUP(C79,'пр.взв'!C33:F56,2,FALSE)</f>
        <v>11.07.87 кмс</v>
      </c>
      <c r="E79" s="83" t="str">
        <f>VLOOKUP(D79,'пр.взв'!D33:G56,2,FALSE)</f>
        <v>Москва Д</v>
      </c>
      <c r="F79" s="87"/>
      <c r="G79" s="87"/>
      <c r="H79" s="66"/>
      <c r="I79" s="68"/>
      <c r="K79" s="130">
        <v>36</v>
      </c>
      <c r="L79" s="132" t="str">
        <f>VLOOKUP(K79,'пр.взв'!B73:E96,2,FALSE)</f>
        <v>ПРИКАЗЧИКОВ Владимир Александрович</v>
      </c>
      <c r="M79" s="132" t="str">
        <f>VLOOKUP(L79,'пр.взв'!C73:F96,2,FALSE)</f>
        <v>06.11.87 мсмк</v>
      </c>
      <c r="N79" s="132" t="str">
        <f>VLOOKUP(M79,'пр.взв'!D73:G96,2,FALSE)</f>
        <v>Москва Д</v>
      </c>
      <c r="O79" s="87" t="s">
        <v>262</v>
      </c>
      <c r="P79" s="87"/>
      <c r="Q79" s="66"/>
      <c r="R79" s="68"/>
    </row>
    <row r="80" spans="1:18" ht="12.75" customHeight="1" thickBot="1">
      <c r="A80" s="12"/>
      <c r="B80" s="82"/>
      <c r="C80" s="84"/>
      <c r="D80" s="84"/>
      <c r="E80" s="84"/>
      <c r="F80" s="78"/>
      <c r="G80" s="78"/>
      <c r="H80" s="67"/>
      <c r="I80" s="69"/>
      <c r="K80" s="131"/>
      <c r="L80" s="89"/>
      <c r="M80" s="89"/>
      <c r="N80" s="89"/>
      <c r="O80" s="78"/>
      <c r="P80" s="78"/>
      <c r="Q80" s="67"/>
      <c r="R80" s="69"/>
    </row>
    <row r="81" spans="1:18" ht="12.75" customHeight="1">
      <c r="A81" s="12"/>
      <c r="B81" s="82">
        <v>22</v>
      </c>
      <c r="C81" s="83" t="str">
        <f>VLOOKUP(B81,'пр.взв'!B37:E60,2,FALSE)</f>
        <v>КИРЮХИН Сергей Александрович</v>
      </c>
      <c r="D81" s="83" t="str">
        <f>VLOOKUP(C81,'пр.взв'!C37:F60,2,FALSE)</f>
        <v>23.02.87 мс</v>
      </c>
      <c r="E81" s="83" t="str">
        <f>VLOOKUP(D81,'пр.взв'!D37:G60,2,FALSE)</f>
        <v>Санкт-Петербург ВС</v>
      </c>
      <c r="F81" s="78"/>
      <c r="G81" s="78"/>
      <c r="H81" s="67"/>
      <c r="I81" s="69"/>
      <c r="K81" s="133"/>
      <c r="L81" s="132" t="e">
        <f>VLOOKUP(K81,'пр.взв'!B55:E78,2,FALSE)</f>
        <v>#N/A</v>
      </c>
      <c r="M81" s="132" t="e">
        <f>VLOOKUP(L81,'пр.взв'!C55:F78,2,FALSE)</f>
        <v>#N/A</v>
      </c>
      <c r="N81" s="132" t="e">
        <f>VLOOKUP(M81,'пр.взв'!D55:G78,2,FALSE)</f>
        <v>#N/A</v>
      </c>
      <c r="O81" s="78"/>
      <c r="P81" s="78"/>
      <c r="Q81" s="67"/>
      <c r="R81" s="69"/>
    </row>
    <row r="82" spans="1:18" ht="13.5" customHeight="1" thickBot="1">
      <c r="A82" s="12"/>
      <c r="B82" s="91"/>
      <c r="C82" s="84"/>
      <c r="D82" s="84"/>
      <c r="E82" s="84"/>
      <c r="F82" s="79"/>
      <c r="G82" s="79"/>
      <c r="H82" s="80"/>
      <c r="I82" s="77"/>
      <c r="K82" s="134"/>
      <c r="L82" s="89"/>
      <c r="M82" s="89"/>
      <c r="N82" s="89"/>
      <c r="O82" s="79"/>
      <c r="P82" s="79"/>
      <c r="Q82" s="80"/>
      <c r="R82" s="77"/>
    </row>
    <row r="83" spans="1:18" ht="12.75" customHeight="1">
      <c r="A83" s="12"/>
      <c r="B83" s="81">
        <v>19</v>
      </c>
      <c r="C83" s="83" t="str">
        <f>VLOOKUP(B83,'пр.взв'!B39:E62,2,FALSE)</f>
        <v>ГОЛОВАЧЕВ Станислав Викторович</v>
      </c>
      <c r="D83" s="83" t="str">
        <f>VLOOKUP(C83,'пр.взв'!C39:F62,2,FALSE)</f>
        <v>23.06.88 мс</v>
      </c>
      <c r="E83" s="83" t="str">
        <f>VLOOKUP(D83,'пр.взв'!D39:G62,2,FALSE)</f>
        <v>Москва ВС</v>
      </c>
      <c r="F83" s="87" t="s">
        <v>262</v>
      </c>
      <c r="G83" s="87"/>
      <c r="H83" s="66"/>
      <c r="I83" s="68"/>
      <c r="K83" s="130"/>
      <c r="L83" s="132" t="e">
        <f>VLOOKUP(K83,'пр.взв'!B51:E74,2,FALSE)</f>
        <v>#N/A</v>
      </c>
      <c r="M83" s="132" t="e">
        <f>VLOOKUP(L83,'пр.взв'!C51:F74,2,FALSE)</f>
        <v>#N/A</v>
      </c>
      <c r="N83" s="132" t="e">
        <f>VLOOKUP(M83,'пр.взв'!D51:G74,2,FALSE)</f>
        <v>#N/A</v>
      </c>
      <c r="O83" s="87"/>
      <c r="P83" s="87"/>
      <c r="Q83" s="66"/>
      <c r="R83" s="68"/>
    </row>
    <row r="84" spans="1:18" ht="12.75" customHeight="1" thickBot="1">
      <c r="A84" s="12"/>
      <c r="B84" s="82"/>
      <c r="C84" s="84"/>
      <c r="D84" s="84"/>
      <c r="E84" s="84"/>
      <c r="F84" s="78"/>
      <c r="G84" s="78"/>
      <c r="H84" s="67"/>
      <c r="I84" s="69"/>
      <c r="K84" s="131"/>
      <c r="L84" s="89"/>
      <c r="M84" s="89"/>
      <c r="N84" s="89"/>
      <c r="O84" s="78"/>
      <c r="P84" s="78"/>
      <c r="Q84" s="67"/>
      <c r="R84" s="69"/>
    </row>
    <row r="85" spans="1:18" ht="12.75" customHeight="1">
      <c r="A85" s="12"/>
      <c r="B85" s="82"/>
      <c r="C85" s="83" t="e">
        <f>VLOOKUP(B85,'пр.взв'!B15:E38,2,FALSE)</f>
        <v>#N/A</v>
      </c>
      <c r="D85" s="83" t="e">
        <f>VLOOKUP(C85,'пр.взв'!C15:F38,2,FALSE)</f>
        <v>#N/A</v>
      </c>
      <c r="E85" s="83" t="e">
        <f>VLOOKUP(D85,'пр.взв'!D15:G38,2,FALSE)</f>
        <v>#N/A</v>
      </c>
      <c r="F85" s="78"/>
      <c r="G85" s="78"/>
      <c r="H85" s="67"/>
      <c r="I85" s="69"/>
      <c r="K85" s="133"/>
      <c r="L85" s="132" t="e">
        <f>VLOOKUP(K85,'пр.взв'!B59:E82,2,FALSE)</f>
        <v>#N/A</v>
      </c>
      <c r="M85" s="132" t="e">
        <f>VLOOKUP(L85,'пр.взв'!C59:F82,2,FALSE)</f>
        <v>#N/A</v>
      </c>
      <c r="N85" s="132" t="e">
        <f>VLOOKUP(M85,'пр.взв'!D59:G82,2,FALSE)</f>
        <v>#N/A</v>
      </c>
      <c r="O85" s="78"/>
      <c r="P85" s="78"/>
      <c r="Q85" s="67"/>
      <c r="R85" s="69"/>
    </row>
    <row r="86" spans="1:18" ht="13.5" customHeight="1" thickBot="1">
      <c r="A86" s="12"/>
      <c r="B86" s="91"/>
      <c r="C86" s="84"/>
      <c r="D86" s="84"/>
      <c r="E86" s="84"/>
      <c r="F86" s="79"/>
      <c r="G86" s="79"/>
      <c r="H86" s="80"/>
      <c r="I86" s="77"/>
      <c r="K86" s="134"/>
      <c r="L86" s="89"/>
      <c r="M86" s="89"/>
      <c r="N86" s="89"/>
      <c r="O86" s="79"/>
      <c r="P86" s="79"/>
      <c r="Q86" s="80"/>
      <c r="R86" s="77"/>
    </row>
    <row r="87" spans="1:18" ht="12.75" customHeight="1">
      <c r="A87" s="12"/>
      <c r="B87" s="81"/>
      <c r="C87" s="83" t="e">
        <f>VLOOKUP(B87,'пр.взв'!B13:E36,2,FALSE)</f>
        <v>#N/A</v>
      </c>
      <c r="D87" s="83" t="e">
        <f>VLOOKUP(C87,'пр.взв'!C13:F36,2,FALSE)</f>
        <v>#N/A</v>
      </c>
      <c r="E87" s="83" t="e">
        <f>VLOOKUP(D87,'пр.взв'!D13:G36,2,FALSE)</f>
        <v>#N/A</v>
      </c>
      <c r="F87" s="87"/>
      <c r="G87" s="87"/>
      <c r="H87" s="66"/>
      <c r="I87" s="68"/>
      <c r="K87" s="130"/>
      <c r="L87" s="132" t="e">
        <f>VLOOKUP(K87,'пр.взв'!B69:E92,2,FALSE)</f>
        <v>#N/A</v>
      </c>
      <c r="M87" s="132" t="e">
        <f>VLOOKUP(L87,'пр.взв'!C69:F92,2,FALSE)</f>
        <v>#N/A</v>
      </c>
      <c r="N87" s="132" t="e">
        <f>VLOOKUP(M87,'пр.взв'!D69:G92,2,FALSE)</f>
        <v>#N/A</v>
      </c>
      <c r="O87" s="87"/>
      <c r="P87" s="87"/>
      <c r="Q87" s="66"/>
      <c r="R87" s="68"/>
    </row>
    <row r="88" spans="1:18" ht="12.75" customHeight="1" thickBot="1">
      <c r="A88" s="12"/>
      <c r="B88" s="82"/>
      <c r="C88" s="84"/>
      <c r="D88" s="84"/>
      <c r="E88" s="84"/>
      <c r="F88" s="78"/>
      <c r="G88" s="78"/>
      <c r="H88" s="67"/>
      <c r="I88" s="69"/>
      <c r="K88" s="131"/>
      <c r="L88" s="89"/>
      <c r="M88" s="89"/>
      <c r="N88" s="89"/>
      <c r="O88" s="78"/>
      <c r="P88" s="78"/>
      <c r="Q88" s="67"/>
      <c r="R88" s="69"/>
    </row>
    <row r="89" spans="1:18" ht="12.75" customHeight="1">
      <c r="A89" s="12"/>
      <c r="B89" s="82"/>
      <c r="C89" s="83" t="e">
        <f>VLOOKUP(B89,'пр.взв'!B17:E40,2,FALSE)</f>
        <v>#N/A</v>
      </c>
      <c r="D89" s="83" t="e">
        <f>VLOOKUP(C89,'пр.взв'!C17:F40,2,FALSE)</f>
        <v>#N/A</v>
      </c>
      <c r="E89" s="83" t="e">
        <f>VLOOKUP(D89,'пр.взв'!D17:G40,2,FALSE)</f>
        <v>#N/A</v>
      </c>
      <c r="F89" s="78"/>
      <c r="G89" s="78"/>
      <c r="H89" s="67"/>
      <c r="I89" s="69"/>
      <c r="K89" s="133"/>
      <c r="L89" s="132" t="e">
        <f>VLOOKUP(K89,'пр.взв'!B71:E94,2,FALSE)</f>
        <v>#N/A</v>
      </c>
      <c r="M89" s="132" t="e">
        <f>VLOOKUP(L89,'пр.взв'!C71:F94,2,FALSE)</f>
        <v>#N/A</v>
      </c>
      <c r="N89" s="132" t="e">
        <f>VLOOKUP(M89,'пр.взв'!D71:G94,2,FALSE)</f>
        <v>#N/A</v>
      </c>
      <c r="O89" s="78"/>
      <c r="P89" s="78"/>
      <c r="Q89" s="67"/>
      <c r="R89" s="69"/>
    </row>
    <row r="90" spans="1:18" ht="13.5" customHeight="1" thickBot="1">
      <c r="A90" s="12"/>
      <c r="B90" s="91"/>
      <c r="C90" s="84"/>
      <c r="D90" s="84"/>
      <c r="E90" s="84"/>
      <c r="F90" s="79"/>
      <c r="G90" s="79"/>
      <c r="H90" s="80"/>
      <c r="I90" s="77"/>
      <c r="K90" s="134"/>
      <c r="L90" s="89"/>
      <c r="M90" s="89"/>
      <c r="N90" s="89"/>
      <c r="O90" s="79"/>
      <c r="P90" s="79"/>
      <c r="Q90" s="80"/>
      <c r="R90" s="77"/>
    </row>
    <row r="91" spans="1:18" ht="12.75" customHeight="1">
      <c r="A91" s="12"/>
      <c r="B91" s="81"/>
      <c r="C91" s="83" t="e">
        <f>VLOOKUP(B91,'пр.взв'!B23:E46,2,FALSE)</f>
        <v>#N/A</v>
      </c>
      <c r="D91" s="83" t="e">
        <f>VLOOKUP(C91,'пр.взв'!C23:F46,2,FALSE)</f>
        <v>#N/A</v>
      </c>
      <c r="E91" s="83" t="e">
        <f>VLOOKUP(D91,'пр.взв'!D23:G46,2,FALSE)</f>
        <v>#N/A</v>
      </c>
      <c r="F91" s="87"/>
      <c r="G91" s="87"/>
      <c r="H91" s="66"/>
      <c r="I91" s="68"/>
      <c r="K91" s="130"/>
      <c r="L91" s="132" t="e">
        <f>VLOOKUP(K91,'пр.взв'!B65:E88,2,FALSE)</f>
        <v>#N/A</v>
      </c>
      <c r="M91" s="132" t="e">
        <f>VLOOKUP(L91,'пр.взв'!C65:F88,2,FALSE)</f>
        <v>#N/A</v>
      </c>
      <c r="N91" s="132" t="e">
        <f>VLOOKUP(M91,'пр.взв'!D65:G88,2,FALSE)</f>
        <v>#N/A</v>
      </c>
      <c r="O91" s="87" t="s">
        <v>262</v>
      </c>
      <c r="P91" s="87"/>
      <c r="Q91" s="66"/>
      <c r="R91" s="68"/>
    </row>
    <row r="92" spans="1:18" ht="12.75" customHeight="1" thickBot="1">
      <c r="A92" s="12"/>
      <c r="B92" s="82"/>
      <c r="C92" s="84"/>
      <c r="D92" s="84"/>
      <c r="E92" s="84"/>
      <c r="F92" s="78"/>
      <c r="G92" s="78"/>
      <c r="H92" s="67"/>
      <c r="I92" s="69"/>
      <c r="K92" s="131"/>
      <c r="L92" s="89"/>
      <c r="M92" s="89"/>
      <c r="N92" s="89"/>
      <c r="O92" s="78"/>
      <c r="P92" s="78"/>
      <c r="Q92" s="67"/>
      <c r="R92" s="69"/>
    </row>
    <row r="93" spans="1:18" ht="12.75" customHeight="1">
      <c r="A93" s="12"/>
      <c r="B93" s="82"/>
      <c r="C93" s="83" t="e">
        <f>VLOOKUP(B93,'пр.взв'!B25:E48,2,FALSE)</f>
        <v>#N/A</v>
      </c>
      <c r="D93" s="83" t="e">
        <f>VLOOKUP(C93,'пр.взв'!C25:F48,2,FALSE)</f>
        <v>#N/A</v>
      </c>
      <c r="E93" s="83" t="e">
        <f>VLOOKUP(D93,'пр.взв'!D25:G48,2,FALSE)</f>
        <v>#N/A</v>
      </c>
      <c r="F93" s="78"/>
      <c r="G93" s="78"/>
      <c r="H93" s="67"/>
      <c r="I93" s="69"/>
      <c r="K93" s="133"/>
      <c r="L93" s="135" t="e">
        <f>VLOOKUP(K93,'пр.взв'!B7:F30,2,FALSE)</f>
        <v>#N/A</v>
      </c>
      <c r="M93" s="135" t="e">
        <f>VLOOKUP(L93,'пр.взв'!C7:G30,2,FALSE)</f>
        <v>#N/A</v>
      </c>
      <c r="N93" s="135" t="e">
        <f>VLOOKUP(M93,'пр.взв'!D7:H30,2,FALSE)</f>
        <v>#N/A</v>
      </c>
      <c r="O93" s="78"/>
      <c r="P93" s="78"/>
      <c r="Q93" s="67"/>
      <c r="R93" s="69"/>
    </row>
    <row r="94" spans="1:18" ht="13.5" customHeight="1" thickBot="1">
      <c r="A94" s="12"/>
      <c r="B94" s="91"/>
      <c r="C94" s="84"/>
      <c r="D94" s="84"/>
      <c r="E94" s="84"/>
      <c r="F94" s="79"/>
      <c r="G94" s="79"/>
      <c r="H94" s="80"/>
      <c r="I94" s="77"/>
      <c r="K94" s="134"/>
      <c r="L94" s="136"/>
      <c r="M94" s="136"/>
      <c r="N94" s="136"/>
      <c r="O94" s="79"/>
      <c r="P94" s="79"/>
      <c r="Q94" s="80"/>
      <c r="R94" s="77"/>
    </row>
    <row r="95" spans="1:18" ht="12.75" customHeight="1">
      <c r="A95" s="12"/>
      <c r="B95" s="81"/>
      <c r="C95" s="83" t="e">
        <f>VLOOKUP(B95,'пр.взв'!B27:E50,2,FALSE)</f>
        <v>#N/A</v>
      </c>
      <c r="D95" s="83" t="e">
        <f>VLOOKUP(C95,'пр.взв'!C27:F50,2,FALSE)</f>
        <v>#N/A</v>
      </c>
      <c r="E95" s="83" t="e">
        <f>VLOOKUP(D95,'пр.взв'!D27:G50,2,FALSE)</f>
        <v>#N/A</v>
      </c>
      <c r="G95" s="87"/>
      <c r="H95" s="66"/>
      <c r="I95" s="68"/>
      <c r="K95" s="130"/>
      <c r="L95" s="132" t="e">
        <f>VLOOKUP(K95,'пр.взв'!B7:E30,2,FALSE)</f>
        <v>#N/A</v>
      </c>
      <c r="M95" s="132" t="e">
        <f>VLOOKUP(L95,'пр.взв'!C7:F30,2,FALSE)</f>
        <v>#N/A</v>
      </c>
      <c r="N95" s="132" t="e">
        <f>VLOOKUP(M95,'пр.взв'!D7:G30,2,FALSE)</f>
        <v>#N/A</v>
      </c>
      <c r="O95" s="87"/>
      <c r="P95" s="87"/>
      <c r="Q95" s="66"/>
      <c r="R95" s="68"/>
    </row>
    <row r="96" spans="1:18" ht="12.75" customHeight="1">
      <c r="A96" s="12"/>
      <c r="B96" s="82"/>
      <c r="C96" s="84"/>
      <c r="D96" s="84"/>
      <c r="E96" s="84"/>
      <c r="G96" s="78"/>
      <c r="H96" s="67"/>
      <c r="I96" s="69"/>
      <c r="K96" s="131"/>
      <c r="L96" s="89"/>
      <c r="M96" s="89"/>
      <c r="N96" s="89"/>
      <c r="O96" s="78"/>
      <c r="P96" s="78"/>
      <c r="Q96" s="67"/>
      <c r="R96" s="69"/>
    </row>
    <row r="97" spans="1:18" ht="12.75" customHeight="1">
      <c r="A97" s="12"/>
      <c r="B97" s="82"/>
      <c r="C97" s="89" t="e">
        <f>VLOOKUP(B97,'пр.взв'!B7:E30,2,FALSE)</f>
        <v>#N/A</v>
      </c>
      <c r="D97" s="86" t="e">
        <f>VLOOKUP(C97,'пр.взв'!C7:F30,2,FALSE)</f>
        <v>#N/A</v>
      </c>
      <c r="E97" s="86" t="e">
        <f>VLOOKUP(D97,'пр.взв'!D7:G30,2,FALSE)</f>
        <v>#N/A</v>
      </c>
      <c r="F97" s="78"/>
      <c r="G97" s="78"/>
      <c r="H97" s="67"/>
      <c r="I97" s="69"/>
      <c r="K97" s="133"/>
      <c r="L97" s="135" t="e">
        <f>VLOOKUP(K97,'пр.взв'!B7:F30,2,FALSE)</f>
        <v>#N/A</v>
      </c>
      <c r="M97" s="135" t="e">
        <f>VLOOKUP(L97,'пр.взв'!C7:G30,2,FALSE)</f>
        <v>#N/A</v>
      </c>
      <c r="N97" s="135" t="e">
        <f>VLOOKUP(M97,'пр.взв'!D7:H30,2,FALSE)</f>
        <v>#N/A</v>
      </c>
      <c r="O97" s="78"/>
      <c r="P97" s="78"/>
      <c r="Q97" s="67"/>
      <c r="R97" s="69"/>
    </row>
    <row r="98" spans="1:18" ht="13.5" customHeight="1" thickBot="1">
      <c r="A98" s="12"/>
      <c r="B98" s="91"/>
      <c r="C98" s="84"/>
      <c r="D98" s="93"/>
      <c r="E98" s="93"/>
      <c r="F98" s="79"/>
      <c r="G98" s="79"/>
      <c r="H98" s="80"/>
      <c r="I98" s="77"/>
      <c r="K98" s="134"/>
      <c r="L98" s="136"/>
      <c r="M98" s="136"/>
      <c r="N98" s="136"/>
      <c r="O98" s="79"/>
      <c r="P98" s="79"/>
      <c r="Q98" s="80"/>
      <c r="R98" s="77"/>
    </row>
    <row r="99" spans="1:18" ht="12.75" customHeight="1">
      <c r="A99" s="12"/>
      <c r="B99" s="81"/>
      <c r="C99" s="83" t="e">
        <f>VLOOKUP(B99,'пр.взв'!B7:E30,2,FALSE)</f>
        <v>#N/A</v>
      </c>
      <c r="D99" s="92" t="e">
        <f>VLOOKUP(C99,'пр.взв'!C7:F30,2,FALSE)</f>
        <v>#N/A</v>
      </c>
      <c r="E99" s="92" t="e">
        <f>VLOOKUP(D99,'пр.взв'!D7:G30,2,FALSE)</f>
        <v>#N/A</v>
      </c>
      <c r="F99" s="87"/>
      <c r="G99" s="87"/>
      <c r="H99" s="66"/>
      <c r="I99" s="68"/>
      <c r="K99" s="130"/>
      <c r="L99" s="132" t="e">
        <f>VLOOKUP(K99,'пр.взв'!B7:E30,2,FALSE)</f>
        <v>#N/A</v>
      </c>
      <c r="M99" s="132" t="e">
        <f>VLOOKUP(L99,'пр.взв'!C7:F30,2,FALSE)</f>
        <v>#N/A</v>
      </c>
      <c r="N99" s="132" t="e">
        <f>VLOOKUP(M99,'пр.взв'!D7:G30,2,FALSE)</f>
        <v>#N/A</v>
      </c>
      <c r="O99" s="87"/>
      <c r="P99" s="87"/>
      <c r="Q99" s="66"/>
      <c r="R99" s="68"/>
    </row>
    <row r="100" spans="1:18" ht="12.75" customHeight="1">
      <c r="A100" s="12"/>
      <c r="B100" s="82"/>
      <c r="C100" s="84"/>
      <c r="D100" s="93"/>
      <c r="E100" s="93"/>
      <c r="F100" s="78"/>
      <c r="G100" s="78"/>
      <c r="H100" s="67"/>
      <c r="I100" s="69"/>
      <c r="K100" s="131"/>
      <c r="L100" s="89"/>
      <c r="M100" s="89"/>
      <c r="N100" s="89"/>
      <c r="O100" s="78"/>
      <c r="P100" s="78"/>
      <c r="Q100" s="67"/>
      <c r="R100" s="69"/>
    </row>
    <row r="101" spans="1:18" ht="12.75" customHeight="1">
      <c r="A101" s="12"/>
      <c r="B101" s="82"/>
      <c r="C101" s="89" t="e">
        <f>VLOOKUP(B101,'пр.взв'!B7:E30,2,FALSE)</f>
        <v>#N/A</v>
      </c>
      <c r="D101" s="86" t="e">
        <f>VLOOKUP(C101,'пр.взв'!C7:F30,2,FALSE)</f>
        <v>#N/A</v>
      </c>
      <c r="E101" s="86" t="e">
        <f>VLOOKUP(D101,'пр.взв'!D7:G30,2,FALSE)</f>
        <v>#N/A</v>
      </c>
      <c r="F101" s="78"/>
      <c r="G101" s="78"/>
      <c r="H101" s="67"/>
      <c r="I101" s="69"/>
      <c r="K101" s="133"/>
      <c r="L101" s="135" t="e">
        <f>VLOOKUP(K101,'пр.взв'!B7:F30,2,FALSE)</f>
        <v>#N/A</v>
      </c>
      <c r="M101" s="135" t="e">
        <f>VLOOKUP(L101,'пр.взв'!C7:G30,2,FALSE)</f>
        <v>#N/A</v>
      </c>
      <c r="N101" s="135" t="e">
        <f>VLOOKUP(M101,'пр.взв'!D7:H30,2,FALSE)</f>
        <v>#N/A</v>
      </c>
      <c r="O101" s="78"/>
      <c r="P101" s="78"/>
      <c r="Q101" s="67"/>
      <c r="R101" s="69"/>
    </row>
    <row r="102" spans="1:18" ht="13.5" customHeight="1" thickBot="1">
      <c r="A102" s="12"/>
      <c r="B102" s="91"/>
      <c r="C102" s="84"/>
      <c r="D102" s="93"/>
      <c r="E102" s="93"/>
      <c r="F102" s="79"/>
      <c r="G102" s="79"/>
      <c r="H102" s="80"/>
      <c r="I102" s="77"/>
      <c r="K102" s="134"/>
      <c r="L102" s="136"/>
      <c r="M102" s="136"/>
      <c r="N102" s="136"/>
      <c r="O102" s="79"/>
      <c r="P102" s="79"/>
      <c r="Q102" s="80"/>
      <c r="R102" s="77"/>
    </row>
    <row r="103" spans="1:18" ht="12.75" customHeight="1">
      <c r="A103" s="12"/>
      <c r="B103" s="81"/>
      <c r="C103" s="83" t="e">
        <f>VLOOKUP(B103,'пр.взв'!B7:E30,2,FALSE)</f>
        <v>#N/A</v>
      </c>
      <c r="D103" s="92" t="e">
        <f>VLOOKUP(C103,'пр.взв'!C7:F30,2,FALSE)</f>
        <v>#N/A</v>
      </c>
      <c r="E103" s="92" t="e">
        <f>VLOOKUP(D103,'пр.взв'!D7:G30,2,FALSE)</f>
        <v>#N/A</v>
      </c>
      <c r="F103" s="87"/>
      <c r="G103" s="87"/>
      <c r="H103" s="66"/>
      <c r="I103" s="68"/>
      <c r="K103" s="130"/>
      <c r="L103" s="132" t="e">
        <f>VLOOKUP(K103,'пр.взв'!B7:E30,2,FALSE)</f>
        <v>#N/A</v>
      </c>
      <c r="M103" s="132" t="e">
        <f>VLOOKUP(L103,'пр.взв'!C7:F30,2,FALSE)</f>
        <v>#N/A</v>
      </c>
      <c r="N103" s="132" t="e">
        <f>VLOOKUP(M103,'пр.взв'!D7:G30,2,FALSE)</f>
        <v>#N/A</v>
      </c>
      <c r="O103" s="87"/>
      <c r="P103" s="87"/>
      <c r="Q103" s="66"/>
      <c r="R103" s="68"/>
    </row>
    <row r="104" spans="1:18" ht="12.75" customHeight="1">
      <c r="A104" s="12"/>
      <c r="B104" s="82"/>
      <c r="C104" s="84"/>
      <c r="D104" s="93"/>
      <c r="E104" s="93"/>
      <c r="F104" s="78"/>
      <c r="G104" s="78"/>
      <c r="H104" s="67"/>
      <c r="I104" s="69"/>
      <c r="K104" s="131"/>
      <c r="L104" s="89"/>
      <c r="M104" s="89"/>
      <c r="N104" s="89"/>
      <c r="O104" s="78"/>
      <c r="P104" s="78"/>
      <c r="Q104" s="67"/>
      <c r="R104" s="69"/>
    </row>
    <row r="105" spans="1:18" ht="12.75" customHeight="1">
      <c r="A105" s="12"/>
      <c r="B105" s="82"/>
      <c r="C105" s="89" t="e">
        <f>VLOOKUP(B105,'пр.взв'!B7:E30,2,FALSE)</f>
        <v>#N/A</v>
      </c>
      <c r="D105" s="86" t="e">
        <f>VLOOKUP(C105,'пр.взв'!C7:F30,2,FALSE)</f>
        <v>#N/A</v>
      </c>
      <c r="E105" s="86" t="e">
        <f>VLOOKUP(D105,'пр.взв'!D7:G30,2,FALSE)</f>
        <v>#N/A</v>
      </c>
      <c r="F105" s="78"/>
      <c r="G105" s="78"/>
      <c r="H105" s="67"/>
      <c r="I105" s="69"/>
      <c r="K105" s="133"/>
      <c r="L105" s="135" t="e">
        <f>VLOOKUP(K105,'пр.взв'!B7:E30,2,FALSE)</f>
        <v>#N/A</v>
      </c>
      <c r="M105" s="135" t="e">
        <f>VLOOKUP(L105,'пр.взв'!C7:F30,2,FALSE)</f>
        <v>#N/A</v>
      </c>
      <c r="N105" s="135" t="e">
        <f>VLOOKUP(M105,'пр.взв'!D7:G30,2,FALSE)</f>
        <v>#N/A</v>
      </c>
      <c r="O105" s="78"/>
      <c r="P105" s="78"/>
      <c r="Q105" s="67"/>
      <c r="R105" s="69"/>
    </row>
    <row r="106" spans="1:18" ht="13.5" customHeight="1" thickBot="1">
      <c r="A106" s="12"/>
      <c r="B106" s="91"/>
      <c r="C106" s="84"/>
      <c r="D106" s="93"/>
      <c r="E106" s="93"/>
      <c r="F106" s="79"/>
      <c r="G106" s="79"/>
      <c r="H106" s="80"/>
      <c r="I106" s="77"/>
      <c r="K106" s="134"/>
      <c r="L106" s="136"/>
      <c r="M106" s="136"/>
      <c r="N106" s="136"/>
      <c r="O106" s="79"/>
      <c r="P106" s="79"/>
      <c r="Q106" s="80"/>
      <c r="R106" s="77"/>
    </row>
    <row r="107" spans="1:18" ht="12.75" customHeight="1">
      <c r="A107" s="12"/>
      <c r="B107" s="81"/>
      <c r="C107" s="83" t="e">
        <f>VLOOKUP(B107,'пр.взв'!B7:E30,2,FALSE)</f>
        <v>#N/A</v>
      </c>
      <c r="D107" s="92" t="e">
        <f>VLOOKUP(C107,'пр.взв'!C7:F30,2,FALSE)</f>
        <v>#N/A</v>
      </c>
      <c r="E107" s="92" t="e">
        <f>VLOOKUP(D107,'пр.взв'!D7:G30,2,FALSE)</f>
        <v>#N/A</v>
      </c>
      <c r="F107" s="87"/>
      <c r="G107" s="87"/>
      <c r="H107" s="66"/>
      <c r="I107" s="68"/>
      <c r="K107" s="130"/>
      <c r="L107" s="132" t="e">
        <f>VLOOKUP(K107,'пр.взв'!B7:E30,2,FALSE)</f>
        <v>#N/A</v>
      </c>
      <c r="M107" s="132" t="e">
        <f>VLOOKUP(L107,'пр.взв'!C7:F30,2,FALSE)</f>
        <v>#N/A</v>
      </c>
      <c r="N107" s="132" t="e">
        <f>VLOOKUP(M107,'пр.взв'!D7:G30,2,FALSE)</f>
        <v>#N/A</v>
      </c>
      <c r="O107" s="87"/>
      <c r="P107" s="87"/>
      <c r="Q107" s="66"/>
      <c r="R107" s="68"/>
    </row>
    <row r="108" spans="1:18" ht="12.75" customHeight="1">
      <c r="A108" s="12"/>
      <c r="B108" s="82"/>
      <c r="C108" s="84"/>
      <c r="D108" s="93"/>
      <c r="E108" s="93"/>
      <c r="F108" s="78"/>
      <c r="G108" s="78"/>
      <c r="H108" s="67"/>
      <c r="I108" s="69"/>
      <c r="K108" s="131"/>
      <c r="L108" s="89"/>
      <c r="M108" s="89"/>
      <c r="N108" s="89"/>
      <c r="O108" s="78"/>
      <c r="P108" s="78"/>
      <c r="Q108" s="67"/>
      <c r="R108" s="69"/>
    </row>
    <row r="109" spans="1:18" ht="12.75" customHeight="1">
      <c r="A109" s="12"/>
      <c r="B109" s="82"/>
      <c r="C109" s="89" t="e">
        <f>VLOOKUP(B109,'пр.взв'!B7:E30,2,FALSE)</f>
        <v>#N/A</v>
      </c>
      <c r="D109" s="86" t="e">
        <f>VLOOKUP(C109,'пр.взв'!C7:F30,2,FALSE)</f>
        <v>#N/A</v>
      </c>
      <c r="E109" s="86" t="e">
        <f>VLOOKUP(D109,'пр.взв'!D7:G30,2,FALSE)</f>
        <v>#N/A</v>
      </c>
      <c r="F109" s="78"/>
      <c r="G109" s="78"/>
      <c r="H109" s="67"/>
      <c r="I109" s="69"/>
      <c r="K109" s="133"/>
      <c r="L109" s="135" t="e">
        <f>VLOOKUP(K109,'пр.взв'!B7:E30,2,FALSE)</f>
        <v>#N/A</v>
      </c>
      <c r="M109" s="135" t="e">
        <f>VLOOKUP(L109,'пр.взв'!C7:F30,2,FALSE)</f>
        <v>#N/A</v>
      </c>
      <c r="N109" s="135" t="e">
        <f>VLOOKUP(M109,'пр.взв'!D7:G30,2,FALSE)</f>
        <v>#N/A</v>
      </c>
      <c r="O109" s="78"/>
      <c r="P109" s="78"/>
      <c r="Q109" s="67"/>
      <c r="R109" s="69"/>
    </row>
    <row r="110" spans="1:18" ht="13.5" customHeight="1" thickBot="1">
      <c r="A110" s="12"/>
      <c r="B110" s="91"/>
      <c r="C110" s="84"/>
      <c r="D110" s="93"/>
      <c r="E110" s="93"/>
      <c r="F110" s="79"/>
      <c r="G110" s="79"/>
      <c r="H110" s="80"/>
      <c r="I110" s="77"/>
      <c r="K110" s="134"/>
      <c r="L110" s="136"/>
      <c r="M110" s="136"/>
      <c r="N110" s="136"/>
      <c r="O110" s="79"/>
      <c r="P110" s="79"/>
      <c r="Q110" s="80"/>
      <c r="R110" s="77"/>
    </row>
    <row r="111" spans="1:18" ht="12.75" customHeight="1">
      <c r="A111" s="12"/>
      <c r="B111" s="81"/>
      <c r="C111" s="83" t="e">
        <f>VLOOKUP(B111,'пр.взв'!B7:E30,2,FALSE)</f>
        <v>#N/A</v>
      </c>
      <c r="D111" s="92" t="e">
        <f>VLOOKUP(C111,'пр.взв'!C7:F30,2,FALSE)</f>
        <v>#N/A</v>
      </c>
      <c r="E111" s="92" t="e">
        <f>VLOOKUP(D111,'пр.взв'!D7:G30,2,FALSE)</f>
        <v>#N/A</v>
      </c>
      <c r="F111" s="87"/>
      <c r="G111" s="87"/>
      <c r="H111" s="66"/>
      <c r="I111" s="68"/>
      <c r="K111" s="130"/>
      <c r="L111" s="132" t="e">
        <f>VLOOKUP(K111,'пр.взв'!B7:E30,2,FALSE)</f>
        <v>#N/A</v>
      </c>
      <c r="M111" s="132" t="e">
        <f>VLOOKUP(L111,'пр.взв'!C7:F30,2,FALSE)</f>
        <v>#N/A</v>
      </c>
      <c r="N111" s="132" t="e">
        <f>VLOOKUP(M111,'пр.взв'!D7:G30,2,FALSE)</f>
        <v>#N/A</v>
      </c>
      <c r="O111" s="87"/>
      <c r="P111" s="87"/>
      <c r="Q111" s="66"/>
      <c r="R111" s="68"/>
    </row>
    <row r="112" spans="1:18" ht="12.75" customHeight="1">
      <c r="A112" s="12"/>
      <c r="B112" s="82"/>
      <c r="C112" s="84"/>
      <c r="D112" s="93"/>
      <c r="E112" s="93"/>
      <c r="F112" s="78"/>
      <c r="G112" s="78"/>
      <c r="H112" s="67"/>
      <c r="I112" s="69"/>
      <c r="K112" s="131"/>
      <c r="L112" s="89"/>
      <c r="M112" s="89"/>
      <c r="N112" s="89"/>
      <c r="O112" s="78"/>
      <c r="P112" s="78"/>
      <c r="Q112" s="67"/>
      <c r="R112" s="69"/>
    </row>
    <row r="113" spans="1:18" ht="12.75" customHeight="1">
      <c r="A113" s="12"/>
      <c r="B113" s="82"/>
      <c r="C113" s="89" t="e">
        <f>VLOOKUP(B113,'пр.взв'!B7:E30,2,FALSE)</f>
        <v>#N/A</v>
      </c>
      <c r="D113" s="86" t="e">
        <f>VLOOKUP(C113,'пр.взв'!C7:F30,2,FALSE)</f>
        <v>#N/A</v>
      </c>
      <c r="E113" s="86" t="e">
        <f>VLOOKUP(D113,'пр.взв'!D7:G30,2,FALSE)</f>
        <v>#N/A</v>
      </c>
      <c r="F113" s="78"/>
      <c r="G113" s="78"/>
      <c r="H113" s="67"/>
      <c r="I113" s="69"/>
      <c r="K113" s="133"/>
      <c r="L113" s="135" t="e">
        <f>VLOOKUP(K113,'пр.взв'!B7:E30,2,FALSE)</f>
        <v>#N/A</v>
      </c>
      <c r="M113" s="135" t="e">
        <f>VLOOKUP(L113,'пр.взв'!C7:F30,2,FALSE)</f>
        <v>#N/A</v>
      </c>
      <c r="N113" s="135" t="e">
        <f>VLOOKUP(M113,'пр.взв'!D7:G30,2,FALSE)</f>
        <v>#N/A</v>
      </c>
      <c r="O113" s="78"/>
      <c r="P113" s="78"/>
      <c r="Q113" s="67"/>
      <c r="R113" s="69"/>
    </row>
    <row r="114" spans="1:18" ht="13.5" customHeight="1" thickBot="1">
      <c r="A114" s="12"/>
      <c r="B114" s="91"/>
      <c r="C114" s="84"/>
      <c r="D114" s="93"/>
      <c r="E114" s="93"/>
      <c r="F114" s="79"/>
      <c r="G114" s="79"/>
      <c r="H114" s="80"/>
      <c r="I114" s="77"/>
      <c r="K114" s="134"/>
      <c r="L114" s="136"/>
      <c r="M114" s="136"/>
      <c r="N114" s="136"/>
      <c r="O114" s="79"/>
      <c r="P114" s="79"/>
      <c r="Q114" s="80"/>
      <c r="R114" s="77"/>
    </row>
    <row r="115" spans="1:18" ht="12.75" customHeight="1">
      <c r="A115" s="12"/>
      <c r="B115" s="81"/>
      <c r="C115" s="83" t="e">
        <f>VLOOKUP(B115,'пр.взв'!B7:E30,2,FALSE)</f>
        <v>#N/A</v>
      </c>
      <c r="D115" s="92" t="e">
        <f>VLOOKUP(C115,'пр.взв'!C7:F30,2,FALSE)</f>
        <v>#N/A</v>
      </c>
      <c r="E115" s="92" t="e">
        <f>VLOOKUP(D115,'пр.взв'!D7:G30,2,FALSE)</f>
        <v>#N/A</v>
      </c>
      <c r="F115" s="87"/>
      <c r="G115" s="87"/>
      <c r="H115" s="66"/>
      <c r="I115" s="68"/>
      <c r="K115" s="130"/>
      <c r="L115" s="132" t="e">
        <f>VLOOKUP(K115,'пр.взв'!B7:E30,2,FALSE)</f>
        <v>#N/A</v>
      </c>
      <c r="M115" s="132" t="e">
        <f>VLOOKUP(L115,'пр.взв'!C7:F30,2,FALSE)</f>
        <v>#N/A</v>
      </c>
      <c r="N115" s="132" t="e">
        <f>VLOOKUP(M115,'пр.взв'!D7:G30,2,FALSE)</f>
        <v>#N/A</v>
      </c>
      <c r="O115" s="87"/>
      <c r="P115" s="87"/>
      <c r="Q115" s="66"/>
      <c r="R115" s="68"/>
    </row>
    <row r="116" spans="1:18" ht="12.75" customHeight="1">
      <c r="A116" s="12"/>
      <c r="B116" s="82"/>
      <c r="C116" s="84"/>
      <c r="D116" s="93"/>
      <c r="E116" s="93"/>
      <c r="F116" s="78"/>
      <c r="G116" s="78"/>
      <c r="H116" s="67"/>
      <c r="I116" s="69"/>
      <c r="K116" s="131"/>
      <c r="L116" s="89"/>
      <c r="M116" s="89"/>
      <c r="N116" s="89"/>
      <c r="O116" s="78"/>
      <c r="P116" s="78"/>
      <c r="Q116" s="67"/>
      <c r="R116" s="69"/>
    </row>
    <row r="117" spans="1:18" ht="12.75" customHeight="1">
      <c r="A117" s="12"/>
      <c r="B117" s="82"/>
      <c r="C117" s="89" t="e">
        <f>VLOOKUP(B117,'пр.взв'!B7:E30,2,FALSE)</f>
        <v>#N/A</v>
      </c>
      <c r="D117" s="86" t="e">
        <f>VLOOKUP(C117,'пр.взв'!C7:F30,2,FALSE)</f>
        <v>#N/A</v>
      </c>
      <c r="E117" s="86" t="e">
        <f>VLOOKUP(D117,'пр.взв'!D7:G30,2,FALSE)</f>
        <v>#N/A</v>
      </c>
      <c r="F117" s="78"/>
      <c r="G117" s="78"/>
      <c r="H117" s="67"/>
      <c r="I117" s="69"/>
      <c r="K117" s="133"/>
      <c r="L117" s="137" t="e">
        <f>VLOOKUP(K117,'пр.взв'!B7:E30,2,FALSE)</f>
        <v>#N/A</v>
      </c>
      <c r="M117" s="137" t="e">
        <f>VLOOKUP(L117,'пр.взв'!C7:F30,2,FALSE)</f>
        <v>#N/A</v>
      </c>
      <c r="N117" s="137" t="e">
        <f>VLOOKUP(M117,'пр.взв'!D7:G30,2,FALSE)</f>
        <v>#N/A</v>
      </c>
      <c r="O117" s="78"/>
      <c r="P117" s="78"/>
      <c r="Q117" s="67"/>
      <c r="R117" s="69"/>
    </row>
    <row r="118" spans="1:18" ht="13.5" customHeight="1" thickBot="1">
      <c r="A118" s="12"/>
      <c r="B118" s="91"/>
      <c r="C118" s="84"/>
      <c r="D118" s="93"/>
      <c r="E118" s="93"/>
      <c r="F118" s="79"/>
      <c r="G118" s="79"/>
      <c r="H118" s="80"/>
      <c r="I118" s="77"/>
      <c r="K118" s="134"/>
      <c r="L118" s="89"/>
      <c r="M118" s="89"/>
      <c r="N118" s="89"/>
      <c r="O118" s="79"/>
      <c r="P118" s="79"/>
      <c r="Q118" s="80"/>
      <c r="R118" s="77"/>
    </row>
    <row r="119" spans="1:18" ht="12.75" customHeight="1">
      <c r="A119" s="12"/>
      <c r="B119" s="81"/>
      <c r="C119" s="83" t="e">
        <f>VLOOKUP(B119,'пр.взв'!B7:E30,2,FALSE)</f>
        <v>#N/A</v>
      </c>
      <c r="D119" s="92" t="e">
        <f>VLOOKUP(C119,'пр.взв'!C7:F30,2,FALSE)</f>
        <v>#N/A</v>
      </c>
      <c r="E119" s="92" t="e">
        <f>VLOOKUP(D119,'пр.взв'!D7:G30,2,FALSE)</f>
        <v>#N/A</v>
      </c>
      <c r="F119" s="117"/>
      <c r="G119" s="87"/>
      <c r="H119" s="66"/>
      <c r="I119" s="68"/>
      <c r="K119" s="130"/>
      <c r="L119" s="132" t="e">
        <f>VLOOKUP(K119,'пр.взв'!B7:F30,2,FALSE)</f>
        <v>#N/A</v>
      </c>
      <c r="M119" s="132" t="e">
        <f>VLOOKUP(L119,'пр.взв'!C7:G30,2,FALSE)</f>
        <v>#N/A</v>
      </c>
      <c r="N119" s="132" t="e">
        <f>VLOOKUP(M119,'пр.взв'!D7:H30,2,FALSE)</f>
        <v>#N/A</v>
      </c>
      <c r="O119" s="117"/>
      <c r="P119" s="87"/>
      <c r="Q119" s="66"/>
      <c r="R119" s="68"/>
    </row>
    <row r="120" spans="1:18" ht="12.75" customHeight="1">
      <c r="A120" s="12"/>
      <c r="B120" s="82"/>
      <c r="C120" s="84"/>
      <c r="D120" s="93"/>
      <c r="E120" s="93"/>
      <c r="F120" s="115"/>
      <c r="G120" s="78"/>
      <c r="H120" s="67"/>
      <c r="I120" s="69"/>
      <c r="K120" s="131"/>
      <c r="L120" s="89"/>
      <c r="M120" s="89"/>
      <c r="N120" s="89"/>
      <c r="O120" s="115"/>
      <c r="P120" s="78"/>
      <c r="Q120" s="67"/>
      <c r="R120" s="69"/>
    </row>
    <row r="121" spans="1:18" ht="12.75" customHeight="1">
      <c r="A121" s="12"/>
      <c r="B121" s="82"/>
      <c r="C121" s="89" t="e">
        <f>VLOOKUP(B121,'пр.взв'!B7:E30,2,FALSE)</f>
        <v>#N/A</v>
      </c>
      <c r="D121" s="86" t="e">
        <f>VLOOKUP(C121,'пр.взв'!C7:F30,2,FALSE)</f>
        <v>#N/A</v>
      </c>
      <c r="E121" s="86" t="e">
        <f>VLOOKUP(D121,'пр.взв'!D7:G30,2,FALSE)</f>
        <v>#N/A</v>
      </c>
      <c r="F121" s="115"/>
      <c r="G121" s="78"/>
      <c r="H121" s="67"/>
      <c r="I121" s="69"/>
      <c r="K121" s="133"/>
      <c r="L121" s="135" t="e">
        <f>VLOOKUP(K121,'пр.взв'!B7:E30,2,FALSE)</f>
        <v>#N/A</v>
      </c>
      <c r="M121" s="135" t="e">
        <f>VLOOKUP(L121,'пр.взв'!C7:F30,2,FALSE)</f>
        <v>#N/A</v>
      </c>
      <c r="N121" s="135" t="e">
        <f>VLOOKUP(M121,'пр.взв'!D7:G30,2,FALSE)</f>
        <v>#N/A</v>
      </c>
      <c r="O121" s="115"/>
      <c r="P121" s="78"/>
      <c r="Q121" s="67"/>
      <c r="R121" s="69"/>
    </row>
    <row r="122" spans="1:18" ht="13.5" customHeight="1" thickBot="1">
      <c r="A122" s="12"/>
      <c r="B122" s="91"/>
      <c r="C122" s="90"/>
      <c r="D122" s="94"/>
      <c r="E122" s="94"/>
      <c r="F122" s="116"/>
      <c r="G122" s="79"/>
      <c r="H122" s="80"/>
      <c r="I122" s="77"/>
      <c r="K122" s="134"/>
      <c r="L122" s="136"/>
      <c r="M122" s="136"/>
      <c r="N122" s="136"/>
      <c r="O122" s="116"/>
      <c r="P122" s="79"/>
      <c r="Q122" s="80"/>
      <c r="R122" s="77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59"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Q5:Q6"/>
    <mergeCell ref="R5:R6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A41:A42"/>
    <mergeCell ref="A43:A44"/>
    <mergeCell ref="A45:A46"/>
    <mergeCell ref="A47:A48"/>
    <mergeCell ref="A49:A50"/>
    <mergeCell ref="A55:A56"/>
    <mergeCell ref="C41:C42"/>
    <mergeCell ref="A51:A52"/>
    <mergeCell ref="A53:A54"/>
    <mergeCell ref="A13:A14"/>
    <mergeCell ref="A17:A18"/>
    <mergeCell ref="A19:A20"/>
    <mergeCell ref="A21:A22"/>
    <mergeCell ref="A15:A16"/>
    <mergeCell ref="A35:A36"/>
    <mergeCell ref="A39:A40"/>
    <mergeCell ref="B49:B50"/>
    <mergeCell ref="C49:C50"/>
    <mergeCell ref="D49:D50"/>
    <mergeCell ref="E49:E50"/>
    <mergeCell ref="A3:A4"/>
    <mergeCell ref="A5:A6"/>
    <mergeCell ref="A7:A8"/>
    <mergeCell ref="A9:A10"/>
    <mergeCell ref="B47:B48"/>
    <mergeCell ref="C47:C48"/>
    <mergeCell ref="B65:B66"/>
    <mergeCell ref="C65:C66"/>
    <mergeCell ref="D65:D66"/>
    <mergeCell ref="E65:E66"/>
    <mergeCell ref="F67:F68"/>
    <mergeCell ref="G67:G68"/>
    <mergeCell ref="B67:B68"/>
    <mergeCell ref="C67:C68"/>
    <mergeCell ref="D67:D68"/>
    <mergeCell ref="E67:E68"/>
    <mergeCell ref="D59:D60"/>
    <mergeCell ref="E59:E60"/>
    <mergeCell ref="F57:F58"/>
    <mergeCell ref="F59:F60"/>
    <mergeCell ref="G59:G60"/>
    <mergeCell ref="D41:D42"/>
    <mergeCell ref="E41:E42"/>
    <mergeCell ref="G43:G44"/>
    <mergeCell ref="D47:D48"/>
    <mergeCell ref="E47:E48"/>
    <mergeCell ref="H65:H66"/>
    <mergeCell ref="D29:D30"/>
    <mergeCell ref="E29:E30"/>
    <mergeCell ref="F29:F30"/>
    <mergeCell ref="D45:D46"/>
    <mergeCell ref="E45:E46"/>
    <mergeCell ref="F65:F66"/>
    <mergeCell ref="G65:G66"/>
    <mergeCell ref="H59:H60"/>
    <mergeCell ref="F39:F40"/>
    <mergeCell ref="E15:E16"/>
    <mergeCell ref="F15:F16"/>
    <mergeCell ref="G15:G16"/>
    <mergeCell ref="F71:F72"/>
    <mergeCell ref="G71:G72"/>
    <mergeCell ref="F55:F56"/>
    <mergeCell ref="G55:G56"/>
    <mergeCell ref="E39:E40"/>
    <mergeCell ref="G29:G30"/>
    <mergeCell ref="G39:G40"/>
    <mergeCell ref="H67:H68"/>
    <mergeCell ref="B69:B70"/>
    <mergeCell ref="C69:C70"/>
    <mergeCell ref="D69:D70"/>
    <mergeCell ref="E69:E70"/>
    <mergeCell ref="F69:F70"/>
    <mergeCell ref="G69:G70"/>
    <mergeCell ref="H69:H70"/>
    <mergeCell ref="D71:D72"/>
    <mergeCell ref="E71:E72"/>
    <mergeCell ref="F75:F76"/>
    <mergeCell ref="G75:G76"/>
    <mergeCell ref="B75:B76"/>
    <mergeCell ref="C75:C76"/>
    <mergeCell ref="D75:D76"/>
    <mergeCell ref="E75:E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H75:H76"/>
    <mergeCell ref="B77:B78"/>
    <mergeCell ref="C77:C78"/>
    <mergeCell ref="D77:D78"/>
    <mergeCell ref="E77:E78"/>
    <mergeCell ref="F77:F78"/>
    <mergeCell ref="G77:G78"/>
    <mergeCell ref="H77:H78"/>
    <mergeCell ref="D79:D80"/>
    <mergeCell ref="E79:E80"/>
    <mergeCell ref="G83:G84"/>
    <mergeCell ref="B83:B84"/>
    <mergeCell ref="C83:C84"/>
    <mergeCell ref="D83:D84"/>
    <mergeCell ref="E83:E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H83:H84"/>
    <mergeCell ref="B85:B86"/>
    <mergeCell ref="C85:C86"/>
    <mergeCell ref="D85:D86"/>
    <mergeCell ref="E85:E86"/>
    <mergeCell ref="F85:F86"/>
    <mergeCell ref="G85:G86"/>
    <mergeCell ref="H85:H86"/>
    <mergeCell ref="D87:D88"/>
    <mergeCell ref="E87:E88"/>
    <mergeCell ref="F91:F92"/>
    <mergeCell ref="G91:G92"/>
    <mergeCell ref="B91:B92"/>
    <mergeCell ref="C91:C92"/>
    <mergeCell ref="D91:D92"/>
    <mergeCell ref="E91:E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F83:F84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D95:D96"/>
    <mergeCell ref="E95:E96"/>
    <mergeCell ref="F99:F100"/>
    <mergeCell ref="G99:G100"/>
    <mergeCell ref="B99:B100"/>
    <mergeCell ref="C99:C100"/>
    <mergeCell ref="D99:D100"/>
    <mergeCell ref="E99:E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D103:D104"/>
    <mergeCell ref="E103:E104"/>
    <mergeCell ref="F107:F108"/>
    <mergeCell ref="G107:G108"/>
    <mergeCell ref="B107:B108"/>
    <mergeCell ref="C107:C108"/>
    <mergeCell ref="D107:D108"/>
    <mergeCell ref="E107:E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D111:D112"/>
    <mergeCell ref="E111:E112"/>
    <mergeCell ref="F115:F116"/>
    <mergeCell ref="G115:G116"/>
    <mergeCell ref="B115:B116"/>
    <mergeCell ref="C115:C116"/>
    <mergeCell ref="D115:D116"/>
    <mergeCell ref="E115:E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I73:I74"/>
    <mergeCell ref="I75:I76"/>
    <mergeCell ref="H119:H120"/>
    <mergeCell ref="I89:I90"/>
    <mergeCell ref="I91:I92"/>
    <mergeCell ref="I93:I94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81:I82"/>
    <mergeCell ref="I83:I84"/>
    <mergeCell ref="I85:I86"/>
    <mergeCell ref="I87:I88"/>
    <mergeCell ref="I121:I122"/>
    <mergeCell ref="I107:I108"/>
    <mergeCell ref="I109:I110"/>
    <mergeCell ref="I117:I118"/>
    <mergeCell ref="I119:I120"/>
    <mergeCell ref="I105:I106"/>
    <mergeCell ref="I111:I112"/>
    <mergeCell ref="I59:I60"/>
    <mergeCell ref="I113:I114"/>
    <mergeCell ref="I115:I116"/>
    <mergeCell ref="I97:I98"/>
    <mergeCell ref="I99:I100"/>
    <mergeCell ref="I101:I102"/>
    <mergeCell ref="I103:I104"/>
    <mergeCell ref="I77:I78"/>
    <mergeCell ref="I79:I80"/>
    <mergeCell ref="I95:I96"/>
    <mergeCell ref="I55:I56"/>
    <mergeCell ref="F33:F34"/>
    <mergeCell ref="G33:G34"/>
    <mergeCell ref="H33:H34"/>
    <mergeCell ref="I33:I34"/>
    <mergeCell ref="H37:H38"/>
    <mergeCell ref="I49:I50"/>
    <mergeCell ref="F53:F54"/>
    <mergeCell ref="G53:G54"/>
    <mergeCell ref="F43:F44"/>
    <mergeCell ref="B57:B58"/>
    <mergeCell ref="C57:C58"/>
    <mergeCell ref="D57:D58"/>
    <mergeCell ref="E57:E58"/>
    <mergeCell ref="D33:D34"/>
    <mergeCell ref="E33:E34"/>
    <mergeCell ref="B55:B56"/>
    <mergeCell ref="C55:C56"/>
    <mergeCell ref="D55:D56"/>
    <mergeCell ref="E55:E56"/>
    <mergeCell ref="H53:H54"/>
    <mergeCell ref="I53:I54"/>
    <mergeCell ref="H39:H40"/>
    <mergeCell ref="C35:C36"/>
    <mergeCell ref="D35:D36"/>
    <mergeCell ref="E35:E36"/>
    <mergeCell ref="D37:D38"/>
    <mergeCell ref="E37:E38"/>
    <mergeCell ref="F41:F42"/>
    <mergeCell ref="D39:D40"/>
    <mergeCell ref="F47:F48"/>
    <mergeCell ref="G47:G48"/>
    <mergeCell ref="F45:F46"/>
    <mergeCell ref="G45:G46"/>
    <mergeCell ref="F51:F52"/>
    <mergeCell ref="G51:G52"/>
    <mergeCell ref="F49:F50"/>
    <mergeCell ref="G49:G50"/>
    <mergeCell ref="B51:B52"/>
    <mergeCell ref="C51:C52"/>
    <mergeCell ref="D51:D52"/>
    <mergeCell ref="E51:E52"/>
    <mergeCell ref="B53:B54"/>
    <mergeCell ref="C53:C54"/>
    <mergeCell ref="D53:D54"/>
    <mergeCell ref="E53:E5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B29:B30"/>
    <mergeCell ref="H45:H46"/>
    <mergeCell ref="I45:I46"/>
    <mergeCell ref="F35:F36"/>
    <mergeCell ref="G35:G36"/>
    <mergeCell ref="H35:H36"/>
    <mergeCell ref="I35:I36"/>
    <mergeCell ref="F37:F38"/>
    <mergeCell ref="G41:G42"/>
    <mergeCell ref="I37:I38"/>
    <mergeCell ref="B43:B44"/>
    <mergeCell ref="C43:C44"/>
    <mergeCell ref="D43:D44"/>
    <mergeCell ref="E43:E44"/>
    <mergeCell ref="C39:C40"/>
    <mergeCell ref="E31:E32"/>
    <mergeCell ref="B35:B36"/>
    <mergeCell ref="B37:B38"/>
    <mergeCell ref="C37:C38"/>
    <mergeCell ref="B41:B42"/>
    <mergeCell ref="E25:E26"/>
    <mergeCell ref="F27:F28"/>
    <mergeCell ref="G27:G28"/>
    <mergeCell ref="G37:G38"/>
    <mergeCell ref="B27:B28"/>
    <mergeCell ref="C27:C28"/>
    <mergeCell ref="D27:D28"/>
    <mergeCell ref="E27:E28"/>
    <mergeCell ref="F31:F32"/>
    <mergeCell ref="C29:C30"/>
    <mergeCell ref="H23:H24"/>
    <mergeCell ref="I23:I24"/>
    <mergeCell ref="F25:F26"/>
    <mergeCell ref="G25:G26"/>
    <mergeCell ref="H27:H28"/>
    <mergeCell ref="I27:I28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B25:B26"/>
    <mergeCell ref="C25:C26"/>
    <mergeCell ref="D25:D26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H21:H22"/>
    <mergeCell ref="E13:E14"/>
    <mergeCell ref="B15:B16"/>
    <mergeCell ref="C19:C20"/>
    <mergeCell ref="D19:D20"/>
    <mergeCell ref="E19:E20"/>
    <mergeCell ref="B17:B18"/>
    <mergeCell ref="C17:C18"/>
    <mergeCell ref="D17:D18"/>
    <mergeCell ref="E17:E18"/>
    <mergeCell ref="B19:B20"/>
    <mergeCell ref="G17:G18"/>
    <mergeCell ref="H17:H18"/>
    <mergeCell ref="I17:I18"/>
    <mergeCell ref="H15:H16"/>
    <mergeCell ref="I15:I16"/>
    <mergeCell ref="F9:F10"/>
    <mergeCell ref="G13:G14"/>
    <mergeCell ref="F17:F18"/>
    <mergeCell ref="H9:H10"/>
    <mergeCell ref="I9:I10"/>
    <mergeCell ref="F11:F12"/>
    <mergeCell ref="H13:H14"/>
    <mergeCell ref="I13:I14"/>
    <mergeCell ref="B9:B10"/>
    <mergeCell ref="C9:C10"/>
    <mergeCell ref="D9:D10"/>
    <mergeCell ref="G11:G12"/>
    <mergeCell ref="H11:H12"/>
    <mergeCell ref="C15:C16"/>
    <mergeCell ref="B11:B12"/>
    <mergeCell ref="C11:C12"/>
    <mergeCell ref="D11:D12"/>
    <mergeCell ref="B13:B14"/>
    <mergeCell ref="C13:C14"/>
    <mergeCell ref="D13:D14"/>
    <mergeCell ref="D15:D16"/>
    <mergeCell ref="G5:G6"/>
    <mergeCell ref="I11:I12"/>
    <mergeCell ref="A11:A12"/>
    <mergeCell ref="E11:E12"/>
    <mergeCell ref="B7:B8"/>
    <mergeCell ref="C7:C8"/>
    <mergeCell ref="D7:D8"/>
    <mergeCell ref="E7:E8"/>
    <mergeCell ref="E9:E10"/>
    <mergeCell ref="G9:G10"/>
    <mergeCell ref="H3:H4"/>
    <mergeCell ref="I7:I8"/>
    <mergeCell ref="F7:F8"/>
    <mergeCell ref="G7:G8"/>
    <mergeCell ref="H7:H8"/>
    <mergeCell ref="B5:B6"/>
    <mergeCell ref="C5:C6"/>
    <mergeCell ref="D5:D6"/>
    <mergeCell ref="E5:E6"/>
    <mergeCell ref="F5:F6"/>
    <mergeCell ref="I3:I4"/>
    <mergeCell ref="H5:H6"/>
    <mergeCell ref="I5:I6"/>
    <mergeCell ref="B1:I1"/>
    <mergeCell ref="B3:B4"/>
    <mergeCell ref="C3:C4"/>
    <mergeCell ref="D3:D4"/>
    <mergeCell ref="E3:E4"/>
    <mergeCell ref="F3:F4"/>
    <mergeCell ref="G3:G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M228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111" sqref="U111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7.7109375" style="0" customWidth="1"/>
    <col min="4" max="4" width="9.8515625" style="0" customWidth="1"/>
    <col min="5" max="5" width="3.140625" style="0" customWidth="1"/>
    <col min="6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24.75" customHeight="1" thickBot="1">
      <c r="A2" s="167" t="s">
        <v>69</v>
      </c>
      <c r="B2" s="168"/>
      <c r="C2" s="168"/>
      <c r="D2" s="168"/>
      <c r="E2" s="168"/>
      <c r="F2" s="168"/>
      <c r="G2" s="168"/>
      <c r="H2" s="168"/>
      <c r="I2" s="168"/>
      <c r="J2" s="158" t="str">
        <f>HYPERLINK('[1]реквизиты'!$A$2)</f>
        <v>Первенство России по самбо среди юниоров до 23 лет.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60"/>
    </row>
    <row r="3" spans="1:29" ht="20.25" customHeight="1" thickBot="1">
      <c r="A3" s="156" t="str">
        <f>HYPERLINK('[1]реквизиты'!$A$3)</f>
        <v>22-26 января 2010г.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  <c r="W3" s="153" t="str">
        <f>HYPERLINK('пр.взв'!D4)</f>
        <v>В.к.  82      кг.</v>
      </c>
      <c r="X3" s="154"/>
      <c r="Y3" s="154"/>
      <c r="Z3" s="154"/>
      <c r="AA3" s="155"/>
      <c r="AB3" s="16"/>
      <c r="AC3" s="16"/>
    </row>
    <row r="4" spans="1:33" ht="14.25" customHeight="1" thickBot="1">
      <c r="A4" s="175" t="s">
        <v>5</v>
      </c>
      <c r="B4" s="177" t="s">
        <v>2</v>
      </c>
      <c r="C4" s="169" t="s">
        <v>274</v>
      </c>
      <c r="D4" s="171" t="s">
        <v>70</v>
      </c>
      <c r="E4" s="180" t="s">
        <v>6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2"/>
      <c r="X4" s="183"/>
      <c r="Y4" s="161" t="s">
        <v>7</v>
      </c>
      <c r="Z4" s="163" t="s">
        <v>73</v>
      </c>
      <c r="AA4" s="193" t="s">
        <v>22</v>
      </c>
      <c r="AB4" s="16"/>
      <c r="AC4" s="16"/>
      <c r="AG4" s="18"/>
    </row>
    <row r="5" spans="1:32" ht="15" customHeight="1" thickBot="1">
      <c r="A5" s="176"/>
      <c r="B5" s="178"/>
      <c r="C5" s="170"/>
      <c r="D5" s="172"/>
      <c r="E5" s="173">
        <v>1</v>
      </c>
      <c r="F5" s="179"/>
      <c r="G5" s="173">
        <v>2</v>
      </c>
      <c r="H5" s="174"/>
      <c r="I5" s="184">
        <v>3</v>
      </c>
      <c r="J5" s="179"/>
      <c r="K5" s="173">
        <v>4</v>
      </c>
      <c r="L5" s="174"/>
      <c r="M5" s="184">
        <v>5</v>
      </c>
      <c r="N5" s="179"/>
      <c r="O5" s="173">
        <v>6</v>
      </c>
      <c r="P5" s="174"/>
      <c r="Q5" s="184">
        <v>7</v>
      </c>
      <c r="R5" s="179"/>
      <c r="S5" s="173">
        <v>8</v>
      </c>
      <c r="T5" s="174"/>
      <c r="U5" s="173">
        <v>9</v>
      </c>
      <c r="V5" s="174"/>
      <c r="W5" s="173">
        <v>10</v>
      </c>
      <c r="X5" s="174"/>
      <c r="Y5" s="162"/>
      <c r="Z5" s="164"/>
      <c r="AA5" s="194"/>
      <c r="AB5" s="29"/>
      <c r="AC5" s="29"/>
      <c r="AD5" s="20"/>
      <c r="AE5" s="20"/>
      <c r="AF5" s="2"/>
    </row>
    <row r="6" spans="1:33" ht="13.5" customHeight="1">
      <c r="A6" s="189">
        <v>1</v>
      </c>
      <c r="B6" s="191" t="str">
        <f>VLOOKUP(A6,'пр.взв'!B7:E30,2,FALSE)</f>
        <v>МОШЕНКО Никита Валерьевич</v>
      </c>
      <c r="C6" s="124" t="str">
        <f>VLOOKUP(A6,'пр.взв'!B7:F86,3,FALSE)</f>
        <v>27.12.90 мс</v>
      </c>
      <c r="D6" s="124" t="str">
        <f>VLOOKUP(A6,'пр.взв'!B7:G86,4,FALSE)</f>
        <v>Москва ПР</v>
      </c>
      <c r="E6" s="138">
        <v>2</v>
      </c>
      <c r="F6" s="60">
        <v>4</v>
      </c>
      <c r="G6" s="138">
        <v>3</v>
      </c>
      <c r="H6" s="60">
        <v>1</v>
      </c>
      <c r="I6" s="138">
        <v>4</v>
      </c>
      <c r="J6" s="60">
        <v>2</v>
      </c>
      <c r="K6" s="138">
        <v>7</v>
      </c>
      <c r="L6" s="60">
        <v>2</v>
      </c>
      <c r="M6" s="138">
        <v>19</v>
      </c>
      <c r="N6" s="60">
        <v>3</v>
      </c>
      <c r="O6" s="138" t="s">
        <v>275</v>
      </c>
      <c r="P6" s="60"/>
      <c r="Q6" s="138" t="s">
        <v>275</v>
      </c>
      <c r="R6" s="60"/>
      <c r="S6" s="138" t="s">
        <v>275</v>
      </c>
      <c r="T6" s="60"/>
      <c r="U6" s="138" t="s">
        <v>275</v>
      </c>
      <c r="V6" s="60"/>
      <c r="W6" s="138" t="s">
        <v>275</v>
      </c>
      <c r="X6" s="60"/>
      <c r="Y6" s="140">
        <v>5</v>
      </c>
      <c r="Z6" s="150">
        <f>SUM(F6+H6+J6+L6+N6+P6+R6+T6+V6+X6)</f>
        <v>12</v>
      </c>
      <c r="AA6" s="150">
        <v>8</v>
      </c>
      <c r="AB6" s="27"/>
      <c r="AC6" s="27"/>
      <c r="AD6" s="27"/>
      <c r="AE6" s="27"/>
      <c r="AF6" s="27"/>
      <c r="AG6" s="27"/>
    </row>
    <row r="7" spans="1:33" ht="13.5" customHeight="1" thickBot="1">
      <c r="A7" s="190"/>
      <c r="B7" s="192"/>
      <c r="C7" s="188"/>
      <c r="D7" s="188"/>
      <c r="E7" s="139"/>
      <c r="F7" s="62" t="s">
        <v>264</v>
      </c>
      <c r="G7" s="139"/>
      <c r="H7" s="62"/>
      <c r="I7" s="139"/>
      <c r="J7" s="62"/>
      <c r="K7" s="139"/>
      <c r="L7" s="62"/>
      <c r="M7" s="139"/>
      <c r="N7" s="62"/>
      <c r="O7" s="139"/>
      <c r="P7" s="62"/>
      <c r="Q7" s="139"/>
      <c r="R7" s="62"/>
      <c r="S7" s="139"/>
      <c r="T7" s="62"/>
      <c r="U7" s="139"/>
      <c r="V7" s="62"/>
      <c r="W7" s="139"/>
      <c r="X7" s="62"/>
      <c r="Y7" s="141"/>
      <c r="Z7" s="151"/>
      <c r="AA7" s="151"/>
      <c r="AB7" s="27"/>
      <c r="AC7" s="27"/>
      <c r="AD7" s="27"/>
      <c r="AE7" s="27"/>
      <c r="AF7" s="27"/>
      <c r="AG7" s="27"/>
    </row>
    <row r="8" spans="1:33" ht="13.5" customHeight="1" thickTop="1">
      <c r="A8" s="142">
        <v>2</v>
      </c>
      <c r="B8" s="144" t="str">
        <f>VLOOKUP(A8,'пр.взв'!B9:E32,2,FALSE)</f>
        <v>СПИВАК Эдуард Вячеславович</v>
      </c>
      <c r="C8" s="148" t="str">
        <f>VLOOKUP(A8,'пр.взв'!B9:F88,3,FALSE)</f>
        <v>11.09.87 мс</v>
      </c>
      <c r="D8" s="148" t="str">
        <f>VLOOKUP(A8,'пр.взв'!B9:G88,4,FALSE)</f>
        <v>ЦФО Владимирская Владимир Д</v>
      </c>
      <c r="E8" s="138">
        <v>1</v>
      </c>
      <c r="F8" s="60">
        <v>0</v>
      </c>
      <c r="G8" s="138">
        <v>4</v>
      </c>
      <c r="H8" s="60">
        <v>2</v>
      </c>
      <c r="I8" s="138">
        <v>6</v>
      </c>
      <c r="J8" s="60">
        <v>1</v>
      </c>
      <c r="K8" s="138">
        <v>8</v>
      </c>
      <c r="L8" s="60">
        <v>0</v>
      </c>
      <c r="M8" s="138">
        <v>22</v>
      </c>
      <c r="N8" s="60">
        <v>2</v>
      </c>
      <c r="O8" s="138" t="s">
        <v>273</v>
      </c>
      <c r="P8" s="60"/>
      <c r="Q8" s="138">
        <v>11</v>
      </c>
      <c r="R8" s="60">
        <v>3</v>
      </c>
      <c r="S8" s="138" t="s">
        <v>275</v>
      </c>
      <c r="T8" s="60"/>
      <c r="U8" s="138" t="s">
        <v>275</v>
      </c>
      <c r="V8" s="60"/>
      <c r="W8" s="138" t="s">
        <v>275</v>
      </c>
      <c r="X8" s="60"/>
      <c r="Y8" s="140">
        <v>6</v>
      </c>
      <c r="Z8" s="150">
        <f>SUM(F8+H8+J8+L8+N8+P8+R8+T8+V8+X8)</f>
        <v>8</v>
      </c>
      <c r="AA8" s="150">
        <v>5</v>
      </c>
      <c r="AB8" s="27"/>
      <c r="AC8" s="27"/>
      <c r="AD8" s="27"/>
      <c r="AE8" s="27"/>
      <c r="AF8" s="27"/>
      <c r="AG8" s="27"/>
    </row>
    <row r="9" spans="1:33" ht="13.5" customHeight="1" thickBot="1">
      <c r="A9" s="143"/>
      <c r="B9" s="145"/>
      <c r="C9" s="149"/>
      <c r="D9" s="149"/>
      <c r="E9" s="139"/>
      <c r="F9" s="62"/>
      <c r="G9" s="139"/>
      <c r="H9" s="62"/>
      <c r="I9" s="139"/>
      <c r="J9" s="62"/>
      <c r="K9" s="139"/>
      <c r="L9" s="62" t="s">
        <v>271</v>
      </c>
      <c r="M9" s="139"/>
      <c r="N9" s="62"/>
      <c r="O9" s="139"/>
      <c r="P9" s="62"/>
      <c r="Q9" s="139"/>
      <c r="R9" s="62"/>
      <c r="S9" s="139"/>
      <c r="T9" s="62"/>
      <c r="U9" s="139"/>
      <c r="V9" s="62"/>
      <c r="W9" s="139"/>
      <c r="X9" s="62"/>
      <c r="Y9" s="141"/>
      <c r="Z9" s="151"/>
      <c r="AA9" s="151"/>
      <c r="AB9" s="27"/>
      <c r="AC9" s="27"/>
      <c r="AD9" s="27"/>
      <c r="AE9" s="27"/>
      <c r="AF9" s="27"/>
      <c r="AG9" s="27"/>
    </row>
    <row r="10" spans="1:33" ht="13.5" customHeight="1" thickTop="1">
      <c r="A10" s="195">
        <v>3</v>
      </c>
      <c r="B10" s="144" t="str">
        <f>VLOOKUP(A10,'пр.взв'!B11:E34,2,FALSE)</f>
        <v>МЯЛКИН Максим Александрович</v>
      </c>
      <c r="C10" s="146" t="str">
        <f>VLOOKUP(A10,'пр.взв'!B11:F90,3,FALSE)</f>
        <v>09.03.88 мс </v>
      </c>
      <c r="D10" s="146" t="str">
        <f>VLOOKUP(A10,'пр.взв'!B11:G90,4,FALSE)</f>
        <v>ПФО Саратовская, Саратов Д</v>
      </c>
      <c r="E10" s="138">
        <v>4</v>
      </c>
      <c r="F10" s="60">
        <v>4</v>
      </c>
      <c r="G10" s="138">
        <v>1</v>
      </c>
      <c r="H10" s="60">
        <v>3</v>
      </c>
      <c r="I10" s="138" t="s">
        <v>275</v>
      </c>
      <c r="J10" s="60"/>
      <c r="K10" s="138" t="s">
        <v>275</v>
      </c>
      <c r="L10" s="60"/>
      <c r="M10" s="138" t="s">
        <v>275</v>
      </c>
      <c r="N10" s="60"/>
      <c r="O10" s="138" t="s">
        <v>275</v>
      </c>
      <c r="P10" s="60"/>
      <c r="Q10" s="138" t="s">
        <v>275</v>
      </c>
      <c r="R10" s="60"/>
      <c r="S10" s="138" t="s">
        <v>275</v>
      </c>
      <c r="T10" s="60"/>
      <c r="U10" s="138" t="s">
        <v>275</v>
      </c>
      <c r="V10" s="60"/>
      <c r="W10" s="138" t="s">
        <v>275</v>
      </c>
      <c r="X10" s="60"/>
      <c r="Y10" s="140">
        <v>2</v>
      </c>
      <c r="Z10" s="150">
        <f>SUM(F10+H10+J10+L10+N10+P10+R10+T10+V10+X10)</f>
        <v>7</v>
      </c>
      <c r="AA10" s="150">
        <v>35</v>
      </c>
      <c r="AB10" s="27"/>
      <c r="AC10" s="27"/>
      <c r="AD10" s="27"/>
      <c r="AE10" s="27"/>
      <c r="AF10" s="27"/>
      <c r="AG10" s="27"/>
    </row>
    <row r="11" spans="1:33" ht="13.5" customHeight="1" thickBot="1">
      <c r="A11" s="190"/>
      <c r="B11" s="145"/>
      <c r="C11" s="147"/>
      <c r="D11" s="147"/>
      <c r="E11" s="139"/>
      <c r="F11" s="62" t="s">
        <v>265</v>
      </c>
      <c r="G11" s="139"/>
      <c r="H11" s="62"/>
      <c r="I11" s="139"/>
      <c r="J11" s="62"/>
      <c r="K11" s="139"/>
      <c r="L11" s="62"/>
      <c r="M11" s="139"/>
      <c r="N11" s="62"/>
      <c r="O11" s="139"/>
      <c r="P11" s="62"/>
      <c r="Q11" s="139"/>
      <c r="R11" s="62"/>
      <c r="S11" s="139"/>
      <c r="T11" s="62"/>
      <c r="U11" s="139"/>
      <c r="V11" s="62"/>
      <c r="W11" s="139"/>
      <c r="X11" s="62"/>
      <c r="Y11" s="141"/>
      <c r="Z11" s="151"/>
      <c r="AA11" s="151"/>
      <c r="AB11" s="27"/>
      <c r="AC11" s="27"/>
      <c r="AD11" s="27"/>
      <c r="AE11" s="27"/>
      <c r="AF11" s="27"/>
      <c r="AG11" s="27"/>
    </row>
    <row r="12" spans="1:33" ht="13.5" customHeight="1" thickTop="1">
      <c r="A12" s="142">
        <v>4</v>
      </c>
      <c r="B12" s="144" t="str">
        <f>VLOOKUP(A12,'пр.взв'!B13:E36,2,FALSE)</f>
        <v>ХЛОПЕЦКИЙ Владимир Анатольевич</v>
      </c>
      <c r="C12" s="146" t="str">
        <f>VLOOKUP(A12,'пр.взв'!B13:F92,3,FALSE)</f>
        <v>27.11.87 мс</v>
      </c>
      <c r="D12" s="148" t="str">
        <f>VLOOKUP(A12,'пр.взв'!B13:G92,4,FALSE)</f>
        <v>СЗФО Калининградская Калининград МО</v>
      </c>
      <c r="E12" s="138">
        <v>3</v>
      </c>
      <c r="F12" s="60">
        <v>0</v>
      </c>
      <c r="G12" s="138">
        <v>2</v>
      </c>
      <c r="H12" s="60">
        <v>3</v>
      </c>
      <c r="I12" s="138">
        <v>1</v>
      </c>
      <c r="J12" s="60">
        <v>3</v>
      </c>
      <c r="K12" s="138" t="s">
        <v>275</v>
      </c>
      <c r="L12" s="60"/>
      <c r="M12" s="138" t="s">
        <v>275</v>
      </c>
      <c r="N12" s="60"/>
      <c r="O12" s="138" t="s">
        <v>275</v>
      </c>
      <c r="P12" s="60"/>
      <c r="Q12" s="138" t="s">
        <v>275</v>
      </c>
      <c r="R12" s="60"/>
      <c r="S12" s="138" t="s">
        <v>275</v>
      </c>
      <c r="T12" s="60"/>
      <c r="U12" s="138" t="s">
        <v>275</v>
      </c>
      <c r="V12" s="60"/>
      <c r="W12" s="138" t="s">
        <v>275</v>
      </c>
      <c r="X12" s="60"/>
      <c r="Y12" s="140">
        <v>3</v>
      </c>
      <c r="Z12" s="150">
        <f>SUM(F12+H12+J12+L12+N12+P12+R12+T12+V12+X12)</f>
        <v>6</v>
      </c>
      <c r="AA12" s="150">
        <v>22</v>
      </c>
      <c r="AB12" s="27"/>
      <c r="AC12" s="27"/>
      <c r="AD12" s="27"/>
      <c r="AE12" s="27"/>
      <c r="AF12" s="27"/>
      <c r="AG12" s="27"/>
    </row>
    <row r="13" spans="1:33" ht="13.5" customHeight="1" thickBot="1">
      <c r="A13" s="143"/>
      <c r="B13" s="145"/>
      <c r="C13" s="147"/>
      <c r="D13" s="149"/>
      <c r="E13" s="139"/>
      <c r="F13" s="62"/>
      <c r="G13" s="139"/>
      <c r="H13" s="62"/>
      <c r="I13" s="139"/>
      <c r="J13" s="62"/>
      <c r="K13" s="139"/>
      <c r="L13" s="62"/>
      <c r="M13" s="139"/>
      <c r="N13" s="62"/>
      <c r="O13" s="139"/>
      <c r="P13" s="62"/>
      <c r="Q13" s="139"/>
      <c r="R13" s="62"/>
      <c r="S13" s="139"/>
      <c r="T13" s="62"/>
      <c r="U13" s="139"/>
      <c r="V13" s="62"/>
      <c r="W13" s="139"/>
      <c r="X13" s="62"/>
      <c r="Y13" s="141"/>
      <c r="Z13" s="151"/>
      <c r="AA13" s="151"/>
      <c r="AB13" s="27"/>
      <c r="AC13" s="27"/>
      <c r="AD13" s="27"/>
      <c r="AE13" s="27"/>
      <c r="AF13" s="27"/>
      <c r="AG13" s="27"/>
    </row>
    <row r="14" spans="1:33" ht="13.5" customHeight="1" thickTop="1">
      <c r="A14" s="195">
        <v>5</v>
      </c>
      <c r="B14" s="144" t="str">
        <f>VLOOKUP(A14,'пр.взв'!B15:E38,2,FALSE)</f>
        <v>ШОРОХОВ Дмитрий Игоревич</v>
      </c>
      <c r="C14" s="146" t="str">
        <f>VLOOKUP(A14,'пр.взв'!B15:F94,3,FALSE)</f>
        <v>02.11.89 кмс</v>
      </c>
      <c r="D14" s="146" t="str">
        <f>VLOOKUP(A14,'пр.взв'!B15:G94,4,FALSE)</f>
        <v>ЦФО Московская обл. Дмитров МО</v>
      </c>
      <c r="E14" s="138">
        <v>6</v>
      </c>
      <c r="F14" s="60">
        <v>3</v>
      </c>
      <c r="G14" s="138">
        <v>7</v>
      </c>
      <c r="H14" s="60">
        <v>3</v>
      </c>
      <c r="I14" s="138" t="s">
        <v>275</v>
      </c>
      <c r="J14" s="60"/>
      <c r="K14" s="138" t="s">
        <v>275</v>
      </c>
      <c r="L14" s="60"/>
      <c r="M14" s="138" t="s">
        <v>275</v>
      </c>
      <c r="N14" s="60"/>
      <c r="O14" s="138" t="s">
        <v>275</v>
      </c>
      <c r="P14" s="60"/>
      <c r="Q14" s="138" t="s">
        <v>275</v>
      </c>
      <c r="R14" s="60"/>
      <c r="S14" s="138" t="s">
        <v>275</v>
      </c>
      <c r="T14" s="60"/>
      <c r="U14" s="138" t="s">
        <v>275</v>
      </c>
      <c r="V14" s="60"/>
      <c r="W14" s="138" t="s">
        <v>275</v>
      </c>
      <c r="X14" s="60"/>
      <c r="Y14" s="140">
        <v>2</v>
      </c>
      <c r="Z14" s="150">
        <f>SUM(F14+H14+J14+L14+N14+P14+R14+T14+V14+X14)</f>
        <v>6</v>
      </c>
      <c r="AA14" s="150">
        <v>34</v>
      </c>
      <c r="AB14" s="27"/>
      <c r="AC14" s="27"/>
      <c r="AD14" s="27"/>
      <c r="AE14" s="27"/>
      <c r="AF14" s="27"/>
      <c r="AG14" s="27"/>
    </row>
    <row r="15" spans="1:33" ht="13.5" customHeight="1" thickBot="1">
      <c r="A15" s="190"/>
      <c r="B15" s="145"/>
      <c r="C15" s="147"/>
      <c r="D15" s="147"/>
      <c r="E15" s="139"/>
      <c r="F15" s="62"/>
      <c r="G15" s="139"/>
      <c r="H15" s="62"/>
      <c r="I15" s="139"/>
      <c r="J15" s="62"/>
      <c r="K15" s="139"/>
      <c r="L15" s="62"/>
      <c r="M15" s="139"/>
      <c r="N15" s="62"/>
      <c r="O15" s="139"/>
      <c r="P15" s="62"/>
      <c r="Q15" s="139"/>
      <c r="R15" s="62"/>
      <c r="S15" s="139"/>
      <c r="T15" s="62"/>
      <c r="U15" s="139"/>
      <c r="V15" s="62"/>
      <c r="W15" s="139"/>
      <c r="X15" s="62"/>
      <c r="Y15" s="141"/>
      <c r="Z15" s="151"/>
      <c r="AA15" s="151"/>
      <c r="AB15" s="27"/>
      <c r="AC15" s="27"/>
      <c r="AD15" s="27"/>
      <c r="AE15" s="27"/>
      <c r="AF15" s="27"/>
      <c r="AG15" s="27"/>
    </row>
    <row r="16" spans="1:33" ht="13.5" customHeight="1" thickTop="1">
      <c r="A16" s="142">
        <v>6</v>
      </c>
      <c r="B16" s="144" t="str">
        <f>VLOOKUP(A16,'пр.взв'!B17:E40,2,FALSE)</f>
        <v>ПИВКИН Дмитрий Иванович</v>
      </c>
      <c r="C16" s="146" t="str">
        <f>VLOOKUP(A16,'пр.взв'!B17:F96,3,FALSE)</f>
        <v>17.02.87 кмс</v>
      </c>
      <c r="D16" s="148" t="str">
        <f>VLOOKUP(A16,'пр.взв'!B17:G96,4,FALSE)</f>
        <v>ПФО Пензенская Заречный МО</v>
      </c>
      <c r="E16" s="138">
        <v>5</v>
      </c>
      <c r="F16" s="60">
        <v>1</v>
      </c>
      <c r="G16" s="138">
        <v>8</v>
      </c>
      <c r="H16" s="60">
        <v>3</v>
      </c>
      <c r="I16" s="138">
        <v>2</v>
      </c>
      <c r="J16" s="60">
        <v>3</v>
      </c>
      <c r="K16" s="138" t="s">
        <v>275</v>
      </c>
      <c r="L16" s="60"/>
      <c r="M16" s="138" t="s">
        <v>275</v>
      </c>
      <c r="N16" s="60"/>
      <c r="O16" s="138" t="s">
        <v>275</v>
      </c>
      <c r="P16" s="60"/>
      <c r="Q16" s="138" t="s">
        <v>275</v>
      </c>
      <c r="R16" s="60"/>
      <c r="S16" s="138" t="s">
        <v>275</v>
      </c>
      <c r="T16" s="60"/>
      <c r="U16" s="138" t="s">
        <v>275</v>
      </c>
      <c r="V16" s="60"/>
      <c r="W16" s="138" t="s">
        <v>275</v>
      </c>
      <c r="X16" s="60"/>
      <c r="Y16" s="140">
        <v>3</v>
      </c>
      <c r="Z16" s="150">
        <f>SUM(F16+H16+J16+L16+N16+P16+R16+T16+V16+X16)</f>
        <v>7</v>
      </c>
      <c r="AA16" s="150">
        <v>24</v>
      </c>
      <c r="AB16" s="27"/>
      <c r="AC16" s="27"/>
      <c r="AD16" s="27"/>
      <c r="AE16" s="27"/>
      <c r="AF16" s="27"/>
      <c r="AG16" s="27"/>
    </row>
    <row r="17" spans="1:33" ht="13.5" customHeight="1" thickBot="1">
      <c r="A17" s="143"/>
      <c r="B17" s="145"/>
      <c r="C17" s="147"/>
      <c r="D17" s="149"/>
      <c r="E17" s="139"/>
      <c r="F17" s="62"/>
      <c r="G17" s="139"/>
      <c r="H17" s="62"/>
      <c r="I17" s="139"/>
      <c r="J17" s="62"/>
      <c r="K17" s="139"/>
      <c r="L17" s="62"/>
      <c r="M17" s="139"/>
      <c r="N17" s="62"/>
      <c r="O17" s="139"/>
      <c r="P17" s="62"/>
      <c r="Q17" s="139"/>
      <c r="R17" s="62"/>
      <c r="S17" s="139"/>
      <c r="T17" s="62"/>
      <c r="U17" s="139"/>
      <c r="V17" s="62"/>
      <c r="W17" s="139"/>
      <c r="X17" s="62"/>
      <c r="Y17" s="141"/>
      <c r="Z17" s="151"/>
      <c r="AA17" s="151"/>
      <c r="AB17" s="27"/>
      <c r="AC17" s="27"/>
      <c r="AD17" s="27"/>
      <c r="AE17" s="27"/>
      <c r="AF17" s="27"/>
      <c r="AG17" s="27"/>
    </row>
    <row r="18" spans="1:33" ht="13.5" customHeight="1" thickTop="1">
      <c r="A18" s="142">
        <v>7</v>
      </c>
      <c r="B18" s="144" t="str">
        <f>VLOOKUP(A18,'пр.взв'!B19:E42,2,FALSE)</f>
        <v>ГЛАЗКОВ Николай Алексеевич</v>
      </c>
      <c r="C18" s="146" t="str">
        <f>VLOOKUP(A18,'пр.взв'!B19:F98,3,FALSE)</f>
        <v>13.12.87 кмс</v>
      </c>
      <c r="D18" s="146" t="str">
        <f>VLOOKUP(A18,'пр.взв'!B19:G98,4,FALSE)</f>
        <v>ЦФО Орловская Орел ЮР</v>
      </c>
      <c r="E18" s="138">
        <v>8</v>
      </c>
      <c r="F18" s="60">
        <v>4</v>
      </c>
      <c r="G18" s="138">
        <v>5</v>
      </c>
      <c r="H18" s="60">
        <v>1</v>
      </c>
      <c r="I18" s="138">
        <v>10</v>
      </c>
      <c r="J18" s="60">
        <v>2</v>
      </c>
      <c r="K18" s="138">
        <v>1</v>
      </c>
      <c r="L18" s="60">
        <v>3</v>
      </c>
      <c r="M18" s="138" t="s">
        <v>275</v>
      </c>
      <c r="N18" s="60"/>
      <c r="O18" s="138" t="s">
        <v>275</v>
      </c>
      <c r="P18" s="60"/>
      <c r="Q18" s="138" t="s">
        <v>275</v>
      </c>
      <c r="R18" s="60"/>
      <c r="S18" s="138" t="s">
        <v>275</v>
      </c>
      <c r="T18" s="60"/>
      <c r="U18" s="138" t="s">
        <v>275</v>
      </c>
      <c r="V18" s="60"/>
      <c r="W18" s="138" t="s">
        <v>275</v>
      </c>
      <c r="X18" s="60"/>
      <c r="Y18" s="140">
        <v>4</v>
      </c>
      <c r="Z18" s="150">
        <f>SUM(F18+H18+J18+L18+N18+P18+R18+T18+V18+X18)</f>
        <v>10</v>
      </c>
      <c r="AA18" s="150">
        <v>15</v>
      </c>
      <c r="AB18" s="27"/>
      <c r="AC18" s="27"/>
      <c r="AD18" s="27"/>
      <c r="AE18" s="27"/>
      <c r="AF18" s="27"/>
      <c r="AG18" s="27"/>
    </row>
    <row r="19" spans="1:33" ht="13.5" customHeight="1" thickBot="1">
      <c r="A19" s="143"/>
      <c r="B19" s="145"/>
      <c r="C19" s="147"/>
      <c r="D19" s="147"/>
      <c r="E19" s="139"/>
      <c r="F19" s="62"/>
      <c r="G19" s="139"/>
      <c r="H19" s="62"/>
      <c r="I19" s="139"/>
      <c r="J19" s="62"/>
      <c r="K19" s="139"/>
      <c r="L19" s="62"/>
      <c r="M19" s="139"/>
      <c r="N19" s="62"/>
      <c r="O19" s="139"/>
      <c r="P19" s="62"/>
      <c r="Q19" s="139"/>
      <c r="R19" s="62"/>
      <c r="S19" s="139"/>
      <c r="T19" s="62"/>
      <c r="U19" s="139"/>
      <c r="V19" s="62"/>
      <c r="W19" s="139"/>
      <c r="X19" s="62"/>
      <c r="Y19" s="141"/>
      <c r="Z19" s="151"/>
      <c r="AA19" s="151"/>
      <c r="AB19" s="27"/>
      <c r="AC19" s="27"/>
      <c r="AD19" s="27"/>
      <c r="AE19" s="27"/>
      <c r="AF19" s="27"/>
      <c r="AG19" s="27"/>
    </row>
    <row r="20" spans="1:33" ht="13.5" customHeight="1" thickTop="1">
      <c r="A20" s="142">
        <v>8</v>
      </c>
      <c r="B20" s="144" t="str">
        <f>VLOOKUP(A20,'пр.взв'!B21:E44,2,FALSE)</f>
        <v>МОКЕЕЧЕВ Александр Владимирович</v>
      </c>
      <c r="C20" s="146" t="str">
        <f>VLOOKUP(A20,'пр.взв'!B21:F100,3,FALSE)</f>
        <v>04.01.87 мс</v>
      </c>
      <c r="D20" s="148" t="str">
        <f>VLOOKUP(A20,'пр.взв'!B21:G100,4,FALSE)</f>
        <v>ПФО Нижегородская Н.Новгород Д</v>
      </c>
      <c r="E20" s="138">
        <v>7</v>
      </c>
      <c r="F20" s="60">
        <v>0</v>
      </c>
      <c r="G20" s="138">
        <v>6</v>
      </c>
      <c r="H20" s="60">
        <v>2</v>
      </c>
      <c r="I20" s="138">
        <v>11</v>
      </c>
      <c r="J20" s="60">
        <v>3</v>
      </c>
      <c r="K20" s="138">
        <v>2</v>
      </c>
      <c r="L20" s="60">
        <v>4</v>
      </c>
      <c r="M20" s="138" t="s">
        <v>275</v>
      </c>
      <c r="N20" s="60"/>
      <c r="O20" s="138" t="s">
        <v>275</v>
      </c>
      <c r="P20" s="60"/>
      <c r="Q20" s="138" t="s">
        <v>275</v>
      </c>
      <c r="R20" s="60"/>
      <c r="S20" s="138" t="s">
        <v>275</v>
      </c>
      <c r="T20" s="60"/>
      <c r="U20" s="138" t="s">
        <v>275</v>
      </c>
      <c r="V20" s="60"/>
      <c r="W20" s="138" t="s">
        <v>275</v>
      </c>
      <c r="X20" s="60"/>
      <c r="Y20" s="140">
        <v>4</v>
      </c>
      <c r="Z20" s="150">
        <f>SUM(F20+H20+J20+L20+N20+P20+R20+T20+V20+X20)</f>
        <v>9</v>
      </c>
      <c r="AA20" s="150">
        <v>14</v>
      </c>
      <c r="AB20" s="27"/>
      <c r="AC20" s="27"/>
      <c r="AD20" s="27"/>
      <c r="AE20" s="27"/>
      <c r="AF20" s="27"/>
      <c r="AG20" s="27"/>
    </row>
    <row r="21" spans="1:33" ht="13.5" customHeight="1" thickBot="1">
      <c r="A21" s="143"/>
      <c r="B21" s="145"/>
      <c r="C21" s="147"/>
      <c r="D21" s="149"/>
      <c r="E21" s="139"/>
      <c r="F21" s="62" t="s">
        <v>266</v>
      </c>
      <c r="G21" s="139"/>
      <c r="H21" s="62"/>
      <c r="I21" s="139"/>
      <c r="J21" s="62"/>
      <c r="K21" s="139"/>
      <c r="L21" s="62"/>
      <c r="M21" s="139"/>
      <c r="N21" s="62"/>
      <c r="O21" s="139"/>
      <c r="P21" s="62"/>
      <c r="Q21" s="139"/>
      <c r="R21" s="62"/>
      <c r="S21" s="139"/>
      <c r="T21" s="62"/>
      <c r="U21" s="139"/>
      <c r="V21" s="62"/>
      <c r="W21" s="139"/>
      <c r="X21" s="62"/>
      <c r="Y21" s="141"/>
      <c r="Z21" s="151"/>
      <c r="AA21" s="151"/>
      <c r="AB21" s="27"/>
      <c r="AC21" s="27"/>
      <c r="AD21" s="27"/>
      <c r="AE21" s="27"/>
      <c r="AF21" s="27"/>
      <c r="AG21" s="27"/>
    </row>
    <row r="22" spans="1:33" ht="13.5" customHeight="1" thickTop="1">
      <c r="A22" s="142">
        <v>9</v>
      </c>
      <c r="B22" s="144" t="str">
        <f>VLOOKUP(A22,'пр.взв'!B23:E46,2,FALSE)</f>
        <v>БАБУГОЕВ Рустам Русланович</v>
      </c>
      <c r="C22" s="146" t="str">
        <f>VLOOKUP(A22,'пр.взв'!B23:F102,3,FALSE)</f>
        <v>18.07.89 кмс</v>
      </c>
      <c r="D22" s="146" t="str">
        <f>VLOOKUP(A22,'пр.взв'!B23:G102,4,FALSE)</f>
        <v>ПФО Кировская Кировская Д</v>
      </c>
      <c r="E22" s="138">
        <v>10</v>
      </c>
      <c r="F22" s="60">
        <v>3</v>
      </c>
      <c r="G22" s="138">
        <v>11</v>
      </c>
      <c r="H22" s="60">
        <v>4</v>
      </c>
      <c r="I22" s="138" t="s">
        <v>275</v>
      </c>
      <c r="J22" s="60"/>
      <c r="K22" s="138" t="s">
        <v>275</v>
      </c>
      <c r="L22" s="60"/>
      <c r="M22" s="138" t="s">
        <v>275</v>
      </c>
      <c r="N22" s="60"/>
      <c r="O22" s="138" t="s">
        <v>275</v>
      </c>
      <c r="P22" s="60"/>
      <c r="Q22" s="138" t="s">
        <v>275</v>
      </c>
      <c r="R22" s="60"/>
      <c r="S22" s="138" t="s">
        <v>275</v>
      </c>
      <c r="T22" s="60"/>
      <c r="U22" s="138" t="s">
        <v>275</v>
      </c>
      <c r="V22" s="60"/>
      <c r="W22" s="138" t="s">
        <v>275</v>
      </c>
      <c r="X22" s="60"/>
      <c r="Y22" s="140">
        <v>2</v>
      </c>
      <c r="Z22" s="150">
        <f>SUM(F22+H22+J22+L22+N22+P22+R22+T22+V22+X22)</f>
        <v>7</v>
      </c>
      <c r="AA22" s="150">
        <v>36</v>
      </c>
      <c r="AB22" s="27"/>
      <c r="AC22" s="27"/>
      <c r="AD22" s="27"/>
      <c r="AE22" s="27"/>
      <c r="AF22" s="27"/>
      <c r="AG22" s="27"/>
    </row>
    <row r="23" spans="1:33" ht="13.5" customHeight="1" thickBot="1">
      <c r="A23" s="143"/>
      <c r="B23" s="145"/>
      <c r="C23" s="147"/>
      <c r="D23" s="147"/>
      <c r="E23" s="139"/>
      <c r="F23" s="62"/>
      <c r="G23" s="139"/>
      <c r="H23" s="62" t="s">
        <v>276</v>
      </c>
      <c r="I23" s="139"/>
      <c r="J23" s="62"/>
      <c r="K23" s="139"/>
      <c r="L23" s="62"/>
      <c r="M23" s="139"/>
      <c r="N23" s="62"/>
      <c r="O23" s="139"/>
      <c r="P23" s="62"/>
      <c r="Q23" s="139"/>
      <c r="R23" s="62"/>
      <c r="S23" s="139"/>
      <c r="T23" s="62"/>
      <c r="U23" s="139"/>
      <c r="V23" s="62"/>
      <c r="W23" s="139"/>
      <c r="X23" s="62"/>
      <c r="Y23" s="141"/>
      <c r="Z23" s="151"/>
      <c r="AA23" s="151"/>
      <c r="AB23" s="27"/>
      <c r="AC23" s="27"/>
      <c r="AD23" s="27"/>
      <c r="AE23" s="27"/>
      <c r="AF23" s="27"/>
      <c r="AG23" s="27"/>
    </row>
    <row r="24" spans="1:33" ht="13.5" customHeight="1" thickTop="1">
      <c r="A24" s="142">
        <v>10</v>
      </c>
      <c r="B24" s="144" t="str">
        <f>VLOOKUP(A24,'пр.взв'!B25:E48,2,FALSE)</f>
        <v>МИХАЙЛОВ Максим Маратович</v>
      </c>
      <c r="C24" s="146" t="str">
        <f>VLOOKUP(A24,'пр.взв'!B25:F104,3,FALSE)</f>
        <v>01.02.91 кмс</v>
      </c>
      <c r="D24" s="148" t="str">
        <f>VLOOKUP(A24,'пр.взв'!B25:G104,4,FALSE)</f>
        <v>ПФО Чувашия Чебоксары  ПР</v>
      </c>
      <c r="E24" s="138">
        <v>9</v>
      </c>
      <c r="F24" s="60">
        <v>2</v>
      </c>
      <c r="G24" s="138">
        <v>12</v>
      </c>
      <c r="H24" s="60">
        <v>2</v>
      </c>
      <c r="I24" s="138">
        <v>7</v>
      </c>
      <c r="J24" s="60">
        <v>3</v>
      </c>
      <c r="K24" s="138" t="s">
        <v>275</v>
      </c>
      <c r="L24" s="60"/>
      <c r="M24" s="138" t="s">
        <v>275</v>
      </c>
      <c r="N24" s="60"/>
      <c r="O24" s="138" t="s">
        <v>275</v>
      </c>
      <c r="P24" s="60"/>
      <c r="Q24" s="138" t="s">
        <v>275</v>
      </c>
      <c r="R24" s="60"/>
      <c r="S24" s="138" t="s">
        <v>275</v>
      </c>
      <c r="T24" s="60"/>
      <c r="U24" s="138" t="s">
        <v>275</v>
      </c>
      <c r="V24" s="60"/>
      <c r="W24" s="138" t="s">
        <v>275</v>
      </c>
      <c r="X24" s="60"/>
      <c r="Y24" s="140">
        <v>3</v>
      </c>
      <c r="Z24" s="150">
        <f>SUM(F24+H24+J24+L24+N24+P24+R24+T24+V24+X24)</f>
        <v>7</v>
      </c>
      <c r="AA24" s="150">
        <v>25</v>
      </c>
      <c r="AB24" s="27"/>
      <c r="AC24" s="27"/>
      <c r="AD24" s="27"/>
      <c r="AE24" s="27"/>
      <c r="AF24" s="27"/>
      <c r="AG24" s="27"/>
    </row>
    <row r="25" spans="1:33" ht="13.5" customHeight="1" thickBot="1">
      <c r="A25" s="143"/>
      <c r="B25" s="145"/>
      <c r="C25" s="147"/>
      <c r="D25" s="149"/>
      <c r="E25" s="139"/>
      <c r="F25" s="62"/>
      <c r="G25" s="139"/>
      <c r="H25" s="62"/>
      <c r="I25" s="139"/>
      <c r="J25" s="62"/>
      <c r="K25" s="139"/>
      <c r="L25" s="62"/>
      <c r="M25" s="139"/>
      <c r="N25" s="62"/>
      <c r="O25" s="139"/>
      <c r="P25" s="62"/>
      <c r="Q25" s="139"/>
      <c r="R25" s="62"/>
      <c r="S25" s="139"/>
      <c r="T25" s="62"/>
      <c r="U25" s="139"/>
      <c r="V25" s="62"/>
      <c r="W25" s="139"/>
      <c r="X25" s="62"/>
      <c r="Y25" s="141"/>
      <c r="Z25" s="151"/>
      <c r="AA25" s="151"/>
      <c r="AB25" s="27"/>
      <c r="AC25" s="27"/>
      <c r="AD25" s="27"/>
      <c r="AE25" s="27"/>
      <c r="AF25" s="27"/>
      <c r="AG25" s="27"/>
    </row>
    <row r="26" spans="1:33" ht="13.5" customHeight="1" thickTop="1">
      <c r="A26" s="142">
        <v>11</v>
      </c>
      <c r="B26" s="144" t="str">
        <f>VLOOKUP(A26,'пр.взв'!B27:E50,2,FALSE)</f>
        <v>КОКОВИЧ Илья Игоревич</v>
      </c>
      <c r="C26" s="146" t="str">
        <f>VLOOKUP(A26,'пр.взв'!B27:F106,3,FALSE)</f>
        <v>15.06.88 мс</v>
      </c>
      <c r="D26" s="146" t="str">
        <f>VLOOKUP(A26,'пр.взв'!B27:G106,4,FALSE)</f>
        <v>Москва Д</v>
      </c>
      <c r="E26" s="138">
        <v>12</v>
      </c>
      <c r="F26" s="60">
        <v>0</v>
      </c>
      <c r="G26" s="138">
        <v>9</v>
      </c>
      <c r="H26" s="60">
        <v>0</v>
      </c>
      <c r="I26" s="138">
        <v>8</v>
      </c>
      <c r="J26" s="60">
        <v>1</v>
      </c>
      <c r="K26" s="138">
        <v>13</v>
      </c>
      <c r="L26" s="60">
        <v>0</v>
      </c>
      <c r="M26" s="138" t="s">
        <v>273</v>
      </c>
      <c r="N26" s="60"/>
      <c r="O26" s="138">
        <v>19</v>
      </c>
      <c r="P26" s="60">
        <v>4</v>
      </c>
      <c r="Q26" s="138">
        <v>2</v>
      </c>
      <c r="R26" s="60">
        <v>1</v>
      </c>
      <c r="S26" s="138">
        <v>36</v>
      </c>
      <c r="T26" s="60">
        <v>4</v>
      </c>
      <c r="U26" s="138"/>
      <c r="V26" s="60"/>
      <c r="W26" s="138"/>
      <c r="X26" s="60"/>
      <c r="Y26" s="165" t="s">
        <v>284</v>
      </c>
      <c r="Z26" s="150"/>
      <c r="AA26" s="150">
        <v>3</v>
      </c>
      <c r="AB26" s="27"/>
      <c r="AC26" s="27"/>
      <c r="AD26" s="27"/>
      <c r="AE26" s="27"/>
      <c r="AF26" s="27"/>
      <c r="AG26" s="27"/>
    </row>
    <row r="27" spans="1:33" ht="13.5" customHeight="1" thickBot="1">
      <c r="A27" s="143"/>
      <c r="B27" s="145"/>
      <c r="C27" s="147"/>
      <c r="D27" s="147"/>
      <c r="E27" s="139"/>
      <c r="F27" s="62" t="s">
        <v>267</v>
      </c>
      <c r="G27" s="139"/>
      <c r="H27" s="62"/>
      <c r="I27" s="139"/>
      <c r="J27" s="62"/>
      <c r="K27" s="139"/>
      <c r="L27" s="62" t="s">
        <v>281</v>
      </c>
      <c r="M27" s="139"/>
      <c r="N27" s="62"/>
      <c r="O27" s="139"/>
      <c r="P27" s="62"/>
      <c r="Q27" s="139"/>
      <c r="R27" s="62"/>
      <c r="S27" s="139"/>
      <c r="T27" s="62" t="s">
        <v>283</v>
      </c>
      <c r="U27" s="139"/>
      <c r="V27" s="62"/>
      <c r="W27" s="139"/>
      <c r="X27" s="62"/>
      <c r="Y27" s="166"/>
      <c r="Z27" s="151"/>
      <c r="AA27" s="151"/>
      <c r="AB27" s="27"/>
      <c r="AC27" s="27"/>
      <c r="AD27" s="27"/>
      <c r="AE27" s="27"/>
      <c r="AF27" s="27"/>
      <c r="AG27" s="27"/>
    </row>
    <row r="28" spans="1:33" ht="13.5" customHeight="1" thickTop="1">
      <c r="A28" s="142">
        <v>12</v>
      </c>
      <c r="B28" s="144" t="str">
        <f>VLOOKUP(A28,'пр.взв'!B29:E52,2,FALSE)</f>
        <v>ЛЕВИН Михаил Андреевич</v>
      </c>
      <c r="C28" s="146" t="str">
        <f>VLOOKUP(A28,'пр.взв'!B29:F108,3,FALSE)</f>
        <v>27.07.90 кмс</v>
      </c>
      <c r="D28" s="148" t="str">
        <f>VLOOKUP(A28,'пр.взв'!B29:G108,4,FALSE)</f>
        <v>ЦФО Рязанская Рязань </v>
      </c>
      <c r="E28" s="138">
        <v>11</v>
      </c>
      <c r="F28" s="60">
        <v>4</v>
      </c>
      <c r="G28" s="138">
        <v>10</v>
      </c>
      <c r="H28" s="60">
        <v>3</v>
      </c>
      <c r="I28" s="138" t="s">
        <v>275</v>
      </c>
      <c r="J28" s="60"/>
      <c r="K28" s="138" t="s">
        <v>275</v>
      </c>
      <c r="L28" s="60"/>
      <c r="M28" s="138" t="s">
        <v>275</v>
      </c>
      <c r="N28" s="60"/>
      <c r="O28" s="138" t="s">
        <v>275</v>
      </c>
      <c r="P28" s="60"/>
      <c r="Q28" s="138" t="s">
        <v>275</v>
      </c>
      <c r="R28" s="60"/>
      <c r="S28" s="138" t="s">
        <v>275</v>
      </c>
      <c r="T28" s="60"/>
      <c r="U28" s="138" t="s">
        <v>275</v>
      </c>
      <c r="V28" s="60"/>
      <c r="W28" s="138" t="s">
        <v>275</v>
      </c>
      <c r="X28" s="60"/>
      <c r="Y28" s="140">
        <v>2</v>
      </c>
      <c r="Z28" s="150">
        <f>SUM(F28+H28+J28+L28+N28+P28+R28+T28+V28+X28)</f>
        <v>7</v>
      </c>
      <c r="AA28" s="150">
        <v>37</v>
      </c>
      <c r="AB28" s="27"/>
      <c r="AC28" s="27"/>
      <c r="AD28" s="27"/>
      <c r="AE28" s="27"/>
      <c r="AF28" s="27"/>
      <c r="AG28" s="27"/>
    </row>
    <row r="29" spans="1:33" ht="13.5" customHeight="1" thickBot="1">
      <c r="A29" s="143"/>
      <c r="B29" s="145"/>
      <c r="C29" s="147"/>
      <c r="D29" s="149"/>
      <c r="E29" s="139"/>
      <c r="F29" s="62"/>
      <c r="G29" s="139"/>
      <c r="H29" s="62"/>
      <c r="I29" s="139"/>
      <c r="J29" s="62"/>
      <c r="K29" s="139"/>
      <c r="L29" s="62"/>
      <c r="M29" s="139"/>
      <c r="N29" s="62"/>
      <c r="O29" s="139"/>
      <c r="P29" s="62"/>
      <c r="Q29" s="139"/>
      <c r="R29" s="62"/>
      <c r="S29" s="139"/>
      <c r="T29" s="62"/>
      <c r="U29" s="139"/>
      <c r="V29" s="62"/>
      <c r="W29" s="139"/>
      <c r="X29" s="62"/>
      <c r="Y29" s="141"/>
      <c r="Z29" s="151"/>
      <c r="AA29" s="151"/>
      <c r="AB29" s="27"/>
      <c r="AC29" s="27"/>
      <c r="AD29" s="27"/>
      <c r="AE29" s="27"/>
      <c r="AF29" s="27"/>
      <c r="AG29" s="27"/>
    </row>
    <row r="30" spans="1:33" ht="13.5" customHeight="1" thickTop="1">
      <c r="A30" s="142">
        <v>13</v>
      </c>
      <c r="B30" s="144" t="str">
        <f>VLOOKUP(A30,'пр.взв'!B31:E54,2,FALSE)</f>
        <v>НИЦИШВИЛИ Аслан Тариелович</v>
      </c>
      <c r="C30" s="146" t="str">
        <f>VLOOKUP(A30,'пр.взв'!B31:F110,3,FALSE)</f>
        <v>07.01.89 кмс</v>
      </c>
      <c r="D30" s="146" t="str">
        <f>VLOOKUP(A30,'пр.взв'!B31:G110,4,FALSE)</f>
        <v>ЮФО Чеченская </v>
      </c>
      <c r="E30" s="138">
        <v>14</v>
      </c>
      <c r="F30" s="60">
        <v>3</v>
      </c>
      <c r="G30" s="138">
        <v>15</v>
      </c>
      <c r="H30" s="60">
        <v>1</v>
      </c>
      <c r="I30" s="138">
        <v>16</v>
      </c>
      <c r="J30" s="60">
        <v>1</v>
      </c>
      <c r="K30" s="138">
        <v>11</v>
      </c>
      <c r="L30" s="60">
        <v>4</v>
      </c>
      <c r="M30" s="138" t="s">
        <v>275</v>
      </c>
      <c r="N30" s="60"/>
      <c r="O30" s="138" t="s">
        <v>275</v>
      </c>
      <c r="P30" s="60"/>
      <c r="Q30" s="138" t="s">
        <v>275</v>
      </c>
      <c r="R30" s="60"/>
      <c r="S30" s="138" t="s">
        <v>275</v>
      </c>
      <c r="T30" s="60"/>
      <c r="U30" s="138" t="s">
        <v>275</v>
      </c>
      <c r="V30" s="60"/>
      <c r="W30" s="138" t="s">
        <v>275</v>
      </c>
      <c r="X30" s="60"/>
      <c r="Y30" s="140">
        <v>4</v>
      </c>
      <c r="Z30" s="150">
        <f>SUM(F30+H30+J30+L30+N30+P30+R30+T30+V30+X30)</f>
        <v>9</v>
      </c>
      <c r="AA30" s="150">
        <v>13</v>
      </c>
      <c r="AB30" s="27"/>
      <c r="AC30" s="27"/>
      <c r="AD30" s="27"/>
      <c r="AE30" s="27"/>
      <c r="AF30" s="27"/>
      <c r="AG30" s="27"/>
    </row>
    <row r="31" spans="1:33" ht="13.5" customHeight="1" thickBot="1">
      <c r="A31" s="143"/>
      <c r="B31" s="145"/>
      <c r="C31" s="147"/>
      <c r="D31" s="147"/>
      <c r="E31" s="139"/>
      <c r="F31" s="62"/>
      <c r="G31" s="139"/>
      <c r="H31" s="62"/>
      <c r="I31" s="139"/>
      <c r="J31" s="62"/>
      <c r="K31" s="139"/>
      <c r="L31" s="62"/>
      <c r="M31" s="139"/>
      <c r="N31" s="62"/>
      <c r="O31" s="139"/>
      <c r="P31" s="62"/>
      <c r="Q31" s="139"/>
      <c r="R31" s="62"/>
      <c r="S31" s="139"/>
      <c r="T31" s="62"/>
      <c r="U31" s="139"/>
      <c r="V31" s="62"/>
      <c r="W31" s="139"/>
      <c r="X31" s="62"/>
      <c r="Y31" s="141"/>
      <c r="Z31" s="151"/>
      <c r="AA31" s="151"/>
      <c r="AB31" s="27"/>
      <c r="AC31" s="27"/>
      <c r="AD31" s="27"/>
      <c r="AE31" s="27"/>
      <c r="AF31" s="27"/>
      <c r="AG31" s="27"/>
    </row>
    <row r="32" spans="1:33" ht="13.5" customHeight="1" thickTop="1">
      <c r="A32" s="142">
        <v>14</v>
      </c>
      <c r="B32" s="144" t="str">
        <f>VLOOKUP(A32,'пр.взв'!B33:E56,2,FALSE)</f>
        <v>ТАЛЫЗИН Павел Николаевич</v>
      </c>
      <c r="C32" s="146" t="str">
        <f>VLOOKUP(A32,'пр.взв'!B33:F112,3,FALSE)</f>
        <v>11.07.87 кмс</v>
      </c>
      <c r="D32" s="148" t="str">
        <f>VLOOKUP(A32,'пр.взв'!B33:G112,4,FALSE)</f>
        <v>Москва Д</v>
      </c>
      <c r="E32" s="138">
        <v>13</v>
      </c>
      <c r="F32" s="60">
        <v>1</v>
      </c>
      <c r="G32" s="138">
        <v>16</v>
      </c>
      <c r="H32" s="60">
        <v>1</v>
      </c>
      <c r="I32" s="138">
        <v>17</v>
      </c>
      <c r="J32" s="60">
        <v>2</v>
      </c>
      <c r="K32" s="138">
        <v>22</v>
      </c>
      <c r="L32" s="60">
        <v>3</v>
      </c>
      <c r="M32" s="138" t="s">
        <v>275</v>
      </c>
      <c r="N32" s="60"/>
      <c r="O32" s="138" t="s">
        <v>275</v>
      </c>
      <c r="P32" s="60"/>
      <c r="Q32" s="138" t="s">
        <v>275</v>
      </c>
      <c r="R32" s="60"/>
      <c r="S32" s="138" t="s">
        <v>275</v>
      </c>
      <c r="T32" s="60"/>
      <c r="U32" s="138" t="s">
        <v>275</v>
      </c>
      <c r="V32" s="60"/>
      <c r="W32" s="138" t="s">
        <v>275</v>
      </c>
      <c r="X32" s="60"/>
      <c r="Y32" s="140">
        <v>4</v>
      </c>
      <c r="Z32" s="150">
        <f>SUM(F32+H32+J32+L32+N32+P32+R32+T32+V32+X32)</f>
        <v>7</v>
      </c>
      <c r="AA32" s="150">
        <v>11</v>
      </c>
      <c r="AB32" s="27"/>
      <c r="AC32" s="27"/>
      <c r="AD32" s="27"/>
      <c r="AE32" s="27"/>
      <c r="AF32" s="27"/>
      <c r="AG32" s="27"/>
    </row>
    <row r="33" spans="1:33" ht="13.5" customHeight="1" thickBot="1">
      <c r="A33" s="143"/>
      <c r="B33" s="145"/>
      <c r="C33" s="147"/>
      <c r="D33" s="149"/>
      <c r="E33" s="139"/>
      <c r="F33" s="62"/>
      <c r="G33" s="139"/>
      <c r="H33" s="62"/>
      <c r="I33" s="139"/>
      <c r="J33" s="62"/>
      <c r="K33" s="139"/>
      <c r="L33" s="62"/>
      <c r="M33" s="139"/>
      <c r="N33" s="62"/>
      <c r="O33" s="139"/>
      <c r="P33" s="62"/>
      <c r="Q33" s="139"/>
      <c r="R33" s="62"/>
      <c r="S33" s="139"/>
      <c r="T33" s="62"/>
      <c r="U33" s="139"/>
      <c r="V33" s="62"/>
      <c r="W33" s="139"/>
      <c r="X33" s="62"/>
      <c r="Y33" s="141"/>
      <c r="Z33" s="151"/>
      <c r="AA33" s="151"/>
      <c r="AB33" s="27"/>
      <c r="AC33" s="27"/>
      <c r="AD33" s="27"/>
      <c r="AE33" s="27"/>
      <c r="AF33" s="27"/>
      <c r="AG33" s="27"/>
    </row>
    <row r="34" spans="1:33" ht="13.5" customHeight="1" thickTop="1">
      <c r="A34" s="142">
        <v>15</v>
      </c>
      <c r="B34" s="144" t="str">
        <f>VLOOKUP(A34,'пр.взв'!B35:E58,2,FALSE)</f>
        <v>МАКАРОВ Антон Сергеевич</v>
      </c>
      <c r="C34" s="146" t="str">
        <f>VLOOKUP(A34,'пр.взв'!B35:F114,3,FALSE)</f>
        <v>09.08.91 кмс</v>
      </c>
      <c r="D34" s="146" t="str">
        <f>VLOOKUP(A34,'пр.взв'!B35:G114,4,FALSE)</f>
        <v>ПФО Пермский Пермь МО</v>
      </c>
      <c r="E34" s="138">
        <v>16</v>
      </c>
      <c r="F34" s="60">
        <v>4</v>
      </c>
      <c r="G34" s="138">
        <v>13</v>
      </c>
      <c r="H34" s="60">
        <v>3</v>
      </c>
      <c r="I34" s="138" t="s">
        <v>275</v>
      </c>
      <c r="J34" s="60"/>
      <c r="K34" s="138" t="s">
        <v>275</v>
      </c>
      <c r="L34" s="60"/>
      <c r="M34" s="138" t="s">
        <v>275</v>
      </c>
      <c r="N34" s="60"/>
      <c r="O34" s="138" t="s">
        <v>275</v>
      </c>
      <c r="P34" s="60"/>
      <c r="Q34" s="138" t="s">
        <v>275</v>
      </c>
      <c r="R34" s="60"/>
      <c r="S34" s="138" t="s">
        <v>275</v>
      </c>
      <c r="T34" s="60"/>
      <c r="U34" s="138" t="s">
        <v>275</v>
      </c>
      <c r="V34" s="60"/>
      <c r="W34" s="138" t="s">
        <v>275</v>
      </c>
      <c r="X34" s="60"/>
      <c r="Y34" s="140">
        <v>2</v>
      </c>
      <c r="Z34" s="150">
        <f>SUM(F34+H34+J34+L34+N34+P34+R34+T34+V34+X34)</f>
        <v>7</v>
      </c>
      <c r="AA34" s="150">
        <v>38</v>
      </c>
      <c r="AB34" s="27"/>
      <c r="AC34" s="27"/>
      <c r="AD34" s="27"/>
      <c r="AE34" s="27"/>
      <c r="AF34" s="27"/>
      <c r="AG34" s="27"/>
    </row>
    <row r="35" spans="1:33" ht="13.5" customHeight="1" thickBot="1">
      <c r="A35" s="143"/>
      <c r="B35" s="145"/>
      <c r="C35" s="147"/>
      <c r="D35" s="147"/>
      <c r="E35" s="139"/>
      <c r="F35" s="62" t="s">
        <v>268</v>
      </c>
      <c r="G35" s="139"/>
      <c r="H35" s="62"/>
      <c r="I35" s="139"/>
      <c r="J35" s="62"/>
      <c r="K35" s="139"/>
      <c r="L35" s="62"/>
      <c r="M35" s="139"/>
      <c r="N35" s="62"/>
      <c r="O35" s="139"/>
      <c r="P35" s="62"/>
      <c r="Q35" s="139"/>
      <c r="R35" s="62"/>
      <c r="S35" s="139"/>
      <c r="T35" s="62"/>
      <c r="U35" s="139"/>
      <c r="V35" s="62"/>
      <c r="W35" s="139"/>
      <c r="X35" s="62"/>
      <c r="Y35" s="141"/>
      <c r="Z35" s="151"/>
      <c r="AA35" s="151"/>
      <c r="AB35" s="27"/>
      <c r="AC35" s="27"/>
      <c r="AD35" s="27"/>
      <c r="AE35" s="27"/>
      <c r="AF35" s="27"/>
      <c r="AG35" s="27"/>
    </row>
    <row r="36" spans="1:33" ht="13.5" customHeight="1" thickTop="1">
      <c r="A36" s="142">
        <v>16</v>
      </c>
      <c r="B36" s="144" t="str">
        <f>VLOOKUP(A36,'пр.взв'!B37:E60,2,FALSE)</f>
        <v>ГОРБАЛЬ Александр Михайлович</v>
      </c>
      <c r="C36" s="146" t="str">
        <f>VLOOKUP(A36,'пр.взв'!B37:F116,3,FALSE)</f>
        <v>10.04.91 кмс</v>
      </c>
      <c r="D36" s="148" t="str">
        <f>VLOOKUP(A36,'пр.взв'!B37:G116,4,FALSE)</f>
        <v>УФО Курганская Курган МО</v>
      </c>
      <c r="E36" s="138">
        <v>15</v>
      </c>
      <c r="F36" s="60">
        <v>0</v>
      </c>
      <c r="G36" s="138">
        <v>14</v>
      </c>
      <c r="H36" s="60">
        <v>3</v>
      </c>
      <c r="I36" s="138">
        <v>13</v>
      </c>
      <c r="J36" s="60">
        <v>3</v>
      </c>
      <c r="K36" s="138" t="s">
        <v>275</v>
      </c>
      <c r="L36" s="60"/>
      <c r="M36" s="138" t="s">
        <v>275</v>
      </c>
      <c r="N36" s="60"/>
      <c r="O36" s="138" t="s">
        <v>275</v>
      </c>
      <c r="P36" s="60"/>
      <c r="Q36" s="138" t="s">
        <v>275</v>
      </c>
      <c r="R36" s="60"/>
      <c r="S36" s="138" t="s">
        <v>275</v>
      </c>
      <c r="T36" s="60"/>
      <c r="U36" s="138" t="s">
        <v>275</v>
      </c>
      <c r="V36" s="60"/>
      <c r="W36" s="138" t="s">
        <v>275</v>
      </c>
      <c r="X36" s="60"/>
      <c r="Y36" s="140">
        <v>3</v>
      </c>
      <c r="Z36" s="150">
        <f>SUM(F36+H36+J36+L36+N36+P36+R36+T36+V36+X36)</f>
        <v>6</v>
      </c>
      <c r="AA36" s="150">
        <v>23</v>
      </c>
      <c r="AB36" s="27"/>
      <c r="AC36" s="27"/>
      <c r="AD36" s="27"/>
      <c r="AE36" s="27"/>
      <c r="AF36" s="27"/>
      <c r="AG36" s="27"/>
    </row>
    <row r="37" spans="1:33" ht="13.5" customHeight="1" thickBot="1">
      <c r="A37" s="143"/>
      <c r="B37" s="145"/>
      <c r="C37" s="147"/>
      <c r="D37" s="149"/>
      <c r="E37" s="139"/>
      <c r="F37" s="62"/>
      <c r="G37" s="139"/>
      <c r="H37" s="62"/>
      <c r="I37" s="139"/>
      <c r="J37" s="62"/>
      <c r="K37" s="139"/>
      <c r="L37" s="62"/>
      <c r="M37" s="139"/>
      <c r="N37" s="62"/>
      <c r="O37" s="139"/>
      <c r="P37" s="62"/>
      <c r="Q37" s="139"/>
      <c r="R37" s="62"/>
      <c r="S37" s="139"/>
      <c r="T37" s="62"/>
      <c r="U37" s="139"/>
      <c r="V37" s="62"/>
      <c r="W37" s="139"/>
      <c r="X37" s="62"/>
      <c r="Y37" s="141"/>
      <c r="Z37" s="151"/>
      <c r="AA37" s="151"/>
      <c r="AB37" s="27"/>
      <c r="AC37" s="27"/>
      <c r="AD37" s="27"/>
      <c r="AE37" s="27"/>
      <c r="AF37" s="27"/>
      <c r="AG37" s="27"/>
    </row>
    <row r="38" spans="1:33" ht="13.5" customHeight="1" thickTop="1">
      <c r="A38" s="142">
        <v>17</v>
      </c>
      <c r="B38" s="144" t="str">
        <f>VLOOKUP(A38,'пр.взв'!B39:E62,2,FALSE)</f>
        <v>ДЕМИН Антон Александрович</v>
      </c>
      <c r="C38" s="146" t="str">
        <f>VLOOKUP(A38,'пр.взв'!B39:F118,3,FALSE)</f>
        <v>16.10.89 мс</v>
      </c>
      <c r="D38" s="146" t="str">
        <f>VLOOKUP(A38,'пр.взв'!B39:G118,4,FALSE)</f>
        <v>ПФО Саратовская, Саратов Д</v>
      </c>
      <c r="E38" s="138">
        <v>18</v>
      </c>
      <c r="F38" s="60">
        <v>0</v>
      </c>
      <c r="G38" s="138">
        <v>19</v>
      </c>
      <c r="H38" s="60">
        <v>3</v>
      </c>
      <c r="I38" s="138">
        <v>14</v>
      </c>
      <c r="J38" s="60">
        <v>3</v>
      </c>
      <c r="K38" s="138" t="s">
        <v>275</v>
      </c>
      <c r="L38" s="60"/>
      <c r="M38" s="138" t="s">
        <v>275</v>
      </c>
      <c r="N38" s="60"/>
      <c r="O38" s="138" t="s">
        <v>275</v>
      </c>
      <c r="P38" s="60"/>
      <c r="Q38" s="138" t="s">
        <v>275</v>
      </c>
      <c r="R38" s="60"/>
      <c r="S38" s="138" t="s">
        <v>275</v>
      </c>
      <c r="T38" s="60"/>
      <c r="U38" s="138" t="s">
        <v>275</v>
      </c>
      <c r="V38" s="60"/>
      <c r="W38" s="138" t="s">
        <v>275</v>
      </c>
      <c r="X38" s="60"/>
      <c r="Y38" s="140">
        <v>3</v>
      </c>
      <c r="Z38" s="150">
        <f>SUM(F38+H38+J38+L38+N38+P38+R38+T38+V38+X38)</f>
        <v>6</v>
      </c>
      <c r="AA38" s="150">
        <v>21</v>
      </c>
      <c r="AB38" s="27"/>
      <c r="AC38" s="27"/>
      <c r="AD38" s="27"/>
      <c r="AE38" s="27"/>
      <c r="AF38" s="27"/>
      <c r="AG38" s="27"/>
    </row>
    <row r="39" spans="1:33" ht="13.5" customHeight="1" thickBot="1">
      <c r="A39" s="143"/>
      <c r="B39" s="145"/>
      <c r="C39" s="147"/>
      <c r="D39" s="147"/>
      <c r="E39" s="139"/>
      <c r="F39" s="62" t="s">
        <v>269</v>
      </c>
      <c r="G39" s="139"/>
      <c r="H39" s="62"/>
      <c r="I39" s="139"/>
      <c r="J39" s="62"/>
      <c r="K39" s="139"/>
      <c r="L39" s="62"/>
      <c r="M39" s="139"/>
      <c r="N39" s="62"/>
      <c r="O39" s="139"/>
      <c r="P39" s="62"/>
      <c r="Q39" s="139"/>
      <c r="R39" s="62"/>
      <c r="S39" s="139"/>
      <c r="T39" s="62"/>
      <c r="U39" s="139"/>
      <c r="V39" s="62"/>
      <c r="W39" s="139"/>
      <c r="X39" s="62"/>
      <c r="Y39" s="141"/>
      <c r="Z39" s="151"/>
      <c r="AA39" s="151"/>
      <c r="AB39" s="27"/>
      <c r="AC39" s="27"/>
      <c r="AD39" s="27"/>
      <c r="AE39" s="27"/>
      <c r="AF39" s="27"/>
      <c r="AG39" s="27"/>
    </row>
    <row r="40" spans="1:33" ht="13.5" customHeight="1" thickTop="1">
      <c r="A40" s="142">
        <v>18</v>
      </c>
      <c r="B40" s="144" t="str">
        <f>VLOOKUP(A40,'пр.взв'!B41:E64,2,FALSE)</f>
        <v>КРИВОЩАПОВ Дмитрий Юрьевич</v>
      </c>
      <c r="C40" s="146" t="str">
        <f>VLOOKUP(A40,'пр.взв'!B41:F120,3,FALSE)</f>
        <v>09.10.89 кмс</v>
      </c>
      <c r="D40" s="148" t="str">
        <f>VLOOKUP(A40,'пр.взв'!B41:G120,4,FALSE)</f>
        <v>УФО Тульская Тула МО</v>
      </c>
      <c r="E40" s="138">
        <v>17</v>
      </c>
      <c r="F40" s="60">
        <v>4</v>
      </c>
      <c r="G40" s="138">
        <v>21</v>
      </c>
      <c r="H40" s="60">
        <v>4</v>
      </c>
      <c r="I40" s="138" t="s">
        <v>275</v>
      </c>
      <c r="J40" s="60"/>
      <c r="K40" s="138" t="s">
        <v>275</v>
      </c>
      <c r="L40" s="60"/>
      <c r="M40" s="138" t="s">
        <v>275</v>
      </c>
      <c r="N40" s="60"/>
      <c r="O40" s="138" t="s">
        <v>275</v>
      </c>
      <c r="P40" s="60"/>
      <c r="Q40" s="138" t="s">
        <v>275</v>
      </c>
      <c r="R40" s="60"/>
      <c r="S40" s="138" t="s">
        <v>275</v>
      </c>
      <c r="T40" s="60"/>
      <c r="U40" s="138" t="s">
        <v>275</v>
      </c>
      <c r="V40" s="60"/>
      <c r="W40" s="138" t="s">
        <v>275</v>
      </c>
      <c r="X40" s="60"/>
      <c r="Y40" s="140">
        <v>2</v>
      </c>
      <c r="Z40" s="150">
        <f>SUM(F40+H40+J40+L40+N40+P40+R40+T40+V40+X40)</f>
        <v>8</v>
      </c>
      <c r="AA40" s="150">
        <v>43</v>
      </c>
      <c r="AB40" s="27"/>
      <c r="AC40" s="27"/>
      <c r="AD40" s="27"/>
      <c r="AE40" s="27"/>
      <c r="AF40" s="27"/>
      <c r="AG40" s="27"/>
    </row>
    <row r="41" spans="1:33" ht="13.5" customHeight="1" thickBot="1">
      <c r="A41" s="143"/>
      <c r="B41" s="145"/>
      <c r="C41" s="147"/>
      <c r="D41" s="149"/>
      <c r="E41" s="139"/>
      <c r="F41" s="62"/>
      <c r="G41" s="139"/>
      <c r="H41" s="62" t="s">
        <v>272</v>
      </c>
      <c r="I41" s="139"/>
      <c r="J41" s="62"/>
      <c r="K41" s="139"/>
      <c r="L41" s="62"/>
      <c r="M41" s="139"/>
      <c r="N41" s="62"/>
      <c r="O41" s="139"/>
      <c r="P41" s="62"/>
      <c r="Q41" s="139"/>
      <c r="R41" s="62"/>
      <c r="S41" s="139"/>
      <c r="T41" s="62"/>
      <c r="U41" s="139"/>
      <c r="V41" s="62"/>
      <c r="W41" s="139"/>
      <c r="X41" s="62"/>
      <c r="Y41" s="141"/>
      <c r="Z41" s="151"/>
      <c r="AA41" s="151"/>
      <c r="AB41" s="27"/>
      <c r="AC41" s="27"/>
      <c r="AD41" s="27"/>
      <c r="AE41" s="27"/>
      <c r="AF41" s="27"/>
      <c r="AG41" s="27"/>
    </row>
    <row r="42" spans="1:33" ht="13.5" customHeight="1" thickTop="1">
      <c r="A42" s="142">
        <v>19</v>
      </c>
      <c r="B42" s="144" t="str">
        <f>VLOOKUP(A42,'пр.взв'!B43:E66,2,FALSE)</f>
        <v>ГОЛОВАЧЕВ Станислав Викторович</v>
      </c>
      <c r="C42" s="146" t="str">
        <f>VLOOKUP(A42,'пр.взв'!B43:F122,3,FALSE)</f>
        <v>23.06.88 мс</v>
      </c>
      <c r="D42" s="146" t="str">
        <f>VLOOKUP(A42,'пр.взв'!B43:G122,4,FALSE)</f>
        <v>Москва ВС</v>
      </c>
      <c r="E42" s="138">
        <v>20</v>
      </c>
      <c r="F42" s="60">
        <v>0</v>
      </c>
      <c r="G42" s="138">
        <v>17</v>
      </c>
      <c r="H42" s="60">
        <v>2</v>
      </c>
      <c r="I42" s="138">
        <v>21</v>
      </c>
      <c r="J42" s="60">
        <v>1</v>
      </c>
      <c r="K42" s="138" t="s">
        <v>273</v>
      </c>
      <c r="L42" s="60"/>
      <c r="M42" s="138">
        <v>1</v>
      </c>
      <c r="N42" s="60">
        <v>2</v>
      </c>
      <c r="O42" s="138">
        <v>11</v>
      </c>
      <c r="P42" s="60">
        <v>0</v>
      </c>
      <c r="Q42" s="138" t="s">
        <v>273</v>
      </c>
      <c r="R42" s="60"/>
      <c r="S42" s="138">
        <v>39</v>
      </c>
      <c r="T42" s="60">
        <v>2</v>
      </c>
      <c r="U42" s="138"/>
      <c r="V42" s="60"/>
      <c r="W42" s="138"/>
      <c r="X42" s="60"/>
      <c r="Y42" s="165" t="s">
        <v>285</v>
      </c>
      <c r="Z42" s="150"/>
      <c r="AA42" s="150">
        <v>1</v>
      </c>
      <c r="AB42" s="27"/>
      <c r="AC42" s="27"/>
      <c r="AD42" s="27"/>
      <c r="AE42" s="27"/>
      <c r="AF42" s="27"/>
      <c r="AG42" s="27"/>
    </row>
    <row r="43" spans="1:33" ht="13.5" customHeight="1" thickBot="1">
      <c r="A43" s="143"/>
      <c r="B43" s="145"/>
      <c r="C43" s="147"/>
      <c r="D43" s="147"/>
      <c r="E43" s="139"/>
      <c r="F43" s="62" t="s">
        <v>265</v>
      </c>
      <c r="G43" s="139"/>
      <c r="H43" s="62"/>
      <c r="I43" s="139"/>
      <c r="J43" s="62"/>
      <c r="K43" s="139"/>
      <c r="L43" s="62"/>
      <c r="M43" s="139"/>
      <c r="N43" s="62"/>
      <c r="O43" s="139"/>
      <c r="P43" s="62" t="s">
        <v>283</v>
      </c>
      <c r="Q43" s="139"/>
      <c r="R43" s="62"/>
      <c r="S43" s="139"/>
      <c r="T43" s="62"/>
      <c r="U43" s="139"/>
      <c r="V43" s="62"/>
      <c r="W43" s="139"/>
      <c r="X43" s="62"/>
      <c r="Y43" s="166"/>
      <c r="Z43" s="151"/>
      <c r="AA43" s="151"/>
      <c r="AB43" s="27"/>
      <c r="AC43" s="27"/>
      <c r="AD43" s="27"/>
      <c r="AE43" s="27"/>
      <c r="AF43" s="27"/>
      <c r="AG43" s="27"/>
    </row>
    <row r="44" spans="1:33" ht="13.5" customHeight="1" thickTop="1">
      <c r="A44" s="142">
        <v>20</v>
      </c>
      <c r="B44" s="144" t="str">
        <f>VLOOKUP(A44,'пр.взв'!B45:E68,2,FALSE)</f>
        <v>КУРБАНОВ Артур Диалиллидинович</v>
      </c>
      <c r="C44" s="146" t="str">
        <f>VLOOKUP(A44,'пр.взв'!B45:F124,3,FALSE)</f>
        <v>11.05.87 мс</v>
      </c>
      <c r="D44" s="148" t="str">
        <f>VLOOKUP(A44,'пр.взв'!B45:G124,4,FALSE)</f>
        <v>ЦФО Московская Дмитров Д</v>
      </c>
      <c r="E44" s="138">
        <v>19</v>
      </c>
      <c r="F44" s="60">
        <v>4</v>
      </c>
      <c r="G44" s="138">
        <v>22</v>
      </c>
      <c r="H44" s="60">
        <v>3</v>
      </c>
      <c r="I44" s="138" t="s">
        <v>275</v>
      </c>
      <c r="J44" s="60"/>
      <c r="K44" s="138" t="s">
        <v>275</v>
      </c>
      <c r="L44" s="60"/>
      <c r="M44" s="138" t="s">
        <v>275</v>
      </c>
      <c r="N44" s="60"/>
      <c r="O44" s="138" t="s">
        <v>275</v>
      </c>
      <c r="P44" s="60"/>
      <c r="Q44" s="138" t="s">
        <v>275</v>
      </c>
      <c r="R44" s="60"/>
      <c r="S44" s="138" t="s">
        <v>275</v>
      </c>
      <c r="T44" s="60"/>
      <c r="U44" s="138" t="s">
        <v>275</v>
      </c>
      <c r="V44" s="60"/>
      <c r="W44" s="138" t="s">
        <v>275</v>
      </c>
      <c r="X44" s="60"/>
      <c r="Y44" s="140">
        <v>2</v>
      </c>
      <c r="Z44" s="150">
        <f>SUM(F44+H44+J44+L44+N44+P44+R44+T44+V44+X44)</f>
        <v>7</v>
      </c>
      <c r="AA44" s="150">
        <v>39</v>
      </c>
      <c r="AB44" s="27"/>
      <c r="AC44" s="27"/>
      <c r="AD44" s="27"/>
      <c r="AE44" s="27"/>
      <c r="AF44" s="27"/>
      <c r="AG44" s="27"/>
    </row>
    <row r="45" spans="1:33" ht="13.5" customHeight="1" thickBot="1">
      <c r="A45" s="143"/>
      <c r="B45" s="145"/>
      <c r="C45" s="147"/>
      <c r="D45" s="149"/>
      <c r="E45" s="139"/>
      <c r="F45" s="62"/>
      <c r="G45" s="139"/>
      <c r="H45" s="62"/>
      <c r="I45" s="139"/>
      <c r="J45" s="62"/>
      <c r="K45" s="139"/>
      <c r="L45" s="62"/>
      <c r="M45" s="139"/>
      <c r="N45" s="62"/>
      <c r="O45" s="139"/>
      <c r="P45" s="62"/>
      <c r="Q45" s="139"/>
      <c r="R45" s="62"/>
      <c r="S45" s="139"/>
      <c r="T45" s="62"/>
      <c r="U45" s="139"/>
      <c r="V45" s="62"/>
      <c r="W45" s="139"/>
      <c r="X45" s="62"/>
      <c r="Y45" s="141"/>
      <c r="Z45" s="151"/>
      <c r="AA45" s="151"/>
      <c r="AB45" s="27"/>
      <c r="AC45" s="27"/>
      <c r="AD45" s="27"/>
      <c r="AE45" s="27"/>
      <c r="AF45" s="27"/>
      <c r="AG45" s="27"/>
    </row>
    <row r="46" spans="1:33" ht="13.5" customHeight="1" thickTop="1">
      <c r="A46" s="142">
        <v>21</v>
      </c>
      <c r="B46" s="144" t="str">
        <f>VLOOKUP(A46,'пр.взв'!B47:E70,2,FALSE)</f>
        <v>АХТАОВ Ерстем Русланович</v>
      </c>
      <c r="C46" s="146" t="str">
        <f>VLOOKUP(A46,'пр.взв'!B47:F126,3,FALSE)</f>
        <v>17.05.90 кмс</v>
      </c>
      <c r="D46" s="146" t="str">
        <f>VLOOKUP(A46,'пр.взв'!B47:G126,4,FALSE)</f>
        <v>ЮФО Адыгея Майкоп</v>
      </c>
      <c r="E46" s="138">
        <v>22</v>
      </c>
      <c r="F46" s="60">
        <v>3</v>
      </c>
      <c r="G46" s="138">
        <v>18</v>
      </c>
      <c r="H46" s="60">
        <v>0</v>
      </c>
      <c r="I46" s="138">
        <v>19</v>
      </c>
      <c r="J46" s="60">
        <v>3</v>
      </c>
      <c r="K46" s="138" t="s">
        <v>275</v>
      </c>
      <c r="L46" s="60"/>
      <c r="M46" s="138" t="s">
        <v>275</v>
      </c>
      <c r="N46" s="60"/>
      <c r="O46" s="138" t="s">
        <v>275</v>
      </c>
      <c r="P46" s="60"/>
      <c r="Q46" s="138" t="s">
        <v>275</v>
      </c>
      <c r="R46" s="60"/>
      <c r="S46" s="138" t="s">
        <v>275</v>
      </c>
      <c r="T46" s="60"/>
      <c r="U46" s="138" t="s">
        <v>275</v>
      </c>
      <c r="V46" s="60"/>
      <c r="W46" s="138" t="s">
        <v>275</v>
      </c>
      <c r="X46" s="60"/>
      <c r="Y46" s="140">
        <v>3</v>
      </c>
      <c r="Z46" s="150">
        <f>SUM(F46+H46+J46+L46+N46+P46+R46+T46+V46+X46)</f>
        <v>6</v>
      </c>
      <c r="AA46" s="150">
        <v>19</v>
      </c>
      <c r="AB46" s="27"/>
      <c r="AC46" s="27"/>
      <c r="AD46" s="27"/>
      <c r="AE46" s="27"/>
      <c r="AF46" s="27"/>
      <c r="AG46" s="27"/>
    </row>
    <row r="47" spans="1:33" ht="13.5" customHeight="1" thickBot="1">
      <c r="A47" s="143"/>
      <c r="B47" s="145"/>
      <c r="C47" s="147"/>
      <c r="D47" s="147"/>
      <c r="E47" s="139"/>
      <c r="F47" s="62"/>
      <c r="G47" s="139"/>
      <c r="H47" s="62"/>
      <c r="I47" s="139"/>
      <c r="J47" s="62"/>
      <c r="K47" s="139"/>
      <c r="L47" s="62"/>
      <c r="M47" s="139"/>
      <c r="N47" s="62"/>
      <c r="O47" s="139"/>
      <c r="P47" s="62"/>
      <c r="Q47" s="139"/>
      <c r="R47" s="62"/>
      <c r="S47" s="139"/>
      <c r="T47" s="62"/>
      <c r="U47" s="139"/>
      <c r="V47" s="62"/>
      <c r="W47" s="139"/>
      <c r="X47" s="62"/>
      <c r="Y47" s="141"/>
      <c r="Z47" s="151"/>
      <c r="AA47" s="151"/>
      <c r="AB47" s="27"/>
      <c r="AC47" s="27"/>
      <c r="AD47" s="27"/>
      <c r="AE47" s="27"/>
      <c r="AF47" s="27"/>
      <c r="AG47" s="27"/>
    </row>
    <row r="48" spans="1:33" ht="13.5" customHeight="1" thickTop="1">
      <c r="A48" s="142">
        <v>22</v>
      </c>
      <c r="B48" s="144" t="str">
        <f>VLOOKUP(A48,'пр.взв'!B49:E72,2,FALSE)</f>
        <v>КИРЮХИН Сергей Александрович</v>
      </c>
      <c r="C48" s="146" t="str">
        <f>VLOOKUP(A48,'пр.взв'!B49:F128,3,FALSE)</f>
        <v>23.02.87 мс</v>
      </c>
      <c r="D48" s="148" t="str">
        <f>VLOOKUP(A48,'пр.взв'!B49:G128,4,FALSE)</f>
        <v>Санкт-Петербург ВС</v>
      </c>
      <c r="E48" s="138">
        <v>21</v>
      </c>
      <c r="F48" s="60">
        <v>1</v>
      </c>
      <c r="G48" s="138">
        <v>20</v>
      </c>
      <c r="H48" s="60">
        <v>1</v>
      </c>
      <c r="I48" s="138" t="s">
        <v>273</v>
      </c>
      <c r="J48" s="60"/>
      <c r="K48" s="138">
        <v>14</v>
      </c>
      <c r="L48" s="60">
        <v>2</v>
      </c>
      <c r="M48" s="138">
        <v>2</v>
      </c>
      <c r="N48" s="60">
        <v>3</v>
      </c>
      <c r="O48" s="138" t="s">
        <v>275</v>
      </c>
      <c r="P48" s="60"/>
      <c r="Q48" s="138" t="s">
        <v>275</v>
      </c>
      <c r="R48" s="60"/>
      <c r="S48" s="138" t="s">
        <v>275</v>
      </c>
      <c r="T48" s="60"/>
      <c r="U48" s="138" t="s">
        <v>275</v>
      </c>
      <c r="V48" s="60"/>
      <c r="W48" s="138" t="s">
        <v>275</v>
      </c>
      <c r="X48" s="60"/>
      <c r="Y48" s="140">
        <v>4</v>
      </c>
      <c r="Z48" s="150">
        <f>SUM(F48+H48+J48+L48+N48+P48+R48+T48+V48+X48)</f>
        <v>7</v>
      </c>
      <c r="AA48" s="150">
        <v>9</v>
      </c>
      <c r="AB48" s="27"/>
      <c r="AC48" s="27"/>
      <c r="AD48" s="27"/>
      <c r="AE48" s="27"/>
      <c r="AF48" s="27"/>
      <c r="AG48" s="27"/>
    </row>
    <row r="49" spans="1:33" ht="13.5" customHeight="1" thickBot="1">
      <c r="A49" s="143"/>
      <c r="B49" s="145"/>
      <c r="C49" s="147"/>
      <c r="D49" s="149"/>
      <c r="E49" s="139"/>
      <c r="F49" s="62"/>
      <c r="G49" s="139"/>
      <c r="H49" s="62"/>
      <c r="I49" s="139"/>
      <c r="J49" s="62"/>
      <c r="K49" s="139"/>
      <c r="L49" s="62"/>
      <c r="M49" s="139"/>
      <c r="N49" s="62"/>
      <c r="O49" s="139"/>
      <c r="P49" s="62"/>
      <c r="Q49" s="139"/>
      <c r="R49" s="62"/>
      <c r="S49" s="139"/>
      <c r="T49" s="62"/>
      <c r="U49" s="139"/>
      <c r="V49" s="62"/>
      <c r="W49" s="139"/>
      <c r="X49" s="62"/>
      <c r="Y49" s="141"/>
      <c r="Z49" s="151"/>
      <c r="AA49" s="151"/>
      <c r="AB49" s="27"/>
      <c r="AC49" s="27"/>
      <c r="AD49" s="27"/>
      <c r="AE49" s="27"/>
      <c r="AF49" s="27"/>
      <c r="AG49" s="27"/>
    </row>
    <row r="50" spans="1:33" ht="13.5" customHeight="1" thickBot="1" thickTop="1">
      <c r="A50" s="185" t="s">
        <v>263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7"/>
      <c r="AB50" s="27"/>
      <c r="AC50" s="27"/>
      <c r="AD50" s="27"/>
      <c r="AE50" s="27"/>
      <c r="AF50" s="27"/>
      <c r="AG50" s="27"/>
    </row>
    <row r="51" spans="1:33" ht="13.5" customHeight="1" thickTop="1">
      <c r="A51" s="142">
        <v>23</v>
      </c>
      <c r="B51" s="144" t="str">
        <f>VLOOKUP(A51,'пр.взв'!B51:E74,2,FALSE)</f>
        <v>БЕРСАНУКАЕВ Асланбек Рамзанович</v>
      </c>
      <c r="C51" s="146" t="str">
        <f>VLOOKUP(A51,'пр.взв'!B51:F130,3,FALSE)</f>
        <v>25.09.87 мс</v>
      </c>
      <c r="D51" s="146" t="str">
        <f>VLOOKUP(A51,'пр.взв'!B51:G130,4,FALSE)</f>
        <v>ЮФО Чеченская Грозный Д</v>
      </c>
      <c r="E51" s="138">
        <v>24</v>
      </c>
      <c r="F51" s="60">
        <v>0</v>
      </c>
      <c r="G51" s="138">
        <v>25</v>
      </c>
      <c r="H51" s="60">
        <v>2</v>
      </c>
      <c r="I51" s="138">
        <v>26</v>
      </c>
      <c r="J51" s="60">
        <v>2</v>
      </c>
      <c r="K51" s="138">
        <v>30</v>
      </c>
      <c r="L51" s="60">
        <v>3</v>
      </c>
      <c r="M51" s="138" t="s">
        <v>275</v>
      </c>
      <c r="N51" s="60"/>
      <c r="O51" s="138" t="s">
        <v>275</v>
      </c>
      <c r="P51" s="60"/>
      <c r="Q51" s="138" t="s">
        <v>275</v>
      </c>
      <c r="R51" s="60"/>
      <c r="S51" s="138" t="s">
        <v>275</v>
      </c>
      <c r="T51" s="60"/>
      <c r="U51" s="138" t="s">
        <v>275</v>
      </c>
      <c r="V51" s="60"/>
      <c r="W51" s="138" t="s">
        <v>275</v>
      </c>
      <c r="X51" s="60"/>
      <c r="Y51" s="140">
        <v>4</v>
      </c>
      <c r="Z51" s="150">
        <f>SUM(F51+H51+J51+L51+N51+P51+R51+T51+V51+X51)</f>
        <v>7</v>
      </c>
      <c r="AA51" s="150">
        <v>12</v>
      </c>
      <c r="AB51" s="27"/>
      <c r="AC51" s="27"/>
      <c r="AD51" s="27"/>
      <c r="AE51" s="27"/>
      <c r="AF51" s="27"/>
      <c r="AG51" s="27"/>
    </row>
    <row r="52" spans="1:33" ht="13.5" customHeight="1" thickBot="1">
      <c r="A52" s="143"/>
      <c r="B52" s="145"/>
      <c r="C52" s="147"/>
      <c r="D52" s="147"/>
      <c r="E52" s="139"/>
      <c r="F52" s="62" t="s">
        <v>270</v>
      </c>
      <c r="G52" s="139"/>
      <c r="H52" s="62"/>
      <c r="I52" s="139"/>
      <c r="J52" s="62"/>
      <c r="K52" s="139"/>
      <c r="L52" s="62"/>
      <c r="M52" s="139"/>
      <c r="N52" s="62"/>
      <c r="O52" s="139"/>
      <c r="P52" s="62"/>
      <c r="Q52" s="139"/>
      <c r="R52" s="62"/>
      <c r="S52" s="139"/>
      <c r="T52" s="62"/>
      <c r="U52" s="139"/>
      <c r="V52" s="62"/>
      <c r="W52" s="139"/>
      <c r="X52" s="62"/>
      <c r="Y52" s="141"/>
      <c r="Z52" s="151"/>
      <c r="AA52" s="151"/>
      <c r="AB52" s="27"/>
      <c r="AC52" s="27"/>
      <c r="AD52" s="27"/>
      <c r="AE52" s="27"/>
      <c r="AF52" s="27"/>
      <c r="AG52" s="27"/>
    </row>
    <row r="53" spans="1:33" ht="13.5" customHeight="1" thickTop="1">
      <c r="A53" s="142">
        <v>24</v>
      </c>
      <c r="B53" s="144" t="str">
        <f>VLOOKUP(A53,'пр.взв'!B53:E76,2,FALSE)</f>
        <v>ЗАВЬЯЛОВ Артем Ниолаевич</v>
      </c>
      <c r="C53" s="146" t="str">
        <f>VLOOKUP(A53,'пр.взв'!B53:F132,3,FALSE)</f>
        <v>29.10.89 кмс</v>
      </c>
      <c r="D53" s="148" t="str">
        <f>VLOOKUP(A53,'пр.взв'!B53:G132,4,FALSE)</f>
        <v>Санкт-Петербург МО</v>
      </c>
      <c r="E53" s="138">
        <v>23</v>
      </c>
      <c r="F53" s="60">
        <v>4</v>
      </c>
      <c r="G53" s="138">
        <v>26</v>
      </c>
      <c r="H53" s="60">
        <v>4</v>
      </c>
      <c r="I53" s="138" t="s">
        <v>275</v>
      </c>
      <c r="J53" s="60"/>
      <c r="K53" s="138" t="s">
        <v>275</v>
      </c>
      <c r="L53" s="60"/>
      <c r="M53" s="138" t="s">
        <v>275</v>
      </c>
      <c r="N53" s="60"/>
      <c r="O53" s="138" t="s">
        <v>275</v>
      </c>
      <c r="P53" s="60"/>
      <c r="Q53" s="138" t="s">
        <v>275</v>
      </c>
      <c r="R53" s="60"/>
      <c r="S53" s="138" t="s">
        <v>275</v>
      </c>
      <c r="T53" s="60"/>
      <c r="U53" s="138" t="s">
        <v>275</v>
      </c>
      <c r="V53" s="60"/>
      <c r="W53" s="138" t="s">
        <v>275</v>
      </c>
      <c r="X53" s="60"/>
      <c r="Y53" s="140">
        <v>2</v>
      </c>
      <c r="Z53" s="150">
        <f>SUM(F53+H53+J53+L53+N53+P53+R53+T53+V53+X53)</f>
        <v>8</v>
      </c>
      <c r="AA53" s="150">
        <v>42</v>
      </c>
      <c r="AB53" s="27"/>
      <c r="AC53" s="27"/>
      <c r="AD53" s="27"/>
      <c r="AE53" s="27"/>
      <c r="AF53" s="27"/>
      <c r="AG53" s="27"/>
    </row>
    <row r="54" spans="1:33" ht="13.5" customHeight="1" thickBot="1">
      <c r="A54" s="143"/>
      <c r="B54" s="145"/>
      <c r="C54" s="147"/>
      <c r="D54" s="149"/>
      <c r="E54" s="139"/>
      <c r="F54" s="62"/>
      <c r="G54" s="139"/>
      <c r="H54" s="62" t="s">
        <v>277</v>
      </c>
      <c r="I54" s="139"/>
      <c r="J54" s="62"/>
      <c r="K54" s="139"/>
      <c r="L54" s="62"/>
      <c r="M54" s="139"/>
      <c r="N54" s="62"/>
      <c r="O54" s="139"/>
      <c r="P54" s="62"/>
      <c r="Q54" s="139"/>
      <c r="R54" s="62"/>
      <c r="S54" s="139"/>
      <c r="T54" s="62"/>
      <c r="U54" s="139"/>
      <c r="V54" s="62"/>
      <c r="W54" s="139"/>
      <c r="X54" s="62"/>
      <c r="Y54" s="141"/>
      <c r="Z54" s="151"/>
      <c r="AA54" s="151"/>
      <c r="AB54" s="27"/>
      <c r="AC54" s="27"/>
      <c r="AD54" s="27"/>
      <c r="AE54" s="27"/>
      <c r="AF54" s="27"/>
      <c r="AG54" s="27"/>
    </row>
    <row r="55" spans="1:33" ht="13.5" customHeight="1" thickTop="1">
      <c r="A55" s="142">
        <v>25</v>
      </c>
      <c r="B55" s="144" t="str">
        <f>VLOOKUP(A55,'пр.взв'!B55:E78,2,FALSE)</f>
        <v>АЙНУЛЛИН Равиль Жафярович</v>
      </c>
      <c r="C55" s="146" t="str">
        <f>VLOOKUP(A55,'пр.взв'!B55:F134,3,FALSE)</f>
        <v>17.06.89 мс</v>
      </c>
      <c r="D55" s="146" t="str">
        <f>VLOOKUP(A55,'пр.взв'!B55:G134,4,FALSE)</f>
        <v>Москва ВС</v>
      </c>
      <c r="E55" s="138">
        <v>26</v>
      </c>
      <c r="F55" s="60">
        <v>2</v>
      </c>
      <c r="G55" s="138">
        <v>23</v>
      </c>
      <c r="H55" s="60">
        <v>3</v>
      </c>
      <c r="I55" s="138">
        <v>27</v>
      </c>
      <c r="J55" s="60">
        <v>0</v>
      </c>
      <c r="K55" s="138">
        <v>34</v>
      </c>
      <c r="L55" s="60">
        <v>2</v>
      </c>
      <c r="M55" s="138">
        <v>30</v>
      </c>
      <c r="N55" s="60">
        <v>3</v>
      </c>
      <c r="O55" s="138" t="s">
        <v>275</v>
      </c>
      <c r="P55" s="60"/>
      <c r="Q55" s="138" t="s">
        <v>275</v>
      </c>
      <c r="R55" s="60"/>
      <c r="S55" s="138" t="s">
        <v>275</v>
      </c>
      <c r="T55" s="60"/>
      <c r="U55" s="138" t="s">
        <v>275</v>
      </c>
      <c r="V55" s="60"/>
      <c r="W55" s="138" t="s">
        <v>275</v>
      </c>
      <c r="X55" s="60"/>
      <c r="Y55" s="140">
        <v>5</v>
      </c>
      <c r="Z55" s="150">
        <f>SUM(F55+H55+J55+L55+N55+P55+R55+T55+V55+X55)</f>
        <v>10</v>
      </c>
      <c r="AA55" s="150">
        <v>7</v>
      </c>
      <c r="AB55" s="27"/>
      <c r="AC55" s="27"/>
      <c r="AD55" s="27"/>
      <c r="AE55" s="27"/>
      <c r="AF55" s="27"/>
      <c r="AG55" s="27"/>
    </row>
    <row r="56" spans="1:33" ht="13.5" customHeight="1" thickBot="1">
      <c r="A56" s="143"/>
      <c r="B56" s="145"/>
      <c r="C56" s="147"/>
      <c r="D56" s="147"/>
      <c r="E56" s="139"/>
      <c r="F56" s="62"/>
      <c r="G56" s="139"/>
      <c r="H56" s="62"/>
      <c r="I56" s="139"/>
      <c r="J56" s="62" t="s">
        <v>278</v>
      </c>
      <c r="K56" s="139"/>
      <c r="L56" s="62"/>
      <c r="M56" s="139"/>
      <c r="N56" s="62"/>
      <c r="O56" s="139"/>
      <c r="P56" s="62"/>
      <c r="Q56" s="139"/>
      <c r="R56" s="62"/>
      <c r="S56" s="139"/>
      <c r="T56" s="62"/>
      <c r="U56" s="139"/>
      <c r="V56" s="62"/>
      <c r="W56" s="139"/>
      <c r="X56" s="62"/>
      <c r="Y56" s="141"/>
      <c r="Z56" s="151"/>
      <c r="AA56" s="151"/>
      <c r="AB56" s="27"/>
      <c r="AC56" s="27"/>
      <c r="AD56" s="27"/>
      <c r="AE56" s="27"/>
      <c r="AF56" s="27"/>
      <c r="AG56" s="27"/>
    </row>
    <row r="57" spans="1:33" ht="13.5" customHeight="1" thickTop="1">
      <c r="A57" s="142">
        <v>26</v>
      </c>
      <c r="B57" s="144" t="str">
        <f>VLOOKUP(A57,'пр.взв'!B57:E80,2,FALSE)</f>
        <v>ФАДЕЕВ Сергей Львович</v>
      </c>
      <c r="C57" s="146" t="str">
        <f>VLOOKUP(A57,'пр.взв'!B57:F136,3,FALSE)</f>
        <v>31.05.87 мс</v>
      </c>
      <c r="D57" s="148" t="str">
        <f>VLOOKUP(A57,'пр.взв'!B57:G136,4,FALSE)</f>
        <v>ЦФО Тверская Торжок МО</v>
      </c>
      <c r="E57" s="138">
        <v>25</v>
      </c>
      <c r="F57" s="60">
        <v>3</v>
      </c>
      <c r="G57" s="138">
        <v>24</v>
      </c>
      <c r="H57" s="60">
        <v>0</v>
      </c>
      <c r="I57" s="138">
        <v>23</v>
      </c>
      <c r="J57" s="60">
        <v>3</v>
      </c>
      <c r="K57" s="138" t="s">
        <v>275</v>
      </c>
      <c r="L57" s="60"/>
      <c r="M57" s="138" t="s">
        <v>275</v>
      </c>
      <c r="N57" s="60"/>
      <c r="O57" s="138" t="s">
        <v>275</v>
      </c>
      <c r="P57" s="60"/>
      <c r="Q57" s="138" t="s">
        <v>275</v>
      </c>
      <c r="R57" s="60"/>
      <c r="S57" s="138" t="s">
        <v>275</v>
      </c>
      <c r="T57" s="60"/>
      <c r="U57" s="138" t="s">
        <v>275</v>
      </c>
      <c r="V57" s="60"/>
      <c r="W57" s="138" t="s">
        <v>275</v>
      </c>
      <c r="X57" s="60"/>
      <c r="Y57" s="140">
        <v>3</v>
      </c>
      <c r="Z57" s="150">
        <f>SUM(F57+H57+J57+L57+N57+P57+R57+T57+V57+X57)</f>
        <v>6</v>
      </c>
      <c r="AA57" s="150">
        <v>17</v>
      </c>
      <c r="AB57" s="27"/>
      <c r="AC57" s="27"/>
      <c r="AD57" s="27"/>
      <c r="AE57" s="27"/>
      <c r="AF57" s="27"/>
      <c r="AG57" s="27"/>
    </row>
    <row r="58" spans="1:33" ht="13.5" customHeight="1" thickBot="1">
      <c r="A58" s="143"/>
      <c r="B58" s="145"/>
      <c r="C58" s="147"/>
      <c r="D58" s="149"/>
      <c r="E58" s="139"/>
      <c r="F58" s="62"/>
      <c r="G58" s="139"/>
      <c r="H58" s="62"/>
      <c r="I58" s="139"/>
      <c r="J58" s="62"/>
      <c r="K58" s="139"/>
      <c r="L58" s="62"/>
      <c r="M58" s="139"/>
      <c r="N58" s="62"/>
      <c r="O58" s="139"/>
      <c r="P58" s="62"/>
      <c r="Q58" s="139"/>
      <c r="R58" s="62"/>
      <c r="S58" s="139"/>
      <c r="T58" s="62"/>
      <c r="U58" s="139"/>
      <c r="V58" s="62"/>
      <c r="W58" s="139"/>
      <c r="X58" s="62"/>
      <c r="Y58" s="141"/>
      <c r="Z58" s="151"/>
      <c r="AA58" s="151"/>
      <c r="AB58" s="27"/>
      <c r="AC58" s="27"/>
      <c r="AD58" s="27"/>
      <c r="AE58" s="27"/>
      <c r="AF58" s="27"/>
      <c r="AG58" s="27"/>
    </row>
    <row r="59" spans="1:33" ht="13.5" customHeight="1" thickTop="1">
      <c r="A59" s="142">
        <v>27</v>
      </c>
      <c r="B59" s="144" t="str">
        <f>VLOOKUP(A59,'пр.взв'!B59:E82,2,FALSE)</f>
        <v>ЕГОРОВ Сергей Владиирович</v>
      </c>
      <c r="C59" s="146" t="str">
        <f>VLOOKUP(A59,'пр.взв'!B59:F138,3,FALSE)</f>
        <v>06.05.90 кмс</v>
      </c>
      <c r="D59" s="146" t="str">
        <f>VLOOKUP(A59,'пр.взв'!B59:G138,4,FALSE)</f>
        <v>ЮФО Адыгея Майкоп</v>
      </c>
      <c r="E59" s="138">
        <v>28</v>
      </c>
      <c r="F59" s="60">
        <v>2</v>
      </c>
      <c r="G59" s="138">
        <v>29</v>
      </c>
      <c r="H59" s="60">
        <v>2</v>
      </c>
      <c r="I59" s="138">
        <v>25</v>
      </c>
      <c r="J59" s="60">
        <v>4</v>
      </c>
      <c r="K59" s="138" t="s">
        <v>275</v>
      </c>
      <c r="L59" s="60"/>
      <c r="M59" s="138" t="s">
        <v>275</v>
      </c>
      <c r="N59" s="60"/>
      <c r="O59" s="138" t="s">
        <v>275</v>
      </c>
      <c r="P59" s="60"/>
      <c r="Q59" s="138" t="s">
        <v>275</v>
      </c>
      <c r="R59" s="60"/>
      <c r="S59" s="138" t="s">
        <v>275</v>
      </c>
      <c r="T59" s="60"/>
      <c r="U59" s="138" t="s">
        <v>275</v>
      </c>
      <c r="V59" s="60"/>
      <c r="W59" s="138" t="s">
        <v>275</v>
      </c>
      <c r="X59" s="60"/>
      <c r="Y59" s="140">
        <v>3</v>
      </c>
      <c r="Z59" s="150">
        <f>SUM(F59+H59+J59+L59+N59+P59+R59+T59+V59+X59)</f>
        <v>8</v>
      </c>
      <c r="AA59" s="150">
        <v>26</v>
      </c>
      <c r="AB59" s="27"/>
      <c r="AC59" s="27"/>
      <c r="AD59" s="27"/>
      <c r="AE59" s="27"/>
      <c r="AF59" s="27"/>
      <c r="AG59" s="27"/>
    </row>
    <row r="60" spans="1:33" ht="13.5" customHeight="1" thickBot="1">
      <c r="A60" s="143"/>
      <c r="B60" s="145"/>
      <c r="C60" s="147"/>
      <c r="D60" s="147"/>
      <c r="E60" s="139"/>
      <c r="F60" s="62"/>
      <c r="G60" s="139"/>
      <c r="H60" s="62"/>
      <c r="I60" s="139"/>
      <c r="J60" s="62"/>
      <c r="K60" s="139"/>
      <c r="L60" s="62"/>
      <c r="M60" s="139"/>
      <c r="N60" s="62"/>
      <c r="O60" s="139"/>
      <c r="P60" s="62"/>
      <c r="Q60" s="139"/>
      <c r="R60" s="62"/>
      <c r="S60" s="139"/>
      <c r="T60" s="62"/>
      <c r="U60" s="139"/>
      <c r="V60" s="62"/>
      <c r="W60" s="139"/>
      <c r="X60" s="62"/>
      <c r="Y60" s="141"/>
      <c r="Z60" s="151"/>
      <c r="AA60" s="151"/>
      <c r="AB60" s="27"/>
      <c r="AC60" s="27"/>
      <c r="AD60" s="27"/>
      <c r="AE60" s="27"/>
      <c r="AF60" s="27"/>
      <c r="AG60" s="27"/>
    </row>
    <row r="61" spans="1:39" ht="13.5" customHeight="1" thickTop="1">
      <c r="A61" s="142">
        <v>28</v>
      </c>
      <c r="B61" s="144" t="str">
        <f>VLOOKUP(A61,'пр.взв'!B61:E84,2,FALSE)</f>
        <v>ГАБИБУЛЛАЕВ Рамин Жарулахович</v>
      </c>
      <c r="C61" s="146" t="str">
        <f>VLOOKUP(A61,'пр.взв'!B61:F140,3,FALSE)</f>
        <v>11.08.89 кмс</v>
      </c>
      <c r="D61" s="148" t="str">
        <f>VLOOKUP(A61,'пр.взв'!B61:G140,4,FALSE)</f>
        <v>УФО Тульская Тула МО</v>
      </c>
      <c r="E61" s="138">
        <v>27</v>
      </c>
      <c r="F61" s="60">
        <v>3</v>
      </c>
      <c r="G61" s="138">
        <v>30</v>
      </c>
      <c r="H61" s="60">
        <v>3</v>
      </c>
      <c r="I61" s="138" t="s">
        <v>275</v>
      </c>
      <c r="J61" s="60"/>
      <c r="K61" s="138" t="s">
        <v>275</v>
      </c>
      <c r="L61" s="60"/>
      <c r="M61" s="138" t="s">
        <v>275</v>
      </c>
      <c r="N61" s="60"/>
      <c r="O61" s="138" t="s">
        <v>275</v>
      </c>
      <c r="P61" s="60"/>
      <c r="Q61" s="138" t="s">
        <v>275</v>
      </c>
      <c r="R61" s="60"/>
      <c r="S61" s="138" t="s">
        <v>275</v>
      </c>
      <c r="T61" s="60"/>
      <c r="U61" s="138" t="s">
        <v>275</v>
      </c>
      <c r="V61" s="60"/>
      <c r="W61" s="138" t="s">
        <v>275</v>
      </c>
      <c r="X61" s="60"/>
      <c r="Y61" s="140">
        <v>2</v>
      </c>
      <c r="Z61" s="150">
        <f>SUM(F61+H61+J61+L61+N61+P61+R61+T61+V61+X61)</f>
        <v>6</v>
      </c>
      <c r="AA61" s="150">
        <v>32</v>
      </c>
      <c r="AB61" s="27"/>
      <c r="AC61" s="27"/>
      <c r="AD61" s="27"/>
      <c r="AE61" s="27"/>
      <c r="AF61" s="27"/>
      <c r="AG61" s="55"/>
      <c r="AH61" s="56"/>
      <c r="AI61" s="56"/>
      <c r="AJ61" s="56"/>
      <c r="AK61" s="56"/>
      <c r="AL61" s="56"/>
      <c r="AM61" s="56"/>
    </row>
    <row r="62" spans="1:39" ht="13.5" customHeight="1" thickBot="1">
      <c r="A62" s="143"/>
      <c r="B62" s="145"/>
      <c r="C62" s="147"/>
      <c r="D62" s="149"/>
      <c r="E62" s="139"/>
      <c r="F62" s="62"/>
      <c r="G62" s="139"/>
      <c r="H62" s="62"/>
      <c r="I62" s="139"/>
      <c r="J62" s="62"/>
      <c r="K62" s="139"/>
      <c r="L62" s="62"/>
      <c r="M62" s="139"/>
      <c r="N62" s="62"/>
      <c r="O62" s="139"/>
      <c r="P62" s="62"/>
      <c r="Q62" s="139"/>
      <c r="R62" s="62"/>
      <c r="S62" s="139"/>
      <c r="T62" s="62"/>
      <c r="U62" s="139"/>
      <c r="V62" s="62"/>
      <c r="W62" s="139"/>
      <c r="X62" s="62"/>
      <c r="Y62" s="141"/>
      <c r="Z62" s="151"/>
      <c r="AA62" s="151"/>
      <c r="AB62" s="27"/>
      <c r="AC62" s="27"/>
      <c r="AD62" s="27"/>
      <c r="AE62" s="27"/>
      <c r="AF62" s="27"/>
      <c r="AG62" s="196"/>
      <c r="AH62" s="196"/>
      <c r="AI62" s="197"/>
      <c r="AJ62" s="197"/>
      <c r="AK62" s="198"/>
      <c r="AL62" s="198"/>
      <c r="AM62" s="56"/>
    </row>
    <row r="63" spans="1:39" ht="13.5" customHeight="1" thickTop="1">
      <c r="A63" s="142">
        <v>29</v>
      </c>
      <c r="B63" s="144" t="str">
        <f>VLOOKUP(A63,'пр.взв'!B63:E86,2,FALSE)</f>
        <v>КОЧЕГАРОВ Дмитрий Георгиевич</v>
      </c>
      <c r="C63" s="146" t="str">
        <f>VLOOKUP(A63,'пр.взв'!B63:F142,3,FALSE)</f>
        <v>21.04.88 кмс</v>
      </c>
      <c r="D63" s="146" t="str">
        <f>VLOOKUP(A63,'пр.взв'!B63:G142,4,FALSE)</f>
        <v>ЦФО Воронежская Нововоронеж МО</v>
      </c>
      <c r="E63" s="138">
        <v>30</v>
      </c>
      <c r="F63" s="60">
        <v>3</v>
      </c>
      <c r="G63" s="138">
        <v>27</v>
      </c>
      <c r="H63" s="60">
        <v>3</v>
      </c>
      <c r="I63" s="138" t="s">
        <v>275</v>
      </c>
      <c r="J63" s="60"/>
      <c r="K63" s="138" t="s">
        <v>275</v>
      </c>
      <c r="L63" s="60"/>
      <c r="M63" s="138" t="s">
        <v>275</v>
      </c>
      <c r="N63" s="60"/>
      <c r="O63" s="138" t="s">
        <v>275</v>
      </c>
      <c r="P63" s="60"/>
      <c r="Q63" s="138" t="s">
        <v>275</v>
      </c>
      <c r="R63" s="60"/>
      <c r="S63" s="138" t="s">
        <v>275</v>
      </c>
      <c r="T63" s="60"/>
      <c r="U63" s="138" t="s">
        <v>275</v>
      </c>
      <c r="V63" s="60"/>
      <c r="W63" s="138" t="s">
        <v>275</v>
      </c>
      <c r="X63" s="60"/>
      <c r="Y63" s="140">
        <v>2</v>
      </c>
      <c r="Z63" s="150">
        <f>SUM(F63+H63+J63+L63+N63+P63+R63+T63+V63+X63)</f>
        <v>6</v>
      </c>
      <c r="AA63" s="150">
        <v>31</v>
      </c>
      <c r="AB63" s="27"/>
      <c r="AC63" s="27"/>
      <c r="AD63" s="27"/>
      <c r="AE63" s="27"/>
      <c r="AF63" s="27"/>
      <c r="AG63" s="196"/>
      <c r="AH63" s="196"/>
      <c r="AI63" s="197"/>
      <c r="AJ63" s="197"/>
      <c r="AK63" s="198"/>
      <c r="AL63" s="198"/>
      <c r="AM63" s="56"/>
    </row>
    <row r="64" spans="1:39" ht="13.5" customHeight="1" thickBot="1">
      <c r="A64" s="143"/>
      <c r="B64" s="145"/>
      <c r="C64" s="147"/>
      <c r="D64" s="147"/>
      <c r="E64" s="139"/>
      <c r="F64" s="62"/>
      <c r="G64" s="139"/>
      <c r="H64" s="62"/>
      <c r="I64" s="139"/>
      <c r="J64" s="62"/>
      <c r="K64" s="139"/>
      <c r="L64" s="62"/>
      <c r="M64" s="139"/>
      <c r="N64" s="62"/>
      <c r="O64" s="139"/>
      <c r="P64" s="62"/>
      <c r="Q64" s="139"/>
      <c r="R64" s="62"/>
      <c r="S64" s="139"/>
      <c r="T64" s="62"/>
      <c r="U64" s="139"/>
      <c r="V64" s="62"/>
      <c r="W64" s="139"/>
      <c r="X64" s="62"/>
      <c r="Y64" s="141"/>
      <c r="Z64" s="151"/>
      <c r="AA64" s="151"/>
      <c r="AB64" s="27"/>
      <c r="AC64" s="27"/>
      <c r="AD64" s="27"/>
      <c r="AE64" s="27"/>
      <c r="AF64" s="27"/>
      <c r="AG64" s="55"/>
      <c r="AH64" s="56"/>
      <c r="AI64" s="56"/>
      <c r="AJ64" s="56"/>
      <c r="AK64" s="56"/>
      <c r="AL64" s="56"/>
      <c r="AM64" s="56"/>
    </row>
    <row r="65" spans="1:33" ht="13.5" customHeight="1" thickTop="1">
      <c r="A65" s="142">
        <v>30</v>
      </c>
      <c r="B65" s="144" t="str">
        <f>VLOOKUP(A65,'пр.взв'!B65:E88,2,FALSE)</f>
        <v>ФОТИН Александр Викторович</v>
      </c>
      <c r="C65" s="146" t="str">
        <f>VLOOKUP(A65,'пр.взв'!B65:F144,3,FALSE)</f>
        <v>18.04.88 кмс</v>
      </c>
      <c r="D65" s="148" t="str">
        <f>VLOOKUP(A65,'пр.взв'!B65:G144,4,FALSE)</f>
        <v>ПФО Пермский Краснокамск Д</v>
      </c>
      <c r="E65" s="138">
        <v>29</v>
      </c>
      <c r="F65" s="60">
        <v>2</v>
      </c>
      <c r="G65" s="138">
        <v>28</v>
      </c>
      <c r="H65" s="60">
        <v>1</v>
      </c>
      <c r="I65" s="138">
        <v>31</v>
      </c>
      <c r="J65" s="60">
        <v>2</v>
      </c>
      <c r="K65" s="138">
        <v>23</v>
      </c>
      <c r="L65" s="60">
        <v>2</v>
      </c>
      <c r="M65" s="138">
        <v>25</v>
      </c>
      <c r="N65" s="60">
        <v>2</v>
      </c>
      <c r="O65" s="138">
        <v>36</v>
      </c>
      <c r="P65" s="60">
        <v>3</v>
      </c>
      <c r="Q65" s="138" t="s">
        <v>275</v>
      </c>
      <c r="R65" s="60"/>
      <c r="S65" s="138" t="s">
        <v>275</v>
      </c>
      <c r="T65" s="60"/>
      <c r="U65" s="138" t="s">
        <v>275</v>
      </c>
      <c r="V65" s="60"/>
      <c r="W65" s="138" t="s">
        <v>275</v>
      </c>
      <c r="X65" s="60"/>
      <c r="Y65" s="140">
        <v>6</v>
      </c>
      <c r="Z65" s="150">
        <f>SUM(F65+H65+J65+L65+N65+P65+R65+T65+V65+X65)</f>
        <v>12</v>
      </c>
      <c r="AA65" s="150">
        <v>6</v>
      </c>
      <c r="AB65" s="27"/>
      <c r="AC65" s="27"/>
      <c r="AD65" s="27"/>
      <c r="AE65" s="27"/>
      <c r="AF65" s="27"/>
      <c r="AG65" s="27"/>
    </row>
    <row r="66" spans="1:33" ht="13.5" customHeight="1" thickBot="1">
      <c r="A66" s="143"/>
      <c r="B66" s="145"/>
      <c r="C66" s="147"/>
      <c r="D66" s="149"/>
      <c r="E66" s="139"/>
      <c r="F66" s="62"/>
      <c r="G66" s="139"/>
      <c r="H66" s="62"/>
      <c r="I66" s="139"/>
      <c r="J66" s="62"/>
      <c r="K66" s="139"/>
      <c r="L66" s="62"/>
      <c r="M66" s="139"/>
      <c r="N66" s="62"/>
      <c r="O66" s="139"/>
      <c r="P66" s="62"/>
      <c r="Q66" s="139"/>
      <c r="R66" s="62"/>
      <c r="S66" s="139"/>
      <c r="T66" s="62"/>
      <c r="U66" s="139"/>
      <c r="V66" s="62"/>
      <c r="W66" s="139"/>
      <c r="X66" s="62"/>
      <c r="Y66" s="141"/>
      <c r="Z66" s="151"/>
      <c r="AA66" s="151"/>
      <c r="AB66" s="27"/>
      <c r="AC66" s="27"/>
      <c r="AD66" s="27"/>
      <c r="AE66" s="27"/>
      <c r="AF66" s="27"/>
      <c r="AG66" s="27"/>
    </row>
    <row r="67" spans="1:33" ht="13.5" customHeight="1" thickTop="1">
      <c r="A67" s="142">
        <v>31</v>
      </c>
      <c r="B67" s="144" t="str">
        <f>VLOOKUP(A67,'пр.взв'!B67:E90,2,FALSE)</f>
        <v>ТАРАКАНОВ Александр Юрьевич</v>
      </c>
      <c r="C67" s="146" t="str">
        <f>VLOOKUP(A67,'пр.взв'!B67:F146,3,FALSE)</f>
        <v>03.05.89 кмс</v>
      </c>
      <c r="D67" s="146" t="str">
        <f>VLOOKUP(A67,'пр.взв'!B67:G146,4,FALSE)</f>
        <v>Москва Д</v>
      </c>
      <c r="E67" s="138">
        <v>32</v>
      </c>
      <c r="F67" s="60">
        <v>0</v>
      </c>
      <c r="G67" s="138">
        <v>33</v>
      </c>
      <c r="H67" s="60">
        <v>3</v>
      </c>
      <c r="I67" s="138">
        <v>30</v>
      </c>
      <c r="J67" s="60">
        <v>3</v>
      </c>
      <c r="K67" s="138" t="s">
        <v>275</v>
      </c>
      <c r="L67" s="60"/>
      <c r="M67" s="138" t="s">
        <v>275</v>
      </c>
      <c r="N67" s="60"/>
      <c r="O67" s="138" t="s">
        <v>275</v>
      </c>
      <c r="P67" s="60"/>
      <c r="Q67" s="138" t="s">
        <v>275</v>
      </c>
      <c r="R67" s="60"/>
      <c r="S67" s="138" t="s">
        <v>275</v>
      </c>
      <c r="T67" s="60"/>
      <c r="U67" s="138" t="s">
        <v>275</v>
      </c>
      <c r="V67" s="60"/>
      <c r="W67" s="138" t="s">
        <v>275</v>
      </c>
      <c r="X67" s="60"/>
      <c r="Y67" s="140">
        <v>3</v>
      </c>
      <c r="Z67" s="150">
        <f>SUM(F67+H67+J67+L67+N67+P67+R67+T67+V67+X67)</f>
        <v>6</v>
      </c>
      <c r="AA67" s="150">
        <v>18</v>
      </c>
      <c r="AB67" s="27"/>
      <c r="AC67" s="27"/>
      <c r="AD67" s="27"/>
      <c r="AE67" s="27"/>
      <c r="AF67" s="27"/>
      <c r="AG67" s="27"/>
    </row>
    <row r="68" spans="1:33" ht="13.5" customHeight="1" thickBot="1">
      <c r="A68" s="143"/>
      <c r="B68" s="145"/>
      <c r="C68" s="147"/>
      <c r="D68" s="147"/>
      <c r="E68" s="139"/>
      <c r="F68" s="62" t="s">
        <v>266</v>
      </c>
      <c r="G68" s="139"/>
      <c r="H68" s="62"/>
      <c r="I68" s="139"/>
      <c r="J68" s="62"/>
      <c r="K68" s="139"/>
      <c r="L68" s="62"/>
      <c r="M68" s="139"/>
      <c r="N68" s="62"/>
      <c r="O68" s="139"/>
      <c r="P68" s="62"/>
      <c r="Q68" s="139"/>
      <c r="R68" s="62"/>
      <c r="S68" s="139"/>
      <c r="T68" s="62"/>
      <c r="U68" s="139"/>
      <c r="V68" s="62"/>
      <c r="W68" s="139"/>
      <c r="X68" s="62"/>
      <c r="Y68" s="141"/>
      <c r="Z68" s="151"/>
      <c r="AA68" s="151"/>
      <c r="AB68" s="27"/>
      <c r="AC68" s="27"/>
      <c r="AD68" s="27"/>
      <c r="AE68" s="27"/>
      <c r="AF68" s="27"/>
      <c r="AG68" s="27"/>
    </row>
    <row r="69" spans="1:33" ht="13.5" customHeight="1" thickTop="1">
      <c r="A69" s="142">
        <v>32</v>
      </c>
      <c r="B69" s="144" t="str">
        <f>VLOOKUP(A69,'пр.взв'!B69:E92,2,FALSE)</f>
        <v>РОЖКОВ Алексей Владимирович</v>
      </c>
      <c r="C69" s="146" t="str">
        <f>VLOOKUP(A69,'пр.взв'!B69:F148,3,FALSE)</f>
        <v>89 кмс</v>
      </c>
      <c r="D69" s="148" t="str">
        <f>VLOOKUP(A69,'пр.взв'!B69:G148,4,FALSE)</f>
        <v>ЦФО Орловская Орел ЮР</v>
      </c>
      <c r="E69" s="138">
        <v>31</v>
      </c>
      <c r="F69" s="60">
        <v>4</v>
      </c>
      <c r="G69" s="138">
        <v>34</v>
      </c>
      <c r="H69" s="60">
        <v>4</v>
      </c>
      <c r="I69" s="138" t="s">
        <v>275</v>
      </c>
      <c r="J69" s="60"/>
      <c r="K69" s="138" t="s">
        <v>275</v>
      </c>
      <c r="L69" s="60"/>
      <c r="M69" s="138" t="s">
        <v>275</v>
      </c>
      <c r="N69" s="60"/>
      <c r="O69" s="138" t="s">
        <v>275</v>
      </c>
      <c r="P69" s="60"/>
      <c r="Q69" s="138" t="s">
        <v>275</v>
      </c>
      <c r="R69" s="60"/>
      <c r="S69" s="138" t="s">
        <v>275</v>
      </c>
      <c r="T69" s="60"/>
      <c r="U69" s="138" t="s">
        <v>275</v>
      </c>
      <c r="V69" s="60"/>
      <c r="W69" s="138" t="s">
        <v>275</v>
      </c>
      <c r="X69" s="60"/>
      <c r="Y69" s="140">
        <v>2</v>
      </c>
      <c r="Z69" s="150">
        <f>SUM(F69+H69+J69+L69+N69+P69+R69+T69+V69+X69)</f>
        <v>8</v>
      </c>
      <c r="AA69" s="150">
        <v>41</v>
      </c>
      <c r="AB69" s="27"/>
      <c r="AC69" s="27"/>
      <c r="AD69" s="27"/>
      <c r="AE69" s="27"/>
      <c r="AF69" s="27"/>
      <c r="AG69" s="27"/>
    </row>
    <row r="70" spans="1:33" ht="13.5" customHeight="1" thickBot="1">
      <c r="A70" s="143"/>
      <c r="B70" s="145"/>
      <c r="C70" s="147"/>
      <c r="D70" s="149"/>
      <c r="E70" s="139"/>
      <c r="F70" s="62"/>
      <c r="G70" s="139"/>
      <c r="H70" s="62" t="s">
        <v>276</v>
      </c>
      <c r="I70" s="139"/>
      <c r="J70" s="62"/>
      <c r="K70" s="139"/>
      <c r="L70" s="62"/>
      <c r="M70" s="139"/>
      <c r="N70" s="62"/>
      <c r="O70" s="139"/>
      <c r="P70" s="62"/>
      <c r="Q70" s="139"/>
      <c r="R70" s="62"/>
      <c r="S70" s="139"/>
      <c r="T70" s="62"/>
      <c r="U70" s="139"/>
      <c r="V70" s="62"/>
      <c r="W70" s="139"/>
      <c r="X70" s="62"/>
      <c r="Y70" s="141"/>
      <c r="Z70" s="151"/>
      <c r="AA70" s="151"/>
      <c r="AB70" s="27"/>
      <c r="AC70" s="27"/>
      <c r="AD70" s="27"/>
      <c r="AE70" s="27"/>
      <c r="AF70" s="27"/>
      <c r="AG70" s="27"/>
    </row>
    <row r="71" spans="1:33" ht="13.5" customHeight="1" thickTop="1">
      <c r="A71" s="142">
        <v>33</v>
      </c>
      <c r="B71" s="191" t="str">
        <f>VLOOKUP(A71,'пр.взв'!B71:E94,2,FALSE)</f>
        <v>РЯБОВ Сергей Викторович</v>
      </c>
      <c r="C71" s="124" t="str">
        <f>VLOOKUP(A71,'пр.взв'!B71:F150,3,FALSE)</f>
        <v>23.09.88 кмс</v>
      </c>
      <c r="D71" s="124" t="str">
        <f>VLOOKUP(A71,'пр.взв'!B71:G150,4,FALSE)</f>
        <v>ЦФО Тамбовская Тамбов МО</v>
      </c>
      <c r="E71" s="138">
        <v>34</v>
      </c>
      <c r="F71" s="60">
        <v>1</v>
      </c>
      <c r="G71" s="138">
        <v>31</v>
      </c>
      <c r="H71" s="60">
        <v>2</v>
      </c>
      <c r="I71" s="138">
        <v>36</v>
      </c>
      <c r="J71" s="60">
        <v>3</v>
      </c>
      <c r="K71" s="138" t="s">
        <v>275</v>
      </c>
      <c r="L71" s="60"/>
      <c r="M71" s="138" t="s">
        <v>275</v>
      </c>
      <c r="N71" s="60"/>
      <c r="O71" s="138" t="s">
        <v>275</v>
      </c>
      <c r="P71" s="60"/>
      <c r="Q71" s="138" t="s">
        <v>275</v>
      </c>
      <c r="R71" s="60"/>
      <c r="S71" s="138" t="s">
        <v>275</v>
      </c>
      <c r="T71" s="60"/>
      <c r="U71" s="138" t="s">
        <v>275</v>
      </c>
      <c r="V71" s="60"/>
      <c r="W71" s="138" t="s">
        <v>275</v>
      </c>
      <c r="X71" s="60"/>
      <c r="Y71" s="140">
        <v>3</v>
      </c>
      <c r="Z71" s="150">
        <f>SUM(F71+H71+J71+L71+N71+P71+R71+T71+V71+X71)</f>
        <v>6</v>
      </c>
      <c r="AA71" s="150">
        <v>20</v>
      </c>
      <c r="AB71" s="27"/>
      <c r="AC71" s="27"/>
      <c r="AD71" s="27"/>
      <c r="AE71" s="27"/>
      <c r="AF71" s="27"/>
      <c r="AG71" s="27"/>
    </row>
    <row r="72" spans="1:33" ht="13.5" customHeight="1" thickBot="1">
      <c r="A72" s="143"/>
      <c r="B72" s="192"/>
      <c r="C72" s="188"/>
      <c r="D72" s="188"/>
      <c r="E72" s="139"/>
      <c r="F72" s="62"/>
      <c r="G72" s="139"/>
      <c r="H72" s="62"/>
      <c r="I72" s="139"/>
      <c r="J72" s="62"/>
      <c r="K72" s="139"/>
      <c r="L72" s="62"/>
      <c r="M72" s="139"/>
      <c r="N72" s="62"/>
      <c r="O72" s="139"/>
      <c r="P72" s="62"/>
      <c r="Q72" s="139"/>
      <c r="R72" s="62"/>
      <c r="S72" s="139"/>
      <c r="T72" s="62"/>
      <c r="U72" s="139"/>
      <c r="V72" s="62"/>
      <c r="W72" s="139"/>
      <c r="X72" s="62"/>
      <c r="Y72" s="141"/>
      <c r="Z72" s="151"/>
      <c r="AA72" s="151"/>
      <c r="AB72" s="27"/>
      <c r="AC72" s="27"/>
      <c r="AD72" s="27"/>
      <c r="AE72" s="27"/>
      <c r="AF72" s="27"/>
      <c r="AG72" s="27"/>
    </row>
    <row r="73" spans="1:33" ht="13.5" customHeight="1" thickTop="1">
      <c r="A73" s="142">
        <v>34</v>
      </c>
      <c r="B73" s="144" t="str">
        <f>VLOOKUP(A73,'пр.взв'!B73:E96,2,FALSE)</f>
        <v>КИЦИАНЦ Артур Робертович</v>
      </c>
      <c r="C73" s="148" t="str">
        <f>VLOOKUP(A73,'пр.взв'!B73:F152,3,FALSE)</f>
        <v>13.01.89 мс</v>
      </c>
      <c r="D73" s="148" t="str">
        <f>VLOOKUP(A73,'пр.взв'!B73:G152,4,FALSE)</f>
        <v>ЮФО Краснодарский край Армавир Д</v>
      </c>
      <c r="E73" s="138">
        <v>33</v>
      </c>
      <c r="F73" s="60">
        <v>3</v>
      </c>
      <c r="G73" s="138">
        <v>32</v>
      </c>
      <c r="H73" s="60">
        <v>0</v>
      </c>
      <c r="I73" s="138">
        <v>38</v>
      </c>
      <c r="J73" s="60">
        <v>0</v>
      </c>
      <c r="K73" s="138">
        <v>25</v>
      </c>
      <c r="L73" s="60">
        <v>3</v>
      </c>
      <c r="M73" s="138" t="s">
        <v>275</v>
      </c>
      <c r="N73" s="60"/>
      <c r="O73" s="138" t="s">
        <v>275</v>
      </c>
      <c r="P73" s="60"/>
      <c r="Q73" s="138" t="s">
        <v>275</v>
      </c>
      <c r="R73" s="60"/>
      <c r="S73" s="138" t="s">
        <v>275</v>
      </c>
      <c r="T73" s="60"/>
      <c r="U73" s="138" t="s">
        <v>275</v>
      </c>
      <c r="V73" s="60"/>
      <c r="W73" s="138" t="s">
        <v>275</v>
      </c>
      <c r="X73" s="60"/>
      <c r="Y73" s="140">
        <v>4</v>
      </c>
      <c r="Z73" s="150">
        <f>SUM(F73+H73+J73+L73+N73+P73+R73+T73+V73+X73)</f>
        <v>6</v>
      </c>
      <c r="AA73" s="150">
        <v>10</v>
      </c>
      <c r="AB73" s="27"/>
      <c r="AC73" s="27"/>
      <c r="AD73" s="27"/>
      <c r="AE73" s="27"/>
      <c r="AF73" s="27"/>
      <c r="AG73" s="27"/>
    </row>
    <row r="74" spans="1:33" ht="13.5" customHeight="1" thickBot="1">
      <c r="A74" s="143"/>
      <c r="B74" s="145"/>
      <c r="C74" s="149"/>
      <c r="D74" s="149"/>
      <c r="E74" s="139"/>
      <c r="F74" s="62"/>
      <c r="G74" s="139"/>
      <c r="H74" s="62"/>
      <c r="I74" s="139"/>
      <c r="J74" s="62" t="s">
        <v>270</v>
      </c>
      <c r="K74" s="139"/>
      <c r="L74" s="62"/>
      <c r="M74" s="139"/>
      <c r="N74" s="62"/>
      <c r="O74" s="139"/>
      <c r="P74" s="62"/>
      <c r="Q74" s="139"/>
      <c r="R74" s="62"/>
      <c r="S74" s="139"/>
      <c r="T74" s="62"/>
      <c r="U74" s="139"/>
      <c r="V74" s="62"/>
      <c r="W74" s="139"/>
      <c r="X74" s="62"/>
      <c r="Y74" s="141"/>
      <c r="Z74" s="151"/>
      <c r="AA74" s="151"/>
      <c r="AB74" s="27"/>
      <c r="AC74" s="27"/>
      <c r="AD74" s="27"/>
      <c r="AE74" s="27"/>
      <c r="AF74" s="27"/>
      <c r="AG74" s="27"/>
    </row>
    <row r="75" spans="1:33" ht="13.5" customHeight="1" thickTop="1">
      <c r="A75" s="142">
        <v>35</v>
      </c>
      <c r="B75" s="144" t="str">
        <f>VLOOKUP(A75,'пр.взв'!B75:E98,2,FALSE)</f>
        <v>МАКАРЯН Георгий Ашотович</v>
      </c>
      <c r="C75" s="146" t="str">
        <f>VLOOKUP(A75,'пр.взв'!B75:F154,3,FALSE)</f>
        <v>29.06.89 мс</v>
      </c>
      <c r="D75" s="146" t="str">
        <f>VLOOKUP(A75,'пр.взв'!B75:G154,4,FALSE)</f>
        <v>ЦФО Московская обл. Балашиха Д</v>
      </c>
      <c r="E75" s="138">
        <v>36</v>
      </c>
      <c r="F75" s="60">
        <v>4</v>
      </c>
      <c r="G75" s="138">
        <v>37</v>
      </c>
      <c r="H75" s="60">
        <v>2</v>
      </c>
      <c r="I75" s="138" t="s">
        <v>275</v>
      </c>
      <c r="J75" s="60"/>
      <c r="K75" s="138" t="s">
        <v>275</v>
      </c>
      <c r="L75" s="60"/>
      <c r="M75" s="138" t="s">
        <v>275</v>
      </c>
      <c r="N75" s="60"/>
      <c r="O75" s="138" t="s">
        <v>275</v>
      </c>
      <c r="P75" s="60"/>
      <c r="Q75" s="138" t="s">
        <v>275</v>
      </c>
      <c r="R75" s="60"/>
      <c r="S75" s="138" t="s">
        <v>275</v>
      </c>
      <c r="T75" s="60"/>
      <c r="U75" s="138" t="s">
        <v>275</v>
      </c>
      <c r="V75" s="60"/>
      <c r="W75" s="138" t="s">
        <v>275</v>
      </c>
      <c r="X75" s="60"/>
      <c r="Y75" s="140">
        <v>2</v>
      </c>
      <c r="Z75" s="150">
        <f>SUM(F75+H75+J75+L75+N75+P75+R75+T75+V75+X75)</f>
        <v>6</v>
      </c>
      <c r="AA75" s="150">
        <v>30</v>
      </c>
      <c r="AB75" s="27"/>
      <c r="AC75" s="27"/>
      <c r="AD75" s="27"/>
      <c r="AE75" s="27"/>
      <c r="AF75" s="27"/>
      <c r="AG75" s="27"/>
    </row>
    <row r="76" spans="1:33" ht="13.5" customHeight="1" thickBot="1">
      <c r="A76" s="143"/>
      <c r="B76" s="145"/>
      <c r="C76" s="147"/>
      <c r="D76" s="147"/>
      <c r="E76" s="139"/>
      <c r="F76" s="62" t="s">
        <v>271</v>
      </c>
      <c r="G76" s="139"/>
      <c r="H76" s="62"/>
      <c r="I76" s="139"/>
      <c r="J76" s="62"/>
      <c r="K76" s="139"/>
      <c r="L76" s="62"/>
      <c r="M76" s="139"/>
      <c r="N76" s="62"/>
      <c r="O76" s="139"/>
      <c r="P76" s="62"/>
      <c r="Q76" s="139"/>
      <c r="R76" s="62"/>
      <c r="S76" s="139"/>
      <c r="T76" s="62"/>
      <c r="U76" s="139"/>
      <c r="V76" s="62"/>
      <c r="W76" s="139"/>
      <c r="X76" s="62"/>
      <c r="Y76" s="141"/>
      <c r="Z76" s="151"/>
      <c r="AA76" s="151"/>
      <c r="AB76" s="27"/>
      <c r="AC76" s="27"/>
      <c r="AD76" s="27"/>
      <c r="AE76" s="27"/>
      <c r="AF76" s="27"/>
      <c r="AG76" s="27"/>
    </row>
    <row r="77" spans="1:33" ht="13.5" customHeight="1" thickTop="1">
      <c r="A77" s="142">
        <v>36</v>
      </c>
      <c r="B77" s="144" t="str">
        <f>VLOOKUP(A77,'пр.взв'!B77:E100,2,FALSE)</f>
        <v>ПРИКАЗЧИКОВ Владимир Александрович</v>
      </c>
      <c r="C77" s="146" t="str">
        <f>VLOOKUP(A77,'пр.взв'!B77:F156,3,FALSE)</f>
        <v>06.11.87 мсмк</v>
      </c>
      <c r="D77" s="148" t="str">
        <f>VLOOKUP(A77,'пр.взв'!B77:G156,4,FALSE)</f>
        <v>Москва Д</v>
      </c>
      <c r="E77" s="138">
        <v>35</v>
      </c>
      <c r="F77" s="60">
        <v>0</v>
      </c>
      <c r="G77" s="138">
        <v>38</v>
      </c>
      <c r="H77" s="63">
        <v>2.5</v>
      </c>
      <c r="I77" s="138">
        <v>33</v>
      </c>
      <c r="J77" s="60">
        <v>1</v>
      </c>
      <c r="K77" s="138" t="s">
        <v>273</v>
      </c>
      <c r="L77" s="60"/>
      <c r="M77" s="138">
        <v>39</v>
      </c>
      <c r="N77" s="60">
        <v>1</v>
      </c>
      <c r="O77" s="138">
        <v>30</v>
      </c>
      <c r="P77" s="60">
        <v>1</v>
      </c>
      <c r="Q77" s="138"/>
      <c r="R77" s="60"/>
      <c r="S77" s="138">
        <v>11</v>
      </c>
      <c r="T77" s="60">
        <v>0</v>
      </c>
      <c r="U77" s="138"/>
      <c r="V77" s="60"/>
      <c r="W77" s="138"/>
      <c r="X77" s="60"/>
      <c r="Y77" s="165" t="s">
        <v>286</v>
      </c>
      <c r="Z77" s="150"/>
      <c r="AA77" s="150">
        <v>2</v>
      </c>
      <c r="AB77" s="27"/>
      <c r="AC77" s="27"/>
      <c r="AD77" s="27"/>
      <c r="AE77" s="27"/>
      <c r="AF77" s="27"/>
      <c r="AG77" s="27"/>
    </row>
    <row r="78" spans="1:33" ht="13.5" customHeight="1" thickBot="1">
      <c r="A78" s="143"/>
      <c r="B78" s="145"/>
      <c r="C78" s="147"/>
      <c r="D78" s="149"/>
      <c r="E78" s="139"/>
      <c r="F78" s="62"/>
      <c r="G78" s="139"/>
      <c r="H78" s="62"/>
      <c r="I78" s="139"/>
      <c r="J78" s="62"/>
      <c r="K78" s="139"/>
      <c r="L78" s="62"/>
      <c r="M78" s="139"/>
      <c r="N78" s="62"/>
      <c r="O78" s="139"/>
      <c r="P78" s="62"/>
      <c r="Q78" s="139"/>
      <c r="R78" s="62"/>
      <c r="S78" s="139"/>
      <c r="T78" s="62" t="s">
        <v>283</v>
      </c>
      <c r="U78" s="139"/>
      <c r="V78" s="62"/>
      <c r="W78" s="139"/>
      <c r="X78" s="62"/>
      <c r="Y78" s="166"/>
      <c r="Z78" s="151"/>
      <c r="AA78" s="151"/>
      <c r="AB78" s="27"/>
      <c r="AC78" s="27"/>
      <c r="AD78" s="27"/>
      <c r="AE78" s="27"/>
      <c r="AF78" s="27"/>
      <c r="AG78" s="27"/>
    </row>
    <row r="79" spans="1:33" ht="13.5" customHeight="1" thickTop="1">
      <c r="A79" s="142">
        <v>37</v>
      </c>
      <c r="B79" s="144" t="str">
        <f>VLOOKUP(A79,'пр.взв'!B79:E102,2,FALSE)</f>
        <v>БИКЕНИН Петр Михайлович</v>
      </c>
      <c r="C79" s="146" t="str">
        <f>VLOOKUP(A79,'пр.взв'!B79:F158,3,FALSE)</f>
        <v>19.09.88 кмс</v>
      </c>
      <c r="D79" s="146" t="str">
        <f>VLOOKUP(A79,'пр.взв'!B79:G158,4,FALSE)</f>
        <v>ДВФО Хабаровский край Хабаровск ПР</v>
      </c>
      <c r="E79" s="138">
        <v>38</v>
      </c>
      <c r="F79" s="60">
        <v>3</v>
      </c>
      <c r="G79" s="138">
        <v>35</v>
      </c>
      <c r="H79" s="60">
        <v>3</v>
      </c>
      <c r="I79" s="138" t="s">
        <v>275</v>
      </c>
      <c r="J79" s="60"/>
      <c r="K79" s="138" t="s">
        <v>275</v>
      </c>
      <c r="L79" s="60"/>
      <c r="M79" s="138" t="s">
        <v>275</v>
      </c>
      <c r="N79" s="60"/>
      <c r="O79" s="138" t="s">
        <v>275</v>
      </c>
      <c r="P79" s="60"/>
      <c r="Q79" s="138" t="s">
        <v>275</v>
      </c>
      <c r="R79" s="60"/>
      <c r="S79" s="138" t="s">
        <v>275</v>
      </c>
      <c r="T79" s="60"/>
      <c r="U79" s="138" t="s">
        <v>275</v>
      </c>
      <c r="V79" s="60"/>
      <c r="W79" s="138" t="s">
        <v>275</v>
      </c>
      <c r="X79" s="60"/>
      <c r="Y79" s="140">
        <v>2</v>
      </c>
      <c r="Z79" s="150">
        <f>SUM(F79+H79+J79+L79+N79+P79+R79+T79+V79+X79)</f>
        <v>6</v>
      </c>
      <c r="AA79" s="150">
        <v>33</v>
      </c>
      <c r="AB79" s="27"/>
      <c r="AC79" s="27"/>
      <c r="AD79" s="27"/>
      <c r="AE79" s="27"/>
      <c r="AF79" s="27"/>
      <c r="AG79" s="27"/>
    </row>
    <row r="80" spans="1:33" ht="13.5" customHeight="1" thickBot="1">
      <c r="A80" s="143"/>
      <c r="B80" s="145"/>
      <c r="C80" s="147"/>
      <c r="D80" s="147"/>
      <c r="E80" s="139"/>
      <c r="F80" s="62"/>
      <c r="G80" s="139"/>
      <c r="H80" s="62"/>
      <c r="I80" s="139"/>
      <c r="J80" s="62"/>
      <c r="K80" s="139"/>
      <c r="L80" s="62"/>
      <c r="M80" s="139"/>
      <c r="N80" s="62"/>
      <c r="O80" s="139"/>
      <c r="P80" s="62"/>
      <c r="Q80" s="139"/>
      <c r="R80" s="62"/>
      <c r="S80" s="139"/>
      <c r="T80" s="62"/>
      <c r="U80" s="139"/>
      <c r="V80" s="62"/>
      <c r="W80" s="139"/>
      <c r="X80" s="62"/>
      <c r="Y80" s="141"/>
      <c r="Z80" s="151"/>
      <c r="AA80" s="151"/>
      <c r="AB80" s="27"/>
      <c r="AC80" s="27"/>
      <c r="AD80" s="27"/>
      <c r="AE80" s="27"/>
      <c r="AF80" s="27"/>
      <c r="AG80" s="27"/>
    </row>
    <row r="81" spans="1:33" ht="13.5" customHeight="1" thickTop="1">
      <c r="A81" s="142">
        <v>38</v>
      </c>
      <c r="B81" s="144" t="str">
        <f>VLOOKUP(A81,'пр.взв'!B81:E104,2,FALSE)</f>
        <v>АРУТЮНЯН Сурен Симонович</v>
      </c>
      <c r="C81" s="146" t="str">
        <f>VLOOKUP(A81,'пр.взв'!B81:F160,3,FALSE)</f>
        <v>16.01.88 мс</v>
      </c>
      <c r="D81" s="148" t="str">
        <f>VLOOKUP(A81,'пр.взв'!B81:G160,4,FALSE)</f>
        <v>ПФО Нижегородская Кстово</v>
      </c>
      <c r="E81" s="138">
        <v>37</v>
      </c>
      <c r="F81" s="60">
        <v>1</v>
      </c>
      <c r="G81" s="138">
        <v>36</v>
      </c>
      <c r="H81" s="60">
        <v>3</v>
      </c>
      <c r="I81" s="138">
        <v>34</v>
      </c>
      <c r="J81" s="60">
        <v>4</v>
      </c>
      <c r="K81" s="138" t="s">
        <v>275</v>
      </c>
      <c r="L81" s="60"/>
      <c r="M81" s="138" t="s">
        <v>275</v>
      </c>
      <c r="N81" s="60"/>
      <c r="O81" s="138" t="s">
        <v>275</v>
      </c>
      <c r="P81" s="60"/>
      <c r="Q81" s="138" t="s">
        <v>275</v>
      </c>
      <c r="R81" s="60"/>
      <c r="S81" s="138" t="s">
        <v>275</v>
      </c>
      <c r="T81" s="60"/>
      <c r="U81" s="138" t="s">
        <v>275</v>
      </c>
      <c r="V81" s="60"/>
      <c r="W81" s="138" t="s">
        <v>275</v>
      </c>
      <c r="X81" s="60"/>
      <c r="Y81" s="140">
        <v>3</v>
      </c>
      <c r="Z81" s="150">
        <f>SUM(F81+H81+J81+L81+N81+P81+R81+T81+V81+X81)</f>
        <v>8</v>
      </c>
      <c r="AA81" s="150">
        <v>27</v>
      </c>
      <c r="AB81" s="27"/>
      <c r="AC81" s="27"/>
      <c r="AD81" s="27"/>
      <c r="AE81" s="27"/>
      <c r="AF81" s="27"/>
      <c r="AG81" s="27"/>
    </row>
    <row r="82" spans="1:33" ht="13.5" customHeight="1" thickBot="1">
      <c r="A82" s="143"/>
      <c r="B82" s="145"/>
      <c r="C82" s="147"/>
      <c r="D82" s="149"/>
      <c r="E82" s="139"/>
      <c r="F82" s="62"/>
      <c r="G82" s="139"/>
      <c r="H82" s="62"/>
      <c r="I82" s="139"/>
      <c r="J82" s="62"/>
      <c r="K82" s="139"/>
      <c r="L82" s="62"/>
      <c r="M82" s="139"/>
      <c r="N82" s="62"/>
      <c r="O82" s="139"/>
      <c r="P82" s="62"/>
      <c r="Q82" s="139"/>
      <c r="R82" s="62"/>
      <c r="S82" s="139"/>
      <c r="T82" s="62"/>
      <c r="U82" s="139"/>
      <c r="V82" s="62"/>
      <c r="W82" s="139"/>
      <c r="X82" s="62"/>
      <c r="Y82" s="141"/>
      <c r="Z82" s="151"/>
      <c r="AA82" s="151"/>
      <c r="AB82" s="27"/>
      <c r="AC82" s="27"/>
      <c r="AD82" s="27"/>
      <c r="AE82" s="27"/>
      <c r="AF82" s="27"/>
      <c r="AG82" s="27"/>
    </row>
    <row r="83" spans="1:33" ht="13.5" customHeight="1" thickTop="1">
      <c r="A83" s="142">
        <v>39</v>
      </c>
      <c r="B83" s="144" t="str">
        <f>VLOOKUP(A83,'пр.взв'!B83:E106,2,FALSE)</f>
        <v>ТИХОНОВ Евгений Александрович</v>
      </c>
      <c r="C83" s="146" t="str">
        <f>VLOOKUP(A83,'пр.взв'!B83:F162,3,FALSE)</f>
        <v>04.11.87 мс</v>
      </c>
      <c r="D83" s="146" t="str">
        <f>VLOOKUP(A83,'пр.взв'!B83:G162,4,FALSE)</f>
        <v>ПФО Пензенская Пенза МО</v>
      </c>
      <c r="E83" s="138">
        <v>40</v>
      </c>
      <c r="F83" s="60">
        <v>0</v>
      </c>
      <c r="G83" s="138">
        <v>41</v>
      </c>
      <c r="H83" s="60">
        <v>2</v>
      </c>
      <c r="I83" s="138" t="s">
        <v>273</v>
      </c>
      <c r="J83" s="60"/>
      <c r="K83" s="138">
        <v>42</v>
      </c>
      <c r="L83" s="60">
        <v>0</v>
      </c>
      <c r="M83" s="138">
        <v>36</v>
      </c>
      <c r="N83" s="60"/>
      <c r="O83" s="138" t="s">
        <v>273</v>
      </c>
      <c r="P83" s="60"/>
      <c r="Q83" s="138"/>
      <c r="R83" s="60"/>
      <c r="S83" s="138">
        <v>19</v>
      </c>
      <c r="T83" s="60">
        <v>3</v>
      </c>
      <c r="U83" s="138"/>
      <c r="V83" s="60"/>
      <c r="W83" s="138"/>
      <c r="X83" s="60"/>
      <c r="Y83" s="165" t="s">
        <v>288</v>
      </c>
      <c r="Z83" s="150"/>
      <c r="AA83" s="150">
        <v>3</v>
      </c>
      <c r="AB83" s="27"/>
      <c r="AC83" s="27"/>
      <c r="AD83" s="27"/>
      <c r="AE83" s="27"/>
      <c r="AF83" s="27"/>
      <c r="AG83" s="27"/>
    </row>
    <row r="84" spans="1:33" ht="13.5" customHeight="1" thickBot="1">
      <c r="A84" s="143"/>
      <c r="B84" s="145"/>
      <c r="C84" s="147"/>
      <c r="D84" s="147"/>
      <c r="E84" s="139"/>
      <c r="F84" s="62" t="s">
        <v>272</v>
      </c>
      <c r="G84" s="139"/>
      <c r="H84" s="62"/>
      <c r="I84" s="139"/>
      <c r="J84" s="62"/>
      <c r="K84" s="139"/>
      <c r="L84" s="62" t="s">
        <v>287</v>
      </c>
      <c r="M84" s="139"/>
      <c r="N84" s="62" t="s">
        <v>12</v>
      </c>
      <c r="O84" s="139"/>
      <c r="P84" s="62"/>
      <c r="Q84" s="139"/>
      <c r="R84" s="62"/>
      <c r="S84" s="139"/>
      <c r="T84" s="62"/>
      <c r="U84" s="139"/>
      <c r="V84" s="62"/>
      <c r="W84" s="139"/>
      <c r="X84" s="62"/>
      <c r="Y84" s="166"/>
      <c r="Z84" s="151"/>
      <c r="AA84" s="151"/>
      <c r="AB84" s="27"/>
      <c r="AC84" s="27"/>
      <c r="AD84" s="27"/>
      <c r="AE84" s="27"/>
      <c r="AF84" s="27"/>
      <c r="AG84" s="27"/>
    </row>
    <row r="85" spans="1:33" ht="13.5" customHeight="1" thickTop="1">
      <c r="A85" s="142">
        <v>40</v>
      </c>
      <c r="B85" s="144" t="str">
        <f>VLOOKUP(A85,'пр.взв'!B85:E108,2,FALSE)</f>
        <v>ГУРЖИЕВ Александр Александрович</v>
      </c>
      <c r="C85" s="146" t="str">
        <f>VLOOKUP(A85,'пр.взв'!B85:F164,3,FALSE)</f>
        <v>03.10.90 кмс</v>
      </c>
      <c r="D85" s="148" t="str">
        <f>VLOOKUP(A85,'пр.взв'!B85:G164,4,FALSE)</f>
        <v>ЮФО Ростовская Ростов Д</v>
      </c>
      <c r="E85" s="138">
        <v>39</v>
      </c>
      <c r="F85" s="60">
        <v>4</v>
      </c>
      <c r="G85" s="138">
        <v>43</v>
      </c>
      <c r="H85" s="60">
        <v>3</v>
      </c>
      <c r="I85" s="138" t="s">
        <v>275</v>
      </c>
      <c r="J85" s="60"/>
      <c r="K85" s="138" t="s">
        <v>275</v>
      </c>
      <c r="L85" s="60"/>
      <c r="M85" s="138" t="s">
        <v>275</v>
      </c>
      <c r="N85" s="60"/>
      <c r="O85" s="138" t="s">
        <v>275</v>
      </c>
      <c r="P85" s="60"/>
      <c r="Q85" s="138" t="s">
        <v>275</v>
      </c>
      <c r="R85" s="60"/>
      <c r="S85" s="138" t="s">
        <v>275</v>
      </c>
      <c r="T85" s="60"/>
      <c r="U85" s="138" t="s">
        <v>275</v>
      </c>
      <c r="V85" s="60"/>
      <c r="W85" s="138" t="s">
        <v>275</v>
      </c>
      <c r="X85" s="60"/>
      <c r="Y85" s="140">
        <v>2</v>
      </c>
      <c r="Z85" s="150">
        <f>SUM(F85+H85+J85+L85+N85+P85+R85+T85+V85+X85)</f>
        <v>7</v>
      </c>
      <c r="AA85" s="150">
        <v>40</v>
      </c>
      <c r="AB85" s="27"/>
      <c r="AC85" s="27"/>
      <c r="AD85" s="27"/>
      <c r="AE85" s="27"/>
      <c r="AF85" s="27"/>
      <c r="AG85" s="27"/>
    </row>
    <row r="86" spans="1:33" ht="13.5" customHeight="1" thickBot="1">
      <c r="A86" s="143"/>
      <c r="B86" s="145"/>
      <c r="C86" s="147"/>
      <c r="D86" s="149"/>
      <c r="E86" s="139"/>
      <c r="F86" s="62"/>
      <c r="G86" s="139"/>
      <c r="H86" s="62"/>
      <c r="I86" s="139"/>
      <c r="J86" s="62"/>
      <c r="K86" s="139"/>
      <c r="L86" s="62"/>
      <c r="M86" s="139"/>
      <c r="N86" s="62"/>
      <c r="O86" s="139"/>
      <c r="P86" s="62"/>
      <c r="Q86" s="139"/>
      <c r="R86" s="62"/>
      <c r="S86" s="139"/>
      <c r="T86" s="62"/>
      <c r="U86" s="139"/>
      <c r="V86" s="62"/>
      <c r="W86" s="139"/>
      <c r="X86" s="62"/>
      <c r="Y86" s="141"/>
      <c r="Z86" s="151"/>
      <c r="AA86" s="151"/>
      <c r="AB86" s="27"/>
      <c r="AC86" s="27"/>
      <c r="AD86" s="27"/>
      <c r="AE86" s="27"/>
      <c r="AF86" s="27"/>
      <c r="AG86" s="27"/>
    </row>
    <row r="87" spans="1:33" ht="13.5" customHeight="1" thickTop="1">
      <c r="A87" s="142">
        <v>41</v>
      </c>
      <c r="B87" s="144" t="str">
        <f>VLOOKUP(A87,'пр.взв'!B87:E110,2,FALSE)</f>
        <v>ТИШУХИН Дмитрий Валерьевич</v>
      </c>
      <c r="C87" s="146" t="str">
        <f>VLOOKUP(A87,'пр.взв'!B87:F166,3,FALSE)</f>
        <v>15.04. 88 мс</v>
      </c>
      <c r="D87" s="146" t="str">
        <f>VLOOKUP(A87,'пр.взв'!B87:G166,4,FALSE)</f>
        <v>УФО Свердловская В.Пышма ВС</v>
      </c>
      <c r="E87" s="138">
        <v>42</v>
      </c>
      <c r="F87" s="60">
        <v>3</v>
      </c>
      <c r="G87" s="138">
        <v>39</v>
      </c>
      <c r="H87" s="60">
        <v>3</v>
      </c>
      <c r="I87" s="138" t="s">
        <v>275</v>
      </c>
      <c r="J87" s="60"/>
      <c r="K87" s="138" t="s">
        <v>275</v>
      </c>
      <c r="L87" s="60"/>
      <c r="M87" s="138" t="s">
        <v>275</v>
      </c>
      <c r="N87" s="60"/>
      <c r="O87" s="138" t="s">
        <v>275</v>
      </c>
      <c r="P87" s="60"/>
      <c r="Q87" s="138" t="s">
        <v>275</v>
      </c>
      <c r="R87" s="60"/>
      <c r="S87" s="138" t="s">
        <v>275</v>
      </c>
      <c r="T87" s="60"/>
      <c r="U87" s="138" t="s">
        <v>275</v>
      </c>
      <c r="V87" s="60"/>
      <c r="W87" s="138" t="s">
        <v>275</v>
      </c>
      <c r="X87" s="60"/>
      <c r="Y87" s="140">
        <v>2</v>
      </c>
      <c r="Z87" s="150">
        <f>SUM(F87+H87+J87+L87+N87+P87+R87+T87+V87+X87)</f>
        <v>6</v>
      </c>
      <c r="AA87" s="150">
        <v>29</v>
      </c>
      <c r="AB87" s="27"/>
      <c r="AC87" s="27"/>
      <c r="AD87" s="27"/>
      <c r="AE87" s="27"/>
      <c r="AF87" s="27"/>
      <c r="AG87" s="27"/>
    </row>
    <row r="88" spans="1:33" ht="13.5" customHeight="1" thickBot="1">
      <c r="A88" s="143"/>
      <c r="B88" s="145"/>
      <c r="C88" s="147"/>
      <c r="D88" s="147"/>
      <c r="E88" s="139"/>
      <c r="F88" s="62"/>
      <c r="G88" s="139"/>
      <c r="H88" s="62"/>
      <c r="I88" s="139"/>
      <c r="J88" s="62"/>
      <c r="K88" s="139"/>
      <c r="L88" s="62"/>
      <c r="M88" s="139"/>
      <c r="N88" s="62"/>
      <c r="O88" s="139"/>
      <c r="P88" s="62"/>
      <c r="Q88" s="139"/>
      <c r="R88" s="62"/>
      <c r="S88" s="139"/>
      <c r="T88" s="62"/>
      <c r="U88" s="139"/>
      <c r="V88" s="62"/>
      <c r="W88" s="139"/>
      <c r="X88" s="62"/>
      <c r="Y88" s="141"/>
      <c r="Z88" s="151"/>
      <c r="AA88" s="151"/>
      <c r="AB88" s="27"/>
      <c r="AC88" s="27"/>
      <c r="AD88" s="27"/>
      <c r="AE88" s="27"/>
      <c r="AF88" s="27"/>
      <c r="AG88" s="27"/>
    </row>
    <row r="89" spans="1:33" ht="13.5" customHeight="1" thickTop="1">
      <c r="A89" s="142">
        <v>42</v>
      </c>
      <c r="B89" s="144" t="str">
        <f>VLOOKUP(A89,'пр.взв'!B89:E112,2,FALSE)</f>
        <v>КОЧЕТКОВ Дмитрий Владимирович</v>
      </c>
      <c r="C89" s="146" t="str">
        <f>VLOOKUP(A89,'пр.взв'!B89:F168,3,FALSE)</f>
        <v>26.02.89 кмс</v>
      </c>
      <c r="D89" s="148" t="str">
        <f>VLOOKUP(A89,'пр.взв'!B89:G168,4,FALSE)</f>
        <v>ЦФО Рязанская Рязань </v>
      </c>
      <c r="E89" s="138">
        <v>41</v>
      </c>
      <c r="F89" s="60">
        <v>2</v>
      </c>
      <c r="G89" s="138" t="s">
        <v>273</v>
      </c>
      <c r="H89" s="60"/>
      <c r="I89" s="138">
        <v>43</v>
      </c>
      <c r="J89" s="60">
        <v>0</v>
      </c>
      <c r="K89" s="138">
        <v>39</v>
      </c>
      <c r="L89" s="60">
        <v>4</v>
      </c>
      <c r="M89" s="138" t="s">
        <v>275</v>
      </c>
      <c r="N89" s="60"/>
      <c r="O89" s="138" t="s">
        <v>275</v>
      </c>
      <c r="P89" s="60"/>
      <c r="Q89" s="138" t="s">
        <v>275</v>
      </c>
      <c r="R89" s="60"/>
      <c r="S89" s="138" t="s">
        <v>275</v>
      </c>
      <c r="T89" s="60"/>
      <c r="U89" s="138" t="s">
        <v>275</v>
      </c>
      <c r="V89" s="60"/>
      <c r="W89" s="138" t="s">
        <v>275</v>
      </c>
      <c r="X89" s="60"/>
      <c r="Y89" s="140"/>
      <c r="Z89" s="150">
        <f>SUM(F89+H89+J89+L89+N89+P89+R89+T89+V89+X89)</f>
        <v>6</v>
      </c>
      <c r="AA89" s="150">
        <v>16</v>
      </c>
      <c r="AB89" s="27"/>
      <c r="AC89" s="27"/>
      <c r="AD89" s="27"/>
      <c r="AE89" s="27"/>
      <c r="AF89" s="27"/>
      <c r="AG89" s="27"/>
    </row>
    <row r="90" spans="1:33" ht="13.5" customHeight="1" thickBot="1">
      <c r="A90" s="143"/>
      <c r="B90" s="145"/>
      <c r="C90" s="147"/>
      <c r="D90" s="149"/>
      <c r="E90" s="139"/>
      <c r="F90" s="62"/>
      <c r="G90" s="139"/>
      <c r="H90" s="62"/>
      <c r="I90" s="139"/>
      <c r="J90" s="62" t="s">
        <v>279</v>
      </c>
      <c r="K90" s="139"/>
      <c r="L90" s="62"/>
      <c r="M90" s="139"/>
      <c r="N90" s="62"/>
      <c r="O90" s="139"/>
      <c r="P90" s="62"/>
      <c r="Q90" s="139"/>
      <c r="R90" s="62"/>
      <c r="S90" s="139"/>
      <c r="T90" s="62"/>
      <c r="U90" s="139"/>
      <c r="V90" s="62"/>
      <c r="W90" s="139"/>
      <c r="X90" s="62"/>
      <c r="Y90" s="141"/>
      <c r="Z90" s="151"/>
      <c r="AA90" s="151"/>
      <c r="AB90" s="27"/>
      <c r="AC90" s="27"/>
      <c r="AD90" s="27"/>
      <c r="AE90" s="27"/>
      <c r="AF90" s="27"/>
      <c r="AG90" s="27"/>
    </row>
    <row r="91" spans="1:33" ht="13.5" customHeight="1" thickTop="1">
      <c r="A91" s="142">
        <v>43</v>
      </c>
      <c r="B91" s="144" t="str">
        <f>VLOOKUP(A91,'пр.взв'!B91:E114,2,FALSE)</f>
        <v>ГИШЕВ Батыр Муратович</v>
      </c>
      <c r="C91" s="146" t="str">
        <f>VLOOKUP(A91,'пр.взв'!B91:F170,3,FALSE)</f>
        <v>28.03.91 кмс</v>
      </c>
      <c r="D91" s="146" t="str">
        <f>VLOOKUP(A91,'пр.взв'!B91:G170,4,FALSE)</f>
        <v>ЮФО Адыгея</v>
      </c>
      <c r="E91" s="138" t="s">
        <v>261</v>
      </c>
      <c r="F91" s="60"/>
      <c r="G91" s="138">
        <v>40</v>
      </c>
      <c r="H91" s="60">
        <v>2</v>
      </c>
      <c r="I91" s="138">
        <v>42</v>
      </c>
      <c r="J91" s="60">
        <v>4</v>
      </c>
      <c r="K91" s="138" t="s">
        <v>275</v>
      </c>
      <c r="L91" s="60"/>
      <c r="M91" s="138" t="s">
        <v>275</v>
      </c>
      <c r="N91" s="60"/>
      <c r="O91" s="138" t="s">
        <v>275</v>
      </c>
      <c r="P91" s="60"/>
      <c r="Q91" s="138" t="s">
        <v>275</v>
      </c>
      <c r="R91" s="60"/>
      <c r="S91" s="138" t="s">
        <v>275</v>
      </c>
      <c r="T91" s="60"/>
      <c r="U91" s="138" t="s">
        <v>275</v>
      </c>
      <c r="V91" s="60"/>
      <c r="W91" s="138" t="s">
        <v>275</v>
      </c>
      <c r="X91" s="60"/>
      <c r="Y91" s="140">
        <v>2</v>
      </c>
      <c r="Z91" s="150">
        <f>SUM(F91+H91+J91+L91+N91+P91+R91+T91+V91+X91)</f>
        <v>6</v>
      </c>
      <c r="AA91" s="150">
        <v>28</v>
      </c>
      <c r="AB91" s="27"/>
      <c r="AC91" s="27"/>
      <c r="AD91" s="27"/>
      <c r="AE91" s="27"/>
      <c r="AF91" s="27"/>
      <c r="AG91" s="27"/>
    </row>
    <row r="92" spans="1:33" ht="13.5" customHeight="1" thickBot="1">
      <c r="A92" s="143"/>
      <c r="B92" s="145"/>
      <c r="C92" s="147"/>
      <c r="D92" s="147"/>
      <c r="E92" s="139"/>
      <c r="F92" s="62"/>
      <c r="G92" s="139"/>
      <c r="H92" s="62"/>
      <c r="I92" s="139"/>
      <c r="J92" s="62"/>
      <c r="K92" s="139"/>
      <c r="L92" s="62"/>
      <c r="M92" s="139"/>
      <c r="N92" s="62"/>
      <c r="O92" s="139"/>
      <c r="P92" s="62"/>
      <c r="Q92" s="139"/>
      <c r="R92" s="62"/>
      <c r="S92" s="139"/>
      <c r="T92" s="62"/>
      <c r="U92" s="139"/>
      <c r="V92" s="62"/>
      <c r="W92" s="139"/>
      <c r="X92" s="62"/>
      <c r="Y92" s="141"/>
      <c r="Z92" s="151"/>
      <c r="AA92" s="151"/>
      <c r="AB92" s="27"/>
      <c r="AC92" s="27"/>
      <c r="AD92" s="27"/>
      <c r="AE92" s="27"/>
      <c r="AF92" s="27"/>
      <c r="AG92" s="27"/>
    </row>
    <row r="93" spans="1:33" ht="10.5" customHeight="1" thickTop="1">
      <c r="A93" s="58"/>
      <c r="B93" s="21"/>
      <c r="C93" s="22"/>
      <c r="D93" s="22"/>
      <c r="E93" s="23"/>
      <c r="F93" s="19"/>
      <c r="G93" s="23"/>
      <c r="H93" s="19"/>
      <c r="I93" s="23"/>
      <c r="J93" s="19"/>
      <c r="K93" s="23"/>
      <c r="L93" s="19"/>
      <c r="M93" s="23"/>
      <c r="N93" s="19"/>
      <c r="O93" s="23"/>
      <c r="P93" s="19"/>
      <c r="Q93" s="23"/>
      <c r="R93" s="19"/>
      <c r="S93" s="23"/>
      <c r="T93" s="19"/>
      <c r="U93" s="23"/>
      <c r="V93" s="19"/>
      <c r="W93" s="23"/>
      <c r="X93" s="19"/>
      <c r="Y93" s="59"/>
      <c r="Z93" s="59"/>
      <c r="AA93" s="59"/>
      <c r="AB93" s="27"/>
      <c r="AC93" s="27"/>
      <c r="AD93" s="27"/>
      <c r="AE93" s="27"/>
      <c r="AF93" s="27"/>
      <c r="AG93" s="27"/>
    </row>
    <row r="94" spans="1:27" ht="10.5" customHeight="1">
      <c r="A94" s="25"/>
      <c r="B94" s="24"/>
      <c r="C94" s="24"/>
      <c r="D94" s="24"/>
      <c r="E94" s="26"/>
      <c r="F94" s="23"/>
      <c r="G94" s="26"/>
      <c r="H94" s="23"/>
      <c r="I94" s="26"/>
      <c r="J94" s="23"/>
      <c r="K94" s="26"/>
      <c r="L94" s="23"/>
      <c r="M94" s="26"/>
      <c r="N94" s="23"/>
      <c r="O94" s="26"/>
      <c r="P94" s="23"/>
      <c r="Q94" s="26"/>
      <c r="R94" s="23"/>
      <c r="S94" s="26"/>
      <c r="T94" s="23"/>
      <c r="U94" s="26"/>
      <c r="V94" s="23"/>
      <c r="W94" s="26"/>
      <c r="X94" s="23"/>
      <c r="Y94" s="27"/>
      <c r="Z94" s="27"/>
      <c r="AA94" s="27"/>
    </row>
    <row r="95" spans="1:27" ht="15.75" customHeight="1">
      <c r="A95" s="34" t="str">
        <f>HYPERLINK('[1]реквизиты'!$A$6)</f>
        <v>Гл. судья, судья МК</v>
      </c>
      <c r="B95" s="38"/>
      <c r="C95" s="38"/>
      <c r="D95" s="39"/>
      <c r="E95" s="40"/>
      <c r="M95" s="41" t="str">
        <f>HYPERLINK('[1]реквизиты'!$G$6)</f>
        <v>Сова Б.Л.</v>
      </c>
      <c r="N95" s="39"/>
      <c r="O95" s="39"/>
      <c r="P95" s="39"/>
      <c r="Q95" s="45"/>
      <c r="R95" s="42"/>
      <c r="S95" s="45"/>
      <c r="T95" s="42"/>
      <c r="U95" s="45"/>
      <c r="V95" s="43" t="str">
        <f>HYPERLINK('[1]реквизиты'!$G$7)</f>
        <v>г.Рязань</v>
      </c>
      <c r="W95" s="45"/>
      <c r="X95" s="42"/>
      <c r="Y95" s="27"/>
      <c r="Z95" s="27"/>
      <c r="AA95" s="27"/>
    </row>
    <row r="96" spans="1:27" ht="14.25" customHeight="1">
      <c r="A96" s="46" t="str">
        <f>HYPERLINK('[1]реквизиты'!$A$8)</f>
        <v>Гл. секретарь, судья РК</v>
      </c>
      <c r="B96" s="38"/>
      <c r="C96" s="57"/>
      <c r="D96" s="47"/>
      <c r="E96" s="48"/>
      <c r="F96" s="9"/>
      <c r="G96" s="9"/>
      <c r="H96" s="9"/>
      <c r="I96" s="9"/>
      <c r="J96" s="9"/>
      <c r="K96" s="9"/>
      <c r="L96" s="9"/>
      <c r="M96" s="41" t="str">
        <f>HYPERLINK('[1]реквизиты'!$G$8)</f>
        <v>Пчелов С.Г.</v>
      </c>
      <c r="N96" s="39"/>
      <c r="O96" s="39"/>
      <c r="P96" s="39"/>
      <c r="Q96" s="45"/>
      <c r="R96" s="42"/>
      <c r="S96" s="45"/>
      <c r="T96" s="42"/>
      <c r="U96" s="45"/>
      <c r="V96" s="43" t="str">
        <f>HYPERLINK('[1]реквизиты'!$G$9)</f>
        <v>г.Чебоксары</v>
      </c>
      <c r="W96" s="45"/>
      <c r="X96" s="42"/>
      <c r="Y96" s="27"/>
      <c r="Z96" s="27"/>
      <c r="AA96" s="27"/>
    </row>
    <row r="97" spans="1:27" ht="10.5" customHeight="1">
      <c r="A97" s="8"/>
      <c r="B97" s="8"/>
      <c r="C97" s="35"/>
      <c r="D97" s="3"/>
      <c r="E97" s="36"/>
      <c r="F97" s="17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/>
      <c r="X97" s="19"/>
      <c r="Y97" s="27"/>
      <c r="Z97" s="27"/>
      <c r="AA97" s="27"/>
    </row>
    <row r="98" spans="13:27" ht="10.5" customHeight="1">
      <c r="M98" s="26"/>
      <c r="N98" s="23"/>
      <c r="O98" s="26"/>
      <c r="P98" s="23"/>
      <c r="Q98" s="26"/>
      <c r="R98" s="23"/>
      <c r="S98" s="26"/>
      <c r="T98" s="23"/>
      <c r="U98" s="26"/>
      <c r="V98" s="23"/>
      <c r="W98" s="26"/>
      <c r="X98" s="23"/>
      <c r="Y98" s="27"/>
      <c r="Z98" s="27"/>
      <c r="AA98" s="27"/>
    </row>
    <row r="99" spans="1:27" ht="10.5" customHeight="1">
      <c r="A99" s="37"/>
      <c r="B99" s="37"/>
      <c r="C99" s="37"/>
      <c r="D99" s="17"/>
      <c r="E99" s="17"/>
      <c r="G99" s="17"/>
      <c r="J99" s="19"/>
      <c r="K99" s="26"/>
      <c r="L99" s="19"/>
      <c r="M99" s="26"/>
      <c r="N99" s="19"/>
      <c r="O99" s="26"/>
      <c r="P99" s="19"/>
      <c r="Q99" s="26"/>
      <c r="R99" s="19"/>
      <c r="S99" s="26"/>
      <c r="T99" s="19"/>
      <c r="U99" s="26"/>
      <c r="V99" s="19"/>
      <c r="W99" s="26"/>
      <c r="X99" s="19"/>
      <c r="Y99" s="27"/>
      <c r="Z99" s="27"/>
      <c r="AA99" s="27"/>
    </row>
    <row r="100" spans="1:27" ht="10.5" customHeight="1">
      <c r="A100" s="25"/>
      <c r="B100" s="24"/>
      <c r="C100" s="24"/>
      <c r="D100" s="24"/>
      <c r="E100" s="26"/>
      <c r="F100" s="23"/>
      <c r="G100" s="26"/>
      <c r="H100" s="23"/>
      <c r="I100" s="26"/>
      <c r="J100" s="23"/>
      <c r="K100" s="26"/>
      <c r="L100" s="23"/>
      <c r="M100" s="26"/>
      <c r="N100" s="23"/>
      <c r="O100" s="26"/>
      <c r="P100" s="23"/>
      <c r="Q100" s="26"/>
      <c r="R100" s="23"/>
      <c r="S100" s="26"/>
      <c r="T100" s="23"/>
      <c r="U100" s="26"/>
      <c r="V100" s="23"/>
      <c r="W100" s="26"/>
      <c r="X100" s="23"/>
      <c r="Y100" s="27"/>
      <c r="Z100" s="27"/>
      <c r="AA100" s="27"/>
    </row>
    <row r="101" spans="1:27" ht="10.5" customHeight="1">
      <c r="A101" s="28"/>
      <c r="B101" s="24"/>
      <c r="C101" s="24"/>
      <c r="D101" s="24"/>
      <c r="E101" s="26"/>
      <c r="F101" s="19"/>
      <c r="G101" s="26"/>
      <c r="H101" s="19"/>
      <c r="I101" s="26"/>
      <c r="J101" s="19"/>
      <c r="K101" s="26"/>
      <c r="L101" s="19"/>
      <c r="M101" s="26"/>
      <c r="N101" s="19"/>
      <c r="O101" s="26"/>
      <c r="P101" s="19"/>
      <c r="Q101" s="26"/>
      <c r="R101" s="19"/>
      <c r="S101" s="26"/>
      <c r="T101" s="19"/>
      <c r="U101" s="26"/>
      <c r="V101" s="19"/>
      <c r="W101" s="26"/>
      <c r="X101" s="19"/>
      <c r="Y101" s="27"/>
      <c r="Z101" s="27"/>
      <c r="AA101" s="27"/>
    </row>
    <row r="102" spans="1:27" ht="10.5" customHeight="1">
      <c r="A102" s="25"/>
      <c r="B102" s="24"/>
      <c r="C102" s="24"/>
      <c r="D102" s="24"/>
      <c r="E102" s="26"/>
      <c r="F102" s="23"/>
      <c r="G102" s="26"/>
      <c r="H102" s="23"/>
      <c r="I102" s="26"/>
      <c r="J102" s="23"/>
      <c r="K102" s="26"/>
      <c r="L102" s="23"/>
      <c r="M102" s="26"/>
      <c r="N102" s="23"/>
      <c r="O102" s="26"/>
      <c r="P102" s="23"/>
      <c r="Q102" s="26"/>
      <c r="R102" s="23"/>
      <c r="S102" s="26"/>
      <c r="T102" s="23"/>
      <c r="U102" s="26"/>
      <c r="V102" s="23"/>
      <c r="W102" s="26"/>
      <c r="X102" s="23"/>
      <c r="Y102" s="27"/>
      <c r="Z102" s="27"/>
      <c r="AA102" s="27"/>
    </row>
    <row r="103" spans="1:27" ht="10.5" customHeight="1">
      <c r="A103" s="28"/>
      <c r="B103" s="24"/>
      <c r="C103" s="24"/>
      <c r="D103" s="24"/>
      <c r="E103" s="26"/>
      <c r="F103" s="19"/>
      <c r="G103" s="26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/>
      <c r="X103" s="19"/>
      <c r="Y103" s="27"/>
      <c r="Z103" s="27"/>
      <c r="AA103" s="27"/>
    </row>
    <row r="104" spans="1:27" ht="10.5" customHeight="1">
      <c r="A104" s="25"/>
      <c r="B104" s="24"/>
      <c r="C104" s="24"/>
      <c r="D104" s="24"/>
      <c r="E104" s="26"/>
      <c r="F104" s="23"/>
      <c r="G104" s="26"/>
      <c r="H104" s="23"/>
      <c r="I104" s="26"/>
      <c r="J104" s="23"/>
      <c r="K104" s="26"/>
      <c r="L104" s="23"/>
      <c r="M104" s="26"/>
      <c r="N104" s="23"/>
      <c r="O104" s="26"/>
      <c r="P104" s="23"/>
      <c r="Q104" s="26"/>
      <c r="R104" s="23"/>
      <c r="S104" s="26"/>
      <c r="T104" s="23"/>
      <c r="U104" s="26"/>
      <c r="V104" s="23"/>
      <c r="W104" s="26"/>
      <c r="X104" s="23"/>
      <c r="Y104" s="27"/>
      <c r="Z104" s="27"/>
      <c r="AA104" s="27"/>
    </row>
    <row r="105" spans="1:27" ht="10.5" customHeight="1">
      <c r="A105" s="28"/>
      <c r="B105" s="24"/>
      <c r="C105" s="24"/>
      <c r="D105" s="24"/>
      <c r="E105" s="26"/>
      <c r="F105" s="19"/>
      <c r="G105" s="26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7"/>
      <c r="Z105" s="27"/>
      <c r="AA105" s="27"/>
    </row>
    <row r="106" spans="1:27" ht="10.5" customHeight="1">
      <c r="A106" s="25"/>
      <c r="B106" s="24"/>
      <c r="C106" s="24"/>
      <c r="D106" s="24"/>
      <c r="E106" s="26"/>
      <c r="F106" s="23"/>
      <c r="G106" s="26"/>
      <c r="H106" s="23"/>
      <c r="I106" s="26"/>
      <c r="J106" s="23"/>
      <c r="K106" s="26"/>
      <c r="L106" s="23"/>
      <c r="M106" s="26"/>
      <c r="N106" s="23"/>
      <c r="O106" s="26"/>
      <c r="P106" s="23"/>
      <c r="Q106" s="26"/>
      <c r="R106" s="23"/>
      <c r="S106" s="26"/>
      <c r="T106" s="23"/>
      <c r="U106" s="26"/>
      <c r="V106" s="23"/>
      <c r="W106" s="26"/>
      <c r="X106" s="23"/>
      <c r="Y106" s="27"/>
      <c r="Z106" s="27"/>
      <c r="AA106" s="27"/>
    </row>
    <row r="107" spans="1:27" ht="10.5" customHeight="1">
      <c r="A107" s="28"/>
      <c r="B107" s="24"/>
      <c r="C107" s="24"/>
      <c r="D107" s="24"/>
      <c r="E107" s="26"/>
      <c r="F107" s="19"/>
      <c r="G107" s="26"/>
      <c r="H107" s="19"/>
      <c r="I107" s="26"/>
      <c r="J107" s="19"/>
      <c r="K107" s="26"/>
      <c r="L107" s="19"/>
      <c r="M107" s="26"/>
      <c r="N107" s="19"/>
      <c r="O107" s="26"/>
      <c r="P107" s="19"/>
      <c r="Q107" s="26"/>
      <c r="R107" s="19"/>
      <c r="S107" s="26"/>
      <c r="T107" s="19"/>
      <c r="U107" s="26"/>
      <c r="V107" s="19"/>
      <c r="W107" s="26"/>
      <c r="X107" s="19"/>
      <c r="Y107" s="27"/>
      <c r="Z107" s="27"/>
      <c r="AA107" s="27"/>
    </row>
    <row r="108" spans="1:27" ht="10.5" customHeight="1">
      <c r="A108" s="25"/>
      <c r="B108" s="24"/>
      <c r="C108" s="24"/>
      <c r="D108" s="24"/>
      <c r="E108" s="26"/>
      <c r="F108" s="23"/>
      <c r="G108" s="26"/>
      <c r="H108" s="23"/>
      <c r="I108" s="26"/>
      <c r="J108" s="23"/>
      <c r="K108" s="26"/>
      <c r="L108" s="23"/>
      <c r="M108" s="26"/>
      <c r="N108" s="23"/>
      <c r="O108" s="26"/>
      <c r="P108" s="23"/>
      <c r="Q108" s="26"/>
      <c r="R108" s="23"/>
      <c r="S108" s="26"/>
      <c r="T108" s="23"/>
      <c r="U108" s="26"/>
      <c r="V108" s="23"/>
      <c r="W108" s="26"/>
      <c r="X108" s="23"/>
      <c r="Y108" s="27"/>
      <c r="Z108" s="27"/>
      <c r="AA108" s="27"/>
    </row>
    <row r="109" spans="1:27" ht="10.5" customHeight="1">
      <c r="A109" s="28"/>
      <c r="B109" s="24"/>
      <c r="C109" s="24"/>
      <c r="D109" s="24"/>
      <c r="E109" s="26"/>
      <c r="F109" s="19"/>
      <c r="G109" s="26"/>
      <c r="H109" s="19"/>
      <c r="I109" s="26"/>
      <c r="J109" s="19"/>
      <c r="K109" s="26"/>
      <c r="L109" s="19"/>
      <c r="M109" s="26"/>
      <c r="N109" s="19"/>
      <c r="O109" s="26"/>
      <c r="P109" s="19"/>
      <c r="Q109" s="26"/>
      <c r="R109" s="19"/>
      <c r="S109" s="26"/>
      <c r="T109" s="19"/>
      <c r="U109" s="26"/>
      <c r="V109" s="19"/>
      <c r="W109" s="26"/>
      <c r="X109" s="19"/>
      <c r="Y109" s="27"/>
      <c r="Z109" s="27"/>
      <c r="AA109" s="27"/>
    </row>
    <row r="110" spans="1:27" ht="10.5" customHeight="1">
      <c r="A110" s="25"/>
      <c r="B110" s="24"/>
      <c r="C110" s="24"/>
      <c r="D110" s="24"/>
      <c r="E110" s="26"/>
      <c r="F110" s="23"/>
      <c r="G110" s="26"/>
      <c r="H110" s="23"/>
      <c r="I110" s="26"/>
      <c r="J110" s="23"/>
      <c r="K110" s="26"/>
      <c r="L110" s="23"/>
      <c r="M110" s="26"/>
      <c r="N110" s="23"/>
      <c r="O110" s="26"/>
      <c r="P110" s="23"/>
      <c r="Q110" s="26"/>
      <c r="R110" s="23"/>
      <c r="S110" s="26"/>
      <c r="T110" s="23"/>
      <c r="U110" s="26"/>
      <c r="V110" s="23"/>
      <c r="W110" s="26"/>
      <c r="X110" s="23"/>
      <c r="Y110" s="27"/>
      <c r="Z110" s="27"/>
      <c r="AA110" s="27"/>
    </row>
    <row r="111" spans="1:27" ht="10.5" customHeight="1">
      <c r="A111" s="28"/>
      <c r="B111" s="24"/>
      <c r="C111" s="24"/>
      <c r="D111" s="24"/>
      <c r="E111" s="26"/>
      <c r="F111" s="19"/>
      <c r="G111" s="26"/>
      <c r="H111" s="19"/>
      <c r="I111" s="26"/>
      <c r="J111" s="19"/>
      <c r="K111" s="26"/>
      <c r="L111" s="19"/>
      <c r="M111" s="26"/>
      <c r="N111" s="19"/>
      <c r="O111" s="26"/>
      <c r="P111" s="19"/>
      <c r="Q111" s="26"/>
      <c r="R111" s="19"/>
      <c r="S111" s="26"/>
      <c r="T111" s="19"/>
      <c r="U111" s="26"/>
      <c r="V111" s="19"/>
      <c r="W111" s="26"/>
      <c r="X111" s="19"/>
      <c r="Y111" s="27"/>
      <c r="Z111" s="27"/>
      <c r="AA111" s="27"/>
    </row>
    <row r="112" spans="1:27" ht="10.5" customHeight="1">
      <c r="A112" s="25"/>
      <c r="B112" s="24"/>
      <c r="C112" s="24"/>
      <c r="D112" s="24"/>
      <c r="E112" s="26"/>
      <c r="F112" s="23"/>
      <c r="G112" s="26"/>
      <c r="H112" s="23"/>
      <c r="I112" s="26"/>
      <c r="J112" s="23"/>
      <c r="K112" s="26"/>
      <c r="L112" s="23"/>
      <c r="M112" s="26"/>
      <c r="N112" s="23"/>
      <c r="O112" s="26"/>
      <c r="P112" s="23"/>
      <c r="Q112" s="26"/>
      <c r="R112" s="23"/>
      <c r="S112" s="26"/>
      <c r="T112" s="23"/>
      <c r="U112" s="26"/>
      <c r="V112" s="23"/>
      <c r="W112" s="26"/>
      <c r="X112" s="23"/>
      <c r="Y112" s="27"/>
      <c r="Z112" s="27"/>
      <c r="AA112" s="27"/>
    </row>
    <row r="113" spans="1:27" ht="10.5" customHeight="1">
      <c r="A113" s="28"/>
      <c r="B113" s="24"/>
      <c r="C113" s="24"/>
      <c r="D113" s="24"/>
      <c r="E113" s="26"/>
      <c r="F113" s="19"/>
      <c r="G113" s="26"/>
      <c r="H113" s="19"/>
      <c r="I113" s="26"/>
      <c r="J113" s="19"/>
      <c r="K113" s="26"/>
      <c r="L113" s="19"/>
      <c r="M113" s="26"/>
      <c r="N113" s="19"/>
      <c r="O113" s="26"/>
      <c r="P113" s="19"/>
      <c r="Q113" s="26"/>
      <c r="R113" s="19"/>
      <c r="S113" s="26"/>
      <c r="T113" s="19"/>
      <c r="U113" s="26"/>
      <c r="V113" s="19"/>
      <c r="W113" s="26"/>
      <c r="X113" s="19"/>
      <c r="Y113" s="27"/>
      <c r="Z113" s="27"/>
      <c r="AA113" s="27"/>
    </row>
    <row r="114" spans="1:27" ht="10.5" customHeight="1">
      <c r="A114" s="25"/>
      <c r="B114" s="24"/>
      <c r="C114" s="24"/>
      <c r="D114" s="24"/>
      <c r="E114" s="26"/>
      <c r="F114" s="23"/>
      <c r="G114" s="26"/>
      <c r="H114" s="23"/>
      <c r="I114" s="26"/>
      <c r="J114" s="23"/>
      <c r="K114" s="26"/>
      <c r="L114" s="23"/>
      <c r="M114" s="26"/>
      <c r="N114" s="23"/>
      <c r="O114" s="26"/>
      <c r="P114" s="23"/>
      <c r="Q114" s="26"/>
      <c r="R114" s="23"/>
      <c r="S114" s="26"/>
      <c r="T114" s="23"/>
      <c r="U114" s="26"/>
      <c r="V114" s="23"/>
      <c r="W114" s="26"/>
      <c r="X114" s="23"/>
      <c r="Y114" s="27"/>
      <c r="Z114" s="27"/>
      <c r="AA114" s="27"/>
    </row>
    <row r="115" spans="1:27" ht="10.5" customHeight="1">
      <c r="A115" s="28"/>
      <c r="B115" s="24"/>
      <c r="C115" s="24"/>
      <c r="D115" s="24"/>
      <c r="E115" s="26"/>
      <c r="F115" s="19"/>
      <c r="G115" s="26"/>
      <c r="H115" s="19"/>
      <c r="I115" s="26"/>
      <c r="J115" s="19"/>
      <c r="K115" s="26"/>
      <c r="L115" s="19"/>
      <c r="M115" s="26"/>
      <c r="N115" s="19"/>
      <c r="O115" s="26"/>
      <c r="P115" s="19"/>
      <c r="Q115" s="26"/>
      <c r="R115" s="19"/>
      <c r="S115" s="26"/>
      <c r="T115" s="19"/>
      <c r="U115" s="26"/>
      <c r="V115" s="19"/>
      <c r="W115" s="26"/>
      <c r="X115" s="19"/>
      <c r="Y115" s="27"/>
      <c r="Z115" s="27"/>
      <c r="AA115" s="27"/>
    </row>
    <row r="116" spans="1:27" ht="10.5" customHeight="1">
      <c r="A116" s="25"/>
      <c r="B116" s="24"/>
      <c r="C116" s="24"/>
      <c r="D116" s="24"/>
      <c r="E116" s="26"/>
      <c r="F116" s="23"/>
      <c r="G116" s="26"/>
      <c r="H116" s="23"/>
      <c r="I116" s="26"/>
      <c r="J116" s="23"/>
      <c r="K116" s="26"/>
      <c r="L116" s="23"/>
      <c r="M116" s="26"/>
      <c r="N116" s="23"/>
      <c r="O116" s="26"/>
      <c r="P116" s="23"/>
      <c r="Q116" s="26"/>
      <c r="R116" s="23"/>
      <c r="S116" s="26"/>
      <c r="T116" s="23"/>
      <c r="U116" s="26"/>
      <c r="V116" s="23"/>
      <c r="W116" s="26"/>
      <c r="X116" s="23"/>
      <c r="Y116" s="27"/>
      <c r="Z116" s="27"/>
      <c r="AA116" s="27"/>
    </row>
    <row r="117" spans="1:27" ht="10.5" customHeight="1">
      <c r="A117" s="28"/>
      <c r="B117" s="24"/>
      <c r="C117" s="24"/>
      <c r="D117" s="24"/>
      <c r="E117" s="26"/>
      <c r="F117" s="19"/>
      <c r="G117" s="26"/>
      <c r="H117" s="19"/>
      <c r="I117" s="26"/>
      <c r="J117" s="19"/>
      <c r="K117" s="26"/>
      <c r="L117" s="19"/>
      <c r="M117" s="26"/>
      <c r="N117" s="19"/>
      <c r="O117" s="26"/>
      <c r="P117" s="19"/>
      <c r="Q117" s="26"/>
      <c r="R117" s="19"/>
      <c r="S117" s="26"/>
      <c r="T117" s="19"/>
      <c r="U117" s="26"/>
      <c r="V117" s="19"/>
      <c r="W117" s="26"/>
      <c r="X117" s="19"/>
      <c r="Y117" s="27"/>
      <c r="Z117" s="27"/>
      <c r="AA117" s="27"/>
    </row>
    <row r="118" spans="1:27" ht="10.5" customHeight="1">
      <c r="A118" s="25"/>
      <c r="B118" s="24"/>
      <c r="C118" s="24"/>
      <c r="D118" s="24"/>
      <c r="E118" s="26"/>
      <c r="F118" s="23"/>
      <c r="G118" s="26"/>
      <c r="H118" s="23"/>
      <c r="I118" s="26"/>
      <c r="J118" s="23"/>
      <c r="K118" s="26"/>
      <c r="L118" s="23"/>
      <c r="M118" s="26"/>
      <c r="N118" s="23"/>
      <c r="O118" s="26"/>
      <c r="P118" s="23"/>
      <c r="Q118" s="26"/>
      <c r="R118" s="23"/>
      <c r="S118" s="26"/>
      <c r="T118" s="23"/>
      <c r="U118" s="26"/>
      <c r="V118" s="23"/>
      <c r="W118" s="26"/>
      <c r="X118" s="23"/>
      <c r="Y118" s="27"/>
      <c r="Z118" s="27"/>
      <c r="AA118" s="27"/>
    </row>
    <row r="119" spans="1:27" ht="10.5" customHeight="1">
      <c r="A119" s="28"/>
      <c r="B119" s="24"/>
      <c r="C119" s="24"/>
      <c r="D119" s="24"/>
      <c r="E119" s="26"/>
      <c r="F119" s="19"/>
      <c r="G119" s="26"/>
      <c r="H119" s="19"/>
      <c r="I119" s="26"/>
      <c r="J119" s="19"/>
      <c r="K119" s="26"/>
      <c r="L119" s="19"/>
      <c r="M119" s="26"/>
      <c r="N119" s="19"/>
      <c r="O119" s="26"/>
      <c r="P119" s="19"/>
      <c r="Q119" s="26"/>
      <c r="R119" s="19"/>
      <c r="S119" s="26"/>
      <c r="T119" s="19"/>
      <c r="U119" s="26"/>
      <c r="V119" s="19"/>
      <c r="W119" s="26"/>
      <c r="X119" s="19"/>
      <c r="Y119" s="27"/>
      <c r="Z119" s="27"/>
      <c r="AA119" s="27"/>
    </row>
    <row r="120" spans="1:27" ht="10.5" customHeight="1">
      <c r="A120" s="25"/>
      <c r="B120" s="24"/>
      <c r="C120" s="24"/>
      <c r="D120" s="24"/>
      <c r="E120" s="26"/>
      <c r="F120" s="23"/>
      <c r="G120" s="26"/>
      <c r="H120" s="23"/>
      <c r="I120" s="26"/>
      <c r="J120" s="23"/>
      <c r="K120" s="26"/>
      <c r="L120" s="23"/>
      <c r="M120" s="26"/>
      <c r="N120" s="23"/>
      <c r="O120" s="26"/>
      <c r="P120" s="23"/>
      <c r="Q120" s="26"/>
      <c r="R120" s="23"/>
      <c r="S120" s="26"/>
      <c r="T120" s="23"/>
      <c r="U120" s="26"/>
      <c r="V120" s="23"/>
      <c r="W120" s="26"/>
      <c r="X120" s="23"/>
      <c r="Y120" s="27"/>
      <c r="Z120" s="27"/>
      <c r="AA120" s="27"/>
    </row>
    <row r="121" spans="1:27" ht="10.5" customHeight="1">
      <c r="A121" s="28"/>
      <c r="B121" s="24"/>
      <c r="C121" s="24"/>
      <c r="D121" s="24"/>
      <c r="E121" s="26"/>
      <c r="F121" s="19"/>
      <c r="G121" s="26"/>
      <c r="H121" s="19"/>
      <c r="I121" s="26"/>
      <c r="J121" s="19"/>
      <c r="K121" s="26"/>
      <c r="L121" s="19"/>
      <c r="M121" s="26"/>
      <c r="N121" s="19"/>
      <c r="O121" s="26"/>
      <c r="P121" s="19"/>
      <c r="Q121" s="26"/>
      <c r="R121" s="19"/>
      <c r="S121" s="26"/>
      <c r="T121" s="19"/>
      <c r="U121" s="26"/>
      <c r="V121" s="19"/>
      <c r="W121" s="26"/>
      <c r="X121" s="19"/>
      <c r="Y121" s="27"/>
      <c r="Z121" s="27"/>
      <c r="AA121" s="27"/>
    </row>
    <row r="122" spans="1:27" ht="10.5" customHeight="1">
      <c r="A122" s="25"/>
      <c r="B122" s="24"/>
      <c r="C122" s="24"/>
      <c r="D122" s="24"/>
      <c r="E122" s="26"/>
      <c r="F122" s="23"/>
      <c r="G122" s="26"/>
      <c r="H122" s="23"/>
      <c r="I122" s="26"/>
      <c r="J122" s="23"/>
      <c r="K122" s="26"/>
      <c r="L122" s="23"/>
      <c r="M122" s="26"/>
      <c r="N122" s="23"/>
      <c r="O122" s="26"/>
      <c r="P122" s="23"/>
      <c r="Q122" s="26"/>
      <c r="R122" s="23"/>
      <c r="S122" s="26"/>
      <c r="T122" s="23"/>
      <c r="U122" s="26"/>
      <c r="V122" s="23"/>
      <c r="W122" s="26"/>
      <c r="X122" s="23"/>
      <c r="Y122" s="27"/>
      <c r="Z122" s="27"/>
      <c r="AA122" s="27"/>
    </row>
    <row r="123" spans="1:27" ht="10.5" customHeight="1">
      <c r="A123" s="28"/>
      <c r="B123" s="24"/>
      <c r="C123" s="24"/>
      <c r="D123" s="24"/>
      <c r="E123" s="26"/>
      <c r="F123" s="19"/>
      <c r="G123" s="26"/>
      <c r="H123" s="19"/>
      <c r="I123" s="26"/>
      <c r="J123" s="19"/>
      <c r="K123" s="26"/>
      <c r="L123" s="19"/>
      <c r="M123" s="26"/>
      <c r="N123" s="19"/>
      <c r="O123" s="26"/>
      <c r="P123" s="19"/>
      <c r="Q123" s="26"/>
      <c r="R123" s="19"/>
      <c r="S123" s="26"/>
      <c r="T123" s="19"/>
      <c r="U123" s="26"/>
      <c r="V123" s="19"/>
      <c r="W123" s="26"/>
      <c r="X123" s="19"/>
      <c r="Y123" s="27"/>
      <c r="Z123" s="27"/>
      <c r="AA123" s="27"/>
    </row>
    <row r="124" spans="1:27" ht="10.5" customHeight="1">
      <c r="A124" s="25"/>
      <c r="B124" s="24"/>
      <c r="C124" s="24"/>
      <c r="D124" s="24"/>
      <c r="E124" s="26"/>
      <c r="F124" s="23"/>
      <c r="G124" s="26"/>
      <c r="H124" s="23"/>
      <c r="I124" s="26"/>
      <c r="J124" s="23"/>
      <c r="K124" s="26"/>
      <c r="L124" s="23"/>
      <c r="M124" s="26"/>
      <c r="N124" s="23"/>
      <c r="O124" s="26"/>
      <c r="P124" s="23"/>
      <c r="Q124" s="26"/>
      <c r="R124" s="23"/>
      <c r="S124" s="26"/>
      <c r="T124" s="23"/>
      <c r="U124" s="26"/>
      <c r="V124" s="23"/>
      <c r="W124" s="26"/>
      <c r="X124" s="23"/>
      <c r="Y124" s="27"/>
      <c r="Z124" s="27"/>
      <c r="AA124" s="27"/>
    </row>
    <row r="125" spans="1:27" ht="10.5" customHeight="1">
      <c r="A125" s="28"/>
      <c r="B125" s="24"/>
      <c r="C125" s="24"/>
      <c r="D125" s="24"/>
      <c r="E125" s="26"/>
      <c r="F125" s="19"/>
      <c r="G125" s="26"/>
      <c r="H125" s="19"/>
      <c r="I125" s="26"/>
      <c r="J125" s="19"/>
      <c r="K125" s="26"/>
      <c r="L125" s="19"/>
      <c r="M125" s="26"/>
      <c r="N125" s="19"/>
      <c r="O125" s="26"/>
      <c r="P125" s="19"/>
      <c r="Q125" s="26"/>
      <c r="R125" s="19"/>
      <c r="S125" s="26"/>
      <c r="T125" s="19"/>
      <c r="U125" s="26"/>
      <c r="V125" s="19"/>
      <c r="W125" s="26"/>
      <c r="X125" s="19"/>
      <c r="Y125" s="27"/>
      <c r="Z125" s="27"/>
      <c r="AA125" s="27"/>
    </row>
    <row r="126" spans="1:27" ht="10.5" customHeight="1">
      <c r="A126" s="25"/>
      <c r="B126" s="24"/>
      <c r="C126" s="24"/>
      <c r="D126" s="24"/>
      <c r="E126" s="26"/>
      <c r="F126" s="23"/>
      <c r="G126" s="26"/>
      <c r="H126" s="23"/>
      <c r="I126" s="26"/>
      <c r="J126" s="23"/>
      <c r="K126" s="26"/>
      <c r="L126" s="23"/>
      <c r="M126" s="26"/>
      <c r="N126" s="23"/>
      <c r="O126" s="26"/>
      <c r="P126" s="23"/>
      <c r="Q126" s="26"/>
      <c r="R126" s="23"/>
      <c r="S126" s="26"/>
      <c r="T126" s="23"/>
      <c r="U126" s="26"/>
      <c r="V126" s="23"/>
      <c r="W126" s="26"/>
      <c r="X126" s="23"/>
      <c r="Y126" s="27"/>
      <c r="Z126" s="27"/>
      <c r="AA126" s="27"/>
    </row>
    <row r="127" spans="1:27" ht="10.5" customHeight="1">
      <c r="A127" s="28"/>
      <c r="B127" s="24"/>
      <c r="C127" s="24"/>
      <c r="D127" s="24"/>
      <c r="E127" s="26"/>
      <c r="F127" s="19"/>
      <c r="G127" s="26"/>
      <c r="H127" s="19"/>
      <c r="I127" s="26"/>
      <c r="J127" s="19"/>
      <c r="K127" s="26"/>
      <c r="L127" s="19"/>
      <c r="M127" s="26"/>
      <c r="N127" s="19"/>
      <c r="O127" s="26"/>
      <c r="P127" s="19"/>
      <c r="Q127" s="26"/>
      <c r="R127" s="19"/>
      <c r="S127" s="26"/>
      <c r="T127" s="19"/>
      <c r="U127" s="26"/>
      <c r="V127" s="19"/>
      <c r="W127" s="26"/>
      <c r="X127" s="19"/>
      <c r="Y127" s="27"/>
      <c r="Z127" s="27"/>
      <c r="AA127" s="27"/>
    </row>
    <row r="128" spans="1:27" ht="10.5" customHeight="1">
      <c r="A128" s="25"/>
      <c r="B128" s="24"/>
      <c r="C128" s="24"/>
      <c r="D128" s="24"/>
      <c r="E128" s="26"/>
      <c r="F128" s="23"/>
      <c r="G128" s="26"/>
      <c r="H128" s="23"/>
      <c r="I128" s="26"/>
      <c r="J128" s="23"/>
      <c r="K128" s="26"/>
      <c r="L128" s="23"/>
      <c r="M128" s="26"/>
      <c r="N128" s="23"/>
      <c r="O128" s="26"/>
      <c r="P128" s="23"/>
      <c r="Q128" s="26"/>
      <c r="R128" s="23"/>
      <c r="S128" s="26"/>
      <c r="T128" s="23"/>
      <c r="U128" s="26"/>
      <c r="V128" s="23"/>
      <c r="W128" s="26"/>
      <c r="X128" s="23"/>
      <c r="Y128" s="27"/>
      <c r="Z128" s="27"/>
      <c r="AA128" s="27"/>
    </row>
    <row r="129" spans="1:27" ht="10.5" customHeight="1">
      <c r="A129" s="28"/>
      <c r="B129" s="24"/>
      <c r="C129" s="24"/>
      <c r="D129" s="24"/>
      <c r="E129" s="26"/>
      <c r="F129" s="19"/>
      <c r="G129" s="26"/>
      <c r="H129" s="19"/>
      <c r="I129" s="26"/>
      <c r="J129" s="19"/>
      <c r="K129" s="26"/>
      <c r="L129" s="19"/>
      <c r="M129" s="26"/>
      <c r="N129" s="19"/>
      <c r="O129" s="26"/>
      <c r="P129" s="19"/>
      <c r="Q129" s="26"/>
      <c r="R129" s="19"/>
      <c r="S129" s="26"/>
      <c r="T129" s="19"/>
      <c r="U129" s="26"/>
      <c r="V129" s="19"/>
      <c r="W129" s="26"/>
      <c r="X129" s="19"/>
      <c r="Y129" s="27"/>
      <c r="Z129" s="27"/>
      <c r="AA129" s="27"/>
    </row>
    <row r="130" spans="1:27" ht="10.5" customHeight="1">
      <c r="A130" s="25"/>
      <c r="B130" s="24"/>
      <c r="C130" s="24"/>
      <c r="D130" s="24"/>
      <c r="E130" s="26"/>
      <c r="F130" s="23"/>
      <c r="G130" s="26"/>
      <c r="H130" s="23"/>
      <c r="I130" s="26"/>
      <c r="J130" s="23"/>
      <c r="K130" s="26"/>
      <c r="L130" s="23"/>
      <c r="M130" s="26"/>
      <c r="N130" s="23"/>
      <c r="O130" s="26"/>
      <c r="P130" s="23"/>
      <c r="Q130" s="26"/>
      <c r="R130" s="23"/>
      <c r="S130" s="26"/>
      <c r="T130" s="23"/>
      <c r="U130" s="26"/>
      <c r="V130" s="23"/>
      <c r="W130" s="26"/>
      <c r="X130" s="23"/>
      <c r="Y130" s="27"/>
      <c r="Z130" s="27"/>
      <c r="AA130" s="27"/>
    </row>
    <row r="131" spans="1:27" ht="10.5" customHeight="1">
      <c r="A131" s="28"/>
      <c r="B131" s="24"/>
      <c r="C131" s="24"/>
      <c r="D131" s="24"/>
      <c r="E131" s="26"/>
      <c r="F131" s="19"/>
      <c r="G131" s="26"/>
      <c r="H131" s="19"/>
      <c r="I131" s="26"/>
      <c r="J131" s="19"/>
      <c r="K131" s="26"/>
      <c r="L131" s="19"/>
      <c r="M131" s="26"/>
      <c r="N131" s="19"/>
      <c r="O131" s="26"/>
      <c r="P131" s="19"/>
      <c r="Q131" s="26"/>
      <c r="R131" s="19"/>
      <c r="S131" s="26"/>
      <c r="T131" s="19"/>
      <c r="U131" s="26"/>
      <c r="V131" s="19"/>
      <c r="W131" s="26"/>
      <c r="X131" s="19"/>
      <c r="Y131" s="27"/>
      <c r="Z131" s="27"/>
      <c r="AA131" s="27"/>
    </row>
    <row r="132" spans="1:27" ht="10.5" customHeight="1">
      <c r="A132" s="25"/>
      <c r="B132" s="24"/>
      <c r="C132" s="24"/>
      <c r="D132" s="24"/>
      <c r="E132" s="26"/>
      <c r="F132" s="23"/>
      <c r="G132" s="26"/>
      <c r="H132" s="23"/>
      <c r="I132" s="26"/>
      <c r="J132" s="23"/>
      <c r="K132" s="26"/>
      <c r="L132" s="23"/>
      <c r="M132" s="26"/>
      <c r="N132" s="23"/>
      <c r="O132" s="26"/>
      <c r="P132" s="23"/>
      <c r="Q132" s="26"/>
      <c r="R132" s="23"/>
      <c r="S132" s="26"/>
      <c r="T132" s="23"/>
      <c r="U132" s="26"/>
      <c r="V132" s="23"/>
      <c r="W132" s="26"/>
      <c r="X132" s="23"/>
      <c r="Y132" s="27"/>
      <c r="Z132" s="27"/>
      <c r="AA132" s="27"/>
    </row>
    <row r="133" spans="1:27" ht="10.5" customHeight="1">
      <c r="A133" s="28"/>
      <c r="B133" s="24"/>
      <c r="C133" s="24"/>
      <c r="D133" s="24"/>
      <c r="E133" s="26"/>
      <c r="F133" s="19"/>
      <c r="G133" s="26"/>
      <c r="H133" s="19"/>
      <c r="I133" s="26"/>
      <c r="J133" s="19"/>
      <c r="K133" s="26"/>
      <c r="L133" s="19"/>
      <c r="M133" s="26"/>
      <c r="N133" s="19"/>
      <c r="O133" s="26"/>
      <c r="P133" s="19"/>
      <c r="Q133" s="26"/>
      <c r="R133" s="19"/>
      <c r="S133" s="26"/>
      <c r="T133" s="19"/>
      <c r="U133" s="26"/>
      <c r="V133" s="19"/>
      <c r="W133" s="26"/>
      <c r="X133" s="19"/>
      <c r="Y133" s="27"/>
      <c r="Z133" s="27"/>
      <c r="AA133" s="27"/>
    </row>
    <row r="134" spans="1:27" ht="10.5" customHeight="1">
      <c r="A134" s="25"/>
      <c r="B134" s="24"/>
      <c r="C134" s="24"/>
      <c r="D134" s="24"/>
      <c r="E134" s="26"/>
      <c r="F134" s="23"/>
      <c r="G134" s="26"/>
      <c r="H134" s="23"/>
      <c r="I134" s="26"/>
      <c r="J134" s="23"/>
      <c r="K134" s="26"/>
      <c r="L134" s="23"/>
      <c r="M134" s="26"/>
      <c r="N134" s="23"/>
      <c r="O134" s="26"/>
      <c r="P134" s="23"/>
      <c r="Q134" s="26"/>
      <c r="R134" s="23"/>
      <c r="S134" s="26"/>
      <c r="T134" s="23"/>
      <c r="U134" s="26"/>
      <c r="V134" s="23"/>
      <c r="W134" s="26"/>
      <c r="X134" s="23"/>
      <c r="Y134" s="27"/>
      <c r="Z134" s="27"/>
      <c r="AA134" s="27"/>
    </row>
    <row r="135" spans="1:27" ht="10.5" customHeight="1">
      <c r="A135" s="28"/>
      <c r="B135" s="24"/>
      <c r="C135" s="24"/>
      <c r="D135" s="24"/>
      <c r="E135" s="26"/>
      <c r="F135" s="19"/>
      <c r="G135" s="26"/>
      <c r="H135" s="19"/>
      <c r="I135" s="26"/>
      <c r="J135" s="19"/>
      <c r="K135" s="26"/>
      <c r="L135" s="19"/>
      <c r="M135" s="26"/>
      <c r="N135" s="19"/>
      <c r="O135" s="26"/>
      <c r="P135" s="19"/>
      <c r="Q135" s="26"/>
      <c r="R135" s="19"/>
      <c r="S135" s="26"/>
      <c r="T135" s="19"/>
      <c r="U135" s="26"/>
      <c r="V135" s="19"/>
      <c r="W135" s="26"/>
      <c r="X135" s="19"/>
      <c r="Y135" s="27"/>
      <c r="Z135" s="27"/>
      <c r="AA135" s="27"/>
    </row>
    <row r="136" spans="1:27" ht="10.5" customHeight="1">
      <c r="A136" s="25"/>
      <c r="B136" s="24"/>
      <c r="C136" s="24"/>
      <c r="D136" s="24"/>
      <c r="E136" s="26"/>
      <c r="F136" s="23"/>
      <c r="G136" s="26"/>
      <c r="H136" s="23"/>
      <c r="I136" s="26"/>
      <c r="J136" s="23"/>
      <c r="K136" s="26"/>
      <c r="L136" s="23"/>
      <c r="M136" s="26"/>
      <c r="N136" s="23"/>
      <c r="O136" s="26"/>
      <c r="P136" s="23"/>
      <c r="Q136" s="26"/>
      <c r="R136" s="23"/>
      <c r="S136" s="26"/>
      <c r="T136" s="23"/>
      <c r="U136" s="26"/>
      <c r="V136" s="23"/>
      <c r="W136" s="26"/>
      <c r="X136" s="23"/>
      <c r="Y136" s="27"/>
      <c r="Z136" s="27"/>
      <c r="AA136" s="27"/>
    </row>
    <row r="137" spans="1:27" ht="10.5" customHeight="1">
      <c r="A137" s="28"/>
      <c r="B137" s="24"/>
      <c r="C137" s="24"/>
      <c r="D137" s="24"/>
      <c r="E137" s="26"/>
      <c r="F137" s="19"/>
      <c r="G137" s="26"/>
      <c r="H137" s="19"/>
      <c r="I137" s="26"/>
      <c r="J137" s="19"/>
      <c r="K137" s="26"/>
      <c r="L137" s="19"/>
      <c r="M137" s="26"/>
      <c r="N137" s="19"/>
      <c r="O137" s="26"/>
      <c r="P137" s="19"/>
      <c r="Q137" s="26"/>
      <c r="R137" s="19"/>
      <c r="S137" s="26"/>
      <c r="T137" s="19"/>
      <c r="U137" s="26"/>
      <c r="V137" s="19"/>
      <c r="W137" s="26"/>
      <c r="X137" s="19"/>
      <c r="Y137" s="27"/>
      <c r="Z137" s="27"/>
      <c r="AA137" s="27"/>
    </row>
    <row r="138" spans="1:27" ht="10.5" customHeight="1">
      <c r="A138" s="25"/>
      <c r="B138" s="24"/>
      <c r="C138" s="24"/>
      <c r="D138" s="24"/>
      <c r="E138" s="26"/>
      <c r="F138" s="23"/>
      <c r="G138" s="26"/>
      <c r="H138" s="23"/>
      <c r="I138" s="26"/>
      <c r="J138" s="23"/>
      <c r="K138" s="26"/>
      <c r="L138" s="23"/>
      <c r="M138" s="26"/>
      <c r="N138" s="23"/>
      <c r="O138" s="26"/>
      <c r="P138" s="23"/>
      <c r="Q138" s="26"/>
      <c r="R138" s="23"/>
      <c r="S138" s="26"/>
      <c r="T138" s="23"/>
      <c r="U138" s="26"/>
      <c r="V138" s="23"/>
      <c r="W138" s="26"/>
      <c r="X138" s="23"/>
      <c r="Y138" s="27"/>
      <c r="Z138" s="27"/>
      <c r="AA138" s="27"/>
    </row>
    <row r="139" spans="1:27" ht="10.5" customHeight="1">
      <c r="A139" s="28"/>
      <c r="B139" s="24"/>
      <c r="C139" s="24"/>
      <c r="D139" s="24"/>
      <c r="E139" s="26"/>
      <c r="F139" s="19"/>
      <c r="G139" s="26"/>
      <c r="H139" s="19"/>
      <c r="I139" s="26"/>
      <c r="J139" s="19"/>
      <c r="K139" s="26"/>
      <c r="L139" s="19"/>
      <c r="M139" s="26"/>
      <c r="N139" s="19"/>
      <c r="O139" s="26"/>
      <c r="P139" s="19"/>
      <c r="Q139" s="26"/>
      <c r="R139" s="19"/>
      <c r="S139" s="26"/>
      <c r="T139" s="19"/>
      <c r="U139" s="26"/>
      <c r="V139" s="19"/>
      <c r="W139" s="26"/>
      <c r="X139" s="19"/>
      <c r="Y139" s="27"/>
      <c r="Z139" s="27"/>
      <c r="AA139" s="27"/>
    </row>
    <row r="140" spans="1:27" ht="10.5" customHeight="1">
      <c r="A140" s="25"/>
      <c r="B140" s="24"/>
      <c r="C140" s="24"/>
      <c r="D140" s="24"/>
      <c r="E140" s="26"/>
      <c r="F140" s="23"/>
      <c r="G140" s="26"/>
      <c r="H140" s="23"/>
      <c r="I140" s="26"/>
      <c r="J140" s="23"/>
      <c r="K140" s="26"/>
      <c r="L140" s="23"/>
      <c r="M140" s="26"/>
      <c r="N140" s="23"/>
      <c r="O140" s="26"/>
      <c r="P140" s="23"/>
      <c r="Q140" s="26"/>
      <c r="R140" s="23"/>
      <c r="S140" s="26"/>
      <c r="T140" s="23"/>
      <c r="U140" s="26"/>
      <c r="V140" s="23"/>
      <c r="W140" s="26"/>
      <c r="X140" s="23"/>
      <c r="Y140" s="27"/>
      <c r="Z140" s="27"/>
      <c r="AA140" s="27"/>
    </row>
    <row r="141" spans="1:27" ht="10.5" customHeight="1">
      <c r="A141" s="28"/>
      <c r="B141" s="24"/>
      <c r="C141" s="24"/>
      <c r="D141" s="24"/>
      <c r="E141" s="26"/>
      <c r="F141" s="19"/>
      <c r="G141" s="26"/>
      <c r="H141" s="19"/>
      <c r="I141" s="26"/>
      <c r="J141" s="19"/>
      <c r="K141" s="26"/>
      <c r="L141" s="19"/>
      <c r="M141" s="26"/>
      <c r="N141" s="19"/>
      <c r="O141" s="26"/>
      <c r="P141" s="19"/>
      <c r="Q141" s="26"/>
      <c r="R141" s="19"/>
      <c r="S141" s="26"/>
      <c r="T141" s="19"/>
      <c r="U141" s="26"/>
      <c r="V141" s="19"/>
      <c r="W141" s="26"/>
      <c r="X141" s="19"/>
      <c r="Y141" s="27"/>
      <c r="Z141" s="27"/>
      <c r="AA141" s="27"/>
    </row>
    <row r="142" spans="1:27" ht="10.5" customHeight="1">
      <c r="A142" s="25"/>
      <c r="B142" s="24"/>
      <c r="C142" s="24"/>
      <c r="D142" s="24"/>
      <c r="E142" s="26"/>
      <c r="F142" s="23"/>
      <c r="G142" s="26"/>
      <c r="H142" s="23"/>
      <c r="I142" s="26"/>
      <c r="J142" s="23"/>
      <c r="K142" s="26"/>
      <c r="L142" s="23"/>
      <c r="M142" s="26"/>
      <c r="N142" s="23"/>
      <c r="O142" s="26"/>
      <c r="P142" s="23"/>
      <c r="Q142" s="26"/>
      <c r="R142" s="23"/>
      <c r="S142" s="26"/>
      <c r="T142" s="23"/>
      <c r="U142" s="26"/>
      <c r="V142" s="23"/>
      <c r="W142" s="26"/>
      <c r="X142" s="23"/>
      <c r="Y142" s="27"/>
      <c r="Z142" s="27"/>
      <c r="AA142" s="27"/>
    </row>
    <row r="143" spans="1:27" ht="10.5" customHeight="1">
      <c r="A143" s="28"/>
      <c r="B143" s="24"/>
      <c r="C143" s="24"/>
      <c r="D143" s="24"/>
      <c r="E143" s="26"/>
      <c r="F143" s="19"/>
      <c r="G143" s="26"/>
      <c r="H143" s="19"/>
      <c r="I143" s="26"/>
      <c r="J143" s="19"/>
      <c r="K143" s="26"/>
      <c r="L143" s="19"/>
      <c r="M143" s="26"/>
      <c r="N143" s="19"/>
      <c r="O143" s="26"/>
      <c r="P143" s="19"/>
      <c r="Q143" s="26"/>
      <c r="R143" s="19"/>
      <c r="S143" s="26"/>
      <c r="T143" s="19"/>
      <c r="U143" s="26"/>
      <c r="V143" s="19"/>
      <c r="W143" s="26"/>
      <c r="X143" s="19"/>
      <c r="Y143" s="27"/>
      <c r="Z143" s="27"/>
      <c r="AA143" s="27"/>
    </row>
    <row r="144" spans="1:27" ht="10.5" customHeight="1">
      <c r="A144" s="25"/>
      <c r="B144" s="24"/>
      <c r="C144" s="24"/>
      <c r="D144" s="24"/>
      <c r="E144" s="26"/>
      <c r="F144" s="23"/>
      <c r="G144" s="26"/>
      <c r="H144" s="23"/>
      <c r="I144" s="26"/>
      <c r="J144" s="23"/>
      <c r="K144" s="26"/>
      <c r="L144" s="23"/>
      <c r="M144" s="26"/>
      <c r="N144" s="23"/>
      <c r="O144" s="26"/>
      <c r="P144" s="23"/>
      <c r="Q144" s="26"/>
      <c r="R144" s="23"/>
      <c r="S144" s="26"/>
      <c r="T144" s="23"/>
      <c r="U144" s="26"/>
      <c r="V144" s="23"/>
      <c r="W144" s="26"/>
      <c r="X144" s="23"/>
      <c r="Y144" s="27"/>
      <c r="Z144" s="27"/>
      <c r="AA144" s="27"/>
    </row>
    <row r="145" spans="1:27" ht="10.5" customHeight="1">
      <c r="A145" s="28"/>
      <c r="B145" s="24"/>
      <c r="C145" s="24"/>
      <c r="D145" s="24"/>
      <c r="E145" s="26"/>
      <c r="F145" s="19"/>
      <c r="G145" s="26"/>
      <c r="H145" s="19"/>
      <c r="I145" s="26"/>
      <c r="J145" s="19"/>
      <c r="K145" s="26"/>
      <c r="L145" s="19"/>
      <c r="M145" s="26"/>
      <c r="N145" s="19"/>
      <c r="O145" s="26"/>
      <c r="P145" s="19"/>
      <c r="Q145" s="26"/>
      <c r="R145" s="19"/>
      <c r="S145" s="26"/>
      <c r="T145" s="19"/>
      <c r="U145" s="26"/>
      <c r="V145" s="19"/>
      <c r="W145" s="26"/>
      <c r="X145" s="19"/>
      <c r="Y145" s="27"/>
      <c r="Z145" s="27"/>
      <c r="AA145" s="27"/>
    </row>
    <row r="146" spans="1:27" ht="10.5" customHeight="1">
      <c r="A146" s="25"/>
      <c r="B146" s="24"/>
      <c r="C146" s="24"/>
      <c r="D146" s="24"/>
      <c r="E146" s="26"/>
      <c r="F146" s="23"/>
      <c r="G146" s="26"/>
      <c r="H146" s="23"/>
      <c r="I146" s="26"/>
      <c r="J146" s="23"/>
      <c r="K146" s="26"/>
      <c r="L146" s="23"/>
      <c r="M146" s="26"/>
      <c r="N146" s="23"/>
      <c r="O146" s="26"/>
      <c r="P146" s="23"/>
      <c r="Q146" s="26"/>
      <c r="R146" s="23"/>
      <c r="S146" s="26"/>
      <c r="T146" s="23"/>
      <c r="U146" s="26"/>
      <c r="V146" s="23"/>
      <c r="W146" s="26"/>
      <c r="X146" s="23"/>
      <c r="Y146" s="27"/>
      <c r="Z146" s="27"/>
      <c r="AA146" s="27"/>
    </row>
    <row r="147" spans="1:27" ht="10.5" customHeight="1">
      <c r="A147" s="28"/>
      <c r="B147" s="24"/>
      <c r="C147" s="24"/>
      <c r="D147" s="24"/>
      <c r="E147" s="26"/>
      <c r="F147" s="19"/>
      <c r="G147" s="26"/>
      <c r="H147" s="19"/>
      <c r="I147" s="26"/>
      <c r="J147" s="19"/>
      <c r="K147" s="26"/>
      <c r="L147" s="19"/>
      <c r="M147" s="26"/>
      <c r="N147" s="19"/>
      <c r="O147" s="26"/>
      <c r="P147" s="19"/>
      <c r="Q147" s="26"/>
      <c r="R147" s="19"/>
      <c r="S147" s="26"/>
      <c r="T147" s="19"/>
      <c r="U147" s="26"/>
      <c r="V147" s="19"/>
      <c r="W147" s="26"/>
      <c r="X147" s="19"/>
      <c r="Y147" s="27"/>
      <c r="Z147" s="27"/>
      <c r="AA147" s="27"/>
    </row>
    <row r="148" spans="1:27" ht="10.5" customHeight="1">
      <c r="A148" s="25"/>
      <c r="B148" s="24"/>
      <c r="C148" s="24"/>
      <c r="D148" s="24"/>
      <c r="E148" s="26"/>
      <c r="F148" s="23"/>
      <c r="G148" s="26"/>
      <c r="H148" s="23"/>
      <c r="I148" s="26"/>
      <c r="J148" s="23"/>
      <c r="K148" s="26"/>
      <c r="L148" s="23"/>
      <c r="M148" s="26"/>
      <c r="N148" s="23"/>
      <c r="O148" s="26"/>
      <c r="P148" s="23"/>
      <c r="Q148" s="26"/>
      <c r="R148" s="23"/>
      <c r="S148" s="26"/>
      <c r="T148" s="23"/>
      <c r="U148" s="26"/>
      <c r="V148" s="23"/>
      <c r="W148" s="26"/>
      <c r="X148" s="23"/>
      <c r="Y148" s="27"/>
      <c r="Z148" s="27"/>
      <c r="AA148" s="27"/>
    </row>
    <row r="149" spans="1:27" ht="10.5" customHeight="1">
      <c r="A149" s="28"/>
      <c r="B149" s="24"/>
      <c r="C149" s="24"/>
      <c r="D149" s="24"/>
      <c r="E149" s="26"/>
      <c r="F149" s="19"/>
      <c r="G149" s="26"/>
      <c r="H149" s="19"/>
      <c r="I149" s="26"/>
      <c r="J149" s="19"/>
      <c r="K149" s="26"/>
      <c r="L149" s="19"/>
      <c r="M149" s="26"/>
      <c r="N149" s="19"/>
      <c r="O149" s="26"/>
      <c r="P149" s="19"/>
      <c r="Q149" s="26"/>
      <c r="R149" s="19"/>
      <c r="S149" s="26"/>
      <c r="T149" s="19"/>
      <c r="U149" s="26"/>
      <c r="V149" s="19"/>
      <c r="W149" s="26"/>
      <c r="X149" s="19"/>
      <c r="Y149" s="27"/>
      <c r="Z149" s="27"/>
      <c r="AA149" s="27"/>
    </row>
    <row r="150" spans="1:27" ht="10.5" customHeight="1">
      <c r="A150" s="25"/>
      <c r="B150" s="24"/>
      <c r="C150" s="24"/>
      <c r="D150" s="24"/>
      <c r="E150" s="26"/>
      <c r="F150" s="23"/>
      <c r="G150" s="26"/>
      <c r="H150" s="23"/>
      <c r="I150" s="26"/>
      <c r="J150" s="23"/>
      <c r="K150" s="26"/>
      <c r="L150" s="23"/>
      <c r="M150" s="26"/>
      <c r="N150" s="23"/>
      <c r="O150" s="26"/>
      <c r="P150" s="23"/>
      <c r="Q150" s="26"/>
      <c r="R150" s="23"/>
      <c r="S150" s="26"/>
      <c r="T150" s="23"/>
      <c r="U150" s="26"/>
      <c r="V150" s="23"/>
      <c r="W150" s="26"/>
      <c r="X150" s="23"/>
      <c r="Y150" s="27"/>
      <c r="Z150" s="27"/>
      <c r="AA150" s="27"/>
    </row>
    <row r="151" spans="1:27" ht="10.5" customHeight="1">
      <c r="A151" s="28"/>
      <c r="B151" s="24"/>
      <c r="C151" s="24"/>
      <c r="D151" s="24"/>
      <c r="E151" s="26"/>
      <c r="F151" s="19"/>
      <c r="G151" s="26"/>
      <c r="H151" s="19"/>
      <c r="I151" s="26"/>
      <c r="J151" s="19"/>
      <c r="K151" s="26"/>
      <c r="L151" s="19"/>
      <c r="M151" s="26"/>
      <c r="N151" s="19"/>
      <c r="O151" s="26"/>
      <c r="P151" s="19"/>
      <c r="Q151" s="26"/>
      <c r="R151" s="19"/>
      <c r="S151" s="26"/>
      <c r="T151" s="19"/>
      <c r="U151" s="26"/>
      <c r="V151" s="19"/>
      <c r="W151" s="26"/>
      <c r="X151" s="19"/>
      <c r="Y151" s="27"/>
      <c r="Z151" s="27"/>
      <c r="AA151" s="27"/>
    </row>
    <row r="152" spans="1:27" ht="10.5" customHeight="1">
      <c r="A152" s="25"/>
      <c r="B152" s="24"/>
      <c r="C152" s="24"/>
      <c r="D152" s="24"/>
      <c r="E152" s="26"/>
      <c r="F152" s="23"/>
      <c r="G152" s="26"/>
      <c r="H152" s="23"/>
      <c r="I152" s="26"/>
      <c r="J152" s="23"/>
      <c r="K152" s="26"/>
      <c r="L152" s="23"/>
      <c r="M152" s="26"/>
      <c r="N152" s="23"/>
      <c r="O152" s="26"/>
      <c r="P152" s="23"/>
      <c r="Q152" s="26"/>
      <c r="R152" s="23"/>
      <c r="S152" s="26"/>
      <c r="T152" s="23"/>
      <c r="U152" s="26"/>
      <c r="V152" s="23"/>
      <c r="W152" s="26"/>
      <c r="X152" s="23"/>
      <c r="Y152" s="27"/>
      <c r="Z152" s="27"/>
      <c r="AA152" s="27"/>
    </row>
    <row r="153" spans="1:27" ht="10.5" customHeight="1">
      <c r="A153" s="28"/>
      <c r="B153" s="24"/>
      <c r="C153" s="24"/>
      <c r="D153" s="24"/>
      <c r="E153" s="26"/>
      <c r="F153" s="19"/>
      <c r="G153" s="26"/>
      <c r="H153" s="19"/>
      <c r="I153" s="26"/>
      <c r="J153" s="19"/>
      <c r="K153" s="26"/>
      <c r="L153" s="19"/>
      <c r="M153" s="26"/>
      <c r="N153" s="19"/>
      <c r="O153" s="26"/>
      <c r="P153" s="19"/>
      <c r="Q153" s="26"/>
      <c r="R153" s="19"/>
      <c r="S153" s="26"/>
      <c r="T153" s="19"/>
      <c r="U153" s="26"/>
      <c r="V153" s="19"/>
      <c r="W153" s="26"/>
      <c r="X153" s="19"/>
      <c r="Y153" s="27"/>
      <c r="Z153" s="27"/>
      <c r="AA153" s="27"/>
    </row>
    <row r="154" spans="1:30" ht="10.5" customHeight="1">
      <c r="A154" s="25"/>
      <c r="B154" s="24"/>
      <c r="C154" s="24"/>
      <c r="D154" s="24"/>
      <c r="E154" s="26"/>
      <c r="F154" s="23"/>
      <c r="G154" s="26"/>
      <c r="H154" s="23"/>
      <c r="I154" s="26"/>
      <c r="J154" s="23"/>
      <c r="K154" s="26"/>
      <c r="L154" s="23"/>
      <c r="M154" s="26"/>
      <c r="N154" s="23"/>
      <c r="O154" s="26"/>
      <c r="P154" s="23"/>
      <c r="Q154" s="26"/>
      <c r="R154" s="23"/>
      <c r="S154" s="26"/>
      <c r="T154" s="23"/>
      <c r="U154" s="26"/>
      <c r="V154" s="23"/>
      <c r="W154" s="26"/>
      <c r="X154" s="23"/>
      <c r="Y154" s="27"/>
      <c r="Z154" s="27"/>
      <c r="AA154" s="27"/>
      <c r="AB154" s="3"/>
      <c r="AC154" s="3"/>
      <c r="AD154" s="3"/>
    </row>
    <row r="155" spans="1:30" ht="15.75">
      <c r="A155" s="28"/>
      <c r="B155" s="24"/>
      <c r="C155" s="24"/>
      <c r="D155" s="24"/>
      <c r="E155" s="26"/>
      <c r="F155" s="19"/>
      <c r="G155" s="26"/>
      <c r="H155" s="19"/>
      <c r="I155" s="26"/>
      <c r="J155" s="19"/>
      <c r="K155" s="26"/>
      <c r="L155" s="19"/>
      <c r="M155" s="26"/>
      <c r="N155" s="19"/>
      <c r="O155" s="26"/>
      <c r="P155" s="19"/>
      <c r="Q155" s="26"/>
      <c r="R155" s="19"/>
      <c r="S155" s="26"/>
      <c r="T155" s="19"/>
      <c r="U155" s="26"/>
      <c r="V155" s="19"/>
      <c r="W155" s="26"/>
      <c r="X155" s="19"/>
      <c r="Y155" s="27"/>
      <c r="Z155" s="27"/>
      <c r="AA155" s="27"/>
      <c r="AB155" s="3"/>
      <c r="AC155" s="3"/>
      <c r="AD155" s="3"/>
    </row>
    <row r="156" spans="1:30" ht="15">
      <c r="A156" s="25"/>
      <c r="B156" s="24"/>
      <c r="C156" s="24"/>
      <c r="D156" s="24"/>
      <c r="E156" s="26"/>
      <c r="F156" s="23"/>
      <c r="G156" s="26"/>
      <c r="H156" s="23"/>
      <c r="I156" s="26"/>
      <c r="J156" s="23"/>
      <c r="K156" s="26"/>
      <c r="L156" s="23"/>
      <c r="M156" s="26"/>
      <c r="N156" s="23"/>
      <c r="O156" s="26"/>
      <c r="P156" s="23"/>
      <c r="Q156" s="26"/>
      <c r="R156" s="23"/>
      <c r="S156" s="26"/>
      <c r="T156" s="23"/>
      <c r="U156" s="26"/>
      <c r="V156" s="23"/>
      <c r="W156" s="26"/>
      <c r="X156" s="23"/>
      <c r="Y156" s="27"/>
      <c r="Z156" s="27"/>
      <c r="AA156" s="27"/>
      <c r="AB156" s="3"/>
      <c r="AC156" s="3"/>
      <c r="AD156" s="3"/>
    </row>
    <row r="157" spans="1:30" ht="15.75">
      <c r="A157" s="28"/>
      <c r="B157" s="24"/>
      <c r="C157" s="24"/>
      <c r="D157" s="24"/>
      <c r="E157" s="26"/>
      <c r="F157" s="19"/>
      <c r="G157" s="26"/>
      <c r="H157" s="19"/>
      <c r="I157" s="26"/>
      <c r="J157" s="19"/>
      <c r="K157" s="26"/>
      <c r="L157" s="19"/>
      <c r="M157" s="26"/>
      <c r="N157" s="19"/>
      <c r="O157" s="26"/>
      <c r="P157" s="19"/>
      <c r="Q157" s="26"/>
      <c r="R157" s="19"/>
      <c r="S157" s="26"/>
      <c r="T157" s="19"/>
      <c r="U157" s="26"/>
      <c r="V157" s="19"/>
      <c r="W157" s="26"/>
      <c r="X157" s="19"/>
      <c r="Y157" s="27"/>
      <c r="Z157" s="27"/>
      <c r="AA157" s="27"/>
      <c r="AB157" s="3"/>
      <c r="AC157" s="3"/>
      <c r="AD157" s="3"/>
    </row>
    <row r="158" spans="1:30" ht="15">
      <c r="A158" s="25"/>
      <c r="B158" s="24"/>
      <c r="C158" s="24"/>
      <c r="D158" s="24"/>
      <c r="E158" s="26"/>
      <c r="F158" s="23"/>
      <c r="G158" s="26"/>
      <c r="H158" s="23"/>
      <c r="I158" s="26"/>
      <c r="J158" s="23"/>
      <c r="K158" s="26"/>
      <c r="L158" s="23"/>
      <c r="M158" s="26"/>
      <c r="N158" s="23"/>
      <c r="O158" s="26"/>
      <c r="P158" s="23"/>
      <c r="Q158" s="26"/>
      <c r="R158" s="23"/>
      <c r="S158" s="26"/>
      <c r="T158" s="23"/>
      <c r="U158" s="26"/>
      <c r="V158" s="23"/>
      <c r="W158" s="26"/>
      <c r="X158" s="23"/>
      <c r="Y158" s="27"/>
      <c r="Z158" s="27"/>
      <c r="AA158" s="27"/>
      <c r="AB158" s="3"/>
      <c r="AC158" s="3"/>
      <c r="AD158" s="3"/>
    </row>
    <row r="159" spans="1:30" ht="15.75">
      <c r="A159" s="28"/>
      <c r="B159" s="24"/>
      <c r="C159" s="24"/>
      <c r="D159" s="24"/>
      <c r="E159" s="26"/>
      <c r="F159" s="19"/>
      <c r="G159" s="26"/>
      <c r="H159" s="19"/>
      <c r="I159" s="26"/>
      <c r="J159" s="19"/>
      <c r="K159" s="26"/>
      <c r="L159" s="19"/>
      <c r="M159" s="26"/>
      <c r="N159" s="19"/>
      <c r="O159" s="26"/>
      <c r="P159" s="19"/>
      <c r="Q159" s="26"/>
      <c r="R159" s="19"/>
      <c r="S159" s="26"/>
      <c r="T159" s="19"/>
      <c r="U159" s="26"/>
      <c r="V159" s="19"/>
      <c r="W159" s="26"/>
      <c r="X159" s="19"/>
      <c r="Y159" s="27"/>
      <c r="Z159" s="27"/>
      <c r="AA159" s="27"/>
      <c r="AB159" s="3"/>
      <c r="AC159" s="3"/>
      <c r="AD159" s="3"/>
    </row>
    <row r="160" spans="1:30" ht="15">
      <c r="A160" s="25"/>
      <c r="B160" s="24"/>
      <c r="C160" s="24"/>
      <c r="D160" s="24"/>
      <c r="E160" s="26"/>
      <c r="F160" s="23"/>
      <c r="G160" s="26"/>
      <c r="H160" s="23"/>
      <c r="I160" s="26"/>
      <c r="J160" s="23"/>
      <c r="K160" s="26"/>
      <c r="L160" s="23"/>
      <c r="M160" s="26"/>
      <c r="N160" s="23"/>
      <c r="O160" s="26"/>
      <c r="P160" s="23"/>
      <c r="Q160" s="26"/>
      <c r="R160" s="23"/>
      <c r="S160" s="26"/>
      <c r="T160" s="23"/>
      <c r="U160" s="26"/>
      <c r="V160" s="23"/>
      <c r="W160" s="26"/>
      <c r="X160" s="23"/>
      <c r="Y160" s="27"/>
      <c r="Z160" s="27"/>
      <c r="AA160" s="27"/>
      <c r="AB160" s="3"/>
      <c r="AC160" s="3"/>
      <c r="AD160" s="3"/>
    </row>
    <row r="161" spans="1:30" ht="15.75">
      <c r="A161" s="28"/>
      <c r="B161" s="24"/>
      <c r="C161" s="24"/>
      <c r="D161" s="24"/>
      <c r="E161" s="26"/>
      <c r="F161" s="19"/>
      <c r="G161" s="26"/>
      <c r="H161" s="19"/>
      <c r="I161" s="26"/>
      <c r="J161" s="19"/>
      <c r="K161" s="26"/>
      <c r="L161" s="19"/>
      <c r="M161" s="26"/>
      <c r="N161" s="19"/>
      <c r="O161" s="26"/>
      <c r="P161" s="19"/>
      <c r="Q161" s="26"/>
      <c r="R161" s="19"/>
      <c r="S161" s="26"/>
      <c r="T161" s="19"/>
      <c r="U161" s="26"/>
      <c r="V161" s="19"/>
      <c r="W161" s="26"/>
      <c r="X161" s="19"/>
      <c r="Y161" s="27"/>
      <c r="Z161" s="27"/>
      <c r="AA161" s="27"/>
      <c r="AB161" s="3"/>
      <c r="AC161" s="3"/>
      <c r="AD161" s="3"/>
    </row>
    <row r="162" spans="1:30" ht="15">
      <c r="A162" s="25"/>
      <c r="B162" s="24"/>
      <c r="C162" s="24"/>
      <c r="D162" s="24"/>
      <c r="E162" s="26"/>
      <c r="F162" s="23"/>
      <c r="G162" s="26"/>
      <c r="H162" s="23"/>
      <c r="I162" s="26"/>
      <c r="J162" s="23"/>
      <c r="K162" s="26"/>
      <c r="L162" s="23"/>
      <c r="M162" s="26"/>
      <c r="N162" s="23"/>
      <c r="O162" s="26"/>
      <c r="P162" s="23"/>
      <c r="Q162" s="26"/>
      <c r="R162" s="23"/>
      <c r="S162" s="26"/>
      <c r="T162" s="23"/>
      <c r="U162" s="26"/>
      <c r="V162" s="23"/>
      <c r="W162" s="26"/>
      <c r="X162" s="23"/>
      <c r="Y162" s="27"/>
      <c r="Z162" s="27"/>
      <c r="AA162" s="27"/>
      <c r="AB162" s="3"/>
      <c r="AC162" s="3"/>
      <c r="AD162" s="3"/>
    </row>
    <row r="163" spans="1:30" ht="15.75">
      <c r="A163" s="28"/>
      <c r="B163" s="24"/>
      <c r="C163" s="24"/>
      <c r="D163" s="24"/>
      <c r="E163" s="26"/>
      <c r="F163" s="19"/>
      <c r="G163" s="26"/>
      <c r="H163" s="19"/>
      <c r="I163" s="26"/>
      <c r="J163" s="19"/>
      <c r="K163" s="26"/>
      <c r="L163" s="19"/>
      <c r="M163" s="26"/>
      <c r="N163" s="19"/>
      <c r="O163" s="26"/>
      <c r="P163" s="19"/>
      <c r="Q163" s="26"/>
      <c r="R163" s="19"/>
      <c r="S163" s="26"/>
      <c r="T163" s="19"/>
      <c r="U163" s="26"/>
      <c r="V163" s="19"/>
      <c r="W163" s="26"/>
      <c r="X163" s="19"/>
      <c r="Y163" s="27"/>
      <c r="Z163" s="27"/>
      <c r="AA163" s="27"/>
      <c r="AB163" s="3"/>
      <c r="AC163" s="3"/>
      <c r="AD163" s="3"/>
    </row>
    <row r="164" spans="1:30" ht="15">
      <c r="A164" s="25"/>
      <c r="B164" s="24"/>
      <c r="C164" s="24"/>
      <c r="D164" s="24"/>
      <c r="E164" s="26"/>
      <c r="F164" s="23"/>
      <c r="G164" s="26"/>
      <c r="H164" s="23"/>
      <c r="I164" s="26"/>
      <c r="J164" s="23"/>
      <c r="K164" s="26"/>
      <c r="L164" s="23"/>
      <c r="M164" s="26"/>
      <c r="N164" s="23"/>
      <c r="O164" s="26"/>
      <c r="P164" s="23"/>
      <c r="Q164" s="26"/>
      <c r="R164" s="23"/>
      <c r="S164" s="26"/>
      <c r="T164" s="23"/>
      <c r="U164" s="26"/>
      <c r="V164" s="23"/>
      <c r="W164" s="26"/>
      <c r="X164" s="23"/>
      <c r="Y164" s="27"/>
      <c r="Z164" s="27"/>
      <c r="AA164" s="27"/>
      <c r="AB164" s="3"/>
      <c r="AC164" s="3"/>
      <c r="AD164" s="3"/>
    </row>
    <row r="165" spans="1:30" ht="15.75">
      <c r="A165" s="28"/>
      <c r="B165" s="24"/>
      <c r="C165" s="24"/>
      <c r="D165" s="24"/>
      <c r="E165" s="26"/>
      <c r="F165" s="19"/>
      <c r="G165" s="26"/>
      <c r="H165" s="19"/>
      <c r="I165" s="26"/>
      <c r="J165" s="19"/>
      <c r="K165" s="26"/>
      <c r="L165" s="19"/>
      <c r="M165" s="26"/>
      <c r="N165" s="19"/>
      <c r="O165" s="26"/>
      <c r="P165" s="19"/>
      <c r="Q165" s="26"/>
      <c r="R165" s="19"/>
      <c r="S165" s="26"/>
      <c r="T165" s="19"/>
      <c r="U165" s="26"/>
      <c r="V165" s="19"/>
      <c r="W165" s="26"/>
      <c r="X165" s="19"/>
      <c r="Y165" s="27"/>
      <c r="Z165" s="27"/>
      <c r="AA165" s="27"/>
      <c r="AB165" s="3"/>
      <c r="AC165" s="3"/>
      <c r="AD165" s="3"/>
    </row>
    <row r="166" spans="1:30" ht="15">
      <c r="A166" s="25"/>
      <c r="B166" s="24"/>
      <c r="C166" s="24"/>
      <c r="D166" s="24"/>
      <c r="E166" s="26"/>
      <c r="F166" s="23"/>
      <c r="G166" s="26"/>
      <c r="H166" s="23"/>
      <c r="I166" s="26"/>
      <c r="J166" s="23"/>
      <c r="K166" s="26"/>
      <c r="L166" s="23"/>
      <c r="M166" s="26"/>
      <c r="N166" s="23"/>
      <c r="O166" s="26"/>
      <c r="P166" s="23"/>
      <c r="Q166" s="26"/>
      <c r="R166" s="23"/>
      <c r="S166" s="26"/>
      <c r="T166" s="23"/>
      <c r="U166" s="26"/>
      <c r="V166" s="23"/>
      <c r="W166" s="26"/>
      <c r="X166" s="23"/>
      <c r="Y166" s="27"/>
      <c r="Z166" s="27"/>
      <c r="AA166" s="27"/>
      <c r="AB166" s="3"/>
      <c r="AC166" s="3"/>
      <c r="AD166" s="3"/>
    </row>
    <row r="167" spans="1:30" ht="15.75">
      <c r="A167" s="28"/>
      <c r="B167" s="24"/>
      <c r="C167" s="24"/>
      <c r="D167" s="24"/>
      <c r="E167" s="26"/>
      <c r="F167" s="19"/>
      <c r="G167" s="26"/>
      <c r="H167" s="19"/>
      <c r="I167" s="26"/>
      <c r="J167" s="19"/>
      <c r="K167" s="26"/>
      <c r="L167" s="19"/>
      <c r="M167" s="26"/>
      <c r="N167" s="19"/>
      <c r="O167" s="26"/>
      <c r="P167" s="19"/>
      <c r="Q167" s="26"/>
      <c r="R167" s="19"/>
      <c r="S167" s="26"/>
      <c r="T167" s="19"/>
      <c r="U167" s="26"/>
      <c r="V167" s="19"/>
      <c r="W167" s="26"/>
      <c r="X167" s="19"/>
      <c r="Y167" s="27"/>
      <c r="Z167" s="27"/>
      <c r="AA167" s="27"/>
      <c r="AB167" s="3"/>
      <c r="AC167" s="3"/>
      <c r="AD167" s="3"/>
    </row>
    <row r="168" spans="1:30" ht="15">
      <c r="A168" s="25"/>
      <c r="B168" s="24"/>
      <c r="C168" s="24"/>
      <c r="D168" s="24"/>
      <c r="E168" s="26"/>
      <c r="F168" s="23"/>
      <c r="G168" s="26"/>
      <c r="H168" s="23"/>
      <c r="I168" s="26"/>
      <c r="J168" s="23"/>
      <c r="K168" s="26"/>
      <c r="L168" s="23"/>
      <c r="M168" s="26"/>
      <c r="N168" s="23"/>
      <c r="O168" s="26"/>
      <c r="P168" s="23"/>
      <c r="Q168" s="26"/>
      <c r="R168" s="23"/>
      <c r="S168" s="26"/>
      <c r="T168" s="23"/>
      <c r="U168" s="26"/>
      <c r="V168" s="23"/>
      <c r="W168" s="26"/>
      <c r="X168" s="23"/>
      <c r="Y168" s="27"/>
      <c r="Z168" s="27"/>
      <c r="AA168" s="27"/>
      <c r="AB168" s="3"/>
      <c r="AC168" s="3"/>
      <c r="AD168" s="3"/>
    </row>
    <row r="169" spans="1:30" ht="15.75">
      <c r="A169" s="28"/>
      <c r="B169" s="24"/>
      <c r="C169" s="24"/>
      <c r="D169" s="24"/>
      <c r="E169" s="26"/>
      <c r="F169" s="19"/>
      <c r="G169" s="26"/>
      <c r="H169" s="19"/>
      <c r="I169" s="26"/>
      <c r="J169" s="19"/>
      <c r="K169" s="26"/>
      <c r="L169" s="19"/>
      <c r="M169" s="26"/>
      <c r="N169" s="19"/>
      <c r="O169" s="26"/>
      <c r="P169" s="19"/>
      <c r="Q169" s="26"/>
      <c r="R169" s="19"/>
      <c r="S169" s="26"/>
      <c r="T169" s="19"/>
      <c r="U169" s="26"/>
      <c r="V169" s="19"/>
      <c r="W169" s="26"/>
      <c r="X169" s="19"/>
      <c r="Y169" s="27"/>
      <c r="Z169" s="27"/>
      <c r="AA169" s="27"/>
      <c r="AB169" s="3"/>
      <c r="AC169" s="3"/>
      <c r="AD169" s="3"/>
    </row>
    <row r="170" spans="1:30" ht="15">
      <c r="A170" s="25"/>
      <c r="B170" s="24"/>
      <c r="C170" s="24"/>
      <c r="D170" s="24"/>
      <c r="E170" s="26"/>
      <c r="F170" s="23"/>
      <c r="G170" s="26"/>
      <c r="H170" s="23"/>
      <c r="I170" s="26"/>
      <c r="J170" s="23"/>
      <c r="K170" s="26"/>
      <c r="L170" s="23"/>
      <c r="M170" s="26"/>
      <c r="N170" s="23"/>
      <c r="O170" s="26"/>
      <c r="P170" s="23"/>
      <c r="Q170" s="26"/>
      <c r="R170" s="23"/>
      <c r="S170" s="26"/>
      <c r="T170" s="23"/>
      <c r="U170" s="26"/>
      <c r="V170" s="23"/>
      <c r="W170" s="26"/>
      <c r="X170" s="23"/>
      <c r="Y170" s="27"/>
      <c r="Z170" s="27"/>
      <c r="AA170" s="27"/>
      <c r="AB170" s="3"/>
      <c r="AC170" s="3"/>
      <c r="AD170" s="3"/>
    </row>
    <row r="171" spans="1:30" ht="15.75">
      <c r="A171" s="28"/>
      <c r="B171" s="24"/>
      <c r="C171" s="24"/>
      <c r="D171" s="24"/>
      <c r="E171" s="26"/>
      <c r="F171" s="19"/>
      <c r="G171" s="26"/>
      <c r="H171" s="19"/>
      <c r="I171" s="26"/>
      <c r="J171" s="19"/>
      <c r="K171" s="26"/>
      <c r="L171" s="19"/>
      <c r="M171" s="26"/>
      <c r="N171" s="19"/>
      <c r="O171" s="26"/>
      <c r="P171" s="19"/>
      <c r="Q171" s="26"/>
      <c r="R171" s="19"/>
      <c r="S171" s="26"/>
      <c r="T171" s="19"/>
      <c r="U171" s="26"/>
      <c r="V171" s="19"/>
      <c r="W171" s="26"/>
      <c r="X171" s="19"/>
      <c r="Y171" s="27"/>
      <c r="Z171" s="27"/>
      <c r="AA171" s="27"/>
      <c r="AB171" s="3"/>
      <c r="AC171" s="3"/>
      <c r="AD171" s="3"/>
    </row>
    <row r="172" spans="1:30" ht="15">
      <c r="A172" s="25"/>
      <c r="B172" s="24"/>
      <c r="C172" s="24"/>
      <c r="D172" s="24"/>
      <c r="E172" s="26"/>
      <c r="F172" s="23"/>
      <c r="G172" s="26"/>
      <c r="H172" s="23"/>
      <c r="I172" s="26"/>
      <c r="J172" s="23"/>
      <c r="K172" s="26"/>
      <c r="L172" s="23"/>
      <c r="M172" s="26"/>
      <c r="N172" s="23"/>
      <c r="O172" s="26"/>
      <c r="P172" s="23"/>
      <c r="Q172" s="26"/>
      <c r="R172" s="23"/>
      <c r="S172" s="26"/>
      <c r="T172" s="23"/>
      <c r="U172" s="26"/>
      <c r="V172" s="23"/>
      <c r="W172" s="26"/>
      <c r="X172" s="23"/>
      <c r="Y172" s="27"/>
      <c r="Z172" s="27"/>
      <c r="AA172" s="27"/>
      <c r="AB172" s="3"/>
      <c r="AC172" s="3"/>
      <c r="AD172" s="3"/>
    </row>
    <row r="173" spans="1:30" ht="15.75">
      <c r="A173" s="28"/>
      <c r="B173" s="24"/>
      <c r="C173" s="24"/>
      <c r="D173" s="24"/>
      <c r="E173" s="26"/>
      <c r="F173" s="19"/>
      <c r="G173" s="26"/>
      <c r="H173" s="19"/>
      <c r="I173" s="26"/>
      <c r="J173" s="19"/>
      <c r="K173" s="26"/>
      <c r="L173" s="19"/>
      <c r="M173" s="26"/>
      <c r="N173" s="19"/>
      <c r="O173" s="26"/>
      <c r="P173" s="19"/>
      <c r="Q173" s="26"/>
      <c r="R173" s="19"/>
      <c r="S173" s="26"/>
      <c r="T173" s="19"/>
      <c r="U173" s="26"/>
      <c r="V173" s="19"/>
      <c r="W173" s="26"/>
      <c r="X173" s="19"/>
      <c r="Y173" s="27"/>
      <c r="Z173" s="27"/>
      <c r="AA173" s="27"/>
      <c r="AB173" s="3"/>
      <c r="AC173" s="3"/>
      <c r="AD173" s="3"/>
    </row>
    <row r="174" spans="1:30" ht="15">
      <c r="A174" s="25"/>
      <c r="B174" s="24"/>
      <c r="C174" s="24"/>
      <c r="D174" s="24"/>
      <c r="E174" s="26"/>
      <c r="F174" s="23"/>
      <c r="G174" s="26"/>
      <c r="H174" s="23"/>
      <c r="I174" s="26"/>
      <c r="J174" s="23"/>
      <c r="K174" s="26"/>
      <c r="L174" s="23"/>
      <c r="M174" s="26"/>
      <c r="N174" s="23"/>
      <c r="O174" s="26"/>
      <c r="P174" s="23"/>
      <c r="Q174" s="26"/>
      <c r="R174" s="23"/>
      <c r="S174" s="26"/>
      <c r="T174" s="23"/>
      <c r="U174" s="26"/>
      <c r="V174" s="23"/>
      <c r="W174" s="26"/>
      <c r="X174" s="23"/>
      <c r="Y174" s="27"/>
      <c r="Z174" s="27"/>
      <c r="AA174" s="27"/>
      <c r="AB174" s="3"/>
      <c r="AC174" s="3"/>
      <c r="AD174" s="3"/>
    </row>
    <row r="175" spans="1:30" ht="15.75">
      <c r="A175" s="28"/>
      <c r="B175" s="24"/>
      <c r="C175" s="24"/>
      <c r="D175" s="24"/>
      <c r="E175" s="26"/>
      <c r="F175" s="19"/>
      <c r="G175" s="26"/>
      <c r="H175" s="19"/>
      <c r="I175" s="26"/>
      <c r="J175" s="19"/>
      <c r="K175" s="26"/>
      <c r="L175" s="19"/>
      <c r="M175" s="26"/>
      <c r="N175" s="19"/>
      <c r="O175" s="26"/>
      <c r="P175" s="19"/>
      <c r="Q175" s="26"/>
      <c r="R175" s="19"/>
      <c r="S175" s="26"/>
      <c r="T175" s="19"/>
      <c r="U175" s="26"/>
      <c r="V175" s="19"/>
      <c r="W175" s="26"/>
      <c r="X175" s="19"/>
      <c r="Y175" s="27"/>
      <c r="Z175" s="27"/>
      <c r="AA175" s="27"/>
      <c r="AB175" s="3"/>
      <c r="AC175" s="3"/>
      <c r="AD175" s="3"/>
    </row>
    <row r="176" spans="1:30" ht="15">
      <c r="A176" s="25"/>
      <c r="B176" s="24"/>
      <c r="C176" s="24"/>
      <c r="D176" s="24"/>
      <c r="E176" s="26"/>
      <c r="F176" s="23"/>
      <c r="G176" s="26"/>
      <c r="H176" s="23"/>
      <c r="I176" s="26"/>
      <c r="J176" s="23"/>
      <c r="K176" s="26"/>
      <c r="L176" s="23"/>
      <c r="M176" s="26"/>
      <c r="N176" s="23"/>
      <c r="O176" s="26"/>
      <c r="P176" s="23"/>
      <c r="Q176" s="26"/>
      <c r="R176" s="23"/>
      <c r="S176" s="26"/>
      <c r="T176" s="23"/>
      <c r="U176" s="26"/>
      <c r="V176" s="23"/>
      <c r="W176" s="26"/>
      <c r="X176" s="23"/>
      <c r="Y176" s="27"/>
      <c r="Z176" s="27"/>
      <c r="AA176" s="27"/>
      <c r="AB176" s="3"/>
      <c r="AC176" s="3"/>
      <c r="AD176" s="3"/>
    </row>
    <row r="177" spans="1:30" ht="15.75">
      <c r="A177" s="28"/>
      <c r="B177" s="24"/>
      <c r="C177" s="24"/>
      <c r="D177" s="24"/>
      <c r="E177" s="26"/>
      <c r="F177" s="19"/>
      <c r="G177" s="26"/>
      <c r="H177" s="19"/>
      <c r="I177" s="26"/>
      <c r="J177" s="19"/>
      <c r="K177" s="26"/>
      <c r="L177" s="19"/>
      <c r="M177" s="26"/>
      <c r="N177" s="19"/>
      <c r="O177" s="26"/>
      <c r="P177" s="19"/>
      <c r="Q177" s="26"/>
      <c r="R177" s="19"/>
      <c r="S177" s="26"/>
      <c r="T177" s="19"/>
      <c r="U177" s="26"/>
      <c r="V177" s="19"/>
      <c r="W177" s="26"/>
      <c r="X177" s="19"/>
      <c r="Y177" s="27"/>
      <c r="Z177" s="27"/>
      <c r="AA177" s="27"/>
      <c r="AB177" s="3"/>
      <c r="AC177" s="3"/>
      <c r="AD177" s="3"/>
    </row>
    <row r="178" spans="1:30" ht="15">
      <c r="A178" s="25"/>
      <c r="B178" s="24"/>
      <c r="C178" s="24"/>
      <c r="D178" s="24"/>
      <c r="E178" s="26"/>
      <c r="F178" s="23"/>
      <c r="G178" s="26"/>
      <c r="H178" s="23"/>
      <c r="I178" s="26"/>
      <c r="J178" s="23"/>
      <c r="K178" s="26"/>
      <c r="L178" s="23"/>
      <c r="M178" s="26"/>
      <c r="N178" s="23"/>
      <c r="O178" s="26"/>
      <c r="P178" s="23"/>
      <c r="Q178" s="26"/>
      <c r="R178" s="23"/>
      <c r="S178" s="26"/>
      <c r="T178" s="23"/>
      <c r="U178" s="26"/>
      <c r="V178" s="23"/>
      <c r="W178" s="26"/>
      <c r="X178" s="23"/>
      <c r="Y178" s="27"/>
      <c r="Z178" s="27"/>
      <c r="AA178" s="27"/>
      <c r="AB178" s="3"/>
      <c r="AC178" s="3"/>
      <c r="AD178" s="3"/>
    </row>
    <row r="179" spans="1:30" ht="15.75">
      <c r="A179" s="28"/>
      <c r="B179" s="24"/>
      <c r="C179" s="24"/>
      <c r="D179" s="24"/>
      <c r="E179" s="26"/>
      <c r="F179" s="19"/>
      <c r="G179" s="26"/>
      <c r="H179" s="19"/>
      <c r="I179" s="26"/>
      <c r="J179" s="19"/>
      <c r="K179" s="26"/>
      <c r="L179" s="19"/>
      <c r="M179" s="26"/>
      <c r="N179" s="19"/>
      <c r="O179" s="26"/>
      <c r="P179" s="19"/>
      <c r="Q179" s="26"/>
      <c r="R179" s="19"/>
      <c r="S179" s="26"/>
      <c r="T179" s="19"/>
      <c r="U179" s="26"/>
      <c r="V179" s="19"/>
      <c r="W179" s="26"/>
      <c r="X179" s="19"/>
      <c r="Y179" s="27"/>
      <c r="Z179" s="27"/>
      <c r="AA179" s="27"/>
      <c r="AB179" s="3"/>
      <c r="AC179" s="3"/>
      <c r="AD179" s="3"/>
    </row>
    <row r="180" spans="1:30" ht="15">
      <c r="A180" s="25"/>
      <c r="B180" s="24"/>
      <c r="C180" s="24"/>
      <c r="D180" s="24"/>
      <c r="E180" s="26"/>
      <c r="F180" s="23"/>
      <c r="G180" s="26"/>
      <c r="H180" s="23"/>
      <c r="I180" s="26"/>
      <c r="J180" s="23"/>
      <c r="K180" s="26"/>
      <c r="L180" s="23"/>
      <c r="M180" s="26"/>
      <c r="N180" s="23"/>
      <c r="O180" s="26"/>
      <c r="P180" s="23"/>
      <c r="Q180" s="26"/>
      <c r="R180" s="23"/>
      <c r="S180" s="26"/>
      <c r="T180" s="23"/>
      <c r="U180" s="26"/>
      <c r="V180" s="23"/>
      <c r="W180" s="26"/>
      <c r="X180" s="23"/>
      <c r="Y180" s="27"/>
      <c r="Z180" s="27"/>
      <c r="AA180" s="27"/>
      <c r="AB180" s="3"/>
      <c r="AC180" s="3"/>
      <c r="AD180" s="3"/>
    </row>
    <row r="181" spans="1:30" ht="15.75">
      <c r="A181" s="28"/>
      <c r="B181" s="24"/>
      <c r="C181" s="24"/>
      <c r="D181" s="24"/>
      <c r="E181" s="26"/>
      <c r="F181" s="19"/>
      <c r="G181" s="26"/>
      <c r="H181" s="19"/>
      <c r="I181" s="26"/>
      <c r="J181" s="19"/>
      <c r="K181" s="26"/>
      <c r="L181" s="19"/>
      <c r="M181" s="26"/>
      <c r="N181" s="19"/>
      <c r="O181" s="26"/>
      <c r="P181" s="19"/>
      <c r="Q181" s="26"/>
      <c r="R181" s="19"/>
      <c r="S181" s="26"/>
      <c r="T181" s="19"/>
      <c r="U181" s="26"/>
      <c r="V181" s="19"/>
      <c r="W181" s="26"/>
      <c r="X181" s="19"/>
      <c r="Y181" s="27"/>
      <c r="Z181" s="27"/>
      <c r="AA181" s="27"/>
      <c r="AB181" s="3"/>
      <c r="AC181" s="3"/>
      <c r="AD181" s="3"/>
    </row>
    <row r="182" spans="1:30" ht="15">
      <c r="A182" s="25"/>
      <c r="B182" s="24"/>
      <c r="C182" s="24"/>
      <c r="D182" s="24"/>
      <c r="E182" s="26"/>
      <c r="F182" s="23"/>
      <c r="G182" s="26"/>
      <c r="H182" s="23"/>
      <c r="I182" s="26"/>
      <c r="J182" s="23"/>
      <c r="K182" s="26"/>
      <c r="L182" s="23"/>
      <c r="M182" s="26"/>
      <c r="N182" s="23"/>
      <c r="O182" s="26"/>
      <c r="P182" s="23"/>
      <c r="Q182" s="26"/>
      <c r="R182" s="23"/>
      <c r="S182" s="26"/>
      <c r="T182" s="23"/>
      <c r="U182" s="26"/>
      <c r="V182" s="23"/>
      <c r="W182" s="26"/>
      <c r="X182" s="23"/>
      <c r="Y182" s="27"/>
      <c r="Z182" s="27"/>
      <c r="AA182" s="27"/>
      <c r="AB182" s="3"/>
      <c r="AC182" s="3"/>
      <c r="AD182" s="3"/>
    </row>
    <row r="183" spans="1:30" ht="15.75">
      <c r="A183" s="28"/>
      <c r="B183" s="24"/>
      <c r="C183" s="24"/>
      <c r="D183" s="24"/>
      <c r="E183" s="26"/>
      <c r="F183" s="19"/>
      <c r="G183" s="26"/>
      <c r="H183" s="19"/>
      <c r="I183" s="26"/>
      <c r="J183" s="19"/>
      <c r="K183" s="26"/>
      <c r="L183" s="19"/>
      <c r="M183" s="26"/>
      <c r="N183" s="19"/>
      <c r="O183" s="26"/>
      <c r="P183" s="19"/>
      <c r="Q183" s="26"/>
      <c r="R183" s="19"/>
      <c r="S183" s="26"/>
      <c r="T183" s="19"/>
      <c r="U183" s="26"/>
      <c r="V183" s="19"/>
      <c r="W183" s="26"/>
      <c r="X183" s="19"/>
      <c r="Y183" s="27"/>
      <c r="Z183" s="27"/>
      <c r="AA183" s="27"/>
      <c r="AB183" s="3"/>
      <c r="AC183" s="3"/>
      <c r="AD183" s="3"/>
    </row>
    <row r="184" spans="1:30" ht="15">
      <c r="A184" s="25"/>
      <c r="B184" s="24"/>
      <c r="C184" s="24"/>
      <c r="D184" s="24"/>
      <c r="E184" s="26"/>
      <c r="F184" s="23"/>
      <c r="G184" s="26"/>
      <c r="H184" s="23"/>
      <c r="I184" s="26"/>
      <c r="J184" s="23"/>
      <c r="K184" s="26"/>
      <c r="L184" s="23"/>
      <c r="M184" s="26"/>
      <c r="N184" s="23"/>
      <c r="O184" s="26"/>
      <c r="P184" s="23"/>
      <c r="Q184" s="26"/>
      <c r="R184" s="23"/>
      <c r="S184" s="26"/>
      <c r="T184" s="23"/>
      <c r="U184" s="26"/>
      <c r="V184" s="23"/>
      <c r="W184" s="26"/>
      <c r="X184" s="23"/>
      <c r="Y184" s="27"/>
      <c r="Z184" s="27"/>
      <c r="AA184" s="27"/>
      <c r="AB184" s="3"/>
      <c r="AC184" s="3"/>
      <c r="AD184" s="3"/>
    </row>
    <row r="185" spans="1:30" ht="15.75">
      <c r="A185" s="28"/>
      <c r="B185" s="24"/>
      <c r="C185" s="24"/>
      <c r="D185" s="24"/>
      <c r="E185" s="26"/>
      <c r="F185" s="19"/>
      <c r="G185" s="26"/>
      <c r="H185" s="19"/>
      <c r="I185" s="26"/>
      <c r="J185" s="19"/>
      <c r="K185" s="26"/>
      <c r="L185" s="19"/>
      <c r="M185" s="26"/>
      <c r="N185" s="19"/>
      <c r="O185" s="26"/>
      <c r="P185" s="19"/>
      <c r="Q185" s="26"/>
      <c r="R185" s="19"/>
      <c r="S185" s="26"/>
      <c r="T185" s="19"/>
      <c r="U185" s="26"/>
      <c r="V185" s="19"/>
      <c r="W185" s="26"/>
      <c r="X185" s="19"/>
      <c r="Y185" s="27"/>
      <c r="Z185" s="27"/>
      <c r="AA185" s="27"/>
      <c r="AB185" s="3"/>
      <c r="AC185" s="3"/>
      <c r="AD185" s="3"/>
    </row>
    <row r="186" spans="1:30" ht="15">
      <c r="A186" s="25"/>
      <c r="B186" s="24"/>
      <c r="C186" s="24"/>
      <c r="D186" s="24"/>
      <c r="E186" s="26"/>
      <c r="F186" s="23"/>
      <c r="G186" s="26"/>
      <c r="H186" s="23"/>
      <c r="I186" s="26"/>
      <c r="J186" s="23"/>
      <c r="K186" s="26"/>
      <c r="L186" s="23"/>
      <c r="M186" s="26"/>
      <c r="N186" s="23"/>
      <c r="O186" s="26"/>
      <c r="P186" s="23"/>
      <c r="Q186" s="26"/>
      <c r="R186" s="23"/>
      <c r="S186" s="26"/>
      <c r="T186" s="23"/>
      <c r="U186" s="26"/>
      <c r="V186" s="23"/>
      <c r="W186" s="26"/>
      <c r="X186" s="23"/>
      <c r="Y186" s="27"/>
      <c r="Z186" s="27"/>
      <c r="AA186" s="27"/>
      <c r="AB186" s="3"/>
      <c r="AC186" s="3"/>
      <c r="AD186" s="3"/>
    </row>
    <row r="187" spans="1:27" ht="15.75">
      <c r="A187" s="28"/>
      <c r="B187" s="24"/>
      <c r="C187" s="24"/>
      <c r="D187" s="24"/>
      <c r="E187" s="26"/>
      <c r="F187" s="19"/>
      <c r="G187" s="26"/>
      <c r="H187" s="19"/>
      <c r="I187" s="26"/>
      <c r="J187" s="19"/>
      <c r="K187" s="26"/>
      <c r="L187" s="19"/>
      <c r="M187" s="26"/>
      <c r="N187" s="19"/>
      <c r="O187" s="26"/>
      <c r="P187" s="19"/>
      <c r="Q187" s="26"/>
      <c r="R187" s="19"/>
      <c r="S187" s="26"/>
      <c r="T187" s="19"/>
      <c r="U187" s="26"/>
      <c r="V187" s="19"/>
      <c r="W187" s="26"/>
      <c r="X187" s="19"/>
      <c r="Y187" s="27"/>
      <c r="Z187" s="27"/>
      <c r="AA187" s="27"/>
    </row>
    <row r="188" spans="1:27" ht="15">
      <c r="A188" s="25"/>
      <c r="B188" s="24"/>
      <c r="C188" s="24"/>
      <c r="D188" s="24"/>
      <c r="E188" s="26"/>
      <c r="F188" s="23"/>
      <c r="G188" s="26"/>
      <c r="H188" s="23"/>
      <c r="I188" s="26"/>
      <c r="J188" s="23"/>
      <c r="K188" s="26"/>
      <c r="L188" s="23"/>
      <c r="M188" s="26"/>
      <c r="N188" s="23"/>
      <c r="O188" s="26"/>
      <c r="P188" s="23"/>
      <c r="Q188" s="26"/>
      <c r="R188" s="23"/>
      <c r="S188" s="26"/>
      <c r="T188" s="23"/>
      <c r="U188" s="26"/>
      <c r="V188" s="23"/>
      <c r="W188" s="26"/>
      <c r="X188" s="23"/>
      <c r="Y188" s="27"/>
      <c r="Z188" s="27"/>
      <c r="AA188" s="27"/>
    </row>
    <row r="189" spans="1:27" ht="15.75">
      <c r="A189" s="28"/>
      <c r="B189" s="24"/>
      <c r="C189" s="24"/>
      <c r="D189" s="24"/>
      <c r="E189" s="26"/>
      <c r="F189" s="19"/>
      <c r="G189" s="26"/>
      <c r="H189" s="19"/>
      <c r="I189" s="26"/>
      <c r="J189" s="19"/>
      <c r="K189" s="26"/>
      <c r="L189" s="19"/>
      <c r="M189" s="26"/>
      <c r="N189" s="19"/>
      <c r="O189" s="26"/>
      <c r="P189" s="19"/>
      <c r="Q189" s="26"/>
      <c r="R189" s="19"/>
      <c r="S189" s="26"/>
      <c r="T189" s="19"/>
      <c r="U189" s="26"/>
      <c r="V189" s="19"/>
      <c r="W189" s="26"/>
      <c r="X189" s="19"/>
      <c r="Y189" s="27"/>
      <c r="Z189" s="27"/>
      <c r="AA189" s="27"/>
    </row>
    <row r="190" spans="1:27" ht="15">
      <c r="A190" s="25"/>
      <c r="B190" s="24"/>
      <c r="C190" s="24"/>
      <c r="D190" s="24"/>
      <c r="E190" s="26"/>
      <c r="F190" s="23"/>
      <c r="G190" s="26"/>
      <c r="H190" s="23"/>
      <c r="I190" s="26"/>
      <c r="J190" s="23"/>
      <c r="K190" s="26"/>
      <c r="L190" s="23"/>
      <c r="M190" s="26"/>
      <c r="N190" s="23"/>
      <c r="O190" s="26"/>
      <c r="P190" s="23"/>
      <c r="Q190" s="26"/>
      <c r="R190" s="23"/>
      <c r="S190" s="26"/>
      <c r="T190" s="23"/>
      <c r="U190" s="26"/>
      <c r="V190" s="23"/>
      <c r="W190" s="26"/>
      <c r="X190" s="23"/>
      <c r="Y190" s="27"/>
      <c r="Z190" s="27"/>
      <c r="AA190" s="27"/>
    </row>
    <row r="191" spans="1:27" ht="15.75">
      <c r="A191" s="28"/>
      <c r="B191" s="24"/>
      <c r="C191" s="24"/>
      <c r="D191" s="24"/>
      <c r="E191" s="26"/>
      <c r="F191" s="19"/>
      <c r="G191" s="26"/>
      <c r="H191" s="19"/>
      <c r="I191" s="26"/>
      <c r="J191" s="19"/>
      <c r="K191" s="26"/>
      <c r="L191" s="19"/>
      <c r="M191" s="26"/>
      <c r="N191" s="19"/>
      <c r="O191" s="26"/>
      <c r="P191" s="19"/>
      <c r="Q191" s="26"/>
      <c r="R191" s="19"/>
      <c r="S191" s="26"/>
      <c r="T191" s="19"/>
      <c r="U191" s="26"/>
      <c r="V191" s="19"/>
      <c r="W191" s="26"/>
      <c r="X191" s="19"/>
      <c r="Y191" s="27"/>
      <c r="Z191" s="27"/>
      <c r="AA191" s="27"/>
    </row>
    <row r="192" spans="1:27" ht="15">
      <c r="A192" s="25"/>
      <c r="B192" s="24"/>
      <c r="C192" s="24"/>
      <c r="D192" s="24"/>
      <c r="E192" s="26"/>
      <c r="F192" s="23"/>
      <c r="G192" s="26"/>
      <c r="H192" s="23"/>
      <c r="I192" s="26"/>
      <c r="J192" s="23"/>
      <c r="K192" s="26"/>
      <c r="L192" s="23"/>
      <c r="M192" s="26"/>
      <c r="N192" s="23"/>
      <c r="O192" s="26"/>
      <c r="P192" s="23"/>
      <c r="Q192" s="26"/>
      <c r="R192" s="23"/>
      <c r="S192" s="26"/>
      <c r="T192" s="23"/>
      <c r="U192" s="26"/>
      <c r="V192" s="23"/>
      <c r="W192" s="26"/>
      <c r="X192" s="23"/>
      <c r="Y192" s="27"/>
      <c r="Z192" s="27"/>
      <c r="AA192" s="27"/>
    </row>
    <row r="193" spans="1:27" ht="15.75">
      <c r="A193" s="28"/>
      <c r="B193" s="24"/>
      <c r="C193" s="24"/>
      <c r="D193" s="24"/>
      <c r="E193" s="26"/>
      <c r="F193" s="19"/>
      <c r="G193" s="26"/>
      <c r="H193" s="19"/>
      <c r="I193" s="26"/>
      <c r="J193" s="19"/>
      <c r="K193" s="26"/>
      <c r="L193" s="19"/>
      <c r="M193" s="26"/>
      <c r="N193" s="19"/>
      <c r="O193" s="26"/>
      <c r="P193" s="19"/>
      <c r="Q193" s="26"/>
      <c r="R193" s="19"/>
      <c r="S193" s="26"/>
      <c r="T193" s="19"/>
      <c r="U193" s="26"/>
      <c r="V193" s="19"/>
      <c r="W193" s="26"/>
      <c r="X193" s="19"/>
      <c r="Y193" s="27"/>
      <c r="Z193" s="27"/>
      <c r="AA193" s="27"/>
    </row>
    <row r="194" spans="1:27" ht="15">
      <c r="A194" s="25"/>
      <c r="B194" s="24"/>
      <c r="C194" s="24"/>
      <c r="D194" s="24"/>
      <c r="E194" s="26"/>
      <c r="F194" s="23"/>
      <c r="G194" s="26"/>
      <c r="H194" s="23"/>
      <c r="I194" s="26"/>
      <c r="J194" s="23"/>
      <c r="K194" s="26"/>
      <c r="L194" s="23"/>
      <c r="M194" s="26"/>
      <c r="N194" s="23"/>
      <c r="O194" s="26"/>
      <c r="P194" s="23"/>
      <c r="Q194" s="26"/>
      <c r="R194" s="23"/>
      <c r="S194" s="26"/>
      <c r="T194" s="23"/>
      <c r="U194" s="26"/>
      <c r="V194" s="23"/>
      <c r="W194" s="26"/>
      <c r="X194" s="23"/>
      <c r="Y194" s="27"/>
      <c r="Z194" s="27"/>
      <c r="AA194" s="27"/>
    </row>
    <row r="195" spans="1:27" ht="15.75">
      <c r="A195" s="28"/>
      <c r="B195" s="24"/>
      <c r="C195" s="24"/>
      <c r="D195" s="24"/>
      <c r="E195" s="26"/>
      <c r="F195" s="19"/>
      <c r="G195" s="26"/>
      <c r="H195" s="19"/>
      <c r="I195" s="26"/>
      <c r="J195" s="19"/>
      <c r="K195" s="26"/>
      <c r="L195" s="19"/>
      <c r="M195" s="26"/>
      <c r="N195" s="19"/>
      <c r="O195" s="26"/>
      <c r="P195" s="19"/>
      <c r="Q195" s="26"/>
      <c r="R195" s="19"/>
      <c r="S195" s="26"/>
      <c r="T195" s="19"/>
      <c r="U195" s="26"/>
      <c r="V195" s="19"/>
      <c r="W195" s="26"/>
      <c r="X195" s="19"/>
      <c r="Y195" s="27"/>
      <c r="Z195" s="27"/>
      <c r="AA195" s="27"/>
    </row>
    <row r="196" spans="1:27" ht="15">
      <c r="A196" s="25"/>
      <c r="B196" s="24"/>
      <c r="C196" s="24"/>
      <c r="D196" s="24"/>
      <c r="E196" s="26"/>
      <c r="F196" s="23"/>
      <c r="G196" s="26"/>
      <c r="H196" s="23"/>
      <c r="I196" s="26"/>
      <c r="J196" s="23"/>
      <c r="K196" s="26"/>
      <c r="L196" s="23"/>
      <c r="M196" s="26"/>
      <c r="N196" s="23"/>
      <c r="O196" s="26"/>
      <c r="P196" s="23"/>
      <c r="Q196" s="26"/>
      <c r="R196" s="23"/>
      <c r="S196" s="26"/>
      <c r="T196" s="23"/>
      <c r="U196" s="26"/>
      <c r="V196" s="23"/>
      <c r="W196" s="26"/>
      <c r="X196" s="23"/>
      <c r="Y196" s="27"/>
      <c r="Z196" s="27"/>
      <c r="AA196" s="27"/>
    </row>
    <row r="197" spans="1:27" ht="15.75">
      <c r="A197" s="28"/>
      <c r="B197" s="24"/>
      <c r="C197" s="24"/>
      <c r="D197" s="24"/>
      <c r="E197" s="26"/>
      <c r="F197" s="19"/>
      <c r="G197" s="26"/>
      <c r="H197" s="19"/>
      <c r="I197" s="26"/>
      <c r="J197" s="19"/>
      <c r="K197" s="26"/>
      <c r="L197" s="19"/>
      <c r="M197" s="26"/>
      <c r="N197" s="19"/>
      <c r="O197" s="26"/>
      <c r="P197" s="19"/>
      <c r="Q197" s="26"/>
      <c r="R197" s="19"/>
      <c r="S197" s="26"/>
      <c r="T197" s="19"/>
      <c r="U197" s="26"/>
      <c r="V197" s="19"/>
      <c r="W197" s="26"/>
      <c r="X197" s="19"/>
      <c r="Y197" s="27"/>
      <c r="Z197" s="27"/>
      <c r="AA197" s="27"/>
    </row>
    <row r="198" spans="1:27" ht="15">
      <c r="A198" s="25"/>
      <c r="B198" s="24"/>
      <c r="C198" s="24"/>
      <c r="D198" s="24"/>
      <c r="E198" s="26"/>
      <c r="F198" s="23"/>
      <c r="G198" s="26"/>
      <c r="H198" s="23"/>
      <c r="I198" s="26"/>
      <c r="J198" s="23"/>
      <c r="K198" s="26"/>
      <c r="L198" s="23"/>
      <c r="M198" s="26"/>
      <c r="N198" s="23"/>
      <c r="O198" s="26"/>
      <c r="P198" s="23"/>
      <c r="Q198" s="26"/>
      <c r="R198" s="23"/>
      <c r="S198" s="26"/>
      <c r="T198" s="23"/>
      <c r="U198" s="26"/>
      <c r="V198" s="23"/>
      <c r="W198" s="26"/>
      <c r="X198" s="23"/>
      <c r="Y198" s="27"/>
      <c r="Z198" s="27"/>
      <c r="AA198" s="27"/>
    </row>
    <row r="199" spans="1:27" ht="15.75">
      <c r="A199" s="28"/>
      <c r="B199" s="24"/>
      <c r="C199" s="24"/>
      <c r="D199" s="24"/>
      <c r="E199" s="26"/>
      <c r="F199" s="19"/>
      <c r="G199" s="26"/>
      <c r="H199" s="19"/>
      <c r="I199" s="26"/>
      <c r="J199" s="19"/>
      <c r="K199" s="26"/>
      <c r="L199" s="19"/>
      <c r="M199" s="26"/>
      <c r="N199" s="19"/>
      <c r="O199" s="26"/>
      <c r="P199" s="19"/>
      <c r="Q199" s="26"/>
      <c r="R199" s="19"/>
      <c r="S199" s="26"/>
      <c r="T199" s="19"/>
      <c r="U199" s="26"/>
      <c r="V199" s="19"/>
      <c r="W199" s="26"/>
      <c r="X199" s="19"/>
      <c r="Y199" s="27"/>
      <c r="Z199" s="27"/>
      <c r="AA199" s="27"/>
    </row>
    <row r="200" spans="1:27" ht="15">
      <c r="A200" s="25"/>
      <c r="B200" s="24"/>
      <c r="C200" s="24"/>
      <c r="D200" s="24"/>
      <c r="E200" s="26"/>
      <c r="F200" s="23"/>
      <c r="G200" s="26"/>
      <c r="H200" s="23"/>
      <c r="I200" s="26"/>
      <c r="J200" s="23"/>
      <c r="K200" s="26"/>
      <c r="L200" s="23"/>
      <c r="M200" s="26"/>
      <c r="N200" s="23"/>
      <c r="O200" s="26"/>
      <c r="P200" s="23"/>
      <c r="Q200" s="26"/>
      <c r="R200" s="23"/>
      <c r="S200" s="26"/>
      <c r="T200" s="23"/>
      <c r="U200" s="26"/>
      <c r="V200" s="23"/>
      <c r="W200" s="26"/>
      <c r="X200" s="23"/>
      <c r="Y200" s="27"/>
      <c r="Z200" s="27"/>
      <c r="AA200" s="27"/>
    </row>
    <row r="201" spans="1:27" ht="15.75">
      <c r="A201" s="28"/>
      <c r="B201" s="24"/>
      <c r="C201" s="24"/>
      <c r="D201" s="24"/>
      <c r="E201" s="26"/>
      <c r="F201" s="19"/>
      <c r="G201" s="26"/>
      <c r="H201" s="19"/>
      <c r="I201" s="26"/>
      <c r="J201" s="19"/>
      <c r="K201" s="26"/>
      <c r="L201" s="19"/>
      <c r="M201" s="26"/>
      <c r="N201" s="19"/>
      <c r="O201" s="26"/>
      <c r="P201" s="19"/>
      <c r="Q201" s="26"/>
      <c r="R201" s="19"/>
      <c r="S201" s="26"/>
      <c r="T201" s="19"/>
      <c r="U201" s="26"/>
      <c r="V201" s="19"/>
      <c r="W201" s="26"/>
      <c r="X201" s="19"/>
      <c r="Y201" s="27"/>
      <c r="Z201" s="27"/>
      <c r="AA201" s="27"/>
    </row>
    <row r="202" spans="1:27" ht="15">
      <c r="A202" s="25"/>
      <c r="B202" s="24"/>
      <c r="C202" s="24"/>
      <c r="D202" s="24"/>
      <c r="E202" s="26"/>
      <c r="F202" s="23"/>
      <c r="G202" s="26"/>
      <c r="H202" s="23"/>
      <c r="I202" s="26"/>
      <c r="J202" s="23"/>
      <c r="K202" s="26"/>
      <c r="L202" s="23"/>
      <c r="M202" s="26"/>
      <c r="N202" s="23"/>
      <c r="O202" s="26"/>
      <c r="P202" s="23"/>
      <c r="Q202" s="26"/>
      <c r="R202" s="23"/>
      <c r="S202" s="26"/>
      <c r="T202" s="23"/>
      <c r="U202" s="26"/>
      <c r="V202" s="23"/>
      <c r="W202" s="26"/>
      <c r="X202" s="23"/>
      <c r="Y202" s="27"/>
      <c r="Z202" s="27"/>
      <c r="AA202" s="27"/>
    </row>
    <row r="203" spans="1:27" ht="15.75">
      <c r="A203" s="28"/>
      <c r="B203" s="24"/>
      <c r="C203" s="24"/>
      <c r="D203" s="24"/>
      <c r="E203" s="26"/>
      <c r="F203" s="19"/>
      <c r="G203" s="26"/>
      <c r="H203" s="19"/>
      <c r="I203" s="26"/>
      <c r="J203" s="19"/>
      <c r="K203" s="26"/>
      <c r="L203" s="19"/>
      <c r="M203" s="26"/>
      <c r="N203" s="19"/>
      <c r="O203" s="26"/>
      <c r="P203" s="19"/>
      <c r="Q203" s="26"/>
      <c r="R203" s="19"/>
      <c r="S203" s="26"/>
      <c r="T203" s="19"/>
      <c r="U203" s="26"/>
      <c r="V203" s="19"/>
      <c r="W203" s="26"/>
      <c r="X203" s="19"/>
      <c r="Y203" s="27"/>
      <c r="Z203" s="27"/>
      <c r="AA203" s="27"/>
    </row>
    <row r="204" spans="1:27" ht="15">
      <c r="A204" s="25"/>
      <c r="B204" s="24"/>
      <c r="C204" s="24"/>
      <c r="D204" s="24"/>
      <c r="E204" s="26"/>
      <c r="F204" s="23"/>
      <c r="G204" s="26"/>
      <c r="H204" s="23"/>
      <c r="I204" s="26"/>
      <c r="J204" s="23"/>
      <c r="K204" s="26"/>
      <c r="L204" s="23"/>
      <c r="M204" s="26"/>
      <c r="N204" s="23"/>
      <c r="O204" s="26"/>
      <c r="P204" s="23"/>
      <c r="Q204" s="26"/>
      <c r="R204" s="23"/>
      <c r="S204" s="26"/>
      <c r="T204" s="23"/>
      <c r="U204" s="26"/>
      <c r="V204" s="23"/>
      <c r="W204" s="26"/>
      <c r="X204" s="23"/>
      <c r="Y204" s="27"/>
      <c r="Z204" s="27"/>
      <c r="AA204" s="27"/>
    </row>
    <row r="205" spans="1:27" ht="15.75">
      <c r="A205" s="28"/>
      <c r="B205" s="24"/>
      <c r="C205" s="24"/>
      <c r="D205" s="24"/>
      <c r="E205" s="26"/>
      <c r="F205" s="19"/>
      <c r="G205" s="26"/>
      <c r="H205" s="19"/>
      <c r="I205" s="26"/>
      <c r="J205" s="19"/>
      <c r="K205" s="26"/>
      <c r="L205" s="19"/>
      <c r="M205" s="26"/>
      <c r="N205" s="19"/>
      <c r="O205" s="26"/>
      <c r="P205" s="19"/>
      <c r="Q205" s="26"/>
      <c r="R205" s="19"/>
      <c r="S205" s="26"/>
      <c r="T205" s="19"/>
      <c r="U205" s="26"/>
      <c r="V205" s="19"/>
      <c r="W205" s="26"/>
      <c r="X205" s="19"/>
      <c r="Y205" s="27"/>
      <c r="Z205" s="27"/>
      <c r="AA205" s="27"/>
    </row>
    <row r="206" spans="1:27" ht="15">
      <c r="A206" s="25"/>
      <c r="B206" s="24"/>
      <c r="C206" s="24"/>
      <c r="D206" s="24"/>
      <c r="E206" s="26"/>
      <c r="F206" s="23"/>
      <c r="G206" s="26"/>
      <c r="H206" s="23"/>
      <c r="I206" s="26"/>
      <c r="J206" s="23"/>
      <c r="K206" s="26"/>
      <c r="L206" s="23"/>
      <c r="M206" s="26"/>
      <c r="N206" s="23"/>
      <c r="O206" s="26"/>
      <c r="P206" s="23"/>
      <c r="Q206" s="26"/>
      <c r="R206" s="23"/>
      <c r="S206" s="26"/>
      <c r="T206" s="23"/>
      <c r="U206" s="26"/>
      <c r="V206" s="23"/>
      <c r="W206" s="26"/>
      <c r="X206" s="23"/>
      <c r="Y206" s="27"/>
      <c r="Z206" s="27"/>
      <c r="AA206" s="27"/>
    </row>
    <row r="207" spans="1:27" ht="15.75">
      <c r="A207" s="28"/>
      <c r="B207" s="24"/>
      <c r="C207" s="24"/>
      <c r="D207" s="24"/>
      <c r="E207" s="26"/>
      <c r="F207" s="19"/>
      <c r="G207" s="26"/>
      <c r="H207" s="19"/>
      <c r="I207" s="26"/>
      <c r="J207" s="19"/>
      <c r="K207" s="26"/>
      <c r="L207" s="19"/>
      <c r="M207" s="26"/>
      <c r="N207" s="19"/>
      <c r="O207" s="26"/>
      <c r="P207" s="19"/>
      <c r="Q207" s="26"/>
      <c r="R207" s="19"/>
      <c r="S207" s="26"/>
      <c r="T207" s="19"/>
      <c r="U207" s="26"/>
      <c r="V207" s="19"/>
      <c r="W207" s="26"/>
      <c r="X207" s="19"/>
      <c r="Y207" s="27"/>
      <c r="Z207" s="27"/>
      <c r="AA207" s="27"/>
    </row>
    <row r="208" spans="1:27" ht="15">
      <c r="A208" s="25"/>
      <c r="B208" s="24"/>
      <c r="C208" s="24"/>
      <c r="D208" s="24"/>
      <c r="E208" s="26"/>
      <c r="F208" s="23"/>
      <c r="G208" s="26"/>
      <c r="H208" s="23"/>
      <c r="I208" s="26"/>
      <c r="J208" s="23"/>
      <c r="K208" s="26"/>
      <c r="L208" s="23"/>
      <c r="M208" s="26"/>
      <c r="N208" s="23"/>
      <c r="O208" s="26"/>
      <c r="P208" s="23"/>
      <c r="Q208" s="26"/>
      <c r="R208" s="23"/>
      <c r="S208" s="26"/>
      <c r="T208" s="23"/>
      <c r="U208" s="26"/>
      <c r="V208" s="23"/>
      <c r="W208" s="26"/>
      <c r="X208" s="23"/>
      <c r="Y208" s="27"/>
      <c r="Z208" s="27"/>
      <c r="AA208" s="27"/>
    </row>
    <row r="209" spans="1:27" ht="15.75">
      <c r="A209" s="28"/>
      <c r="B209" s="24"/>
      <c r="C209" s="24"/>
      <c r="D209" s="24"/>
      <c r="E209" s="26"/>
      <c r="F209" s="19"/>
      <c r="G209" s="26"/>
      <c r="H209" s="19"/>
      <c r="I209" s="26"/>
      <c r="J209" s="19"/>
      <c r="K209" s="26"/>
      <c r="L209" s="19"/>
      <c r="M209" s="26"/>
      <c r="N209" s="19"/>
      <c r="O209" s="26"/>
      <c r="P209" s="19"/>
      <c r="Q209" s="26"/>
      <c r="R209" s="19"/>
      <c r="S209" s="26"/>
      <c r="T209" s="19"/>
      <c r="U209" s="26"/>
      <c r="V209" s="19"/>
      <c r="W209" s="26"/>
      <c r="X209" s="19"/>
      <c r="Y209" s="27"/>
      <c r="Z209" s="27"/>
      <c r="AA209" s="27"/>
    </row>
    <row r="210" spans="1:27" ht="15">
      <c r="A210" s="25"/>
      <c r="B210" s="24"/>
      <c r="C210" s="24"/>
      <c r="D210" s="24"/>
      <c r="E210" s="26"/>
      <c r="F210" s="23"/>
      <c r="G210" s="26"/>
      <c r="H210" s="23"/>
      <c r="I210" s="26"/>
      <c r="J210" s="23"/>
      <c r="K210" s="26"/>
      <c r="L210" s="23"/>
      <c r="M210" s="26"/>
      <c r="N210" s="23"/>
      <c r="O210" s="26"/>
      <c r="P210" s="23"/>
      <c r="Q210" s="26"/>
      <c r="R210" s="23"/>
      <c r="S210" s="26"/>
      <c r="T210" s="23"/>
      <c r="U210" s="26"/>
      <c r="V210" s="23"/>
      <c r="W210" s="26"/>
      <c r="X210" s="23"/>
      <c r="Y210" s="27"/>
      <c r="Z210" s="27"/>
      <c r="AA210" s="27"/>
    </row>
    <row r="211" spans="1:27" ht="15.75">
      <c r="A211" s="28"/>
      <c r="B211" s="24"/>
      <c r="C211" s="24"/>
      <c r="D211" s="24"/>
      <c r="E211" s="26"/>
      <c r="F211" s="19"/>
      <c r="G211" s="26"/>
      <c r="H211" s="19"/>
      <c r="I211" s="26"/>
      <c r="J211" s="19"/>
      <c r="K211" s="26"/>
      <c r="L211" s="19"/>
      <c r="M211" s="26"/>
      <c r="N211" s="19"/>
      <c r="O211" s="26"/>
      <c r="P211" s="19"/>
      <c r="Q211" s="26"/>
      <c r="R211" s="19"/>
      <c r="S211" s="26"/>
      <c r="T211" s="19"/>
      <c r="U211" s="26"/>
      <c r="V211" s="19"/>
      <c r="W211" s="26"/>
      <c r="X211" s="19"/>
      <c r="Y211" s="27"/>
      <c r="Z211" s="27"/>
      <c r="AA211" s="27"/>
    </row>
    <row r="212" spans="1: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</sheetData>
  <sheetProtection/>
  <mergeCells count="758">
    <mergeCell ref="AA91:AA92"/>
    <mergeCell ref="U91:U92"/>
    <mergeCell ref="W91:W92"/>
    <mergeCell ref="Y91:Y92"/>
    <mergeCell ref="Z91:Z92"/>
    <mergeCell ref="M91:M92"/>
    <mergeCell ref="O91:O92"/>
    <mergeCell ref="Q91:Q92"/>
    <mergeCell ref="S91:S92"/>
    <mergeCell ref="E91:E92"/>
    <mergeCell ref="G91:G92"/>
    <mergeCell ref="I91:I92"/>
    <mergeCell ref="K91:K92"/>
    <mergeCell ref="A91:A92"/>
    <mergeCell ref="B91:B92"/>
    <mergeCell ref="C91:C92"/>
    <mergeCell ref="D91:D92"/>
    <mergeCell ref="W89:W90"/>
    <mergeCell ref="Y89:Y90"/>
    <mergeCell ref="Z89:Z90"/>
    <mergeCell ref="AA89:AA90"/>
    <mergeCell ref="O89:O90"/>
    <mergeCell ref="Q89:Q90"/>
    <mergeCell ref="S89:S90"/>
    <mergeCell ref="U89:U90"/>
    <mergeCell ref="AA87:AA88"/>
    <mergeCell ref="A89:A90"/>
    <mergeCell ref="B89:B90"/>
    <mergeCell ref="C89:C90"/>
    <mergeCell ref="D89:D90"/>
    <mergeCell ref="E89:E90"/>
    <mergeCell ref="G89:G90"/>
    <mergeCell ref="I89:I90"/>
    <mergeCell ref="K89:K90"/>
    <mergeCell ref="M89:M90"/>
    <mergeCell ref="U87:U88"/>
    <mergeCell ref="W87:W88"/>
    <mergeCell ref="Y87:Y88"/>
    <mergeCell ref="Z87:Z88"/>
    <mergeCell ref="M87:M88"/>
    <mergeCell ref="O87:O88"/>
    <mergeCell ref="Q87:Q88"/>
    <mergeCell ref="S87:S88"/>
    <mergeCell ref="E87:E88"/>
    <mergeCell ref="G87:G88"/>
    <mergeCell ref="I87:I88"/>
    <mergeCell ref="K87:K88"/>
    <mergeCell ref="A87:A88"/>
    <mergeCell ref="B87:B88"/>
    <mergeCell ref="C87:C88"/>
    <mergeCell ref="D87:D88"/>
    <mergeCell ref="W85:W86"/>
    <mergeCell ref="Y85:Y86"/>
    <mergeCell ref="Z85:Z86"/>
    <mergeCell ref="AA85:AA86"/>
    <mergeCell ref="O85:O86"/>
    <mergeCell ref="Q85:Q86"/>
    <mergeCell ref="S85:S86"/>
    <mergeCell ref="U85:U86"/>
    <mergeCell ref="AA83:AA84"/>
    <mergeCell ref="A85:A86"/>
    <mergeCell ref="B85:B86"/>
    <mergeCell ref="C85:C86"/>
    <mergeCell ref="D85:D86"/>
    <mergeCell ref="E85:E86"/>
    <mergeCell ref="G85:G86"/>
    <mergeCell ref="I85:I86"/>
    <mergeCell ref="K85:K86"/>
    <mergeCell ref="M85:M86"/>
    <mergeCell ref="U83:U84"/>
    <mergeCell ref="W83:W84"/>
    <mergeCell ref="Y83:Y84"/>
    <mergeCell ref="Z83:Z84"/>
    <mergeCell ref="M83:M84"/>
    <mergeCell ref="O83:O84"/>
    <mergeCell ref="Q83:Q84"/>
    <mergeCell ref="S83:S84"/>
    <mergeCell ref="E83:E84"/>
    <mergeCell ref="G83:G84"/>
    <mergeCell ref="I83:I84"/>
    <mergeCell ref="K83:K84"/>
    <mergeCell ref="A83:A84"/>
    <mergeCell ref="B83:B84"/>
    <mergeCell ref="C83:C84"/>
    <mergeCell ref="D83:D84"/>
    <mergeCell ref="W81:W82"/>
    <mergeCell ref="Y81:Y82"/>
    <mergeCell ref="Z81:Z82"/>
    <mergeCell ref="AA81:AA82"/>
    <mergeCell ref="O81:O82"/>
    <mergeCell ref="Q81:Q82"/>
    <mergeCell ref="S81:S82"/>
    <mergeCell ref="U81:U82"/>
    <mergeCell ref="AA79:AA80"/>
    <mergeCell ref="A81:A82"/>
    <mergeCell ref="B81:B82"/>
    <mergeCell ref="C81:C82"/>
    <mergeCell ref="D81:D82"/>
    <mergeCell ref="E81:E82"/>
    <mergeCell ref="G81:G82"/>
    <mergeCell ref="I81:I82"/>
    <mergeCell ref="K81:K82"/>
    <mergeCell ref="M81:M82"/>
    <mergeCell ref="U79:U80"/>
    <mergeCell ref="W79:W80"/>
    <mergeCell ref="Y79:Y80"/>
    <mergeCell ref="Z79:Z80"/>
    <mergeCell ref="M79:M80"/>
    <mergeCell ref="O79:O80"/>
    <mergeCell ref="Q79:Q80"/>
    <mergeCell ref="S79:S80"/>
    <mergeCell ref="E79:E80"/>
    <mergeCell ref="G79:G80"/>
    <mergeCell ref="I79:I80"/>
    <mergeCell ref="K79:K80"/>
    <mergeCell ref="A79:A80"/>
    <mergeCell ref="B79:B80"/>
    <mergeCell ref="C79:C80"/>
    <mergeCell ref="D79:D80"/>
    <mergeCell ref="W77:W78"/>
    <mergeCell ref="Y77:Y78"/>
    <mergeCell ref="Z77:Z78"/>
    <mergeCell ref="AA77:AA78"/>
    <mergeCell ref="O77:O78"/>
    <mergeCell ref="Q77:Q78"/>
    <mergeCell ref="S77:S78"/>
    <mergeCell ref="U77:U78"/>
    <mergeCell ref="AA75:AA76"/>
    <mergeCell ref="A77:A78"/>
    <mergeCell ref="B77:B78"/>
    <mergeCell ref="C77:C78"/>
    <mergeCell ref="D77:D78"/>
    <mergeCell ref="E77:E78"/>
    <mergeCell ref="G77:G78"/>
    <mergeCell ref="I77:I78"/>
    <mergeCell ref="K77:K78"/>
    <mergeCell ref="M77:M78"/>
    <mergeCell ref="U75:U76"/>
    <mergeCell ref="W75:W76"/>
    <mergeCell ref="Y75:Y76"/>
    <mergeCell ref="Z75:Z76"/>
    <mergeCell ref="M75:M76"/>
    <mergeCell ref="O75:O76"/>
    <mergeCell ref="Q75:Q76"/>
    <mergeCell ref="S75:S76"/>
    <mergeCell ref="E75:E76"/>
    <mergeCell ref="G75:G76"/>
    <mergeCell ref="I75:I76"/>
    <mergeCell ref="K75:K76"/>
    <mergeCell ref="A75:A76"/>
    <mergeCell ref="B75:B76"/>
    <mergeCell ref="C75:C76"/>
    <mergeCell ref="D75:D76"/>
    <mergeCell ref="W73:W74"/>
    <mergeCell ref="Y73:Y74"/>
    <mergeCell ref="Z73:Z74"/>
    <mergeCell ref="AA73:AA74"/>
    <mergeCell ref="O73:O74"/>
    <mergeCell ref="Q73:Q74"/>
    <mergeCell ref="S73:S74"/>
    <mergeCell ref="U73:U74"/>
    <mergeCell ref="AA71:AA72"/>
    <mergeCell ref="A73:A74"/>
    <mergeCell ref="B73:B74"/>
    <mergeCell ref="C73:C74"/>
    <mergeCell ref="D73:D74"/>
    <mergeCell ref="E73:E74"/>
    <mergeCell ref="G73:G74"/>
    <mergeCell ref="I73:I74"/>
    <mergeCell ref="K73:K74"/>
    <mergeCell ref="M73:M74"/>
    <mergeCell ref="U71:U72"/>
    <mergeCell ref="W71:W72"/>
    <mergeCell ref="Y71:Y72"/>
    <mergeCell ref="Z71:Z72"/>
    <mergeCell ref="M71:M72"/>
    <mergeCell ref="O71:O72"/>
    <mergeCell ref="Q71:Q72"/>
    <mergeCell ref="S71:S72"/>
    <mergeCell ref="E71:E72"/>
    <mergeCell ref="G71:G72"/>
    <mergeCell ref="I71:I72"/>
    <mergeCell ref="K71:K72"/>
    <mergeCell ref="A71:A72"/>
    <mergeCell ref="B71:B72"/>
    <mergeCell ref="C71:C72"/>
    <mergeCell ref="D71:D72"/>
    <mergeCell ref="AA67:AA68"/>
    <mergeCell ref="AA69:AA70"/>
    <mergeCell ref="AA59:AA60"/>
    <mergeCell ref="AA61:AA62"/>
    <mergeCell ref="AA63:AA64"/>
    <mergeCell ref="AA65:AA66"/>
    <mergeCell ref="AA57:AA58"/>
    <mergeCell ref="AA42:AA43"/>
    <mergeCell ref="AA44:AA45"/>
    <mergeCell ref="AA46:AA47"/>
    <mergeCell ref="AA48:AA49"/>
    <mergeCell ref="AA26:AA27"/>
    <mergeCell ref="AA28:AA29"/>
    <mergeCell ref="AA30:AA31"/>
    <mergeCell ref="AA32:AA33"/>
    <mergeCell ref="AA53:AA54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I62:AJ63"/>
    <mergeCell ref="AK62:AL63"/>
    <mergeCell ref="K34:K35"/>
    <mergeCell ref="M34:M35"/>
    <mergeCell ref="Y63:Y64"/>
    <mergeCell ref="Z63:Z64"/>
    <mergeCell ref="S61:S62"/>
    <mergeCell ref="Y61:Y62"/>
    <mergeCell ref="Z61:Z62"/>
    <mergeCell ref="AA34:AA35"/>
    <mergeCell ref="E36:E37"/>
    <mergeCell ref="G36:G37"/>
    <mergeCell ref="I34:I35"/>
    <mergeCell ref="AG62:AH63"/>
    <mergeCell ref="AA36:AA37"/>
    <mergeCell ref="AA38:AA39"/>
    <mergeCell ref="AA40:AA41"/>
    <mergeCell ref="AA51:AA52"/>
    <mergeCell ref="AA55:AA56"/>
    <mergeCell ref="I36:I37"/>
    <mergeCell ref="K36:K37"/>
    <mergeCell ref="M36:M37"/>
    <mergeCell ref="G34:G35"/>
    <mergeCell ref="A59:A60"/>
    <mergeCell ref="A55:A56"/>
    <mergeCell ref="A51:A52"/>
    <mergeCell ref="A46:A47"/>
    <mergeCell ref="A57:A58"/>
    <mergeCell ref="B59:B60"/>
    <mergeCell ref="C59:C60"/>
    <mergeCell ref="D59:D60"/>
    <mergeCell ref="B51:B52"/>
    <mergeCell ref="C51:C52"/>
    <mergeCell ref="D51:D52"/>
    <mergeCell ref="D57:D58"/>
    <mergeCell ref="B55:B56"/>
    <mergeCell ref="C55:C56"/>
    <mergeCell ref="B57:B58"/>
    <mergeCell ref="D46:D47"/>
    <mergeCell ref="B46:B47"/>
    <mergeCell ref="C46:C47"/>
    <mergeCell ref="C57:C58"/>
    <mergeCell ref="D55:D56"/>
    <mergeCell ref="A48:A49"/>
    <mergeCell ref="B48:B49"/>
    <mergeCell ref="C48:C49"/>
    <mergeCell ref="D48:D49"/>
    <mergeCell ref="D44:D45"/>
    <mergeCell ref="A40:A41"/>
    <mergeCell ref="B40:B41"/>
    <mergeCell ref="C40:C41"/>
    <mergeCell ref="A42:A43"/>
    <mergeCell ref="B42:B43"/>
    <mergeCell ref="C42:C43"/>
    <mergeCell ref="A28:A29"/>
    <mergeCell ref="A44:A45"/>
    <mergeCell ref="B44:B45"/>
    <mergeCell ref="C44:C45"/>
    <mergeCell ref="D40:D41"/>
    <mergeCell ref="D22:D23"/>
    <mergeCell ref="C36:C37"/>
    <mergeCell ref="D36:D37"/>
    <mergeCell ref="D34:D35"/>
    <mergeCell ref="A38:A39"/>
    <mergeCell ref="C28:C29"/>
    <mergeCell ref="Z14:Z15"/>
    <mergeCell ref="Z16:Z17"/>
    <mergeCell ref="Y16:Y17"/>
    <mergeCell ref="B22:B23"/>
    <mergeCell ref="C22:C23"/>
    <mergeCell ref="A36:A37"/>
    <mergeCell ref="D28:D29"/>
    <mergeCell ref="B36:B37"/>
    <mergeCell ref="A26:A27"/>
    <mergeCell ref="B26:B27"/>
    <mergeCell ref="C26:C27"/>
    <mergeCell ref="D26:D27"/>
    <mergeCell ref="A30:A31"/>
    <mergeCell ref="B30:B31"/>
    <mergeCell ref="B28:B29"/>
    <mergeCell ref="C30:C31"/>
    <mergeCell ref="D24:D25"/>
    <mergeCell ref="B20:B21"/>
    <mergeCell ref="C20:C21"/>
    <mergeCell ref="D20:D21"/>
    <mergeCell ref="A18:A19"/>
    <mergeCell ref="B18:B19"/>
    <mergeCell ref="C18:C19"/>
    <mergeCell ref="C24:C25"/>
    <mergeCell ref="A20:A21"/>
    <mergeCell ref="A22:A23"/>
    <mergeCell ref="A24:A25"/>
    <mergeCell ref="C12:C13"/>
    <mergeCell ref="D12:D13"/>
    <mergeCell ref="A16:A17"/>
    <mergeCell ref="B16:B17"/>
    <mergeCell ref="C16:C17"/>
    <mergeCell ref="C14:C15"/>
    <mergeCell ref="D14:D15"/>
    <mergeCell ref="B24:B25"/>
    <mergeCell ref="A8:A9"/>
    <mergeCell ref="B8:B9"/>
    <mergeCell ref="A14:A15"/>
    <mergeCell ref="B14:B15"/>
    <mergeCell ref="A12:A13"/>
    <mergeCell ref="B12:B13"/>
    <mergeCell ref="A10:A11"/>
    <mergeCell ref="B10:B11"/>
    <mergeCell ref="A6:A7"/>
    <mergeCell ref="B6:B7"/>
    <mergeCell ref="AA4:AA5"/>
    <mergeCell ref="M6:M7"/>
    <mergeCell ref="O6:O7"/>
    <mergeCell ref="Q6:Q7"/>
    <mergeCell ref="Z67:Z68"/>
    <mergeCell ref="C6:C7"/>
    <mergeCell ref="D6:D7"/>
    <mergeCell ref="C8:C9"/>
    <mergeCell ref="D8:D9"/>
    <mergeCell ref="D16:D17"/>
    <mergeCell ref="D18:D19"/>
    <mergeCell ref="D42:D43"/>
    <mergeCell ref="C10:C11"/>
    <mergeCell ref="D10:D11"/>
    <mergeCell ref="S30:S31"/>
    <mergeCell ref="Z30:Z31"/>
    <mergeCell ref="Z65:Z66"/>
    <mergeCell ref="W65:W66"/>
    <mergeCell ref="Y55:Y56"/>
    <mergeCell ref="Z55:Z56"/>
    <mergeCell ref="S53:S54"/>
    <mergeCell ref="Y53:Y54"/>
    <mergeCell ref="Z53:Z54"/>
    <mergeCell ref="Z51:Z52"/>
    <mergeCell ref="Z69:Z70"/>
    <mergeCell ref="S28:S29"/>
    <mergeCell ref="U32:U33"/>
    <mergeCell ref="Y59:Y60"/>
    <mergeCell ref="Z59:Z60"/>
    <mergeCell ref="S57:S58"/>
    <mergeCell ref="Y57:Y58"/>
    <mergeCell ref="Z57:Z58"/>
    <mergeCell ref="W57:W58"/>
    <mergeCell ref="W59:W60"/>
    <mergeCell ref="Y48:Y49"/>
    <mergeCell ref="Z48:Z49"/>
    <mergeCell ref="W48:W49"/>
    <mergeCell ref="W51:W52"/>
    <mergeCell ref="A50:AA50"/>
    <mergeCell ref="Y51:Y52"/>
    <mergeCell ref="M51:M52"/>
    <mergeCell ref="O51:O52"/>
    <mergeCell ref="E51:E52"/>
    <mergeCell ref="Z46:Z47"/>
    <mergeCell ref="S44:S45"/>
    <mergeCell ref="Y44:Y45"/>
    <mergeCell ref="Z44:Z45"/>
    <mergeCell ref="W44:W45"/>
    <mergeCell ref="W46:W47"/>
    <mergeCell ref="Y46:Y47"/>
    <mergeCell ref="U44:U45"/>
    <mergeCell ref="S46:S47"/>
    <mergeCell ref="Z42:Z43"/>
    <mergeCell ref="S40:S41"/>
    <mergeCell ref="Y40:Y41"/>
    <mergeCell ref="Z40:Z41"/>
    <mergeCell ref="W40:W41"/>
    <mergeCell ref="W42:W43"/>
    <mergeCell ref="U42:U43"/>
    <mergeCell ref="U40:U41"/>
    <mergeCell ref="S42:S43"/>
    <mergeCell ref="Y42:Y43"/>
    <mergeCell ref="Z38:Z39"/>
    <mergeCell ref="S36:S37"/>
    <mergeCell ref="Y36:Y37"/>
    <mergeCell ref="Z36:Z37"/>
    <mergeCell ref="U38:U39"/>
    <mergeCell ref="W38:W39"/>
    <mergeCell ref="S38:S39"/>
    <mergeCell ref="Y38:Y39"/>
    <mergeCell ref="W36:W37"/>
    <mergeCell ref="Z28:Z29"/>
    <mergeCell ref="U30:U31"/>
    <mergeCell ref="W30:W31"/>
    <mergeCell ref="Y30:Y31"/>
    <mergeCell ref="U28:U29"/>
    <mergeCell ref="W28:W29"/>
    <mergeCell ref="Z20:Z21"/>
    <mergeCell ref="S20:S21"/>
    <mergeCell ref="Z22:Z23"/>
    <mergeCell ref="S26:S27"/>
    <mergeCell ref="Z26:Z27"/>
    <mergeCell ref="S24:S25"/>
    <mergeCell ref="Z24:Z25"/>
    <mergeCell ref="U22:U23"/>
    <mergeCell ref="W22:W23"/>
    <mergeCell ref="U24:U25"/>
    <mergeCell ref="Z12:Z13"/>
    <mergeCell ref="S12:S13"/>
    <mergeCell ref="Z8:Z9"/>
    <mergeCell ref="S18:S19"/>
    <mergeCell ref="Z18:Z19"/>
    <mergeCell ref="S16:S17"/>
    <mergeCell ref="Z10:Z11"/>
    <mergeCell ref="Y10:Y11"/>
    <mergeCell ref="S8:S9"/>
    <mergeCell ref="W14:W15"/>
    <mergeCell ref="E24:E25"/>
    <mergeCell ref="G24:G25"/>
    <mergeCell ref="G22:G23"/>
    <mergeCell ref="S6:S7"/>
    <mergeCell ref="S10:S11"/>
    <mergeCell ref="S14:S15"/>
    <mergeCell ref="S22:S23"/>
    <mergeCell ref="Q22:Q23"/>
    <mergeCell ref="Q24:Q25"/>
    <mergeCell ref="I22:I23"/>
    <mergeCell ref="E16:E17"/>
    <mergeCell ref="E18:E19"/>
    <mergeCell ref="E20:E21"/>
    <mergeCell ref="E22:E23"/>
    <mergeCell ref="E8:E9"/>
    <mergeCell ref="E10:E11"/>
    <mergeCell ref="E12:E13"/>
    <mergeCell ref="E14:E15"/>
    <mergeCell ref="E26:E27"/>
    <mergeCell ref="G26:G27"/>
    <mergeCell ref="I26:I27"/>
    <mergeCell ref="G28:G29"/>
    <mergeCell ref="I28:I29"/>
    <mergeCell ref="E28:E29"/>
    <mergeCell ref="I24:I25"/>
    <mergeCell ref="K24:K25"/>
    <mergeCell ref="M24:M25"/>
    <mergeCell ref="O24:O25"/>
    <mergeCell ref="Q18:Q19"/>
    <mergeCell ref="M28:M29"/>
    <mergeCell ref="K26:K27"/>
    <mergeCell ref="M26:M27"/>
    <mergeCell ref="O26:O27"/>
    <mergeCell ref="Q26:Q27"/>
    <mergeCell ref="O28:O29"/>
    <mergeCell ref="K28:K29"/>
    <mergeCell ref="Q28:Q29"/>
    <mergeCell ref="O20:O21"/>
    <mergeCell ref="Q20:Q21"/>
    <mergeCell ref="K22:K23"/>
    <mergeCell ref="M22:M23"/>
    <mergeCell ref="O22:O23"/>
    <mergeCell ref="G20:G21"/>
    <mergeCell ref="I20:I21"/>
    <mergeCell ref="K20:K21"/>
    <mergeCell ref="M20:M21"/>
    <mergeCell ref="Q16:Q17"/>
    <mergeCell ref="G14:G15"/>
    <mergeCell ref="I14:I15"/>
    <mergeCell ref="G16:G17"/>
    <mergeCell ref="I16:I17"/>
    <mergeCell ref="K16:K17"/>
    <mergeCell ref="G18:G19"/>
    <mergeCell ref="I18:I19"/>
    <mergeCell ref="K18:K19"/>
    <mergeCell ref="O16:O17"/>
    <mergeCell ref="O18:O19"/>
    <mergeCell ref="M18:M19"/>
    <mergeCell ref="Q10:Q11"/>
    <mergeCell ref="O12:O13"/>
    <mergeCell ref="Q12:Q13"/>
    <mergeCell ref="O14:O15"/>
    <mergeCell ref="Q14:Q15"/>
    <mergeCell ref="M16:M17"/>
    <mergeCell ref="O10:O11"/>
    <mergeCell ref="G10:G11"/>
    <mergeCell ref="I10:I11"/>
    <mergeCell ref="K10:K11"/>
    <mergeCell ref="M10:M11"/>
    <mergeCell ref="G12:G13"/>
    <mergeCell ref="E6:E7"/>
    <mergeCell ref="G6:G7"/>
    <mergeCell ref="I6:I7"/>
    <mergeCell ref="K6:K7"/>
    <mergeCell ref="K14:K15"/>
    <mergeCell ref="M14:M15"/>
    <mergeCell ref="M5:N5"/>
    <mergeCell ref="S5:T5"/>
    <mergeCell ref="G8:G9"/>
    <mergeCell ref="I8:I9"/>
    <mergeCell ref="K8:K9"/>
    <mergeCell ref="M8:M9"/>
    <mergeCell ref="I5:J5"/>
    <mergeCell ref="K5:L5"/>
    <mergeCell ref="I12:I13"/>
    <mergeCell ref="K12:K13"/>
    <mergeCell ref="M12:M13"/>
    <mergeCell ref="A4:A5"/>
    <mergeCell ref="B4:B5"/>
    <mergeCell ref="E5:F5"/>
    <mergeCell ref="G5:H5"/>
    <mergeCell ref="E4:X4"/>
    <mergeCell ref="O5:P5"/>
    <mergeCell ref="Q5:R5"/>
    <mergeCell ref="U6:U7"/>
    <mergeCell ref="W6:W7"/>
    <mergeCell ref="U5:V5"/>
    <mergeCell ref="W5:X5"/>
    <mergeCell ref="O8:O9"/>
    <mergeCell ref="Q8:Q9"/>
    <mergeCell ref="A2:I2"/>
    <mergeCell ref="D53:D54"/>
    <mergeCell ref="C53:C54"/>
    <mergeCell ref="B53:B54"/>
    <mergeCell ref="C4:C5"/>
    <mergeCell ref="D4:D5"/>
    <mergeCell ref="E38:E39"/>
    <mergeCell ref="G38:G39"/>
    <mergeCell ref="E40:E41"/>
    <mergeCell ref="A34:A35"/>
    <mergeCell ref="W12:W13"/>
    <mergeCell ref="U14:U15"/>
    <mergeCell ref="A53:A54"/>
    <mergeCell ref="M53:M54"/>
    <mergeCell ref="S51:S52"/>
    <mergeCell ref="E53:E54"/>
    <mergeCell ref="G53:G54"/>
    <mergeCell ref="I53:I54"/>
    <mergeCell ref="K53:K54"/>
    <mergeCell ref="I38:I39"/>
    <mergeCell ref="W18:W19"/>
    <mergeCell ref="U20:U21"/>
    <mergeCell ref="W20:W21"/>
    <mergeCell ref="U16:U17"/>
    <mergeCell ref="W16:W17"/>
    <mergeCell ref="U8:U9"/>
    <mergeCell ref="W8:W9"/>
    <mergeCell ref="U10:U11"/>
    <mergeCell ref="W10:W11"/>
    <mergeCell ref="U12:U13"/>
    <mergeCell ref="AA6:AA7"/>
    <mergeCell ref="AA8:AA9"/>
    <mergeCell ref="W24:W25"/>
    <mergeCell ref="U26:U27"/>
    <mergeCell ref="W26:W27"/>
    <mergeCell ref="Y6:Y7"/>
    <mergeCell ref="Y12:Y13"/>
    <mergeCell ref="Y20:Y21"/>
    <mergeCell ref="Y26:Y27"/>
    <mergeCell ref="U18:U19"/>
    <mergeCell ref="Y14:Y15"/>
    <mergeCell ref="Y18:Y19"/>
    <mergeCell ref="Y28:Y29"/>
    <mergeCell ref="J2:AA2"/>
    <mergeCell ref="Y4:Y5"/>
    <mergeCell ref="Z4:Z5"/>
    <mergeCell ref="Y22:Y23"/>
    <mergeCell ref="Y24:Y25"/>
    <mergeCell ref="Z6:Z7"/>
    <mergeCell ref="Y8:Y9"/>
    <mergeCell ref="A1:AA1"/>
    <mergeCell ref="W3:AA3"/>
    <mergeCell ref="A3:V3"/>
    <mergeCell ref="D30:D31"/>
    <mergeCell ref="E30:E31"/>
    <mergeCell ref="G30:G31"/>
    <mergeCell ref="I30:I31"/>
    <mergeCell ref="K30:K31"/>
    <mergeCell ref="M30:M31"/>
    <mergeCell ref="O30:O31"/>
    <mergeCell ref="Q30:Q31"/>
    <mergeCell ref="A32:A33"/>
    <mergeCell ref="B32:B33"/>
    <mergeCell ref="C32:C33"/>
    <mergeCell ref="D32:D33"/>
    <mergeCell ref="E32:E33"/>
    <mergeCell ref="G32:G33"/>
    <mergeCell ref="I32:I33"/>
    <mergeCell ref="K32:K33"/>
    <mergeCell ref="M32:M33"/>
    <mergeCell ref="Z34:Z35"/>
    <mergeCell ref="O32:O33"/>
    <mergeCell ref="Q32:Q33"/>
    <mergeCell ref="S32:S33"/>
    <mergeCell ref="W32:W33"/>
    <mergeCell ref="Y32:Y33"/>
    <mergeCell ref="Z32:Z33"/>
    <mergeCell ref="S34:S35"/>
    <mergeCell ref="U34:U35"/>
    <mergeCell ref="B34:B35"/>
    <mergeCell ref="C34:C35"/>
    <mergeCell ref="E34:E35"/>
    <mergeCell ref="K38:K39"/>
    <mergeCell ref="M38:M39"/>
    <mergeCell ref="O38:O39"/>
    <mergeCell ref="B38:B39"/>
    <mergeCell ref="C38:C39"/>
    <mergeCell ref="D38:D39"/>
    <mergeCell ref="Q38:Q39"/>
    <mergeCell ref="O40:O41"/>
    <mergeCell ref="Q40:Q41"/>
    <mergeCell ref="W34:W35"/>
    <mergeCell ref="Y34:Y35"/>
    <mergeCell ref="O36:O37"/>
    <mergeCell ref="Q36:Q37"/>
    <mergeCell ref="U36:U37"/>
    <mergeCell ref="O34:O35"/>
    <mergeCell ref="Q34:Q35"/>
    <mergeCell ref="G40:G41"/>
    <mergeCell ref="I40:I41"/>
    <mergeCell ref="K40:K41"/>
    <mergeCell ref="M40:M41"/>
    <mergeCell ref="I42:I43"/>
    <mergeCell ref="K42:K43"/>
    <mergeCell ref="M42:M43"/>
    <mergeCell ref="G42:G43"/>
    <mergeCell ref="O42:O43"/>
    <mergeCell ref="Q42:Q43"/>
    <mergeCell ref="E44:E45"/>
    <mergeCell ref="G44:G45"/>
    <mergeCell ref="I44:I45"/>
    <mergeCell ref="K44:K45"/>
    <mergeCell ref="M44:M45"/>
    <mergeCell ref="O44:O45"/>
    <mergeCell ref="Q44:Q45"/>
    <mergeCell ref="E42:E43"/>
    <mergeCell ref="E46:E47"/>
    <mergeCell ref="G46:G47"/>
    <mergeCell ref="I46:I47"/>
    <mergeCell ref="K46:K47"/>
    <mergeCell ref="E48:E49"/>
    <mergeCell ref="G48:G49"/>
    <mergeCell ref="I48:I49"/>
    <mergeCell ref="K48:K49"/>
    <mergeCell ref="Q46:Q47"/>
    <mergeCell ref="U46:U47"/>
    <mergeCell ref="M48:M49"/>
    <mergeCell ref="O48:O49"/>
    <mergeCell ref="Q48:Q49"/>
    <mergeCell ref="U48:U49"/>
    <mergeCell ref="M46:M47"/>
    <mergeCell ref="O46:O47"/>
    <mergeCell ref="S48:S49"/>
    <mergeCell ref="G51:G52"/>
    <mergeCell ref="I51:I52"/>
    <mergeCell ref="K51:K52"/>
    <mergeCell ref="W53:W54"/>
    <mergeCell ref="E55:E56"/>
    <mergeCell ref="G55:G56"/>
    <mergeCell ref="I55:I56"/>
    <mergeCell ref="K55:K56"/>
    <mergeCell ref="M55:M56"/>
    <mergeCell ref="W55:W56"/>
    <mergeCell ref="U55:U56"/>
    <mergeCell ref="S55:S56"/>
    <mergeCell ref="O53:O54"/>
    <mergeCell ref="Q51:Q52"/>
    <mergeCell ref="U51:U52"/>
    <mergeCell ref="Q53:Q54"/>
    <mergeCell ref="U53:U54"/>
    <mergeCell ref="O55:O56"/>
    <mergeCell ref="Q55:Q56"/>
    <mergeCell ref="E57:E58"/>
    <mergeCell ref="G57:G58"/>
    <mergeCell ref="I57:I58"/>
    <mergeCell ref="K57:K58"/>
    <mergeCell ref="M57:M58"/>
    <mergeCell ref="O57:O58"/>
    <mergeCell ref="Q57:Q58"/>
    <mergeCell ref="U57:U58"/>
    <mergeCell ref="E59:E60"/>
    <mergeCell ref="G59:G60"/>
    <mergeCell ref="I59:I60"/>
    <mergeCell ref="K59:K60"/>
    <mergeCell ref="M59:M60"/>
    <mergeCell ref="O59:O60"/>
    <mergeCell ref="Q59:Q60"/>
    <mergeCell ref="U59:U60"/>
    <mergeCell ref="S59:S60"/>
    <mergeCell ref="Q61:Q62"/>
    <mergeCell ref="U61:U62"/>
    <mergeCell ref="A61:A62"/>
    <mergeCell ref="B61:B62"/>
    <mergeCell ref="C61:C62"/>
    <mergeCell ref="D61:D62"/>
    <mergeCell ref="E61:E62"/>
    <mergeCell ref="G61:G62"/>
    <mergeCell ref="I61:I62"/>
    <mergeCell ref="K61:K62"/>
    <mergeCell ref="M61:M62"/>
    <mergeCell ref="O61:O62"/>
    <mergeCell ref="W61:W62"/>
    <mergeCell ref="A63:A64"/>
    <mergeCell ref="B63:B64"/>
    <mergeCell ref="C63:C64"/>
    <mergeCell ref="D63:D64"/>
    <mergeCell ref="E63:E64"/>
    <mergeCell ref="G63:G64"/>
    <mergeCell ref="I63:I64"/>
    <mergeCell ref="K63:K64"/>
    <mergeCell ref="M63:M64"/>
    <mergeCell ref="O65:O66"/>
    <mergeCell ref="O63:O64"/>
    <mergeCell ref="Q63:Q64"/>
    <mergeCell ref="I65:I66"/>
    <mergeCell ref="K65:K66"/>
    <mergeCell ref="U63:U64"/>
    <mergeCell ref="S63:S64"/>
    <mergeCell ref="Q65:Q66"/>
    <mergeCell ref="M65:M66"/>
    <mergeCell ref="E67:E68"/>
    <mergeCell ref="G67:G68"/>
    <mergeCell ref="I67:I68"/>
    <mergeCell ref="K67:K68"/>
    <mergeCell ref="E65:E66"/>
    <mergeCell ref="G65:G66"/>
    <mergeCell ref="A65:A66"/>
    <mergeCell ref="B65:B66"/>
    <mergeCell ref="C65:C66"/>
    <mergeCell ref="D65:D66"/>
    <mergeCell ref="Q69:Q70"/>
    <mergeCell ref="U69:U70"/>
    <mergeCell ref="S69:S70"/>
    <mergeCell ref="A67:A68"/>
    <mergeCell ref="B67:B68"/>
    <mergeCell ref="C67:C68"/>
    <mergeCell ref="D67:D68"/>
    <mergeCell ref="O67:O68"/>
    <mergeCell ref="Q67:Q68"/>
    <mergeCell ref="M67:M68"/>
    <mergeCell ref="E69:E70"/>
    <mergeCell ref="G69:G70"/>
    <mergeCell ref="I69:I70"/>
    <mergeCell ref="K69:K70"/>
    <mergeCell ref="S65:S66"/>
    <mergeCell ref="U65:U66"/>
    <mergeCell ref="A69:A70"/>
    <mergeCell ref="B69:B70"/>
    <mergeCell ref="C69:C70"/>
    <mergeCell ref="D69:D70"/>
    <mergeCell ref="M69:M70"/>
    <mergeCell ref="O69:O70"/>
    <mergeCell ref="U67:U68"/>
    <mergeCell ref="S67:S68"/>
    <mergeCell ref="W63:W64"/>
    <mergeCell ref="W69:W70"/>
    <mergeCell ref="W67:W68"/>
    <mergeCell ref="Y69:Y70"/>
    <mergeCell ref="Y65:Y66"/>
    <mergeCell ref="Y67:Y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59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9" t="s">
        <v>71</v>
      </c>
      <c r="B1" s="199"/>
      <c r="C1" s="199"/>
      <c r="D1" s="199"/>
      <c r="E1" s="199"/>
      <c r="F1" s="199"/>
      <c r="G1" s="199"/>
    </row>
    <row r="2" spans="1:10" ht="24" customHeight="1">
      <c r="A2" s="230" t="str">
        <f>HYPERLINK('[1]реквизиты'!$A$2)</f>
        <v>Первенство России по самбо среди юниоров до 23 лет.</v>
      </c>
      <c r="B2" s="231"/>
      <c r="C2" s="231"/>
      <c r="D2" s="231"/>
      <c r="E2" s="231"/>
      <c r="F2" s="231"/>
      <c r="G2" s="231"/>
      <c r="H2" s="4"/>
      <c r="I2" s="4"/>
      <c r="J2" s="4"/>
    </row>
    <row r="3" spans="1:7" ht="15" customHeight="1">
      <c r="A3" s="232" t="str">
        <f>HYPERLINK('[1]реквизиты'!$A$3)</f>
        <v>22-26 января 2010г.</v>
      </c>
      <c r="B3" s="232"/>
      <c r="C3" s="232"/>
      <c r="D3" s="232"/>
      <c r="E3" s="232"/>
      <c r="F3" s="232"/>
      <c r="G3" s="232"/>
    </row>
    <row r="4" ht="12.75">
      <c r="D4" s="37" t="s">
        <v>260</v>
      </c>
    </row>
    <row r="5" spans="1:7" ht="12.75">
      <c r="A5" s="211" t="s">
        <v>1</v>
      </c>
      <c r="B5" s="233" t="s">
        <v>5</v>
      </c>
      <c r="C5" s="211" t="s">
        <v>2</v>
      </c>
      <c r="D5" s="211" t="s">
        <v>3</v>
      </c>
      <c r="E5" s="211" t="s">
        <v>39</v>
      </c>
      <c r="F5" s="211" t="s">
        <v>8</v>
      </c>
      <c r="G5" s="211" t="s">
        <v>9</v>
      </c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08" t="s">
        <v>10</v>
      </c>
      <c r="B7" s="212">
        <v>1</v>
      </c>
      <c r="C7" s="214" t="s">
        <v>80</v>
      </c>
      <c r="D7" s="215" t="s">
        <v>81</v>
      </c>
      <c r="E7" s="216" t="s">
        <v>82</v>
      </c>
      <c r="F7" s="207" t="s">
        <v>83</v>
      </c>
      <c r="G7" s="213" t="s">
        <v>84</v>
      </c>
    </row>
    <row r="8" spans="1:7" ht="12.75">
      <c r="A8" s="208"/>
      <c r="B8" s="212"/>
      <c r="C8" s="214"/>
      <c r="D8" s="215"/>
      <c r="E8" s="216"/>
      <c r="F8" s="207"/>
      <c r="G8" s="213"/>
    </row>
    <row r="9" spans="1:7" ht="12.75" customHeight="1">
      <c r="A9" s="208" t="s">
        <v>11</v>
      </c>
      <c r="B9" s="212">
        <v>2</v>
      </c>
      <c r="C9" s="214" t="s">
        <v>234</v>
      </c>
      <c r="D9" s="215" t="s">
        <v>235</v>
      </c>
      <c r="E9" s="216" t="s">
        <v>236</v>
      </c>
      <c r="F9" s="207" t="s">
        <v>237</v>
      </c>
      <c r="G9" s="213" t="s">
        <v>238</v>
      </c>
    </row>
    <row r="10" spans="1:7" ht="12.75" customHeight="1">
      <c r="A10" s="208"/>
      <c r="B10" s="212"/>
      <c r="C10" s="214"/>
      <c r="D10" s="215"/>
      <c r="E10" s="216"/>
      <c r="F10" s="207"/>
      <c r="G10" s="213"/>
    </row>
    <row r="11" spans="1:7" ht="12.75" customHeight="1">
      <c r="A11" s="208" t="s">
        <v>12</v>
      </c>
      <c r="B11" s="212">
        <v>3</v>
      </c>
      <c r="C11" s="214" t="s">
        <v>239</v>
      </c>
      <c r="D11" s="215" t="s">
        <v>240</v>
      </c>
      <c r="E11" s="216" t="s">
        <v>101</v>
      </c>
      <c r="F11" s="207"/>
      <c r="G11" s="213" t="s">
        <v>241</v>
      </c>
    </row>
    <row r="12" spans="1:7" ht="12.75" customHeight="1">
      <c r="A12" s="208"/>
      <c r="B12" s="212"/>
      <c r="C12" s="214"/>
      <c r="D12" s="215"/>
      <c r="E12" s="216"/>
      <c r="F12" s="207"/>
      <c r="G12" s="213"/>
    </row>
    <row r="13" spans="1:7" ht="12.75" customHeight="1">
      <c r="A13" s="208" t="s">
        <v>13</v>
      </c>
      <c r="B13" s="212">
        <v>4</v>
      </c>
      <c r="C13" s="214" t="s">
        <v>103</v>
      </c>
      <c r="D13" s="215" t="s">
        <v>104</v>
      </c>
      <c r="E13" s="216" t="s">
        <v>105</v>
      </c>
      <c r="F13" s="207"/>
      <c r="G13" s="213" t="s">
        <v>106</v>
      </c>
    </row>
    <row r="14" spans="1:7" ht="12.75" customHeight="1">
      <c r="A14" s="208"/>
      <c r="B14" s="212"/>
      <c r="C14" s="214"/>
      <c r="D14" s="215"/>
      <c r="E14" s="216"/>
      <c r="F14" s="207"/>
      <c r="G14" s="213"/>
    </row>
    <row r="15" spans="1:7" ht="12.75" customHeight="1">
      <c r="A15" s="208" t="s">
        <v>14</v>
      </c>
      <c r="B15" s="212">
        <v>5</v>
      </c>
      <c r="C15" s="214" t="s">
        <v>155</v>
      </c>
      <c r="D15" s="215" t="s">
        <v>156</v>
      </c>
      <c r="E15" s="216" t="s">
        <v>157</v>
      </c>
      <c r="F15" s="207"/>
      <c r="G15" s="213" t="s">
        <v>158</v>
      </c>
    </row>
    <row r="16" spans="1:7" ht="12.75" customHeight="1">
      <c r="A16" s="208"/>
      <c r="B16" s="212"/>
      <c r="C16" s="214"/>
      <c r="D16" s="215"/>
      <c r="E16" s="216"/>
      <c r="F16" s="207"/>
      <c r="G16" s="213"/>
    </row>
    <row r="17" spans="1:7" ht="12.75" customHeight="1">
      <c r="A17" s="208" t="s">
        <v>15</v>
      </c>
      <c r="B17" s="212">
        <v>6</v>
      </c>
      <c r="C17" s="214" t="s">
        <v>256</v>
      </c>
      <c r="D17" s="215" t="s">
        <v>257</v>
      </c>
      <c r="E17" s="216" t="s">
        <v>258</v>
      </c>
      <c r="F17" s="207"/>
      <c r="G17" s="213" t="s">
        <v>259</v>
      </c>
    </row>
    <row r="18" spans="1:7" ht="12.75" customHeight="1">
      <c r="A18" s="208"/>
      <c r="B18" s="212"/>
      <c r="C18" s="214"/>
      <c r="D18" s="215"/>
      <c r="E18" s="216"/>
      <c r="F18" s="207"/>
      <c r="G18" s="213"/>
    </row>
    <row r="19" spans="1:7" ht="12.75" customHeight="1">
      <c r="A19" s="208" t="s">
        <v>16</v>
      </c>
      <c r="B19" s="212">
        <v>7</v>
      </c>
      <c r="C19" s="214" t="s">
        <v>115</v>
      </c>
      <c r="D19" s="215" t="s">
        <v>116</v>
      </c>
      <c r="E19" s="216" t="s">
        <v>87</v>
      </c>
      <c r="F19" s="207" t="s">
        <v>117</v>
      </c>
      <c r="G19" s="213" t="s">
        <v>89</v>
      </c>
    </row>
    <row r="20" spans="1:7" ht="12.75" customHeight="1">
      <c r="A20" s="208"/>
      <c r="B20" s="212"/>
      <c r="C20" s="214"/>
      <c r="D20" s="215"/>
      <c r="E20" s="216"/>
      <c r="F20" s="207"/>
      <c r="G20" s="213"/>
    </row>
    <row r="21" spans="1:7" ht="12.75" customHeight="1">
      <c r="A21" s="208" t="s">
        <v>17</v>
      </c>
      <c r="B21" s="212">
        <v>8</v>
      </c>
      <c r="C21" s="214" t="s">
        <v>188</v>
      </c>
      <c r="D21" s="215" t="s">
        <v>189</v>
      </c>
      <c r="E21" s="216" t="s">
        <v>190</v>
      </c>
      <c r="F21" s="207" t="s">
        <v>191</v>
      </c>
      <c r="G21" s="213" t="s">
        <v>192</v>
      </c>
    </row>
    <row r="22" spans="1:7" ht="12.75" customHeight="1">
      <c r="A22" s="208"/>
      <c r="B22" s="212"/>
      <c r="C22" s="214"/>
      <c r="D22" s="215"/>
      <c r="E22" s="216"/>
      <c r="F22" s="207"/>
      <c r="G22" s="213"/>
    </row>
    <row r="23" spans="1:7" ht="12.75" customHeight="1">
      <c r="A23" s="208" t="s">
        <v>18</v>
      </c>
      <c r="B23" s="212">
        <v>9</v>
      </c>
      <c r="C23" s="214" t="s">
        <v>206</v>
      </c>
      <c r="D23" s="215" t="s">
        <v>207</v>
      </c>
      <c r="E23" s="216" t="s">
        <v>208</v>
      </c>
      <c r="F23" s="207"/>
      <c r="G23" s="213" t="s">
        <v>209</v>
      </c>
    </row>
    <row r="24" spans="1:7" ht="12.75" customHeight="1">
      <c r="A24" s="208"/>
      <c r="B24" s="212"/>
      <c r="C24" s="214"/>
      <c r="D24" s="215"/>
      <c r="E24" s="216"/>
      <c r="F24" s="207"/>
      <c r="G24" s="213"/>
    </row>
    <row r="25" spans="1:7" ht="12.75" customHeight="1">
      <c r="A25" s="208" t="s">
        <v>19</v>
      </c>
      <c r="B25" s="212">
        <v>10</v>
      </c>
      <c r="C25" s="214" t="s">
        <v>146</v>
      </c>
      <c r="D25" s="215" t="s">
        <v>147</v>
      </c>
      <c r="E25" s="216" t="s">
        <v>148</v>
      </c>
      <c r="F25" s="207" t="s">
        <v>149</v>
      </c>
      <c r="G25" s="213" t="s">
        <v>150</v>
      </c>
    </row>
    <row r="26" spans="1:7" ht="12.75" customHeight="1">
      <c r="A26" s="208"/>
      <c r="B26" s="212"/>
      <c r="C26" s="214"/>
      <c r="D26" s="215"/>
      <c r="E26" s="216"/>
      <c r="F26" s="207"/>
      <c r="G26" s="213"/>
    </row>
    <row r="27" spans="1:7" ht="12.75" customHeight="1">
      <c r="A27" s="208" t="s">
        <v>20</v>
      </c>
      <c r="B27" s="212">
        <v>11</v>
      </c>
      <c r="C27" s="214" t="s">
        <v>140</v>
      </c>
      <c r="D27" s="229" t="s">
        <v>141</v>
      </c>
      <c r="E27" s="216" t="s">
        <v>133</v>
      </c>
      <c r="F27" s="207" t="s">
        <v>142</v>
      </c>
      <c r="G27" s="213" t="s">
        <v>126</v>
      </c>
    </row>
    <row r="28" spans="1:7" ht="12.75" customHeight="1">
      <c r="A28" s="208"/>
      <c r="B28" s="212"/>
      <c r="C28" s="214"/>
      <c r="D28" s="215"/>
      <c r="E28" s="216"/>
      <c r="F28" s="207"/>
      <c r="G28" s="213"/>
    </row>
    <row r="29" spans="1:7" ht="12.75">
      <c r="A29" s="208" t="s">
        <v>21</v>
      </c>
      <c r="B29" s="212">
        <v>12</v>
      </c>
      <c r="C29" s="214" t="s">
        <v>112</v>
      </c>
      <c r="D29" s="215" t="s">
        <v>113</v>
      </c>
      <c r="E29" s="216" t="s">
        <v>109</v>
      </c>
      <c r="F29" s="207" t="s">
        <v>114</v>
      </c>
      <c r="G29" s="213" t="s">
        <v>111</v>
      </c>
    </row>
    <row r="30" spans="1:7" ht="12.75">
      <c r="A30" s="208"/>
      <c r="B30" s="212"/>
      <c r="C30" s="214"/>
      <c r="D30" s="215"/>
      <c r="E30" s="216"/>
      <c r="F30" s="207"/>
      <c r="G30" s="213"/>
    </row>
    <row r="31" spans="1:7" ht="12.75">
      <c r="A31" s="208" t="s">
        <v>40</v>
      </c>
      <c r="B31" s="212">
        <v>13</v>
      </c>
      <c r="C31" s="214" t="s">
        <v>181</v>
      </c>
      <c r="D31" s="215" t="s">
        <v>182</v>
      </c>
      <c r="E31" s="216" t="s">
        <v>183</v>
      </c>
      <c r="F31" s="207"/>
      <c r="G31" s="213" t="s">
        <v>180</v>
      </c>
    </row>
    <row r="32" spans="1:7" ht="12.75">
      <c r="A32" s="208"/>
      <c r="B32" s="212"/>
      <c r="C32" s="214"/>
      <c r="D32" s="215"/>
      <c r="E32" s="216"/>
      <c r="F32" s="207"/>
      <c r="G32" s="213"/>
    </row>
    <row r="33" spans="1:7" ht="12.75">
      <c r="A33" s="208" t="s">
        <v>41</v>
      </c>
      <c r="B33" s="212">
        <v>14</v>
      </c>
      <c r="C33" s="214" t="s">
        <v>131</v>
      </c>
      <c r="D33" s="215" t="s">
        <v>132</v>
      </c>
      <c r="E33" s="216" t="s">
        <v>133</v>
      </c>
      <c r="F33" s="207" t="s">
        <v>134</v>
      </c>
      <c r="G33" s="213" t="s">
        <v>135</v>
      </c>
    </row>
    <row r="34" spans="1:7" ht="12.75">
      <c r="A34" s="208"/>
      <c r="B34" s="212"/>
      <c r="C34" s="214"/>
      <c r="D34" s="215"/>
      <c r="E34" s="216"/>
      <c r="F34" s="207"/>
      <c r="G34" s="213"/>
    </row>
    <row r="35" spans="1:7" ht="12.75">
      <c r="A35" s="208" t="s">
        <v>42</v>
      </c>
      <c r="B35" s="212">
        <v>15</v>
      </c>
      <c r="C35" s="214" t="s">
        <v>224</v>
      </c>
      <c r="D35" s="215" t="s">
        <v>225</v>
      </c>
      <c r="E35" s="216" t="s">
        <v>226</v>
      </c>
      <c r="F35" s="207" t="s">
        <v>227</v>
      </c>
      <c r="G35" s="213" t="s">
        <v>228</v>
      </c>
    </row>
    <row r="36" spans="1:7" ht="12.75">
      <c r="A36" s="208"/>
      <c r="B36" s="212"/>
      <c r="C36" s="214"/>
      <c r="D36" s="215"/>
      <c r="E36" s="216"/>
      <c r="F36" s="207"/>
      <c r="G36" s="213"/>
    </row>
    <row r="37" spans="1:7" ht="12.75">
      <c r="A37" s="208" t="s">
        <v>43</v>
      </c>
      <c r="B37" s="212">
        <v>16</v>
      </c>
      <c r="C37" s="214" t="s">
        <v>90</v>
      </c>
      <c r="D37" s="215" t="s">
        <v>91</v>
      </c>
      <c r="E37" s="216" t="s">
        <v>92</v>
      </c>
      <c r="F37" s="207"/>
      <c r="G37" s="213" t="s">
        <v>93</v>
      </c>
    </row>
    <row r="38" spans="1:7" ht="12.75">
      <c r="A38" s="208"/>
      <c r="B38" s="212"/>
      <c r="C38" s="214"/>
      <c r="D38" s="215"/>
      <c r="E38" s="216"/>
      <c r="F38" s="207"/>
      <c r="G38" s="213"/>
    </row>
    <row r="39" spans="1:7" ht="12.75">
      <c r="A39" s="208" t="s">
        <v>44</v>
      </c>
      <c r="B39" s="212">
        <v>17</v>
      </c>
      <c r="C39" s="214" t="s">
        <v>99</v>
      </c>
      <c r="D39" s="215" t="s">
        <v>100</v>
      </c>
      <c r="E39" s="216" t="s">
        <v>101</v>
      </c>
      <c r="F39" s="207"/>
      <c r="G39" s="213" t="s">
        <v>102</v>
      </c>
    </row>
    <row r="40" spans="1:7" ht="12.75">
      <c r="A40" s="208"/>
      <c r="B40" s="212"/>
      <c r="C40" s="214"/>
      <c r="D40" s="215"/>
      <c r="E40" s="216"/>
      <c r="F40" s="207"/>
      <c r="G40" s="213"/>
    </row>
    <row r="41" spans="1:7" ht="12.75">
      <c r="A41" s="208" t="s">
        <v>45</v>
      </c>
      <c r="B41" s="212">
        <v>18</v>
      </c>
      <c r="C41" s="214" t="s">
        <v>250</v>
      </c>
      <c r="D41" s="215" t="s">
        <v>251</v>
      </c>
      <c r="E41" s="216" t="s">
        <v>248</v>
      </c>
      <c r="F41" s="207"/>
      <c r="G41" s="213" t="s">
        <v>249</v>
      </c>
    </row>
    <row r="42" spans="1:7" ht="12.75">
      <c r="A42" s="208"/>
      <c r="B42" s="212"/>
      <c r="C42" s="214"/>
      <c r="D42" s="215"/>
      <c r="E42" s="216"/>
      <c r="F42" s="207"/>
      <c r="G42" s="213"/>
    </row>
    <row r="43" spans="1:7" ht="12.75">
      <c r="A43" s="208" t="s">
        <v>46</v>
      </c>
      <c r="B43" s="212">
        <v>19</v>
      </c>
      <c r="C43" s="214" t="s">
        <v>122</v>
      </c>
      <c r="D43" s="215" t="s">
        <v>123</v>
      </c>
      <c r="E43" s="216" t="s">
        <v>124</v>
      </c>
      <c r="F43" s="207" t="s">
        <v>125</v>
      </c>
      <c r="G43" s="213" t="s">
        <v>126</v>
      </c>
    </row>
    <row r="44" spans="1:7" ht="12.75">
      <c r="A44" s="208"/>
      <c r="B44" s="212"/>
      <c r="C44" s="214"/>
      <c r="D44" s="215"/>
      <c r="E44" s="216"/>
      <c r="F44" s="207"/>
      <c r="G44" s="213"/>
    </row>
    <row r="45" spans="1:7" ht="12.75">
      <c r="A45" s="208" t="s">
        <v>47</v>
      </c>
      <c r="B45" s="212">
        <v>20</v>
      </c>
      <c r="C45" s="214" t="s">
        <v>210</v>
      </c>
      <c r="D45" s="215" t="s">
        <v>211</v>
      </c>
      <c r="E45" s="216" t="s">
        <v>212</v>
      </c>
      <c r="F45" s="207" t="s">
        <v>213</v>
      </c>
      <c r="G45" s="213" t="s">
        <v>214</v>
      </c>
    </row>
    <row r="46" spans="1:7" ht="12.75">
      <c r="A46" s="208"/>
      <c r="B46" s="212"/>
      <c r="C46" s="214"/>
      <c r="D46" s="215"/>
      <c r="E46" s="216"/>
      <c r="F46" s="207"/>
      <c r="G46" s="213"/>
    </row>
    <row r="47" spans="1:7" ht="12.75">
      <c r="A47" s="208" t="s">
        <v>48</v>
      </c>
      <c r="B47" s="212">
        <v>21</v>
      </c>
      <c r="C47" s="214" t="s">
        <v>193</v>
      </c>
      <c r="D47" s="229" t="s">
        <v>194</v>
      </c>
      <c r="E47" s="216" t="s">
        <v>195</v>
      </c>
      <c r="F47" s="207" t="s">
        <v>196</v>
      </c>
      <c r="G47" s="213" t="s">
        <v>197</v>
      </c>
    </row>
    <row r="48" spans="1:7" ht="12.75">
      <c r="A48" s="208"/>
      <c r="B48" s="212"/>
      <c r="C48" s="214"/>
      <c r="D48" s="215"/>
      <c r="E48" s="216"/>
      <c r="F48" s="207"/>
      <c r="G48" s="213"/>
    </row>
    <row r="49" spans="1:7" ht="12.75">
      <c r="A49" s="208" t="s">
        <v>49</v>
      </c>
      <c r="B49" s="212">
        <v>22</v>
      </c>
      <c r="C49" s="214" t="s">
        <v>163</v>
      </c>
      <c r="D49" s="215" t="s">
        <v>164</v>
      </c>
      <c r="E49" s="216" t="s">
        <v>165</v>
      </c>
      <c r="F49" s="207" t="s">
        <v>166</v>
      </c>
      <c r="G49" s="213" t="s">
        <v>167</v>
      </c>
    </row>
    <row r="50" spans="1:7" ht="12.75">
      <c r="A50" s="208"/>
      <c r="B50" s="212"/>
      <c r="C50" s="214"/>
      <c r="D50" s="215"/>
      <c r="E50" s="216"/>
      <c r="F50" s="207"/>
      <c r="G50" s="213"/>
    </row>
    <row r="51" spans="1:7" ht="12.75">
      <c r="A51" s="208" t="s">
        <v>50</v>
      </c>
      <c r="B51" s="212">
        <v>23</v>
      </c>
      <c r="C51" s="214" t="s">
        <v>177</v>
      </c>
      <c r="D51" s="215" t="s">
        <v>178</v>
      </c>
      <c r="E51" s="216" t="s">
        <v>179</v>
      </c>
      <c r="F51" s="207"/>
      <c r="G51" s="213" t="s">
        <v>180</v>
      </c>
    </row>
    <row r="52" spans="1:7" ht="12.75">
      <c r="A52" s="208"/>
      <c r="B52" s="212"/>
      <c r="C52" s="214"/>
      <c r="D52" s="215"/>
      <c r="E52" s="216"/>
      <c r="F52" s="207"/>
      <c r="G52" s="213"/>
    </row>
    <row r="53" spans="1:7" ht="12.75">
      <c r="A53" s="208" t="s">
        <v>51</v>
      </c>
      <c r="B53" s="212">
        <v>24</v>
      </c>
      <c r="C53" s="214" t="s">
        <v>168</v>
      </c>
      <c r="D53" s="215" t="s">
        <v>169</v>
      </c>
      <c r="E53" s="216" t="s">
        <v>170</v>
      </c>
      <c r="F53" s="207" t="s">
        <v>171</v>
      </c>
      <c r="G53" s="213" t="s">
        <v>172</v>
      </c>
    </row>
    <row r="54" spans="1:7" ht="12.75">
      <c r="A54" s="208"/>
      <c r="B54" s="212"/>
      <c r="C54" s="214"/>
      <c r="D54" s="215"/>
      <c r="E54" s="216"/>
      <c r="F54" s="207"/>
      <c r="G54" s="213"/>
    </row>
    <row r="55" spans="1:7" ht="12.75">
      <c r="A55" s="208" t="s">
        <v>52</v>
      </c>
      <c r="B55" s="212">
        <v>25</v>
      </c>
      <c r="C55" s="214" t="s">
        <v>127</v>
      </c>
      <c r="D55" s="215" t="s">
        <v>128</v>
      </c>
      <c r="E55" s="216" t="s">
        <v>124</v>
      </c>
      <c r="F55" s="207" t="s">
        <v>129</v>
      </c>
      <c r="G55" s="213" t="s">
        <v>130</v>
      </c>
    </row>
    <row r="56" spans="1:7" ht="12.75">
      <c r="A56" s="208"/>
      <c r="B56" s="212"/>
      <c r="C56" s="214"/>
      <c r="D56" s="215"/>
      <c r="E56" s="216"/>
      <c r="F56" s="207"/>
      <c r="G56" s="213"/>
    </row>
    <row r="57" spans="1:7" ht="12.75">
      <c r="A57" s="208" t="s">
        <v>53</v>
      </c>
      <c r="B57" s="212">
        <v>26</v>
      </c>
      <c r="C57" s="214" t="s">
        <v>202</v>
      </c>
      <c r="D57" s="215" t="s">
        <v>203</v>
      </c>
      <c r="E57" s="216" t="s">
        <v>204</v>
      </c>
      <c r="F57" s="207"/>
      <c r="G57" s="213" t="s">
        <v>205</v>
      </c>
    </row>
    <row r="58" spans="1:7" ht="12.75">
      <c r="A58" s="208"/>
      <c r="B58" s="212"/>
      <c r="C58" s="214"/>
      <c r="D58" s="215"/>
      <c r="E58" s="216"/>
      <c r="F58" s="207"/>
      <c r="G58" s="213"/>
    </row>
    <row r="59" spans="1:7" ht="12.75">
      <c r="A59" s="208" t="s">
        <v>54</v>
      </c>
      <c r="B59" s="212">
        <v>27</v>
      </c>
      <c r="C59" s="214" t="s">
        <v>198</v>
      </c>
      <c r="D59" s="215" t="s">
        <v>199</v>
      </c>
      <c r="E59" s="216" t="s">
        <v>195</v>
      </c>
      <c r="F59" s="207" t="s">
        <v>200</v>
      </c>
      <c r="G59" s="213" t="s">
        <v>201</v>
      </c>
    </row>
    <row r="60" spans="1:7" ht="12.75">
      <c r="A60" s="208"/>
      <c r="B60" s="212"/>
      <c r="C60" s="214"/>
      <c r="D60" s="215"/>
      <c r="E60" s="216"/>
      <c r="F60" s="207"/>
      <c r="G60" s="213"/>
    </row>
    <row r="61" spans="1:7" ht="12.75">
      <c r="A61" s="208" t="s">
        <v>55</v>
      </c>
      <c r="B61" s="212">
        <v>28</v>
      </c>
      <c r="C61" s="214" t="s">
        <v>246</v>
      </c>
      <c r="D61" s="215" t="s">
        <v>247</v>
      </c>
      <c r="E61" s="216" t="s">
        <v>248</v>
      </c>
      <c r="F61" s="207"/>
      <c r="G61" s="213" t="s">
        <v>249</v>
      </c>
    </row>
    <row r="62" spans="1:7" ht="12.75">
      <c r="A62" s="208"/>
      <c r="B62" s="212"/>
      <c r="C62" s="214"/>
      <c r="D62" s="215"/>
      <c r="E62" s="216"/>
      <c r="F62" s="207"/>
      <c r="G62" s="213"/>
    </row>
    <row r="63" spans="1:7" ht="12.75">
      <c r="A63" s="208" t="s">
        <v>56</v>
      </c>
      <c r="B63" s="212">
        <v>29</v>
      </c>
      <c r="C63" s="214" t="s">
        <v>220</v>
      </c>
      <c r="D63" s="215" t="s">
        <v>221</v>
      </c>
      <c r="E63" s="216" t="s">
        <v>222</v>
      </c>
      <c r="F63" s="207"/>
      <c r="G63" s="213" t="s">
        <v>223</v>
      </c>
    </row>
    <row r="64" spans="1:7" ht="12.75">
      <c r="A64" s="208"/>
      <c r="B64" s="212"/>
      <c r="C64" s="214"/>
      <c r="D64" s="215"/>
      <c r="E64" s="216"/>
      <c r="F64" s="207"/>
      <c r="G64" s="213"/>
    </row>
    <row r="65" spans="1:7" ht="12.75">
      <c r="A65" s="208" t="s">
        <v>57</v>
      </c>
      <c r="B65" s="212">
        <v>30</v>
      </c>
      <c r="C65" s="214" t="s">
        <v>229</v>
      </c>
      <c r="D65" s="215" t="s">
        <v>230</v>
      </c>
      <c r="E65" s="216" t="s">
        <v>231</v>
      </c>
      <c r="F65" s="207" t="s">
        <v>232</v>
      </c>
      <c r="G65" s="213" t="s">
        <v>233</v>
      </c>
    </row>
    <row r="66" spans="1:7" ht="12.75">
      <c r="A66" s="208"/>
      <c r="B66" s="212"/>
      <c r="C66" s="214"/>
      <c r="D66" s="215"/>
      <c r="E66" s="216"/>
      <c r="F66" s="207"/>
      <c r="G66" s="213"/>
    </row>
    <row r="67" spans="1:7" ht="12.75">
      <c r="A67" s="208" t="s">
        <v>58</v>
      </c>
      <c r="B67" s="212">
        <v>31</v>
      </c>
      <c r="C67" s="214" t="s">
        <v>136</v>
      </c>
      <c r="D67" s="215" t="s">
        <v>137</v>
      </c>
      <c r="E67" s="216" t="s">
        <v>133</v>
      </c>
      <c r="F67" s="207" t="s">
        <v>138</v>
      </c>
      <c r="G67" s="213" t="s">
        <v>139</v>
      </c>
    </row>
    <row r="68" spans="1:7" ht="12.75">
      <c r="A68" s="208"/>
      <c r="B68" s="212"/>
      <c r="C68" s="214"/>
      <c r="D68" s="215"/>
      <c r="E68" s="216"/>
      <c r="F68" s="207"/>
      <c r="G68" s="213"/>
    </row>
    <row r="69" spans="1:7" ht="12.75">
      <c r="A69" s="208" t="s">
        <v>59</v>
      </c>
      <c r="B69" s="212">
        <v>32</v>
      </c>
      <c r="C69" s="214" t="s">
        <v>85</v>
      </c>
      <c r="D69" s="215" t="s">
        <v>86</v>
      </c>
      <c r="E69" s="216" t="s">
        <v>87</v>
      </c>
      <c r="F69" s="207" t="s">
        <v>88</v>
      </c>
      <c r="G69" s="213" t="s">
        <v>89</v>
      </c>
    </row>
    <row r="70" spans="1:7" ht="12.75">
      <c r="A70" s="208"/>
      <c r="B70" s="212"/>
      <c r="C70" s="214"/>
      <c r="D70" s="215"/>
      <c r="E70" s="216"/>
      <c r="F70" s="207"/>
      <c r="G70" s="213"/>
    </row>
    <row r="71" spans="1:7" ht="12.75">
      <c r="A71" s="208" t="s">
        <v>60</v>
      </c>
      <c r="B71" s="212">
        <v>33</v>
      </c>
      <c r="C71" s="214" t="s">
        <v>215</v>
      </c>
      <c r="D71" s="215" t="s">
        <v>216</v>
      </c>
      <c r="E71" s="216" t="s">
        <v>217</v>
      </c>
      <c r="F71" s="207" t="s">
        <v>218</v>
      </c>
      <c r="G71" s="213" t="s">
        <v>219</v>
      </c>
    </row>
    <row r="72" spans="1:7" ht="12.75">
      <c r="A72" s="208"/>
      <c r="B72" s="212"/>
      <c r="C72" s="214"/>
      <c r="D72" s="215"/>
      <c r="E72" s="216"/>
      <c r="F72" s="207"/>
      <c r="G72" s="213"/>
    </row>
    <row r="73" spans="1:7" ht="12.75">
      <c r="A73" s="208" t="s">
        <v>61</v>
      </c>
      <c r="B73" s="212">
        <v>34</v>
      </c>
      <c r="C73" s="214" t="s">
        <v>151</v>
      </c>
      <c r="D73" s="215" t="s">
        <v>152</v>
      </c>
      <c r="E73" s="216" t="s">
        <v>153</v>
      </c>
      <c r="F73" s="207"/>
      <c r="G73" s="213" t="s">
        <v>154</v>
      </c>
    </row>
    <row r="74" spans="1:7" ht="12.75">
      <c r="A74" s="208"/>
      <c r="B74" s="212"/>
      <c r="C74" s="214"/>
      <c r="D74" s="215"/>
      <c r="E74" s="216"/>
      <c r="F74" s="207"/>
      <c r="G74" s="213"/>
    </row>
    <row r="75" spans="1:7" ht="12.75">
      <c r="A75" s="208" t="s">
        <v>62</v>
      </c>
      <c r="B75" s="212">
        <v>35</v>
      </c>
      <c r="C75" s="214" t="s">
        <v>159</v>
      </c>
      <c r="D75" s="215" t="s">
        <v>160</v>
      </c>
      <c r="E75" s="216" t="s">
        <v>161</v>
      </c>
      <c r="F75" s="207"/>
      <c r="G75" s="213" t="s">
        <v>162</v>
      </c>
    </row>
    <row r="76" spans="1:7" ht="12.75">
      <c r="A76" s="208"/>
      <c r="B76" s="212"/>
      <c r="C76" s="214"/>
      <c r="D76" s="215"/>
      <c r="E76" s="216"/>
      <c r="F76" s="207"/>
      <c r="G76" s="213"/>
    </row>
    <row r="77" spans="1:7" ht="12.75">
      <c r="A77" s="208" t="s">
        <v>63</v>
      </c>
      <c r="B77" s="219">
        <v>36</v>
      </c>
      <c r="C77" s="221" t="s">
        <v>143</v>
      </c>
      <c r="D77" s="223" t="s">
        <v>144</v>
      </c>
      <c r="E77" s="225" t="s">
        <v>133</v>
      </c>
      <c r="F77" s="227" t="s">
        <v>145</v>
      </c>
      <c r="G77" s="217" t="s">
        <v>126</v>
      </c>
    </row>
    <row r="78" spans="1:7" ht="12.75">
      <c r="A78" s="208"/>
      <c r="B78" s="220"/>
      <c r="C78" s="222"/>
      <c r="D78" s="224"/>
      <c r="E78" s="226"/>
      <c r="F78" s="228"/>
      <c r="G78" s="218"/>
    </row>
    <row r="79" spans="1:7" ht="12.75">
      <c r="A79" s="208" t="s">
        <v>64</v>
      </c>
      <c r="B79" s="212">
        <v>37</v>
      </c>
      <c r="C79" s="214" t="s">
        <v>118</v>
      </c>
      <c r="D79" s="215" t="s">
        <v>119</v>
      </c>
      <c r="E79" s="216" t="s">
        <v>120</v>
      </c>
      <c r="F79" s="207"/>
      <c r="G79" s="213" t="s">
        <v>121</v>
      </c>
    </row>
    <row r="80" spans="1:7" ht="12.75">
      <c r="A80" s="208"/>
      <c r="B80" s="212"/>
      <c r="C80" s="214"/>
      <c r="D80" s="215"/>
      <c r="E80" s="216"/>
      <c r="F80" s="207"/>
      <c r="G80" s="213"/>
    </row>
    <row r="81" spans="1:7" ht="12.75">
      <c r="A81" s="208" t="s">
        <v>65</v>
      </c>
      <c r="B81" s="212">
        <v>38</v>
      </c>
      <c r="C81" s="214" t="s">
        <v>184</v>
      </c>
      <c r="D81" s="215" t="s">
        <v>185</v>
      </c>
      <c r="E81" s="216" t="s">
        <v>186</v>
      </c>
      <c r="F81" s="207"/>
      <c r="G81" s="213" t="s">
        <v>187</v>
      </c>
    </row>
    <row r="82" spans="1:7" ht="12.75">
      <c r="A82" s="208"/>
      <c r="B82" s="212"/>
      <c r="C82" s="214"/>
      <c r="D82" s="215"/>
      <c r="E82" s="216"/>
      <c r="F82" s="207"/>
      <c r="G82" s="213"/>
    </row>
    <row r="83" spans="1:7" ht="12.75">
      <c r="A83" s="208" t="s">
        <v>66</v>
      </c>
      <c r="B83" s="212">
        <v>39</v>
      </c>
      <c r="C83" s="214" t="s">
        <v>242</v>
      </c>
      <c r="D83" s="215" t="s">
        <v>243</v>
      </c>
      <c r="E83" s="216" t="s">
        <v>244</v>
      </c>
      <c r="F83" s="207"/>
      <c r="G83" s="213" t="s">
        <v>245</v>
      </c>
    </row>
    <row r="84" spans="1:7" ht="12.75">
      <c r="A84" s="208"/>
      <c r="B84" s="212"/>
      <c r="C84" s="214"/>
      <c r="D84" s="215"/>
      <c r="E84" s="216"/>
      <c r="F84" s="207"/>
      <c r="G84" s="213"/>
    </row>
    <row r="85" spans="1:7" ht="12.75">
      <c r="A85" s="208" t="s">
        <v>67</v>
      </c>
      <c r="B85" s="212">
        <v>40</v>
      </c>
      <c r="C85" s="214" t="s">
        <v>173</v>
      </c>
      <c r="D85" s="215" t="s">
        <v>174</v>
      </c>
      <c r="E85" s="216" t="s">
        <v>175</v>
      </c>
      <c r="F85" s="207"/>
      <c r="G85" s="213" t="s">
        <v>176</v>
      </c>
    </row>
    <row r="86" spans="1:7" ht="12.75">
      <c r="A86" s="208"/>
      <c r="B86" s="212"/>
      <c r="C86" s="214"/>
      <c r="D86" s="215"/>
      <c r="E86" s="216"/>
      <c r="F86" s="207"/>
      <c r="G86" s="213"/>
    </row>
    <row r="87" spans="1:8" ht="12.75">
      <c r="A87" s="207" t="s">
        <v>74</v>
      </c>
      <c r="B87" s="212">
        <v>41</v>
      </c>
      <c r="C87" s="214" t="s">
        <v>252</v>
      </c>
      <c r="D87" s="215" t="s">
        <v>253</v>
      </c>
      <c r="E87" s="216" t="s">
        <v>254</v>
      </c>
      <c r="F87" s="207"/>
      <c r="G87" s="213" t="s">
        <v>255</v>
      </c>
      <c r="H87" s="3"/>
    </row>
    <row r="88" spans="1:8" ht="12.75">
      <c r="A88" s="208"/>
      <c r="B88" s="212"/>
      <c r="C88" s="214"/>
      <c r="D88" s="215"/>
      <c r="E88" s="216"/>
      <c r="F88" s="207"/>
      <c r="G88" s="213"/>
      <c r="H88" s="3"/>
    </row>
    <row r="89" spans="1:8" ht="12.75">
      <c r="A89" s="207" t="s">
        <v>75</v>
      </c>
      <c r="B89" s="212">
        <v>42</v>
      </c>
      <c r="C89" s="214" t="s">
        <v>107</v>
      </c>
      <c r="D89" s="215" t="s">
        <v>108</v>
      </c>
      <c r="E89" s="216" t="s">
        <v>109</v>
      </c>
      <c r="F89" s="207" t="s">
        <v>110</v>
      </c>
      <c r="G89" s="213" t="s">
        <v>111</v>
      </c>
      <c r="H89" s="3"/>
    </row>
    <row r="90" spans="1:8" ht="12.75">
      <c r="A90" s="208"/>
      <c r="B90" s="212"/>
      <c r="C90" s="214"/>
      <c r="D90" s="215"/>
      <c r="E90" s="216"/>
      <c r="F90" s="207"/>
      <c r="G90" s="213"/>
      <c r="H90" s="3"/>
    </row>
    <row r="91" spans="1:8" ht="12.75">
      <c r="A91" s="207" t="s">
        <v>76</v>
      </c>
      <c r="B91" s="212">
        <v>43</v>
      </c>
      <c r="C91" s="214" t="s">
        <v>94</v>
      </c>
      <c r="D91" s="215" t="s">
        <v>95</v>
      </c>
      <c r="E91" s="216" t="s">
        <v>96</v>
      </c>
      <c r="F91" s="207" t="s">
        <v>97</v>
      </c>
      <c r="G91" s="213" t="s">
        <v>98</v>
      </c>
      <c r="H91" s="3"/>
    </row>
    <row r="92" spans="1:8" ht="12.75">
      <c r="A92" s="208"/>
      <c r="B92" s="212"/>
      <c r="C92" s="214"/>
      <c r="D92" s="215"/>
      <c r="E92" s="216"/>
      <c r="F92" s="207"/>
      <c r="G92" s="213"/>
      <c r="H92" s="3"/>
    </row>
    <row r="93" spans="1:8" ht="12.75">
      <c r="A93" s="207" t="s">
        <v>77</v>
      </c>
      <c r="B93" s="209">
        <v>44</v>
      </c>
      <c r="C93" s="206"/>
      <c r="D93" s="211"/>
      <c r="E93" s="211"/>
      <c r="F93" s="67"/>
      <c r="G93" s="206"/>
      <c r="H93" s="3"/>
    </row>
    <row r="94" spans="1:8" ht="12.75">
      <c r="A94" s="208"/>
      <c r="B94" s="210"/>
      <c r="C94" s="206"/>
      <c r="D94" s="211"/>
      <c r="E94" s="211"/>
      <c r="F94" s="67"/>
      <c r="G94" s="206"/>
      <c r="H94" s="3"/>
    </row>
    <row r="95" spans="1:8" ht="12.75">
      <c r="A95" s="207" t="s">
        <v>78</v>
      </c>
      <c r="B95" s="209">
        <v>45</v>
      </c>
      <c r="C95" s="206"/>
      <c r="D95" s="211"/>
      <c r="E95" s="211"/>
      <c r="F95" s="67"/>
      <c r="G95" s="206"/>
      <c r="H95" s="3"/>
    </row>
    <row r="96" spans="1:8" ht="12.75">
      <c r="A96" s="208"/>
      <c r="B96" s="210"/>
      <c r="C96" s="206"/>
      <c r="D96" s="211"/>
      <c r="E96" s="211"/>
      <c r="F96" s="67"/>
      <c r="G96" s="206"/>
      <c r="H96" s="3"/>
    </row>
    <row r="97" spans="1:8" ht="12.75">
      <c r="A97" s="207" t="s">
        <v>79</v>
      </c>
      <c r="B97" s="209">
        <v>46</v>
      </c>
      <c r="C97" s="206"/>
      <c r="D97" s="211"/>
      <c r="E97" s="211"/>
      <c r="F97" s="67"/>
      <c r="G97" s="206"/>
      <c r="H97" s="3"/>
    </row>
    <row r="98" spans="1:8" ht="12.75">
      <c r="A98" s="208"/>
      <c r="B98" s="210"/>
      <c r="C98" s="206"/>
      <c r="D98" s="211"/>
      <c r="E98" s="211"/>
      <c r="F98" s="67"/>
      <c r="G98" s="206"/>
      <c r="H98" s="3"/>
    </row>
    <row r="99" spans="1:8" ht="12.75">
      <c r="A99" s="203"/>
      <c r="B99" s="204"/>
      <c r="C99" s="202"/>
      <c r="D99" s="200"/>
      <c r="E99" s="200"/>
      <c r="F99" s="201"/>
      <c r="G99" s="202"/>
      <c r="H99" s="3"/>
    </row>
    <row r="100" spans="1:8" ht="12.75">
      <c r="A100" s="203"/>
      <c r="B100" s="205"/>
      <c r="C100" s="202"/>
      <c r="D100" s="200"/>
      <c r="E100" s="200"/>
      <c r="F100" s="201"/>
      <c r="G100" s="202"/>
      <c r="H100" s="3"/>
    </row>
    <row r="101" spans="1:8" ht="12.75">
      <c r="A101" s="203"/>
      <c r="B101" s="204"/>
      <c r="C101" s="202"/>
      <c r="D101" s="200"/>
      <c r="E101" s="200"/>
      <c r="F101" s="201"/>
      <c r="G101" s="202"/>
      <c r="H101" s="3"/>
    </row>
    <row r="102" spans="1:8" ht="12.75">
      <c r="A102" s="203"/>
      <c r="B102" s="205"/>
      <c r="C102" s="202"/>
      <c r="D102" s="200"/>
      <c r="E102" s="200"/>
      <c r="F102" s="201"/>
      <c r="G102" s="202"/>
      <c r="H102" s="3"/>
    </row>
    <row r="103" spans="1:8" ht="12.75">
      <c r="A103" s="203"/>
      <c r="B103" s="204"/>
      <c r="C103" s="202"/>
      <c r="D103" s="200"/>
      <c r="E103" s="200"/>
      <c r="F103" s="201"/>
      <c r="G103" s="202"/>
      <c r="H103" s="3"/>
    </row>
    <row r="104" spans="1:8" ht="12.75">
      <c r="A104" s="203"/>
      <c r="B104" s="205"/>
      <c r="C104" s="202"/>
      <c r="D104" s="200"/>
      <c r="E104" s="200"/>
      <c r="F104" s="201"/>
      <c r="G104" s="202"/>
      <c r="H104" s="3"/>
    </row>
    <row r="105" spans="1:8" ht="12.75">
      <c r="A105" s="203"/>
      <c r="B105" s="204"/>
      <c r="C105" s="202"/>
      <c r="D105" s="200"/>
      <c r="E105" s="200"/>
      <c r="F105" s="201"/>
      <c r="G105" s="202"/>
      <c r="H105" s="3"/>
    </row>
    <row r="106" spans="1:8" ht="12.75">
      <c r="A106" s="203"/>
      <c r="B106" s="205"/>
      <c r="C106" s="202"/>
      <c r="D106" s="200"/>
      <c r="E106" s="200"/>
      <c r="F106" s="201"/>
      <c r="G106" s="202"/>
      <c r="H106" s="3"/>
    </row>
    <row r="107" spans="1:8" ht="12.75">
      <c r="A107" s="203"/>
      <c r="B107" s="204"/>
      <c r="C107" s="202"/>
      <c r="D107" s="200"/>
      <c r="E107" s="200"/>
      <c r="F107" s="201"/>
      <c r="G107" s="202"/>
      <c r="H107" s="3"/>
    </row>
    <row r="108" spans="1:8" ht="12.75">
      <c r="A108" s="203"/>
      <c r="B108" s="205"/>
      <c r="C108" s="202"/>
      <c r="D108" s="200"/>
      <c r="E108" s="200"/>
      <c r="F108" s="201"/>
      <c r="G108" s="202"/>
      <c r="H108" s="3"/>
    </row>
    <row r="109" spans="1:8" ht="12.75">
      <c r="A109" s="203"/>
      <c r="B109" s="204"/>
      <c r="C109" s="202"/>
      <c r="D109" s="200"/>
      <c r="E109" s="200"/>
      <c r="F109" s="201"/>
      <c r="G109" s="202"/>
      <c r="H109" s="3"/>
    </row>
    <row r="110" spans="1:8" ht="12.75">
      <c r="A110" s="203"/>
      <c r="B110" s="205"/>
      <c r="C110" s="202"/>
      <c r="D110" s="200"/>
      <c r="E110" s="200"/>
      <c r="F110" s="201"/>
      <c r="G110" s="202"/>
      <c r="H110" s="3"/>
    </row>
    <row r="111" spans="1:8" ht="12.75">
      <c r="A111" s="203"/>
      <c r="B111" s="204"/>
      <c r="C111" s="202"/>
      <c r="D111" s="200"/>
      <c r="E111" s="200"/>
      <c r="F111" s="201"/>
      <c r="G111" s="202"/>
      <c r="H111" s="3"/>
    </row>
    <row r="112" spans="1:8" ht="12.75">
      <c r="A112" s="203"/>
      <c r="B112" s="205"/>
      <c r="C112" s="202"/>
      <c r="D112" s="200"/>
      <c r="E112" s="200"/>
      <c r="F112" s="201"/>
      <c r="G112" s="202"/>
      <c r="H112" s="3"/>
    </row>
    <row r="113" spans="1:8" ht="12.75">
      <c r="A113" s="203"/>
      <c r="B113" s="204"/>
      <c r="C113" s="202"/>
      <c r="D113" s="200"/>
      <c r="E113" s="200"/>
      <c r="F113" s="201"/>
      <c r="G113" s="202"/>
      <c r="H113" s="3"/>
    </row>
    <row r="114" spans="1:8" ht="12.75">
      <c r="A114" s="203"/>
      <c r="B114" s="205"/>
      <c r="C114" s="202"/>
      <c r="D114" s="200"/>
      <c r="E114" s="200"/>
      <c r="F114" s="201"/>
      <c r="G114" s="202"/>
      <c r="H114" s="3"/>
    </row>
    <row r="115" spans="1:8" ht="12.75">
      <c r="A115" s="203"/>
      <c r="B115" s="204"/>
      <c r="C115" s="202"/>
      <c r="D115" s="200"/>
      <c r="E115" s="200"/>
      <c r="F115" s="201"/>
      <c r="G115" s="202"/>
      <c r="H115" s="3"/>
    </row>
    <row r="116" spans="1:8" ht="12.75">
      <c r="A116" s="203"/>
      <c r="B116" s="205"/>
      <c r="C116" s="202"/>
      <c r="D116" s="200"/>
      <c r="E116" s="200"/>
      <c r="F116" s="201"/>
      <c r="G116" s="202"/>
      <c r="H116" s="3"/>
    </row>
    <row r="117" spans="1:8" ht="12.75">
      <c r="A117" s="203"/>
      <c r="B117" s="204"/>
      <c r="C117" s="202"/>
      <c r="D117" s="200"/>
      <c r="E117" s="200"/>
      <c r="F117" s="201"/>
      <c r="G117" s="202"/>
      <c r="H117" s="3"/>
    </row>
    <row r="118" spans="1:8" ht="12.75">
      <c r="A118" s="203"/>
      <c r="B118" s="205"/>
      <c r="C118" s="202"/>
      <c r="D118" s="200"/>
      <c r="E118" s="200"/>
      <c r="F118" s="201"/>
      <c r="G118" s="202"/>
      <c r="H118" s="3"/>
    </row>
    <row r="119" spans="1:8" ht="12.75">
      <c r="A119" s="203"/>
      <c r="B119" s="204"/>
      <c r="C119" s="202"/>
      <c r="D119" s="200"/>
      <c r="E119" s="200"/>
      <c r="F119" s="201"/>
      <c r="G119" s="202"/>
      <c r="H119" s="3"/>
    </row>
    <row r="120" spans="1:8" ht="12.75">
      <c r="A120" s="203"/>
      <c r="B120" s="205"/>
      <c r="C120" s="202"/>
      <c r="D120" s="200"/>
      <c r="E120" s="200"/>
      <c r="F120" s="201"/>
      <c r="G120" s="202"/>
      <c r="H120" s="3"/>
    </row>
    <row r="121" spans="1:8" ht="12.75">
      <c r="A121" s="203"/>
      <c r="B121" s="204"/>
      <c r="C121" s="202"/>
      <c r="D121" s="200"/>
      <c r="E121" s="200"/>
      <c r="F121" s="201"/>
      <c r="G121" s="202"/>
      <c r="H121" s="3"/>
    </row>
    <row r="122" spans="1:8" ht="12.75">
      <c r="A122" s="203"/>
      <c r="B122" s="205"/>
      <c r="C122" s="202"/>
      <c r="D122" s="200"/>
      <c r="E122" s="200"/>
      <c r="F122" s="201"/>
      <c r="G122" s="202"/>
      <c r="H122" s="3"/>
    </row>
    <row r="123" spans="1:8" ht="12.75">
      <c r="A123" s="203"/>
      <c r="B123" s="204"/>
      <c r="C123" s="202"/>
      <c r="D123" s="200"/>
      <c r="E123" s="200"/>
      <c r="F123" s="201"/>
      <c r="G123" s="202"/>
      <c r="H123" s="3"/>
    </row>
    <row r="124" spans="1:8" ht="12.75">
      <c r="A124" s="203"/>
      <c r="B124" s="205"/>
      <c r="C124" s="202"/>
      <c r="D124" s="200"/>
      <c r="E124" s="200"/>
      <c r="F124" s="201"/>
      <c r="G124" s="202"/>
      <c r="H124" s="3"/>
    </row>
    <row r="125" spans="1:8" ht="12.75">
      <c r="A125" s="203"/>
      <c r="B125" s="204"/>
      <c r="C125" s="202"/>
      <c r="D125" s="200"/>
      <c r="E125" s="200"/>
      <c r="F125" s="201"/>
      <c r="G125" s="202"/>
      <c r="H125" s="3"/>
    </row>
    <row r="126" spans="1:8" ht="12.75">
      <c r="A126" s="203"/>
      <c r="B126" s="205"/>
      <c r="C126" s="202"/>
      <c r="D126" s="200"/>
      <c r="E126" s="200"/>
      <c r="F126" s="201"/>
      <c r="G126" s="202"/>
      <c r="H126" s="3"/>
    </row>
    <row r="127" spans="1:8" ht="12.75">
      <c r="A127" s="203"/>
      <c r="B127" s="204"/>
      <c r="C127" s="202"/>
      <c r="D127" s="200"/>
      <c r="E127" s="200"/>
      <c r="F127" s="201"/>
      <c r="G127" s="202"/>
      <c r="H127" s="3"/>
    </row>
    <row r="128" spans="1:8" ht="12.75">
      <c r="A128" s="203"/>
      <c r="B128" s="205"/>
      <c r="C128" s="202"/>
      <c r="D128" s="200"/>
      <c r="E128" s="200"/>
      <c r="F128" s="201"/>
      <c r="G128" s="202"/>
      <c r="H128" s="3"/>
    </row>
    <row r="129" spans="1:8" ht="12.75">
      <c r="A129" s="203"/>
      <c r="B129" s="204"/>
      <c r="C129" s="202"/>
      <c r="D129" s="200"/>
      <c r="E129" s="200"/>
      <c r="F129" s="201"/>
      <c r="G129" s="202"/>
      <c r="H129" s="3"/>
    </row>
    <row r="130" spans="1:8" ht="12.75">
      <c r="A130" s="203"/>
      <c r="B130" s="205"/>
      <c r="C130" s="202"/>
      <c r="D130" s="200"/>
      <c r="E130" s="200"/>
      <c r="F130" s="201"/>
      <c r="G130" s="202"/>
      <c r="H130" s="3"/>
    </row>
    <row r="131" spans="1:8" ht="12.75">
      <c r="A131" s="203"/>
      <c r="B131" s="204"/>
      <c r="C131" s="202"/>
      <c r="D131" s="200"/>
      <c r="E131" s="200"/>
      <c r="F131" s="201"/>
      <c r="G131" s="202"/>
      <c r="H131" s="3"/>
    </row>
    <row r="132" spans="1:8" ht="12.75">
      <c r="A132" s="203"/>
      <c r="B132" s="205"/>
      <c r="C132" s="202"/>
      <c r="D132" s="200"/>
      <c r="E132" s="200"/>
      <c r="F132" s="201"/>
      <c r="G132" s="202"/>
      <c r="H132" s="3"/>
    </row>
    <row r="133" spans="1:8" ht="12.75">
      <c r="A133" s="203"/>
      <c r="B133" s="204"/>
      <c r="C133" s="202"/>
      <c r="D133" s="200"/>
      <c r="E133" s="200"/>
      <c r="F133" s="201"/>
      <c r="G133" s="202"/>
      <c r="H133" s="3"/>
    </row>
    <row r="134" spans="1:8" ht="12.75">
      <c r="A134" s="203"/>
      <c r="B134" s="205"/>
      <c r="C134" s="202"/>
      <c r="D134" s="200"/>
      <c r="E134" s="200"/>
      <c r="F134" s="201"/>
      <c r="G134" s="202"/>
      <c r="H134" s="3"/>
    </row>
    <row r="135" spans="1:8" ht="12.75">
      <c r="A135" s="203"/>
      <c r="B135" s="204"/>
      <c r="C135" s="202"/>
      <c r="D135" s="200"/>
      <c r="E135" s="200"/>
      <c r="F135" s="201"/>
      <c r="G135" s="202"/>
      <c r="H135" s="3"/>
    </row>
    <row r="136" spans="1:8" ht="12.75">
      <c r="A136" s="203"/>
      <c r="B136" s="205"/>
      <c r="C136" s="202"/>
      <c r="D136" s="200"/>
      <c r="E136" s="200"/>
      <c r="F136" s="201"/>
      <c r="G136" s="202"/>
      <c r="H136" s="3"/>
    </row>
    <row r="137" spans="1:8" ht="12.75">
      <c r="A137" s="203"/>
      <c r="B137" s="204"/>
      <c r="C137" s="202"/>
      <c r="D137" s="200"/>
      <c r="E137" s="200"/>
      <c r="F137" s="201"/>
      <c r="G137" s="202"/>
      <c r="H137" s="3"/>
    </row>
    <row r="138" spans="1:8" ht="12.75">
      <c r="A138" s="203"/>
      <c r="B138" s="205"/>
      <c r="C138" s="202"/>
      <c r="D138" s="200"/>
      <c r="E138" s="200"/>
      <c r="F138" s="201"/>
      <c r="G138" s="202"/>
      <c r="H138" s="3"/>
    </row>
    <row r="139" spans="1:8" ht="12.75">
      <c r="A139" s="203"/>
      <c r="B139" s="204"/>
      <c r="C139" s="202"/>
      <c r="D139" s="200"/>
      <c r="E139" s="200"/>
      <c r="F139" s="201"/>
      <c r="G139" s="202"/>
      <c r="H139" s="3"/>
    </row>
    <row r="140" spans="1:8" ht="12.75">
      <c r="A140" s="203"/>
      <c r="B140" s="205"/>
      <c r="C140" s="202"/>
      <c r="D140" s="200"/>
      <c r="E140" s="200"/>
      <c r="F140" s="201"/>
      <c r="G140" s="202"/>
      <c r="H140" s="3"/>
    </row>
    <row r="141" spans="1:8" ht="12.75">
      <c r="A141" s="203"/>
      <c r="B141" s="204"/>
      <c r="C141" s="202"/>
      <c r="D141" s="200"/>
      <c r="E141" s="200"/>
      <c r="F141" s="201"/>
      <c r="G141" s="202"/>
      <c r="H141" s="3"/>
    </row>
    <row r="142" spans="1:8" ht="12.75">
      <c r="A142" s="203"/>
      <c r="B142" s="205"/>
      <c r="C142" s="202"/>
      <c r="D142" s="200"/>
      <c r="E142" s="200"/>
      <c r="F142" s="201"/>
      <c r="G142" s="202"/>
      <c r="H142" s="3"/>
    </row>
    <row r="143" spans="1:8" ht="12.75">
      <c r="A143" s="203"/>
      <c r="B143" s="204"/>
      <c r="C143" s="202"/>
      <c r="D143" s="200"/>
      <c r="E143" s="200"/>
      <c r="F143" s="201"/>
      <c r="G143" s="202"/>
      <c r="H143" s="3"/>
    </row>
    <row r="144" spans="1:8" ht="12.75">
      <c r="A144" s="203"/>
      <c r="B144" s="205"/>
      <c r="C144" s="202"/>
      <c r="D144" s="200"/>
      <c r="E144" s="200"/>
      <c r="F144" s="201"/>
      <c r="G144" s="202"/>
      <c r="H144" s="3"/>
    </row>
    <row r="145" spans="1:8" ht="12.75">
      <c r="A145" s="203"/>
      <c r="B145" s="204"/>
      <c r="C145" s="202"/>
      <c r="D145" s="200"/>
      <c r="E145" s="200"/>
      <c r="F145" s="201"/>
      <c r="G145" s="202"/>
      <c r="H145" s="3"/>
    </row>
    <row r="146" spans="1:8" ht="12.75">
      <c r="A146" s="203"/>
      <c r="B146" s="205"/>
      <c r="C146" s="202"/>
      <c r="D146" s="200"/>
      <c r="E146" s="200"/>
      <c r="F146" s="201"/>
      <c r="G146" s="202"/>
      <c r="H146" s="3"/>
    </row>
    <row r="147" spans="1:8" ht="12.75">
      <c r="A147" s="203"/>
      <c r="B147" s="204"/>
      <c r="C147" s="202"/>
      <c r="D147" s="200"/>
      <c r="E147" s="200"/>
      <c r="F147" s="201"/>
      <c r="G147" s="202"/>
      <c r="H147" s="3"/>
    </row>
    <row r="148" spans="1:8" ht="12.75">
      <c r="A148" s="203"/>
      <c r="B148" s="205"/>
      <c r="C148" s="202"/>
      <c r="D148" s="200"/>
      <c r="E148" s="200"/>
      <c r="F148" s="201"/>
      <c r="G148" s="202"/>
      <c r="H148" s="3"/>
    </row>
    <row r="149" spans="1:8" ht="12.75">
      <c r="A149" s="203"/>
      <c r="B149" s="204"/>
      <c r="C149" s="202"/>
      <c r="D149" s="200"/>
      <c r="E149" s="200"/>
      <c r="F149" s="201"/>
      <c r="G149" s="202"/>
      <c r="H149" s="3"/>
    </row>
    <row r="150" spans="1:8" ht="12.75">
      <c r="A150" s="203"/>
      <c r="B150" s="205"/>
      <c r="C150" s="202"/>
      <c r="D150" s="200"/>
      <c r="E150" s="200"/>
      <c r="F150" s="201"/>
      <c r="G150" s="202"/>
      <c r="H150" s="3"/>
    </row>
    <row r="151" spans="1:8" ht="12.75">
      <c r="A151" s="203"/>
      <c r="B151" s="204"/>
      <c r="C151" s="202"/>
      <c r="D151" s="200"/>
      <c r="E151" s="200"/>
      <c r="F151" s="201"/>
      <c r="G151" s="202"/>
      <c r="H151" s="3"/>
    </row>
    <row r="152" spans="1:8" ht="12.75">
      <c r="A152" s="203"/>
      <c r="B152" s="205"/>
      <c r="C152" s="202"/>
      <c r="D152" s="200"/>
      <c r="E152" s="200"/>
      <c r="F152" s="201"/>
      <c r="G152" s="202"/>
      <c r="H152" s="3"/>
    </row>
    <row r="153" spans="1:8" ht="12.75">
      <c r="A153" s="203"/>
      <c r="B153" s="204"/>
      <c r="C153" s="202"/>
      <c r="D153" s="200"/>
      <c r="E153" s="200"/>
      <c r="F153" s="201"/>
      <c r="G153" s="202"/>
      <c r="H153" s="3"/>
    </row>
    <row r="154" spans="1:8" ht="12.75">
      <c r="A154" s="203"/>
      <c r="B154" s="205"/>
      <c r="C154" s="202"/>
      <c r="D154" s="200"/>
      <c r="E154" s="200"/>
      <c r="F154" s="201"/>
      <c r="G154" s="202"/>
      <c r="H154" s="3"/>
    </row>
    <row r="155" spans="1:8" ht="12.75">
      <c r="A155" s="203"/>
      <c r="B155" s="204"/>
      <c r="C155" s="202"/>
      <c r="D155" s="200"/>
      <c r="E155" s="200"/>
      <c r="F155" s="201"/>
      <c r="G155" s="202"/>
      <c r="H155" s="3"/>
    </row>
    <row r="156" spans="1:8" ht="12.75">
      <c r="A156" s="203"/>
      <c r="B156" s="205"/>
      <c r="C156" s="202"/>
      <c r="D156" s="200"/>
      <c r="E156" s="200"/>
      <c r="F156" s="201"/>
      <c r="G156" s="202"/>
      <c r="H156" s="3"/>
    </row>
    <row r="157" spans="1:8" ht="12.75">
      <c r="A157" s="203"/>
      <c r="B157" s="204"/>
      <c r="C157" s="202"/>
      <c r="D157" s="200"/>
      <c r="E157" s="200"/>
      <c r="F157" s="201"/>
      <c r="G157" s="202"/>
      <c r="H157" s="3"/>
    </row>
    <row r="158" spans="1:8" ht="12.75">
      <c r="A158" s="203"/>
      <c r="B158" s="205"/>
      <c r="C158" s="202"/>
      <c r="D158" s="200"/>
      <c r="E158" s="200"/>
      <c r="F158" s="201"/>
      <c r="G158" s="202"/>
      <c r="H158" s="3"/>
    </row>
    <row r="159" spans="1:8" ht="12.75">
      <c r="A159" s="203"/>
      <c r="B159" s="204"/>
      <c r="C159" s="202"/>
      <c r="D159" s="200"/>
      <c r="E159" s="200"/>
      <c r="F159" s="201"/>
      <c r="G159" s="202"/>
      <c r="H159" s="3"/>
    </row>
    <row r="160" spans="1:8" ht="12.75">
      <c r="A160" s="203"/>
      <c r="B160" s="205"/>
      <c r="C160" s="202"/>
      <c r="D160" s="200"/>
      <c r="E160" s="200"/>
      <c r="F160" s="201"/>
      <c r="G160" s="202"/>
      <c r="H160" s="3"/>
    </row>
    <row r="161" spans="1:8" ht="12.75">
      <c r="A161" s="203"/>
      <c r="B161" s="204"/>
      <c r="C161" s="202"/>
      <c r="D161" s="200"/>
      <c r="E161" s="200"/>
      <c r="F161" s="201"/>
      <c r="G161" s="202"/>
      <c r="H161" s="3"/>
    </row>
    <row r="162" spans="1:8" ht="12.75">
      <c r="A162" s="203"/>
      <c r="B162" s="205"/>
      <c r="C162" s="202"/>
      <c r="D162" s="200"/>
      <c r="E162" s="200"/>
      <c r="F162" s="201"/>
      <c r="G162" s="202"/>
      <c r="H162" s="3"/>
    </row>
    <row r="163" spans="1:8" ht="12.75">
      <c r="A163" s="203"/>
      <c r="B163" s="204"/>
      <c r="C163" s="202"/>
      <c r="D163" s="200"/>
      <c r="E163" s="200"/>
      <c r="F163" s="201"/>
      <c r="G163" s="202"/>
      <c r="H163" s="3"/>
    </row>
    <row r="164" spans="1:8" ht="12.75">
      <c r="A164" s="203"/>
      <c r="B164" s="205"/>
      <c r="C164" s="202"/>
      <c r="D164" s="200"/>
      <c r="E164" s="200"/>
      <c r="F164" s="201"/>
      <c r="G164" s="202"/>
      <c r="H164" s="3"/>
    </row>
    <row r="165" spans="1:8" ht="12.75">
      <c r="A165" s="203"/>
      <c r="B165" s="204"/>
      <c r="C165" s="202"/>
      <c r="D165" s="200"/>
      <c r="E165" s="200"/>
      <c r="F165" s="201"/>
      <c r="G165" s="202"/>
      <c r="H165" s="3"/>
    </row>
    <row r="166" spans="1:8" ht="12.75">
      <c r="A166" s="203"/>
      <c r="B166" s="205"/>
      <c r="C166" s="202"/>
      <c r="D166" s="200"/>
      <c r="E166" s="200"/>
      <c r="F166" s="201"/>
      <c r="G166" s="202"/>
      <c r="H166" s="3"/>
    </row>
    <row r="167" spans="1:8" ht="12.75">
      <c r="A167" s="203"/>
      <c r="B167" s="204"/>
      <c r="C167" s="202"/>
      <c r="D167" s="200"/>
      <c r="E167" s="200"/>
      <c r="F167" s="201"/>
      <c r="G167" s="202"/>
      <c r="H167" s="3"/>
    </row>
    <row r="168" spans="1:8" ht="12.75">
      <c r="A168" s="203"/>
      <c r="B168" s="205"/>
      <c r="C168" s="202"/>
      <c r="D168" s="200"/>
      <c r="E168" s="200"/>
      <c r="F168" s="201"/>
      <c r="G168" s="202"/>
      <c r="H168" s="3"/>
    </row>
    <row r="169" spans="1:8" ht="12.75">
      <c r="A169" s="203"/>
      <c r="B169" s="204"/>
      <c r="C169" s="202"/>
      <c r="D169" s="200"/>
      <c r="E169" s="200"/>
      <c r="F169" s="201"/>
      <c r="G169" s="202"/>
      <c r="H169" s="3"/>
    </row>
    <row r="170" spans="1:8" ht="12.75">
      <c r="A170" s="203"/>
      <c r="B170" s="205"/>
      <c r="C170" s="202"/>
      <c r="D170" s="200"/>
      <c r="E170" s="200"/>
      <c r="F170" s="201"/>
      <c r="G170" s="202"/>
      <c r="H170" s="3"/>
    </row>
    <row r="171" spans="1:8" ht="12.75">
      <c r="A171" s="203"/>
      <c r="B171" s="204"/>
      <c r="C171" s="202"/>
      <c r="D171" s="200"/>
      <c r="E171" s="200"/>
      <c r="F171" s="201"/>
      <c r="G171" s="202"/>
      <c r="H171" s="3"/>
    </row>
    <row r="172" spans="1:8" ht="12.75">
      <c r="A172" s="203"/>
      <c r="B172" s="205"/>
      <c r="C172" s="202"/>
      <c r="D172" s="200"/>
      <c r="E172" s="200"/>
      <c r="F172" s="201"/>
      <c r="G172" s="202"/>
      <c r="H172" s="3"/>
    </row>
    <row r="173" spans="1:8" ht="12.75">
      <c r="A173" s="203"/>
      <c r="B173" s="204"/>
      <c r="C173" s="202"/>
      <c r="D173" s="200"/>
      <c r="E173" s="200"/>
      <c r="F173" s="201"/>
      <c r="G173" s="202"/>
      <c r="H173" s="3"/>
    </row>
    <row r="174" spans="1:8" ht="12.75">
      <c r="A174" s="203"/>
      <c r="B174" s="205"/>
      <c r="C174" s="202"/>
      <c r="D174" s="200"/>
      <c r="E174" s="200"/>
      <c r="F174" s="201"/>
      <c r="G174" s="202"/>
      <c r="H174" s="3"/>
    </row>
    <row r="175" spans="1:8" ht="12.75">
      <c r="A175" s="203"/>
      <c r="B175" s="204"/>
      <c r="C175" s="202"/>
      <c r="D175" s="200"/>
      <c r="E175" s="200"/>
      <c r="F175" s="201"/>
      <c r="G175" s="202"/>
      <c r="H175" s="3"/>
    </row>
    <row r="176" spans="1:8" ht="12.75">
      <c r="A176" s="203"/>
      <c r="B176" s="205"/>
      <c r="C176" s="202"/>
      <c r="D176" s="200"/>
      <c r="E176" s="200"/>
      <c r="F176" s="201"/>
      <c r="G176" s="202"/>
      <c r="H176" s="3"/>
    </row>
    <row r="177" spans="1:8" ht="12.75">
      <c r="A177" s="203"/>
      <c r="B177" s="204"/>
      <c r="C177" s="202"/>
      <c r="D177" s="200"/>
      <c r="E177" s="200"/>
      <c r="F177" s="201"/>
      <c r="G177" s="202"/>
      <c r="H177" s="3"/>
    </row>
    <row r="178" spans="1:8" ht="12.75">
      <c r="A178" s="203"/>
      <c r="B178" s="205"/>
      <c r="C178" s="202"/>
      <c r="D178" s="200"/>
      <c r="E178" s="200"/>
      <c r="F178" s="201"/>
      <c r="G178" s="202"/>
      <c r="H178" s="3"/>
    </row>
    <row r="179" spans="1:8" ht="12.75">
      <c r="A179" s="203"/>
      <c r="B179" s="204"/>
      <c r="C179" s="202"/>
      <c r="D179" s="200"/>
      <c r="E179" s="200"/>
      <c r="F179" s="201"/>
      <c r="G179" s="202"/>
      <c r="H179" s="3"/>
    </row>
    <row r="180" spans="1:8" ht="12.75">
      <c r="A180" s="203"/>
      <c r="B180" s="205"/>
      <c r="C180" s="202"/>
      <c r="D180" s="200"/>
      <c r="E180" s="200"/>
      <c r="F180" s="201"/>
      <c r="G180" s="202"/>
      <c r="H180" s="3"/>
    </row>
    <row r="181" spans="1:8" ht="12.75">
      <c r="A181" s="203"/>
      <c r="B181" s="204"/>
      <c r="C181" s="202"/>
      <c r="D181" s="200"/>
      <c r="E181" s="200"/>
      <c r="F181" s="201"/>
      <c r="G181" s="202"/>
      <c r="H181" s="3"/>
    </row>
    <row r="182" spans="1:8" ht="12.75">
      <c r="A182" s="203"/>
      <c r="B182" s="205"/>
      <c r="C182" s="202"/>
      <c r="D182" s="200"/>
      <c r="E182" s="200"/>
      <c r="F182" s="201"/>
      <c r="G182" s="202"/>
      <c r="H182" s="3"/>
    </row>
    <row r="183" spans="1:8" ht="12.75">
      <c r="A183" s="203"/>
      <c r="B183" s="204"/>
      <c r="C183" s="202"/>
      <c r="D183" s="200"/>
      <c r="E183" s="200"/>
      <c r="F183" s="201"/>
      <c r="G183" s="202"/>
      <c r="H183" s="3"/>
    </row>
    <row r="184" spans="1:8" ht="12.75">
      <c r="A184" s="203"/>
      <c r="B184" s="205"/>
      <c r="C184" s="202"/>
      <c r="D184" s="200"/>
      <c r="E184" s="200"/>
      <c r="F184" s="201"/>
      <c r="G184" s="202"/>
      <c r="H184" s="3"/>
    </row>
    <row r="185" spans="1:8" ht="12.75">
      <c r="A185" s="203"/>
      <c r="B185" s="204"/>
      <c r="C185" s="202"/>
      <c r="D185" s="200"/>
      <c r="E185" s="200"/>
      <c r="F185" s="201"/>
      <c r="G185" s="202"/>
      <c r="H185" s="3"/>
    </row>
    <row r="186" spans="1:8" ht="12.75">
      <c r="A186" s="203"/>
      <c r="B186" s="205"/>
      <c r="C186" s="202"/>
      <c r="D186" s="200"/>
      <c r="E186" s="200"/>
      <c r="F186" s="201"/>
      <c r="G186" s="202"/>
      <c r="H186" s="3"/>
    </row>
    <row r="187" spans="1:8" ht="12.75">
      <c r="A187" s="203"/>
      <c r="B187" s="204"/>
      <c r="C187" s="202"/>
      <c r="D187" s="200"/>
      <c r="E187" s="200"/>
      <c r="F187" s="201"/>
      <c r="G187" s="202"/>
      <c r="H187" s="3"/>
    </row>
    <row r="188" spans="1:8" ht="12.75">
      <c r="A188" s="203"/>
      <c r="B188" s="205"/>
      <c r="C188" s="202"/>
      <c r="D188" s="200"/>
      <c r="E188" s="200"/>
      <c r="F188" s="201"/>
      <c r="G188" s="202"/>
      <c r="H188" s="3"/>
    </row>
    <row r="189" spans="1:8" ht="12.75">
      <c r="A189" s="203"/>
      <c r="B189" s="204"/>
      <c r="C189" s="202"/>
      <c r="D189" s="200"/>
      <c r="E189" s="200"/>
      <c r="F189" s="201"/>
      <c r="G189" s="202"/>
      <c r="H189" s="3"/>
    </row>
    <row r="190" spans="1:8" ht="12.75">
      <c r="A190" s="203"/>
      <c r="B190" s="205"/>
      <c r="C190" s="202"/>
      <c r="D190" s="200"/>
      <c r="E190" s="200"/>
      <c r="F190" s="201"/>
      <c r="G190" s="202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56"/>
  <sheetViews>
    <sheetView zoomScalePageLayoutView="0" workbookViewId="0" topLeftCell="A1">
      <selection activeCell="F95" sqref="F95:F9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0" t="s">
        <v>68</v>
      </c>
      <c r="B1" s="260"/>
      <c r="C1" s="260"/>
      <c r="D1" s="260"/>
      <c r="E1" s="260"/>
      <c r="F1" s="260"/>
      <c r="G1" s="2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67" t="s">
        <v>72</v>
      </c>
      <c r="B2" s="167"/>
      <c r="C2" s="167"/>
      <c r="D2" s="158" t="str">
        <f>HYPERLINK('[1]реквизиты'!$A$2)</f>
        <v>Первенство России по самбо среди юниоров до 23 лет.</v>
      </c>
      <c r="E2" s="261"/>
      <c r="F2" s="261"/>
      <c r="G2" s="26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58" t="str">
        <f>HYPERLINK('[1]реквизиты'!$A$3)</f>
        <v>22-26 января 2010г.</v>
      </c>
      <c r="E3" s="258"/>
      <c r="F3" s="258"/>
      <c r="G3" s="52" t="str">
        <f>HYPERLINK('пр.взв'!D4)</f>
        <v>В.к.  82    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3" t="s">
        <v>22</v>
      </c>
      <c r="B4" s="265" t="s">
        <v>5</v>
      </c>
      <c r="C4" s="253" t="s">
        <v>2</v>
      </c>
      <c r="D4" s="253" t="s">
        <v>3</v>
      </c>
      <c r="E4" s="253" t="s">
        <v>4</v>
      </c>
      <c r="F4" s="253" t="s">
        <v>8</v>
      </c>
      <c r="G4" s="25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4"/>
      <c r="B5" s="254"/>
      <c r="C5" s="255"/>
      <c r="D5" s="254"/>
      <c r="E5" s="255"/>
      <c r="F5" s="255"/>
      <c r="G5" s="2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1" t="s">
        <v>10</v>
      </c>
      <c r="B6" s="252">
        <v>19</v>
      </c>
      <c r="C6" s="191" t="str">
        <f>VLOOKUP(B6,'пр.взв'!B7:G86,2,FALSE)</f>
        <v>ГОЛОВАЧЕВ Станислав Викторович</v>
      </c>
      <c r="D6" s="126" t="str">
        <f>VLOOKUP(B6,'пр.взв'!B7:G86,3,FALSE)</f>
        <v>23.06.88 мс</v>
      </c>
      <c r="E6" s="122" t="str">
        <f>VLOOKUP(B6,'пр.взв'!B7:G86,4,FALSE)</f>
        <v>Москва ВС</v>
      </c>
      <c r="F6" s="124" t="str">
        <f>VLOOKUP(B6,'пр.взв'!B7:G86,5,FALSE)</f>
        <v>003110</v>
      </c>
      <c r="G6" s="259" t="str">
        <f>VLOOKUP(B6,'пр.взв'!B7:G86,6,FALSE)</f>
        <v>Фунтиков ПВ,Бобров АА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37"/>
      <c r="B7" s="239"/>
      <c r="C7" s="240"/>
      <c r="D7" s="250"/>
      <c r="E7" s="242"/>
      <c r="F7" s="243"/>
      <c r="G7" s="234"/>
    </row>
    <row r="8" spans="1:7" ht="13.5" customHeight="1">
      <c r="A8" s="236" t="s">
        <v>11</v>
      </c>
      <c r="B8" s="238">
        <v>36</v>
      </c>
      <c r="C8" s="240" t="str">
        <f>VLOOKUP(B8,'пр.взв'!B7:G86,2,FALSE)</f>
        <v>ПРИКАЗЧИКОВ Владимир Александрович</v>
      </c>
      <c r="D8" s="241" t="str">
        <f>VLOOKUP(B8,'пр.взв'!B7:G86,3,FALSE)</f>
        <v>06.11.87 мсмк</v>
      </c>
      <c r="E8" s="242" t="str">
        <f>VLOOKUP(B8,'пр.взв'!B7:G86,4,FALSE)</f>
        <v>Москва Д</v>
      </c>
      <c r="F8" s="243" t="str">
        <f>VLOOKUP(B8,'пр.взв'!B7:G86,5,FALSE)</f>
        <v>000696</v>
      </c>
      <c r="G8" s="234" t="str">
        <f>VLOOKUP(B8,'пр.взв'!B7:G86,6,FALSE)</f>
        <v>Фунтиков ПВ,Бобров АА</v>
      </c>
    </row>
    <row r="9" spans="1:7" ht="13.5" customHeight="1">
      <c r="A9" s="237"/>
      <c r="B9" s="239"/>
      <c r="C9" s="240"/>
      <c r="D9" s="241"/>
      <c r="E9" s="242"/>
      <c r="F9" s="243"/>
      <c r="G9" s="234"/>
    </row>
    <row r="10" spans="1:7" ht="13.5" customHeight="1">
      <c r="A10" s="236" t="s">
        <v>12</v>
      </c>
      <c r="B10" s="238">
        <v>39</v>
      </c>
      <c r="C10" s="240" t="str">
        <f>VLOOKUP(B10,'пр.взв'!B7:G86,2,FALSE)</f>
        <v>ТИХОНОВ Евгений Александрович</v>
      </c>
      <c r="D10" s="241" t="str">
        <f>VLOOKUP(B10,'пр.взв'!B7:G86,3,FALSE)</f>
        <v>04.11.87 мс</v>
      </c>
      <c r="E10" s="242" t="str">
        <f>VLOOKUP(B10,'пр.взв'!B7:G86,4,FALSE)</f>
        <v>ПФО Пензенская Пенза МО</v>
      </c>
      <c r="F10" s="243">
        <f>VLOOKUP(B10,'пр.взв'!B7:G86,5,FALSE)</f>
        <v>0</v>
      </c>
      <c r="G10" s="234" t="str">
        <f>VLOOKUP(B10,'пр.взв'!B7:G86,6,FALSE)</f>
        <v>Можаров ОВ</v>
      </c>
    </row>
    <row r="11" spans="1:7" ht="13.5" customHeight="1">
      <c r="A11" s="237"/>
      <c r="B11" s="239"/>
      <c r="C11" s="240"/>
      <c r="D11" s="241"/>
      <c r="E11" s="242"/>
      <c r="F11" s="243"/>
      <c r="G11" s="234"/>
    </row>
    <row r="12" spans="1:7" ht="13.5" customHeight="1">
      <c r="A12" s="236" t="s">
        <v>12</v>
      </c>
      <c r="B12" s="238">
        <v>11</v>
      </c>
      <c r="C12" s="240" t="str">
        <f>VLOOKUP(B12,'пр.взв'!B7:G86,2,FALSE)</f>
        <v>КОКОВИЧ Илья Игоревич</v>
      </c>
      <c r="D12" s="241" t="str">
        <f>VLOOKUP(B12,'пр.взв'!B7:G86,3,FALSE)</f>
        <v>15.06.88 мс</v>
      </c>
      <c r="E12" s="242" t="str">
        <f>VLOOKUP(B12,'пр.взв'!B7:G86,4,FALSE)</f>
        <v>Москва Д</v>
      </c>
      <c r="F12" s="243" t="str">
        <f>VLOOKUP(B12,'пр.взв'!B7:G86,5,FALSE)</f>
        <v>015428 </v>
      </c>
      <c r="G12" s="234" t="str">
        <f>VLOOKUP(B12,'пр.взв'!B7:G86,6,FALSE)</f>
        <v>Фунтиков ПВ,Бобров АА</v>
      </c>
    </row>
    <row r="13" spans="1:7" ht="13.5" customHeight="1">
      <c r="A13" s="237"/>
      <c r="B13" s="239"/>
      <c r="C13" s="240"/>
      <c r="D13" s="241"/>
      <c r="E13" s="242"/>
      <c r="F13" s="243"/>
      <c r="G13" s="234"/>
    </row>
    <row r="14" spans="1:7" ht="13.5" customHeight="1">
      <c r="A14" s="236" t="s">
        <v>14</v>
      </c>
      <c r="B14" s="238">
        <v>2</v>
      </c>
      <c r="C14" s="240" t="str">
        <f>VLOOKUP(B14,'пр.взв'!B7:G86,2,FALSE)</f>
        <v>СПИВАК Эдуард Вячеславович</v>
      </c>
      <c r="D14" s="241" t="str">
        <f>VLOOKUP(B14,'пр.взв'!B7:G86,3,FALSE)</f>
        <v>11.09.87 мс</v>
      </c>
      <c r="E14" s="242" t="str">
        <f>VLOOKUP(B14,'пр.взв'!B7:G86,4,FALSE)</f>
        <v>ЦФО Владимирская Владимир Д</v>
      </c>
      <c r="F14" s="243" t="str">
        <f>VLOOKUP(B14,'пр.взв'!B7:G86,5,FALSE)</f>
        <v>002073</v>
      </c>
      <c r="G14" s="234" t="str">
        <f>VLOOKUP(B14,'пр.взв'!B7:G86,6,FALSE)</f>
        <v>Зезюлин ФН</v>
      </c>
    </row>
    <row r="15" spans="1:7" ht="13.5" customHeight="1">
      <c r="A15" s="237"/>
      <c r="B15" s="239"/>
      <c r="C15" s="240"/>
      <c r="D15" s="241"/>
      <c r="E15" s="242"/>
      <c r="F15" s="243"/>
      <c r="G15" s="234"/>
    </row>
    <row r="16" spans="1:7" ht="13.5" customHeight="1">
      <c r="A16" s="236" t="s">
        <v>15</v>
      </c>
      <c r="B16" s="238">
        <v>30</v>
      </c>
      <c r="C16" s="240" t="str">
        <f>VLOOKUP(B16,'пр.взв'!B7:G86,2,FALSE)</f>
        <v>ФОТИН Александр Викторович</v>
      </c>
      <c r="D16" s="241" t="str">
        <f>VLOOKUP(B16,'пр.взв'!B7:G86,3,FALSE)</f>
        <v>18.04.88 кмс</v>
      </c>
      <c r="E16" s="242" t="str">
        <f>VLOOKUP(B16,'пр.взв'!B7:G86,4,FALSE)</f>
        <v>ПФО Пермский Краснокамск Д</v>
      </c>
      <c r="F16" s="243" t="str">
        <f>VLOOKUP(B16,'пр.взв'!B7:G86,5,FALSE)</f>
        <v>001336</v>
      </c>
      <c r="G16" s="234" t="str">
        <f>VLOOKUP(B16,'пр.взв'!B7:G86,6,FALSE)</f>
        <v>Фадеев АН</v>
      </c>
    </row>
    <row r="17" spans="1:7" ht="13.5" customHeight="1">
      <c r="A17" s="237"/>
      <c r="B17" s="239"/>
      <c r="C17" s="240"/>
      <c r="D17" s="241"/>
      <c r="E17" s="242"/>
      <c r="F17" s="243"/>
      <c r="G17" s="234"/>
    </row>
    <row r="18" spans="1:7" ht="13.5" customHeight="1">
      <c r="A18" s="236" t="s">
        <v>16</v>
      </c>
      <c r="B18" s="238">
        <v>25</v>
      </c>
      <c r="C18" s="240" t="str">
        <f>VLOOKUP(B18,'пр.взв'!B7:G86,2,FALSE)</f>
        <v>АЙНУЛЛИН Равиль Жафярович</v>
      </c>
      <c r="D18" s="241" t="str">
        <f>VLOOKUP(B18,'пр.взв'!B7:G86,3,FALSE)</f>
        <v>17.06.89 мс</v>
      </c>
      <c r="E18" s="242" t="str">
        <f>VLOOKUP(B18,'пр.взв'!B7:G86,4,FALSE)</f>
        <v>Москва ВС</v>
      </c>
      <c r="F18" s="243" t="str">
        <f>VLOOKUP(B18,'пр.взв'!B7:G86,5,FALSE)</f>
        <v>000199</v>
      </c>
      <c r="G18" s="234" t="str">
        <f>VLOOKUP(B18,'пр.взв'!B7:G86,6,FALSE)</f>
        <v>Фунтиков ПВ, Леонтьев АА</v>
      </c>
    </row>
    <row r="19" spans="1:7" ht="13.5" customHeight="1">
      <c r="A19" s="237"/>
      <c r="B19" s="239"/>
      <c r="C19" s="240"/>
      <c r="D19" s="241"/>
      <c r="E19" s="242"/>
      <c r="F19" s="243"/>
      <c r="G19" s="234"/>
    </row>
    <row r="20" spans="1:7" ht="13.5" customHeight="1">
      <c r="A20" s="236" t="s">
        <v>17</v>
      </c>
      <c r="B20" s="238">
        <v>1</v>
      </c>
      <c r="C20" s="240" t="str">
        <f>VLOOKUP(B20,'пр.взв'!B7:G86,2,FALSE)</f>
        <v>МОШЕНКО Никита Валерьевич</v>
      </c>
      <c r="D20" s="241" t="str">
        <f>VLOOKUP(B20,'пр.взв'!B7:G86,3,FALSE)</f>
        <v>27.12.90 мс</v>
      </c>
      <c r="E20" s="242" t="str">
        <f>VLOOKUP(B20,'пр.взв'!B7:G86,4,FALSE)</f>
        <v>Москва ПР</v>
      </c>
      <c r="F20" s="243" t="str">
        <f>VLOOKUP(B20,'пр.взв'!B7:G86,5,FALSE)</f>
        <v>003120</v>
      </c>
      <c r="G20" s="234" t="str">
        <f>VLOOKUP(B20,'пр.взв'!B7:G86,6,FALSE)</f>
        <v>Никитин АН,Франковский ВВ</v>
      </c>
    </row>
    <row r="21" spans="1:7" ht="13.5" customHeight="1">
      <c r="A21" s="237"/>
      <c r="B21" s="239"/>
      <c r="C21" s="240"/>
      <c r="D21" s="241"/>
      <c r="E21" s="242"/>
      <c r="F21" s="243"/>
      <c r="G21" s="234"/>
    </row>
    <row r="22" spans="1:7" ht="13.5" customHeight="1">
      <c r="A22" s="236" t="s">
        <v>18</v>
      </c>
      <c r="B22" s="238">
        <v>22</v>
      </c>
      <c r="C22" s="240" t="str">
        <f>VLOOKUP(B22,'пр.взв'!B7:G86,2,FALSE)</f>
        <v>КИРЮХИН Сергей Александрович</v>
      </c>
      <c r="D22" s="241" t="str">
        <f>VLOOKUP(B22,'пр.взв'!B7:G86,3,FALSE)</f>
        <v>23.02.87 мс</v>
      </c>
      <c r="E22" s="242" t="str">
        <f>VLOOKUP(B22,'пр.взв'!B7:G86,4,FALSE)</f>
        <v>Санкт-Петербург ВС</v>
      </c>
      <c r="F22" s="243" t="str">
        <f>VLOOKUP(B22,'пр.взв'!B7:G86,5,FALSE)</f>
        <v>000553</v>
      </c>
      <c r="G22" s="234" t="str">
        <f>VLOOKUP(B22,'пр.взв'!B7:G86,6,FALSE)</f>
        <v>Кусакин СИ, Ариткулов АХ</v>
      </c>
    </row>
    <row r="23" spans="1:7" ht="13.5" customHeight="1">
      <c r="A23" s="237"/>
      <c r="B23" s="239"/>
      <c r="C23" s="240"/>
      <c r="D23" s="241"/>
      <c r="E23" s="242"/>
      <c r="F23" s="243"/>
      <c r="G23" s="234"/>
    </row>
    <row r="24" spans="1:7" ht="13.5" customHeight="1">
      <c r="A24" s="236" t="s">
        <v>19</v>
      </c>
      <c r="B24" s="238">
        <v>34</v>
      </c>
      <c r="C24" s="240" t="str">
        <f>VLOOKUP(B24,'пр.взв'!B7:G86,2,FALSE)</f>
        <v>КИЦИАНЦ Артур Робертович</v>
      </c>
      <c r="D24" s="241" t="str">
        <f>VLOOKUP(B24,'пр.взв'!B7:G86,3,FALSE)</f>
        <v>13.01.89 мс</v>
      </c>
      <c r="E24" s="242" t="str">
        <f>VLOOKUP(B24,'пр.взв'!B7:G86,4,FALSE)</f>
        <v>ЮФО Краснодарский край Армавир Д</v>
      </c>
      <c r="F24" s="243">
        <f>VLOOKUP(B24,'пр.взв'!B7:G86,5,FALSE)</f>
        <v>0</v>
      </c>
      <c r="G24" s="234" t="str">
        <f>VLOOKUP(B24,'пр.взв'!B7:G86,6,FALSE)</f>
        <v>Погосян ВГ</v>
      </c>
    </row>
    <row r="25" spans="1:7" ht="13.5" customHeight="1">
      <c r="A25" s="237"/>
      <c r="B25" s="239"/>
      <c r="C25" s="240"/>
      <c r="D25" s="241"/>
      <c r="E25" s="242"/>
      <c r="F25" s="243"/>
      <c r="G25" s="234"/>
    </row>
    <row r="26" spans="1:7" ht="13.5" customHeight="1">
      <c r="A26" s="236" t="s">
        <v>20</v>
      </c>
      <c r="B26" s="238">
        <v>14</v>
      </c>
      <c r="C26" s="240" t="str">
        <f>VLOOKUP(B26,'пр.взв'!B7:G86,2,FALSE)</f>
        <v>ТАЛЫЗИН Павел Николаевич</v>
      </c>
      <c r="D26" s="241" t="str">
        <f>VLOOKUP(B26,'пр.взв'!B7:G86,3,FALSE)</f>
        <v>11.07.87 кмс</v>
      </c>
      <c r="E26" s="242" t="str">
        <f>VLOOKUP(B26,'пр.взв'!B7:G86,4,FALSE)</f>
        <v>Москва Д</v>
      </c>
      <c r="F26" s="243" t="str">
        <f>VLOOKUP(B26,'пр.взв'!B7:G86,5,FALSE)</f>
        <v>000230</v>
      </c>
      <c r="G26" s="234" t="str">
        <f>VLOOKUP(B26,'пр.взв'!B7:G86,6,FALSE)</f>
        <v>Сальников ВВ,Кабанов ДВ</v>
      </c>
    </row>
    <row r="27" spans="1:7" ht="13.5" customHeight="1">
      <c r="A27" s="237"/>
      <c r="B27" s="239"/>
      <c r="C27" s="240"/>
      <c r="D27" s="241"/>
      <c r="E27" s="242"/>
      <c r="F27" s="243"/>
      <c r="G27" s="234"/>
    </row>
    <row r="28" spans="1:7" ht="13.5" customHeight="1">
      <c r="A28" s="236" t="s">
        <v>21</v>
      </c>
      <c r="B28" s="238">
        <v>23</v>
      </c>
      <c r="C28" s="240" t="str">
        <f>VLOOKUP(B28,'пр.взв'!B7:G86,2,FALSE)</f>
        <v>БЕРСАНУКАЕВ Асланбек Рамзанович</v>
      </c>
      <c r="D28" s="241" t="str">
        <f>VLOOKUP(B28,'пр.взв'!B7:G86,3,FALSE)</f>
        <v>25.09.87 мс</v>
      </c>
      <c r="E28" s="242" t="str">
        <f>VLOOKUP(B28,'пр.взв'!B7:G86,4,FALSE)</f>
        <v>ЮФО Чеченская Грозный Д</v>
      </c>
      <c r="F28" s="243">
        <f>VLOOKUP(B28,'пр.взв'!B7:G86,5,FALSE)</f>
        <v>0</v>
      </c>
      <c r="G28" s="234" t="str">
        <f>VLOOKUP(B28,'пр.взв'!B7:G86,6,FALSE)</f>
        <v>Чапаев В</v>
      </c>
    </row>
    <row r="29" spans="1:7" ht="13.5" customHeight="1">
      <c r="A29" s="237"/>
      <c r="B29" s="239"/>
      <c r="C29" s="240"/>
      <c r="D29" s="241"/>
      <c r="E29" s="242"/>
      <c r="F29" s="243"/>
      <c r="G29" s="234"/>
    </row>
    <row r="30" spans="1:7" ht="13.5" customHeight="1">
      <c r="A30" s="236" t="s">
        <v>40</v>
      </c>
      <c r="B30" s="238">
        <v>13</v>
      </c>
      <c r="C30" s="240" t="str">
        <f>VLOOKUP(B30,'пр.взв'!B7:G86,2,FALSE)</f>
        <v>НИЦИШВИЛИ Аслан Тариелович</v>
      </c>
      <c r="D30" s="241" t="str">
        <f>VLOOKUP(B30,'пр.взв'!B7:G86,3,FALSE)</f>
        <v>07.01.89 кмс</v>
      </c>
      <c r="E30" s="242" t="str">
        <f>VLOOKUP(B30,'пр.взв'!B7:G86,4,FALSE)</f>
        <v>ЮФО Чеченская </v>
      </c>
      <c r="F30" s="243">
        <f>VLOOKUP(B30,'пр.взв'!B7:G86,5,FALSE)</f>
        <v>0</v>
      </c>
      <c r="G30" s="234" t="str">
        <f>VLOOKUP(B30,'пр.взв'!B7:G86,6,FALSE)</f>
        <v>Чапаев В</v>
      </c>
    </row>
    <row r="31" spans="1:14" ht="13.5" customHeight="1">
      <c r="A31" s="237"/>
      <c r="B31" s="239"/>
      <c r="C31" s="240"/>
      <c r="D31" s="241"/>
      <c r="E31" s="242"/>
      <c r="F31" s="243"/>
      <c r="G31" s="234"/>
      <c r="H31" s="5"/>
      <c r="I31" s="5"/>
      <c r="J31" s="5"/>
      <c r="L31" s="5"/>
      <c r="M31" s="5"/>
      <c r="N31" s="5"/>
    </row>
    <row r="32" spans="1:14" ht="13.5" customHeight="1">
      <c r="A32" s="236" t="s">
        <v>41</v>
      </c>
      <c r="B32" s="238">
        <v>8</v>
      </c>
      <c r="C32" s="240" t="str">
        <f>VLOOKUP(B32,'пр.взв'!B7:G86,2,FALSE)</f>
        <v>МОКЕЕЧЕВ Александр Владимирович</v>
      </c>
      <c r="D32" s="241" t="str">
        <f>VLOOKUP(B32,'пр.взв'!B7:G86,3,FALSE)</f>
        <v>04.01.87 мс</v>
      </c>
      <c r="E32" s="242" t="str">
        <f>VLOOKUP(B32,'пр.взв'!B7:G86,4,FALSE)</f>
        <v>ПФО Нижегородская Н.Новгород Д</v>
      </c>
      <c r="F32" s="243" t="str">
        <f>VLOOKUP(B32,'пр.взв'!B7:G86,5,FALSE)</f>
        <v>008972</v>
      </c>
      <c r="G32" s="234" t="str">
        <f>VLOOKUP(B32,'пр.взв'!B7:G86,6,FALSE)</f>
        <v>Ефремов ЕА</v>
      </c>
      <c r="H32" s="5"/>
      <c r="I32" s="5"/>
      <c r="J32" s="5"/>
      <c r="L32" s="5"/>
      <c r="M32" s="5"/>
      <c r="N32" s="5"/>
    </row>
    <row r="33" spans="1:14" ht="13.5" customHeight="1">
      <c r="A33" s="237"/>
      <c r="B33" s="239"/>
      <c r="C33" s="240"/>
      <c r="D33" s="241"/>
      <c r="E33" s="242"/>
      <c r="F33" s="243"/>
      <c r="G33" s="234"/>
      <c r="H33" s="5"/>
      <c r="I33" s="5"/>
      <c r="J33" s="5"/>
      <c r="L33" s="5"/>
      <c r="M33" s="5"/>
      <c r="N33" s="5"/>
    </row>
    <row r="34" spans="1:7" ht="13.5" customHeight="1">
      <c r="A34" s="236" t="s">
        <v>42</v>
      </c>
      <c r="B34" s="238">
        <v>7</v>
      </c>
      <c r="C34" s="240" t="str">
        <f>VLOOKUP(B34,'пр.взв'!B7:G86,2,FALSE)</f>
        <v>ГЛАЗКОВ Николай Алексеевич</v>
      </c>
      <c r="D34" s="240" t="str">
        <f>VLOOKUP(C34,'пр.взв'!C7:H86,2,FALSE)</f>
        <v>13.12.87 кмс</v>
      </c>
      <c r="E34" s="242" t="str">
        <f>VLOOKUP(B34,'пр.взв'!B7:G86,4,FALSE)</f>
        <v>ЦФО Орловская Орел ЮР</v>
      </c>
      <c r="F34" s="243" t="str">
        <f>VLOOKUP(B34,'пр.взв'!B7:G86,5,FALSE)</f>
        <v>001219</v>
      </c>
      <c r="G34" s="234" t="str">
        <f>VLOOKUP(B34,'пр.взв'!B7:G86,6,FALSE)</f>
        <v>Глазков НА</v>
      </c>
    </row>
    <row r="35" spans="1:7" ht="13.5" customHeight="1">
      <c r="A35" s="237"/>
      <c r="B35" s="239"/>
      <c r="C35" s="240"/>
      <c r="D35" s="240"/>
      <c r="E35" s="242"/>
      <c r="F35" s="243"/>
      <c r="G35" s="234"/>
    </row>
    <row r="36" spans="1:7" ht="13.5" customHeight="1">
      <c r="A36" s="236" t="s">
        <v>43</v>
      </c>
      <c r="B36" s="238">
        <v>42</v>
      </c>
      <c r="C36" s="240" t="str">
        <f>VLOOKUP(B36,'пр.взв'!B7:G92,2,FALSE)</f>
        <v>КОЧЕТКОВ Дмитрий Владимирович</v>
      </c>
      <c r="D36" s="240" t="str">
        <f>VLOOKUP(C36,'пр.взв'!C7:H92,2,FALSE)</f>
        <v>26.02.89 кмс</v>
      </c>
      <c r="E36" s="240" t="str">
        <f>VLOOKUP(D36,'пр.взв'!D7:I92,2,FALSE)</f>
        <v>ЦФО Рязанская Рязань </v>
      </c>
      <c r="F36" s="240" t="str">
        <f>VLOOKUP(E36,'пр.взв'!E7:J92,2,FALSE)</f>
        <v>001723</v>
      </c>
      <c r="G36" s="240" t="str">
        <f>VLOOKUP(F36,'пр.взв'!F7:K92,2,FALSE)</f>
        <v>Быстров ОА, Мальцев СА</v>
      </c>
    </row>
    <row r="37" spans="1:7" ht="13.5" customHeight="1">
      <c r="A37" s="237"/>
      <c r="B37" s="239"/>
      <c r="C37" s="240"/>
      <c r="D37" s="240"/>
      <c r="E37" s="240"/>
      <c r="F37" s="240"/>
      <c r="G37" s="240"/>
    </row>
    <row r="38" spans="1:7" ht="13.5" customHeight="1">
      <c r="A38" s="236" t="s">
        <v>44</v>
      </c>
      <c r="B38" s="238">
        <v>26</v>
      </c>
      <c r="C38" s="240" t="str">
        <f>VLOOKUP(B38,'пр.взв'!B7:G86,2,FALSE)</f>
        <v>ФАДЕЕВ Сергей Львович</v>
      </c>
      <c r="D38" s="241" t="str">
        <f>VLOOKUP(B38,'пр.взв'!B7:G86,3,FALSE)</f>
        <v>31.05.87 мс</v>
      </c>
      <c r="E38" s="242" t="str">
        <f>VLOOKUP(B38,'пр.взв'!B7:G86,4,FALSE)</f>
        <v>ЦФО Тверская Торжок МО</v>
      </c>
      <c r="F38" s="243">
        <f>VLOOKUP(B38,'пр.взв'!B7:G86,5,FALSE)</f>
        <v>0</v>
      </c>
      <c r="G38" s="234" t="str">
        <f>VLOOKUP(B38,'пр.взв'!B7:G86,6,FALSE)</f>
        <v>Петров СЮ</v>
      </c>
    </row>
    <row r="39" spans="1:7" ht="13.5" customHeight="1">
      <c r="A39" s="237"/>
      <c r="B39" s="239"/>
      <c r="C39" s="240"/>
      <c r="D39" s="241"/>
      <c r="E39" s="242"/>
      <c r="F39" s="243"/>
      <c r="G39" s="234"/>
    </row>
    <row r="40" spans="1:7" ht="13.5" customHeight="1">
      <c r="A40" s="236" t="s">
        <v>45</v>
      </c>
      <c r="B40" s="238">
        <v>31</v>
      </c>
      <c r="C40" s="240" t="str">
        <f>VLOOKUP(B40,'пр.взв'!B7:G86,2,FALSE)</f>
        <v>ТАРАКАНОВ Александр Юрьевич</v>
      </c>
      <c r="D40" s="241" t="str">
        <f>VLOOKUP(B40,'пр.взв'!B7:G86,3,FALSE)</f>
        <v>03.05.89 кмс</v>
      </c>
      <c r="E40" s="242" t="str">
        <f>VLOOKUP(B40,'пр.взв'!B7:G86,4,FALSE)</f>
        <v>Москва Д</v>
      </c>
      <c r="F40" s="243" t="str">
        <f>VLOOKUP(B40,'пр.взв'!B7:G86,5,FALSE)</f>
        <v>015281</v>
      </c>
      <c r="G40" s="234" t="str">
        <f>VLOOKUP(B40,'пр.взв'!B7:G86,6,FALSE)</f>
        <v>Жиляев ДС,Коробейников МЮ</v>
      </c>
    </row>
    <row r="41" spans="1:7" ht="13.5" customHeight="1">
      <c r="A41" s="237"/>
      <c r="B41" s="239"/>
      <c r="C41" s="240"/>
      <c r="D41" s="241"/>
      <c r="E41" s="242"/>
      <c r="F41" s="243"/>
      <c r="G41" s="234"/>
    </row>
    <row r="42" spans="1:7" ht="13.5" customHeight="1">
      <c r="A42" s="236" t="s">
        <v>46</v>
      </c>
      <c r="B42" s="238">
        <v>21</v>
      </c>
      <c r="C42" s="240" t="str">
        <f>VLOOKUP(B42,'пр.взв'!B7:G86,2,FALSE)</f>
        <v>АХТАОВ Ерстем Русланович</v>
      </c>
      <c r="D42" s="241" t="str">
        <f>VLOOKUP(B42,'пр.взв'!B7:G86,3,FALSE)</f>
        <v>17.05.90 кмс</v>
      </c>
      <c r="E42" s="242" t="str">
        <f>VLOOKUP(B42,'пр.взв'!B7:G86,4,FALSE)</f>
        <v>ЮФО Адыгея Майкоп</v>
      </c>
      <c r="F42" s="243" t="str">
        <f>VLOOKUP(B42,'пр.взв'!B7:G86,5,FALSE)</f>
        <v>001615</v>
      </c>
      <c r="G42" s="234" t="str">
        <f>VLOOKUP(B42,'пр.взв'!B7:G86,6,FALSE)</f>
        <v>Мертуков С, Хапай А</v>
      </c>
    </row>
    <row r="43" spans="1:7" ht="13.5" customHeight="1">
      <c r="A43" s="237"/>
      <c r="B43" s="239"/>
      <c r="C43" s="240"/>
      <c r="D43" s="241"/>
      <c r="E43" s="242"/>
      <c r="F43" s="243"/>
      <c r="G43" s="234"/>
    </row>
    <row r="44" spans="1:7" ht="13.5" customHeight="1">
      <c r="A44" s="236" t="s">
        <v>47</v>
      </c>
      <c r="B44" s="238">
        <v>33</v>
      </c>
      <c r="C44" s="240" t="str">
        <f>VLOOKUP(B44,'пр.взв'!B7:G86,2,FALSE)</f>
        <v>РЯБОВ Сергей Викторович</v>
      </c>
      <c r="D44" s="241" t="str">
        <f>VLOOKUP(B44,'пр.взв'!B7:G86,3,FALSE)</f>
        <v>23.09.88 кмс</v>
      </c>
      <c r="E44" s="242" t="str">
        <f>VLOOKUP(B44,'пр.взв'!B7:G86,4,FALSE)</f>
        <v>ЦФО Тамбовская Тамбов МО</v>
      </c>
      <c r="F44" s="243" t="str">
        <f>VLOOKUP(B44,'пр.взв'!B7:G86,5,FALSE)</f>
        <v>003945</v>
      </c>
      <c r="G44" s="234" t="str">
        <f>VLOOKUP(B44,'пр.взв'!B7:G86,6,FALSE)</f>
        <v>Быков ЕН</v>
      </c>
    </row>
    <row r="45" spans="1:7" ht="13.5" customHeight="1">
      <c r="A45" s="237"/>
      <c r="B45" s="239"/>
      <c r="C45" s="240"/>
      <c r="D45" s="241"/>
      <c r="E45" s="242"/>
      <c r="F45" s="243"/>
      <c r="G45" s="234"/>
    </row>
    <row r="46" spans="1:7" ht="13.5" customHeight="1">
      <c r="A46" s="236" t="s">
        <v>48</v>
      </c>
      <c r="B46" s="238">
        <v>17</v>
      </c>
      <c r="C46" s="240" t="str">
        <f>VLOOKUP(B46,'пр.взв'!B7:G86,2,FALSE)</f>
        <v>ДЕМИН Антон Александрович</v>
      </c>
      <c r="D46" s="241" t="str">
        <f>VLOOKUP(B46,'пр.взв'!B7:G86,3,FALSE)</f>
        <v>16.10.89 мс</v>
      </c>
      <c r="E46" s="242" t="str">
        <f>VLOOKUP(B46,'пр.взв'!B7:G86,4,FALSE)</f>
        <v>ПФО Саратовская, Саратов Д</v>
      </c>
      <c r="F46" s="243">
        <f>VLOOKUP(B46,'пр.взв'!B7:G86,5,FALSE)</f>
        <v>0</v>
      </c>
      <c r="G46" s="234" t="str">
        <f>VLOOKUP(B46,'пр.взв'!B7:G86,6,FALSE)</f>
        <v>Глухов ВК</v>
      </c>
    </row>
    <row r="47" spans="1:7" ht="13.5" customHeight="1">
      <c r="A47" s="237"/>
      <c r="B47" s="239"/>
      <c r="C47" s="240"/>
      <c r="D47" s="241"/>
      <c r="E47" s="242"/>
      <c r="F47" s="243"/>
      <c r="G47" s="234"/>
    </row>
    <row r="48" spans="1:7" ht="13.5" customHeight="1">
      <c r="A48" s="236" t="s">
        <v>49</v>
      </c>
      <c r="B48" s="238">
        <v>4</v>
      </c>
      <c r="C48" s="240" t="str">
        <f>VLOOKUP(B48,'пр.взв'!B7:G86,2,FALSE)</f>
        <v>ХЛОПЕЦКИЙ Владимир Анатольевич</v>
      </c>
      <c r="D48" s="241" t="str">
        <f>VLOOKUP(B48,'пр.взв'!B7:G86,3,FALSE)</f>
        <v>27.11.87 мс</v>
      </c>
      <c r="E48" s="242" t="str">
        <f>VLOOKUP(B48,'пр.взв'!B7:G86,4,FALSE)</f>
        <v>СЗФО Калининградская Калининград МО</v>
      </c>
      <c r="F48" s="243">
        <f>VLOOKUP(B48,'пр.взв'!B7:G86,5,FALSE)</f>
        <v>0</v>
      </c>
      <c r="G48" s="234" t="str">
        <f>VLOOKUP(B48,'пр.взв'!B7:G86,6,FALSE)</f>
        <v>Чуева ОП,Фунтиков ПВ</v>
      </c>
    </row>
    <row r="49" spans="1:7" ht="13.5" customHeight="1">
      <c r="A49" s="237"/>
      <c r="B49" s="239"/>
      <c r="C49" s="240"/>
      <c r="D49" s="241"/>
      <c r="E49" s="242"/>
      <c r="F49" s="243"/>
      <c r="G49" s="234"/>
    </row>
    <row r="50" spans="1:7" ht="13.5" customHeight="1">
      <c r="A50" s="236" t="s">
        <v>50</v>
      </c>
      <c r="B50" s="238">
        <v>16</v>
      </c>
      <c r="C50" s="240" t="str">
        <f>VLOOKUP(B50,'пр.взв'!B7:G86,2,FALSE)</f>
        <v>ГОРБАЛЬ Александр Михайлович</v>
      </c>
      <c r="D50" s="241" t="str">
        <f>VLOOKUP(B50,'пр.взв'!B7:G86,3,FALSE)</f>
        <v>10.04.91 кмс</v>
      </c>
      <c r="E50" s="242" t="str">
        <f>VLOOKUP(B50,'пр.взв'!B7:G86,4,FALSE)</f>
        <v>УФО Курганская Курган МО</v>
      </c>
      <c r="F50" s="243">
        <f>VLOOKUP(B50,'пр.взв'!B7:G86,5,FALSE)</f>
        <v>0</v>
      </c>
      <c r="G50" s="234" t="str">
        <f>VLOOKUP(B50,'пр.взв'!B7:G86,6,FALSE)</f>
        <v>Стенников МГ, Бородин ОБ</v>
      </c>
    </row>
    <row r="51" spans="1:7" ht="13.5" customHeight="1">
      <c r="A51" s="237"/>
      <c r="B51" s="239"/>
      <c r="C51" s="240"/>
      <c r="D51" s="241"/>
      <c r="E51" s="242"/>
      <c r="F51" s="243"/>
      <c r="G51" s="234"/>
    </row>
    <row r="52" spans="1:7" ht="13.5" customHeight="1">
      <c r="A52" s="236" t="s">
        <v>51</v>
      </c>
      <c r="B52" s="238">
        <v>6</v>
      </c>
      <c r="C52" s="240" t="str">
        <f>VLOOKUP(B52,'пр.взв'!B7:G86,2,FALSE)</f>
        <v>ПИВКИН Дмитрий Иванович</v>
      </c>
      <c r="D52" s="241" t="str">
        <f>VLOOKUP(B52,'пр.взв'!B7:G86,3,FALSE)</f>
        <v>17.02.87 кмс</v>
      </c>
      <c r="E52" s="242" t="str">
        <f>VLOOKUP(B52,'пр.взв'!B7:G86,4,FALSE)</f>
        <v>ПФО Пензенская Заречный МО</v>
      </c>
      <c r="F52" s="243">
        <f>VLOOKUP(B52,'пр.взв'!B7:G86,5,FALSE)</f>
        <v>0</v>
      </c>
      <c r="G52" s="234" t="str">
        <f>VLOOKUP(B52,'пр.взв'!B7:G86,6,FALSE)</f>
        <v>Гритчин ВВ</v>
      </c>
    </row>
    <row r="53" spans="1:7" ht="13.5" customHeight="1">
      <c r="A53" s="237"/>
      <c r="B53" s="239"/>
      <c r="C53" s="240"/>
      <c r="D53" s="241"/>
      <c r="E53" s="242"/>
      <c r="F53" s="243"/>
      <c r="G53" s="234"/>
    </row>
    <row r="54" spans="1:7" ht="13.5" customHeight="1">
      <c r="A54" s="236" t="s">
        <v>52</v>
      </c>
      <c r="B54" s="238">
        <v>10</v>
      </c>
      <c r="C54" s="240" t="str">
        <f>VLOOKUP(B54,'пр.взв'!B7:G86,2,FALSE)</f>
        <v>МИХАЙЛОВ Максим Маратович</v>
      </c>
      <c r="D54" s="241" t="str">
        <f>VLOOKUP(B54,'пр.взв'!B7:G86,3,FALSE)</f>
        <v>01.02.91 кмс</v>
      </c>
      <c r="E54" s="242" t="str">
        <f>VLOOKUP(B54,'пр.взв'!B7:G86,4,FALSE)</f>
        <v>ПФО Чувашия Чебоксары  ПР</v>
      </c>
      <c r="F54" s="243" t="str">
        <f>VLOOKUP(B54,'пр.взв'!B7:G86,5,FALSE)</f>
        <v>008060</v>
      </c>
      <c r="G54" s="234" t="str">
        <f>VLOOKUP(B54,'пр.взв'!B7:G86,6,FALSE)</f>
        <v>Рыбаков АБ,Мольков ВФ</v>
      </c>
    </row>
    <row r="55" spans="1:7" ht="13.5" customHeight="1">
      <c r="A55" s="237"/>
      <c r="B55" s="239"/>
      <c r="C55" s="240"/>
      <c r="D55" s="241"/>
      <c r="E55" s="242"/>
      <c r="F55" s="243"/>
      <c r="G55" s="234"/>
    </row>
    <row r="56" spans="1:7" ht="13.5" customHeight="1">
      <c r="A56" s="236" t="s">
        <v>53</v>
      </c>
      <c r="B56" s="238">
        <v>27</v>
      </c>
      <c r="C56" s="240" t="str">
        <f>VLOOKUP(B56,'пр.взв'!B7:G86,2,FALSE)</f>
        <v>ЕГОРОВ Сергей Владиирович</v>
      </c>
      <c r="D56" s="241" t="str">
        <f>VLOOKUP(B56,'пр.взв'!B7:G86,3,FALSE)</f>
        <v>06.05.90 кмс</v>
      </c>
      <c r="E56" s="242" t="str">
        <f>VLOOKUP(B56,'пр.взв'!B7:G86,4,FALSE)</f>
        <v>ЮФО Адыгея Майкоп</v>
      </c>
      <c r="F56" s="243" t="str">
        <f>VLOOKUP(B56,'пр.взв'!B7:G86,5,FALSE)</f>
        <v>001612</v>
      </c>
      <c r="G56" s="234" t="str">
        <f>VLOOKUP(B56,'пр.взв'!B7:G86,6,FALSE)</f>
        <v>Теучеж И, Хапай А</v>
      </c>
    </row>
    <row r="57" spans="1:7" ht="13.5" customHeight="1">
      <c r="A57" s="237"/>
      <c r="B57" s="239"/>
      <c r="C57" s="240"/>
      <c r="D57" s="241"/>
      <c r="E57" s="242"/>
      <c r="F57" s="243"/>
      <c r="G57" s="234"/>
    </row>
    <row r="58" spans="1:7" ht="13.5" customHeight="1">
      <c r="A58" s="236" t="s">
        <v>54</v>
      </c>
      <c r="B58" s="238">
        <v>38</v>
      </c>
      <c r="C58" s="240" t="str">
        <f>VLOOKUP(B58,'пр.взв'!B7:G86,2,FALSE)</f>
        <v>АРУТЮНЯН Сурен Симонович</v>
      </c>
      <c r="D58" s="241" t="str">
        <f>VLOOKUP(B58,'пр.взв'!B7:G86,3,FALSE)</f>
        <v>16.01.88 мс</v>
      </c>
      <c r="E58" s="242" t="str">
        <f>VLOOKUP(B58,'пр.взв'!B7:G86,4,FALSE)</f>
        <v>ПФО Нижегородская Кстово</v>
      </c>
      <c r="F58" s="243">
        <f>VLOOKUP(B58,'пр.взв'!B7:G86,5,FALSE)</f>
        <v>0</v>
      </c>
      <c r="G58" s="234" t="str">
        <f>VLOOKUP(B58,'пр.взв'!B7:G86,6,FALSE)</f>
        <v>Васягин ЕЮ, Шкапов ПЮ</v>
      </c>
    </row>
    <row r="59" spans="1:7" ht="13.5" customHeight="1">
      <c r="A59" s="237"/>
      <c r="B59" s="239"/>
      <c r="C59" s="240"/>
      <c r="D59" s="241"/>
      <c r="E59" s="242"/>
      <c r="F59" s="243"/>
      <c r="G59" s="234"/>
    </row>
    <row r="60" spans="1:7" ht="13.5" customHeight="1">
      <c r="A60" s="236" t="s">
        <v>55</v>
      </c>
      <c r="B60" s="238">
        <v>43</v>
      </c>
      <c r="C60" s="240" t="str">
        <f>VLOOKUP(B60,'пр.взв'!B7:G92,2,FALSE)</f>
        <v>ГИШЕВ Батыр Муратович</v>
      </c>
      <c r="D60" s="240" t="str">
        <f>VLOOKUP(C60,'пр.взв'!C7:H92,2,FALSE)</f>
        <v>28.03.91 кмс</v>
      </c>
      <c r="E60" s="240" t="str">
        <f>VLOOKUP(D60,'пр.взв'!D7:I92,2,FALSE)</f>
        <v>ЮФО Адыгея</v>
      </c>
      <c r="F60" s="240" t="str">
        <f>VLOOKUP(E60,'пр.взв'!E7:J92,2,FALSE)</f>
        <v>002759</v>
      </c>
      <c r="G60" s="240" t="str">
        <f>VLOOKUP(F60,'пр.взв'!F7:K92,2,FALSE)</f>
        <v>Хот Ю</v>
      </c>
    </row>
    <row r="61" spans="1:7" ht="13.5" customHeight="1">
      <c r="A61" s="237"/>
      <c r="B61" s="239"/>
      <c r="C61" s="240"/>
      <c r="D61" s="240"/>
      <c r="E61" s="240"/>
      <c r="F61" s="240"/>
      <c r="G61" s="240"/>
    </row>
    <row r="62" spans="1:7" ht="13.5" customHeight="1">
      <c r="A62" s="236" t="s">
        <v>56</v>
      </c>
      <c r="B62" s="238">
        <v>41</v>
      </c>
      <c r="C62" s="240" t="str">
        <f>VLOOKUP(B62,'пр.взв'!B7:G92,2,FALSE)</f>
        <v>ТИШУХИН Дмитрий Валерьевич</v>
      </c>
      <c r="D62" s="240" t="str">
        <f>VLOOKUP(C62,'пр.взв'!C7:H92,2,FALSE)</f>
        <v>15.04. 88 мс</v>
      </c>
      <c r="E62" s="240" t="str">
        <f>VLOOKUP(D62,'пр.взв'!D7:I92,2,FALSE)</f>
        <v>УФО Свердловская В.Пышма ВС</v>
      </c>
      <c r="F62" s="240">
        <f>VLOOKUP(E62,'пр.взв'!E7:J92,2,FALSE)</f>
        <v>0</v>
      </c>
      <c r="G62" s="240" t="str">
        <f>VLOOKUP(B62,'пр.взв'!B7:G92,6,FALSE)</f>
        <v>Стенников ВГ</v>
      </c>
    </row>
    <row r="63" spans="1:7" ht="13.5" customHeight="1">
      <c r="A63" s="237"/>
      <c r="B63" s="239"/>
      <c r="C63" s="240"/>
      <c r="D63" s="240"/>
      <c r="E63" s="240"/>
      <c r="F63" s="240"/>
      <c r="G63" s="240"/>
    </row>
    <row r="64" spans="1:7" ht="13.5" customHeight="1">
      <c r="A64" s="236" t="s">
        <v>57</v>
      </c>
      <c r="B64" s="238">
        <v>35</v>
      </c>
      <c r="C64" s="240" t="str">
        <f>VLOOKUP(B64,'пр.взв'!B7:G86,2,FALSE)</f>
        <v>МАКАРЯН Георгий Ашотович</v>
      </c>
      <c r="D64" s="241" t="str">
        <f>VLOOKUP(B64,'пр.взв'!B7:G86,3,FALSE)</f>
        <v>29.06.89 мс</v>
      </c>
      <c r="E64" s="242" t="str">
        <f>VLOOKUP(B64,'пр.взв'!B7:G86,4,FALSE)</f>
        <v>ЦФО Московская обл. Балашиха Д</v>
      </c>
      <c r="F64" s="243">
        <f>VLOOKUP(B64,'пр.взв'!B7:G86,5,FALSE)</f>
        <v>0</v>
      </c>
      <c r="G64" s="234" t="str">
        <f>VLOOKUP(B64,'пр.взв'!B7:G86,6,FALSE)</f>
        <v>Николайчик ВК</v>
      </c>
    </row>
    <row r="65" spans="1:7" ht="13.5" customHeight="1" thickBot="1">
      <c r="A65" s="237"/>
      <c r="B65" s="244"/>
      <c r="C65" s="245"/>
      <c r="D65" s="127"/>
      <c r="E65" s="123"/>
      <c r="F65" s="125"/>
      <c r="G65" s="235"/>
    </row>
    <row r="66" spans="1:7" ht="13.5" customHeight="1">
      <c r="A66" s="236" t="s">
        <v>58</v>
      </c>
      <c r="B66" s="238">
        <v>29</v>
      </c>
      <c r="C66" s="240" t="str">
        <f>VLOOKUP(B66,'пр.взв'!B33:G112,2,FALSE)</f>
        <v>КОЧЕГАРОВ Дмитрий Георгиевич</v>
      </c>
      <c r="D66" s="241" t="str">
        <f>VLOOKUP(B66,'пр.взв'!B33:G112,3,FALSE)</f>
        <v>21.04.88 кмс</v>
      </c>
      <c r="E66" s="242" t="str">
        <f>VLOOKUP(B66,'пр.взв'!B33:G112,4,FALSE)</f>
        <v>ЦФО Воронежская Нововоронеж МО</v>
      </c>
      <c r="F66" s="243">
        <f>VLOOKUP(B66,'пр.взв'!B33:G112,5,FALSE)</f>
        <v>0</v>
      </c>
      <c r="G66" s="234" t="str">
        <f>VLOOKUP(B66,'пр.взв'!B33:G112,6,FALSE)</f>
        <v>Каширин ВВ</v>
      </c>
    </row>
    <row r="67" spans="1:7" ht="13.5" customHeight="1">
      <c r="A67" s="237"/>
      <c r="B67" s="239"/>
      <c r="C67" s="240"/>
      <c r="D67" s="241"/>
      <c r="E67" s="242"/>
      <c r="F67" s="243"/>
      <c r="G67" s="234"/>
    </row>
    <row r="68" spans="1:7" ht="13.5" customHeight="1">
      <c r="A68" s="236" t="s">
        <v>59</v>
      </c>
      <c r="B68" s="238">
        <v>28</v>
      </c>
      <c r="C68" s="240" t="str">
        <f>VLOOKUP(B68,'пр.взв'!B33:G112,2,FALSE)</f>
        <v>ГАБИБУЛЛАЕВ Рамин Жарулахович</v>
      </c>
      <c r="D68" s="241" t="str">
        <f>VLOOKUP(B68,'пр.взв'!B33:G112,3,FALSE)</f>
        <v>11.08.89 кмс</v>
      </c>
      <c r="E68" s="242" t="str">
        <f>VLOOKUP(B68,'пр.взв'!B33:G112,4,FALSE)</f>
        <v>УФО Тульская Тула МО</v>
      </c>
      <c r="F68" s="243">
        <f>VLOOKUP(B68,'пр.взв'!B33:G112,5,FALSE)</f>
        <v>0</v>
      </c>
      <c r="G68" s="234" t="str">
        <f>VLOOKUP(B68,'пр.взв'!B33:G112,6,FALSE)</f>
        <v>Варфоломеев ВГ</v>
      </c>
    </row>
    <row r="69" spans="1:7" ht="13.5" customHeight="1">
      <c r="A69" s="237"/>
      <c r="B69" s="239"/>
      <c r="C69" s="240"/>
      <c r="D69" s="241"/>
      <c r="E69" s="242"/>
      <c r="F69" s="243"/>
      <c r="G69" s="234"/>
    </row>
    <row r="70" spans="1:7" ht="13.5" customHeight="1">
      <c r="A70" s="236" t="s">
        <v>60</v>
      </c>
      <c r="B70" s="238">
        <v>37</v>
      </c>
      <c r="C70" s="240" t="str">
        <f>VLOOKUP(B70,'пр.взв'!B33:G112,2,FALSE)</f>
        <v>БИКЕНИН Петр Михайлович</v>
      </c>
      <c r="D70" s="241" t="str">
        <f>VLOOKUP(B70,'пр.взв'!B33:G112,3,FALSE)</f>
        <v>19.09.88 кмс</v>
      </c>
      <c r="E70" s="242" t="str">
        <f>VLOOKUP(B70,'пр.взв'!B33:G112,4,FALSE)</f>
        <v>ДВФО Хабаровский край Хабаровск ПР</v>
      </c>
      <c r="F70" s="243">
        <f>VLOOKUP(B70,'пр.взв'!B33:G112,5,FALSE)</f>
        <v>0</v>
      </c>
      <c r="G70" s="234" t="str">
        <f>VLOOKUP(B70,'пр.взв'!B33:G112,6,FALSE)</f>
        <v>Мурашко НП</v>
      </c>
    </row>
    <row r="71" spans="1:7" ht="13.5" customHeight="1">
      <c r="A71" s="237"/>
      <c r="B71" s="239"/>
      <c r="C71" s="240"/>
      <c r="D71" s="241"/>
      <c r="E71" s="242"/>
      <c r="F71" s="243"/>
      <c r="G71" s="234"/>
    </row>
    <row r="72" spans="1:7" ht="13.5" customHeight="1">
      <c r="A72" s="236" t="s">
        <v>61</v>
      </c>
      <c r="B72" s="238">
        <v>5</v>
      </c>
      <c r="C72" s="240" t="str">
        <f>VLOOKUP(B72,'пр.взв'!B7:G92,2,FALSE)</f>
        <v>ШОРОХОВ Дмитрий Игоревич</v>
      </c>
      <c r="D72" s="240" t="str">
        <f>VLOOKUP(C72,'пр.взв'!C7:H92,2,FALSE)</f>
        <v>02.11.89 кмс</v>
      </c>
      <c r="E72" s="240" t="str">
        <f>VLOOKUP(D72,'пр.взв'!D7:I92,2,FALSE)</f>
        <v>ЦФО Московская обл. Дмитров МО</v>
      </c>
      <c r="F72" s="240">
        <f>VLOOKUP(E72,'пр.взв'!E7:J92,2,FALSE)</f>
        <v>0</v>
      </c>
      <c r="G72" s="240" t="str">
        <f>VLOOKUP(B72,'пр.взв'!B7:G92,6,FALSE)</f>
        <v>Захаркин А.А. </v>
      </c>
    </row>
    <row r="73" spans="1:7" ht="13.5" customHeight="1">
      <c r="A73" s="237"/>
      <c r="B73" s="239"/>
      <c r="C73" s="240"/>
      <c r="D73" s="240"/>
      <c r="E73" s="240"/>
      <c r="F73" s="240"/>
      <c r="G73" s="240"/>
    </row>
    <row r="74" spans="1:7" ht="13.5" customHeight="1">
      <c r="A74" s="236" t="s">
        <v>62</v>
      </c>
      <c r="B74" s="238">
        <v>3</v>
      </c>
      <c r="C74" s="240" t="str">
        <f>VLOOKUP(B74,'пр.взв'!B9:G94,2,FALSE)</f>
        <v>МЯЛКИН Максим Александрович</v>
      </c>
      <c r="D74" s="240" t="str">
        <f>VLOOKUP(C74,'пр.взв'!C9:H94,2,FALSE)</f>
        <v>09.03.88 мс </v>
      </c>
      <c r="E74" s="240" t="str">
        <f>VLOOKUP(D74,'пр.взв'!D9:I94,2,FALSE)</f>
        <v>ПФО Саратовская, Саратов Д</v>
      </c>
      <c r="F74" s="240">
        <f>VLOOKUP(E74,'пр.взв'!E9:J94,2,FALSE)</f>
        <v>0</v>
      </c>
      <c r="G74" s="240" t="str">
        <f>VLOOKUP(B74,'пр.взв'!B9:G94,6,FALSE)</f>
        <v>Разваляев С.В.</v>
      </c>
    </row>
    <row r="75" spans="1:7" ht="13.5" customHeight="1">
      <c r="A75" s="237"/>
      <c r="B75" s="239"/>
      <c r="C75" s="240"/>
      <c r="D75" s="240"/>
      <c r="E75" s="240"/>
      <c r="F75" s="240"/>
      <c r="G75" s="240"/>
    </row>
    <row r="76" spans="1:7" ht="13.5" customHeight="1">
      <c r="A76" s="236" t="s">
        <v>63</v>
      </c>
      <c r="B76" s="238">
        <v>9</v>
      </c>
      <c r="C76" s="240" t="str">
        <f>VLOOKUP(B76,'пр.взв'!B11:G96,2,FALSE)</f>
        <v>БАБУГОЕВ Рустам Русланович</v>
      </c>
      <c r="D76" s="240" t="str">
        <f>VLOOKUP(C76,'пр.взв'!C11:H96,2,FALSE)</f>
        <v>18.07.89 кмс</v>
      </c>
      <c r="E76" s="240" t="str">
        <f>VLOOKUP(D76,'пр.взв'!D11:I96,2,FALSE)</f>
        <v>ПФО Кировская Кировская Д</v>
      </c>
      <c r="F76" s="240">
        <f>VLOOKUP(E76,'пр.взв'!E11:J96,2,FALSE)</f>
        <v>0</v>
      </c>
      <c r="G76" s="240" t="str">
        <f>VLOOKUP(B76,'пр.взв'!B11:G96,6,FALSE)</f>
        <v>Вардонян АШ</v>
      </c>
    </row>
    <row r="77" spans="1:7" ht="13.5" customHeight="1">
      <c r="A77" s="237"/>
      <c r="B77" s="239"/>
      <c r="C77" s="240"/>
      <c r="D77" s="240"/>
      <c r="E77" s="240"/>
      <c r="F77" s="240"/>
      <c r="G77" s="240"/>
    </row>
    <row r="78" spans="1:7" ht="13.5" customHeight="1">
      <c r="A78" s="236" t="s">
        <v>64</v>
      </c>
      <c r="B78" s="238">
        <v>12</v>
      </c>
      <c r="C78" s="240" t="str">
        <f>VLOOKUP(B78,'пр.взв'!B13:G98,2,FALSE)</f>
        <v>ЛЕВИН Михаил Андреевич</v>
      </c>
      <c r="D78" s="240" t="str">
        <f>VLOOKUP(C78,'пр.взв'!C13:H98,2,FALSE)</f>
        <v>27.07.90 кмс</v>
      </c>
      <c r="E78" s="240" t="str">
        <f>VLOOKUP(D78,'пр.взв'!D13:I98,2,FALSE)</f>
        <v>ЦФО Рязанская Рязань </v>
      </c>
      <c r="F78" s="240" t="str">
        <f>VLOOKUP(E78,'пр.взв'!E13:J98,2,FALSE)</f>
        <v>001723</v>
      </c>
      <c r="G78" s="240" t="str">
        <f>VLOOKUP(B78,'пр.взв'!B13:G98,6,FALSE)</f>
        <v>Быстров ОА, Мальцев СА</v>
      </c>
    </row>
    <row r="79" spans="1:7" ht="13.5" customHeight="1">
      <c r="A79" s="237"/>
      <c r="B79" s="239"/>
      <c r="C79" s="240"/>
      <c r="D79" s="240"/>
      <c r="E79" s="240"/>
      <c r="F79" s="240"/>
      <c r="G79" s="240"/>
    </row>
    <row r="80" spans="1:7" ht="13.5" customHeight="1">
      <c r="A80" s="236" t="s">
        <v>65</v>
      </c>
      <c r="B80" s="238">
        <v>15</v>
      </c>
      <c r="C80" s="240" t="str">
        <f>VLOOKUP(B80,'пр.взв'!B33:G112,2,FALSE)</f>
        <v>МАКАРОВ Антон Сергеевич</v>
      </c>
      <c r="D80" s="241" t="str">
        <f>VLOOKUP(B80,'пр.взв'!B33:G112,3,FALSE)</f>
        <v>09.08.91 кмс</v>
      </c>
      <c r="E80" s="242" t="str">
        <f>VLOOKUP(B80,'пр.взв'!B33:G112,4,FALSE)</f>
        <v>ПФО Пермский Пермь МО</v>
      </c>
      <c r="F80" s="243" t="str">
        <f>VLOOKUP(B80,'пр.взв'!B33:G112,5,FALSE)</f>
        <v>175340</v>
      </c>
      <c r="G80" s="234" t="str">
        <f>VLOOKUP(B80,'пр.взв'!B33:G112,6,FALSE)</f>
        <v>Забалуев АИ, Дылдин ЮВ</v>
      </c>
    </row>
    <row r="81" spans="1:7" ht="13.5" customHeight="1">
      <c r="A81" s="237"/>
      <c r="B81" s="239"/>
      <c r="C81" s="240"/>
      <c r="D81" s="241"/>
      <c r="E81" s="242"/>
      <c r="F81" s="243"/>
      <c r="G81" s="234"/>
    </row>
    <row r="82" spans="1:7" ht="13.5" customHeight="1">
      <c r="A82" s="236" t="s">
        <v>66</v>
      </c>
      <c r="B82" s="238">
        <v>20</v>
      </c>
      <c r="C82" s="240" t="str">
        <f>VLOOKUP(B82,'пр.взв'!B33:G112,2,FALSE)</f>
        <v>КУРБАНОВ Артур Диалиллидинович</v>
      </c>
      <c r="D82" s="241" t="str">
        <f>VLOOKUP(B82,'пр.взв'!B33:G112,3,FALSE)</f>
        <v>11.05.87 мс</v>
      </c>
      <c r="E82" s="242" t="str">
        <f>VLOOKUP(B82,'пр.взв'!B33:G112,4,FALSE)</f>
        <v>ЦФО Московская Дмитров Д</v>
      </c>
      <c r="F82" s="243" t="str">
        <f>VLOOKUP(B82,'пр.взв'!B33:G112,5,FALSE)</f>
        <v>001206</v>
      </c>
      <c r="G82" s="234" t="str">
        <f>VLOOKUP(B82,'пр.взв'!B33:G112,6,FALSE)</f>
        <v>Круглов ВВ, Бондарь АЮ</v>
      </c>
    </row>
    <row r="83" spans="1:7" ht="13.5" customHeight="1">
      <c r="A83" s="237"/>
      <c r="B83" s="239"/>
      <c r="C83" s="240"/>
      <c r="D83" s="241"/>
      <c r="E83" s="242"/>
      <c r="F83" s="243"/>
      <c r="G83" s="234"/>
    </row>
    <row r="84" spans="1:7" ht="13.5" customHeight="1">
      <c r="A84" s="236" t="s">
        <v>67</v>
      </c>
      <c r="B84" s="238">
        <v>40</v>
      </c>
      <c r="C84" s="240" t="str">
        <f>VLOOKUP(B84,'пр.взв'!B33:G112,2,FALSE)</f>
        <v>ГУРЖИЕВ Александр Александрович</v>
      </c>
      <c r="D84" s="241" t="str">
        <f>VLOOKUP(B84,'пр.взв'!B33:G112,3,FALSE)</f>
        <v>03.10.90 кмс</v>
      </c>
      <c r="E84" s="242" t="str">
        <f>VLOOKUP(B84,'пр.взв'!B33:G112,4,FALSE)</f>
        <v>ЮФО Ростовская Ростов Д</v>
      </c>
      <c r="F84" s="243">
        <f>VLOOKUP(B84,'пр.взв'!B33:G112,5,FALSE)</f>
        <v>0</v>
      </c>
      <c r="G84" s="234" t="str">
        <f>VLOOKUP(B84,'пр.взв'!B33:G112,6,FALSE)</f>
        <v>Широбоков АМ</v>
      </c>
    </row>
    <row r="85" spans="1:7" ht="13.5" customHeight="1">
      <c r="A85" s="237"/>
      <c r="B85" s="239"/>
      <c r="C85" s="240"/>
      <c r="D85" s="241"/>
      <c r="E85" s="242"/>
      <c r="F85" s="243"/>
      <c r="G85" s="234"/>
    </row>
    <row r="86" spans="1:7" ht="13.5" customHeight="1">
      <c r="A86" s="236" t="s">
        <v>74</v>
      </c>
      <c r="B86" s="238">
        <v>32</v>
      </c>
      <c r="C86" s="240" t="str">
        <f>VLOOKUP(B86,'пр.взв'!B33:G112,2,FALSE)</f>
        <v>РОЖКОВ Алексей Владимирович</v>
      </c>
      <c r="D86" s="241" t="str">
        <f>VLOOKUP(B86,'пр.взв'!B33:G112,3,FALSE)</f>
        <v>89 кмс</v>
      </c>
      <c r="E86" s="242" t="str">
        <f>VLOOKUP(B86,'пр.взв'!B33:G112,4,FALSE)</f>
        <v>ЦФО Орловская Орел ЮР</v>
      </c>
      <c r="F86" s="243" t="str">
        <f>VLOOKUP(B86,'пр.взв'!B33:G112,5,FALSE)</f>
        <v>001680</v>
      </c>
      <c r="G86" s="234" t="str">
        <f>VLOOKUP(B86,'пр.взв'!B33:G112,6,FALSE)</f>
        <v>Глазков НА</v>
      </c>
    </row>
    <row r="87" spans="1:7" ht="13.5" customHeight="1">
      <c r="A87" s="237"/>
      <c r="B87" s="239"/>
      <c r="C87" s="240"/>
      <c r="D87" s="241"/>
      <c r="E87" s="242"/>
      <c r="F87" s="243"/>
      <c r="G87" s="234"/>
    </row>
    <row r="88" spans="1:7" ht="13.5" customHeight="1">
      <c r="A88" s="236" t="s">
        <v>75</v>
      </c>
      <c r="B88" s="238">
        <v>42</v>
      </c>
      <c r="C88" s="240" t="str">
        <f>VLOOKUP(B88,'пр.взв'!B33:G112,2,FALSE)</f>
        <v>КОЧЕТКОВ Дмитрий Владимирович</v>
      </c>
      <c r="D88" s="241" t="str">
        <f>VLOOKUP(B88,'пр.взв'!B33:G112,3,FALSE)</f>
        <v>26.02.89 кмс</v>
      </c>
      <c r="E88" s="242" t="str">
        <f>VLOOKUP(B88,'пр.взв'!B33:G112,4,FALSE)</f>
        <v>ЦФО Рязанская Рязань </v>
      </c>
      <c r="F88" s="243" t="str">
        <f>VLOOKUP(B88,'пр.взв'!B33:G112,5,FALSE)</f>
        <v>001724</v>
      </c>
      <c r="G88" s="234" t="str">
        <f>VLOOKUP(B88,'пр.взв'!B33:G112,6,FALSE)</f>
        <v>Быстров ОА, Мальцев СА</v>
      </c>
    </row>
    <row r="89" spans="1:7" ht="13.5" customHeight="1">
      <c r="A89" s="237"/>
      <c r="B89" s="239"/>
      <c r="C89" s="240"/>
      <c r="D89" s="241"/>
      <c r="E89" s="242"/>
      <c r="F89" s="243"/>
      <c r="G89" s="234"/>
    </row>
    <row r="90" spans="1:7" ht="13.5" customHeight="1">
      <c r="A90" s="236" t="s">
        <v>76</v>
      </c>
      <c r="B90" s="238">
        <v>18</v>
      </c>
      <c r="C90" s="240" t="str">
        <f>VLOOKUP(B90,'пр.взв'!B33:G112,2,FALSE)</f>
        <v>КРИВОЩАПОВ Дмитрий Юрьевич</v>
      </c>
      <c r="D90" s="241" t="str">
        <f>VLOOKUP(B90,'пр.взв'!B33:G112,3,FALSE)</f>
        <v>09.10.89 кмс</v>
      </c>
      <c r="E90" s="242" t="str">
        <f>VLOOKUP(B90,'пр.взв'!B33:G112,4,FALSE)</f>
        <v>УФО Тульская Тула МО</v>
      </c>
      <c r="F90" s="243">
        <f>VLOOKUP(B90,'пр.взв'!B33:G112,5,FALSE)</f>
        <v>0</v>
      </c>
      <c r="G90" s="234" t="str">
        <f>VLOOKUP(B90,'пр.взв'!B33:G112,6,FALSE)</f>
        <v>Варфоломеев ВГ</v>
      </c>
    </row>
    <row r="91" spans="1:7" ht="13.5" customHeight="1" thickBot="1">
      <c r="A91" s="237"/>
      <c r="B91" s="244"/>
      <c r="C91" s="245"/>
      <c r="D91" s="127"/>
      <c r="E91" s="123"/>
      <c r="F91" s="125"/>
      <c r="G91" s="235"/>
    </row>
    <row r="92" spans="1:7" ht="10.5" customHeight="1">
      <c r="A92" s="53"/>
      <c r="B92" s="61"/>
      <c r="C92" s="21"/>
      <c r="D92" s="22"/>
      <c r="E92" s="22"/>
      <c r="F92" s="22"/>
      <c r="G92" s="21"/>
    </row>
    <row r="93" spans="1:26" ht="34.5" customHeight="1">
      <c r="A93" s="34" t="str">
        <f>HYPERLINK('[1]реквизиты'!$A$6)</f>
        <v>Гл. судья, судья МК</v>
      </c>
      <c r="B93" s="38"/>
      <c r="C93" s="38"/>
      <c r="D93" s="39"/>
      <c r="E93" s="41" t="str">
        <f>HYPERLINK('[1]реквизиты'!$G$6)</f>
        <v>Сова Б.Л.</v>
      </c>
      <c r="G93" s="43" t="str">
        <f>HYPERLINK('[1]реквизиты'!$G$7)</f>
        <v>г.Рязань</v>
      </c>
      <c r="H93" s="3"/>
      <c r="I93" s="3"/>
      <c r="J93" s="3"/>
      <c r="K93" s="3"/>
      <c r="L93" s="3"/>
      <c r="M93" s="3"/>
      <c r="N93" s="39"/>
      <c r="O93" s="39"/>
      <c r="P93" s="39"/>
      <c r="Q93" s="45"/>
      <c r="R93" s="42"/>
      <c r="S93" s="45"/>
      <c r="T93" s="42"/>
      <c r="U93" s="45"/>
      <c r="W93" s="45"/>
      <c r="X93" s="42"/>
      <c r="Y93" s="27"/>
      <c r="Z93" s="27"/>
    </row>
    <row r="94" spans="1:26" ht="28.5" customHeight="1">
      <c r="A94" s="46" t="str">
        <f>HYPERLINK('[1]реквизиты'!$A$8)</f>
        <v>Гл. секретарь, судья РК</v>
      </c>
      <c r="B94" s="38"/>
      <c r="C94" s="44"/>
      <c r="D94" s="47"/>
      <c r="E94" s="41" t="str">
        <f>HYPERLINK('[1]реквизиты'!$G$8)</f>
        <v>Пчелов С.Г.</v>
      </c>
      <c r="F94" s="3"/>
      <c r="G94" s="43" t="str">
        <f>HYPERLINK('[1]реквизиты'!$G$9)</f>
        <v>г.Чебоксары</v>
      </c>
      <c r="H94" s="3"/>
      <c r="I94" s="3"/>
      <c r="J94" s="3"/>
      <c r="K94" s="3"/>
      <c r="L94" s="3"/>
      <c r="M94" s="3"/>
      <c r="N94" s="39"/>
      <c r="O94" s="39"/>
      <c r="P94" s="39"/>
      <c r="Q94" s="45"/>
      <c r="R94" s="42"/>
      <c r="S94" s="45"/>
      <c r="T94" s="42"/>
      <c r="U94" s="45"/>
      <c r="W94" s="45"/>
      <c r="X94" s="42"/>
      <c r="Y94" s="27"/>
      <c r="Z94" s="27"/>
    </row>
    <row r="95" spans="1:13" ht="12.75">
      <c r="A95" s="246"/>
      <c r="B95" s="204"/>
      <c r="C95" s="249"/>
      <c r="D95" s="250"/>
      <c r="E95" s="247"/>
      <c r="F95" s="248"/>
      <c r="G95" s="202"/>
      <c r="H95" s="3"/>
      <c r="I95" s="3"/>
      <c r="J95" s="3"/>
      <c r="K95" s="3"/>
      <c r="L95" s="3"/>
      <c r="M95" s="3"/>
    </row>
    <row r="96" spans="1:13" ht="12.75">
      <c r="A96" s="246"/>
      <c r="B96" s="204"/>
      <c r="C96" s="202"/>
      <c r="D96" s="200"/>
      <c r="E96" s="247"/>
      <c r="F96" s="248"/>
      <c r="G96" s="202"/>
      <c r="H96" s="3"/>
      <c r="I96" s="3"/>
      <c r="J96" s="3"/>
      <c r="K96" s="3"/>
      <c r="L96" s="3"/>
      <c r="M96" s="3"/>
    </row>
    <row r="97" spans="1:10" ht="12.75">
      <c r="A97" s="246"/>
      <c r="B97" s="204"/>
      <c r="C97" s="202"/>
      <c r="D97" s="200"/>
      <c r="E97" s="247"/>
      <c r="F97" s="248"/>
      <c r="G97" s="202"/>
      <c r="H97" s="3"/>
      <c r="I97" s="3"/>
      <c r="J97" s="3"/>
    </row>
    <row r="98" spans="1:10" ht="12.75">
      <c r="A98" s="246"/>
      <c r="B98" s="205"/>
      <c r="C98" s="202"/>
      <c r="D98" s="200"/>
      <c r="E98" s="247"/>
      <c r="F98" s="248"/>
      <c r="G98" s="202"/>
      <c r="H98" s="3"/>
      <c r="I98" s="3"/>
      <c r="J98" s="3"/>
    </row>
    <row r="99" spans="1:10" ht="12.75">
      <c r="A99" s="246"/>
      <c r="B99" s="204"/>
      <c r="C99" s="202"/>
      <c r="D99" s="200"/>
      <c r="E99" s="247"/>
      <c r="F99" s="248"/>
      <c r="G99" s="202"/>
      <c r="H99" s="3"/>
      <c r="I99" s="3"/>
      <c r="J99" s="3"/>
    </row>
    <row r="100" spans="1:10" ht="12.75">
      <c r="A100" s="246"/>
      <c r="B100" s="205"/>
      <c r="C100" s="202"/>
      <c r="D100" s="200"/>
      <c r="E100" s="247"/>
      <c r="F100" s="248"/>
      <c r="G100" s="202"/>
      <c r="H100" s="3"/>
      <c r="I100" s="3"/>
      <c r="J100" s="3"/>
    </row>
    <row r="101" spans="1:10" ht="12.75">
      <c r="A101" s="246"/>
      <c r="B101" s="204"/>
      <c r="C101" s="202"/>
      <c r="D101" s="200"/>
      <c r="E101" s="247"/>
      <c r="F101" s="248"/>
      <c r="G101" s="202"/>
      <c r="H101" s="3"/>
      <c r="I101" s="3"/>
      <c r="J101" s="3"/>
    </row>
    <row r="102" spans="1:10" ht="12.75">
      <c r="A102" s="246"/>
      <c r="B102" s="205"/>
      <c r="C102" s="202"/>
      <c r="D102" s="200"/>
      <c r="E102" s="247"/>
      <c r="F102" s="248"/>
      <c r="G102" s="202"/>
      <c r="H102" s="3"/>
      <c r="I102" s="3"/>
      <c r="J102" s="3"/>
    </row>
    <row r="103" spans="1:10" ht="12.75">
      <c r="A103" s="246"/>
      <c r="B103" s="204"/>
      <c r="C103" s="202"/>
      <c r="D103" s="200"/>
      <c r="E103" s="247"/>
      <c r="F103" s="248"/>
      <c r="G103" s="202"/>
      <c r="H103" s="3"/>
      <c r="I103" s="3"/>
      <c r="J103" s="3"/>
    </row>
    <row r="104" spans="1:10" ht="12.75">
      <c r="A104" s="246"/>
      <c r="B104" s="205"/>
      <c r="C104" s="202"/>
      <c r="D104" s="200"/>
      <c r="E104" s="247"/>
      <c r="F104" s="248"/>
      <c r="G104" s="202"/>
      <c r="H104" s="3"/>
      <c r="I104" s="3"/>
      <c r="J104" s="3"/>
    </row>
    <row r="105" spans="1:10" ht="12.75">
      <c r="A105" s="246"/>
      <c r="B105" s="204"/>
      <c r="C105" s="202"/>
      <c r="D105" s="200"/>
      <c r="E105" s="247"/>
      <c r="F105" s="248"/>
      <c r="G105" s="202"/>
      <c r="H105" s="3"/>
      <c r="I105" s="3"/>
      <c r="J105" s="3"/>
    </row>
    <row r="106" spans="1:10" ht="12.75">
      <c r="A106" s="246"/>
      <c r="B106" s="205"/>
      <c r="C106" s="202"/>
      <c r="D106" s="200"/>
      <c r="E106" s="247"/>
      <c r="F106" s="248"/>
      <c r="G106" s="202"/>
      <c r="H106" s="3"/>
      <c r="I106" s="3"/>
      <c r="J106" s="3"/>
    </row>
    <row r="107" spans="1:10" ht="12.75">
      <c r="A107" s="246"/>
      <c r="B107" s="204"/>
      <c r="C107" s="202"/>
      <c r="D107" s="200"/>
      <c r="E107" s="247"/>
      <c r="F107" s="248"/>
      <c r="G107" s="202"/>
      <c r="H107" s="3"/>
      <c r="I107" s="3"/>
      <c r="J107" s="3"/>
    </row>
    <row r="108" spans="1:10" ht="12.75">
      <c r="A108" s="246"/>
      <c r="B108" s="205"/>
      <c r="C108" s="202"/>
      <c r="D108" s="200"/>
      <c r="E108" s="247"/>
      <c r="F108" s="248"/>
      <c r="G108" s="202"/>
      <c r="H108" s="3"/>
      <c r="I108" s="3"/>
      <c r="J108" s="3"/>
    </row>
    <row r="109" spans="1:10" ht="12.75">
      <c r="A109" s="246"/>
      <c r="B109" s="204"/>
      <c r="C109" s="202"/>
      <c r="D109" s="200"/>
      <c r="E109" s="247"/>
      <c r="F109" s="248"/>
      <c r="G109" s="202"/>
      <c r="H109" s="3"/>
      <c r="I109" s="3"/>
      <c r="J109" s="3"/>
    </row>
    <row r="110" spans="1:10" ht="12.75">
      <c r="A110" s="246"/>
      <c r="B110" s="205"/>
      <c r="C110" s="202"/>
      <c r="D110" s="200"/>
      <c r="E110" s="247"/>
      <c r="F110" s="248"/>
      <c r="G110" s="202"/>
      <c r="H110" s="3"/>
      <c r="I110" s="3"/>
      <c r="J110" s="3"/>
    </row>
    <row r="111" spans="1:10" ht="12.75">
      <c r="A111" s="246"/>
      <c r="B111" s="204"/>
      <c r="C111" s="202"/>
      <c r="D111" s="200"/>
      <c r="E111" s="247"/>
      <c r="F111" s="248"/>
      <c r="G111" s="202"/>
      <c r="H111" s="3"/>
      <c r="I111" s="3"/>
      <c r="J111" s="3"/>
    </row>
    <row r="112" spans="1:10" ht="12.75">
      <c r="A112" s="246"/>
      <c r="B112" s="205"/>
      <c r="C112" s="202"/>
      <c r="D112" s="200"/>
      <c r="E112" s="247"/>
      <c r="F112" s="248"/>
      <c r="G112" s="202"/>
      <c r="H112" s="3"/>
      <c r="I112" s="3"/>
      <c r="J112" s="3"/>
    </row>
    <row r="113" spans="1:10" ht="12.75">
      <c r="A113" s="246"/>
      <c r="B113" s="204"/>
      <c r="C113" s="202"/>
      <c r="D113" s="200"/>
      <c r="E113" s="247"/>
      <c r="F113" s="248"/>
      <c r="G113" s="202"/>
      <c r="H113" s="3"/>
      <c r="I113" s="3"/>
      <c r="J113" s="3"/>
    </row>
    <row r="114" spans="1:10" ht="12.75">
      <c r="A114" s="246"/>
      <c r="B114" s="205"/>
      <c r="C114" s="202"/>
      <c r="D114" s="200"/>
      <c r="E114" s="247"/>
      <c r="F114" s="248"/>
      <c r="G114" s="202"/>
      <c r="H114" s="3"/>
      <c r="I114" s="3"/>
      <c r="J114" s="3"/>
    </row>
    <row r="115" spans="1:10" ht="12.75">
      <c r="A115" s="246"/>
      <c r="B115" s="204"/>
      <c r="C115" s="202"/>
      <c r="D115" s="200"/>
      <c r="E115" s="247"/>
      <c r="F115" s="248"/>
      <c r="G115" s="202"/>
      <c r="H115" s="3"/>
      <c r="I115" s="3"/>
      <c r="J115" s="3"/>
    </row>
    <row r="116" spans="1:10" ht="12.75">
      <c r="A116" s="246"/>
      <c r="B116" s="205"/>
      <c r="C116" s="202"/>
      <c r="D116" s="200"/>
      <c r="E116" s="247"/>
      <c r="F116" s="248"/>
      <c r="G116" s="202"/>
      <c r="H116" s="3"/>
      <c r="I116" s="3"/>
      <c r="J116" s="3"/>
    </row>
    <row r="117" spans="1:10" ht="12.75">
      <c r="A117" s="246"/>
      <c r="B117" s="204"/>
      <c r="C117" s="202"/>
      <c r="D117" s="200"/>
      <c r="E117" s="247"/>
      <c r="F117" s="248"/>
      <c r="G117" s="202"/>
      <c r="H117" s="3"/>
      <c r="I117" s="3"/>
      <c r="J117" s="3"/>
    </row>
    <row r="118" spans="1:10" ht="12.75">
      <c r="A118" s="246"/>
      <c r="B118" s="205"/>
      <c r="C118" s="202"/>
      <c r="D118" s="200"/>
      <c r="E118" s="247"/>
      <c r="F118" s="248"/>
      <c r="G118" s="202"/>
      <c r="H118" s="3"/>
      <c r="I118" s="3"/>
      <c r="J118" s="3"/>
    </row>
    <row r="119" spans="1:10" ht="12.75">
      <c r="A119" s="246"/>
      <c r="B119" s="204"/>
      <c r="C119" s="202"/>
      <c r="D119" s="200"/>
      <c r="E119" s="247"/>
      <c r="F119" s="248"/>
      <c r="G119" s="202"/>
      <c r="H119" s="3"/>
      <c r="I119" s="3"/>
      <c r="J119" s="3"/>
    </row>
    <row r="120" spans="1:10" ht="12.75">
      <c r="A120" s="246"/>
      <c r="B120" s="205"/>
      <c r="C120" s="202"/>
      <c r="D120" s="200"/>
      <c r="E120" s="247"/>
      <c r="F120" s="248"/>
      <c r="G120" s="202"/>
      <c r="H120" s="3"/>
      <c r="I120" s="3"/>
      <c r="J120" s="3"/>
    </row>
    <row r="121" spans="1:10" ht="12.75">
      <c r="A121" s="246"/>
      <c r="B121" s="204"/>
      <c r="C121" s="202"/>
      <c r="D121" s="200"/>
      <c r="E121" s="247"/>
      <c r="F121" s="248"/>
      <c r="G121" s="202"/>
      <c r="H121" s="3"/>
      <c r="I121" s="3"/>
      <c r="J121" s="3"/>
    </row>
    <row r="122" spans="1:10" ht="12.75">
      <c r="A122" s="246"/>
      <c r="B122" s="205"/>
      <c r="C122" s="202"/>
      <c r="D122" s="200"/>
      <c r="E122" s="247"/>
      <c r="F122" s="248"/>
      <c r="G122" s="202"/>
      <c r="H122" s="3"/>
      <c r="I122" s="3"/>
      <c r="J122" s="3"/>
    </row>
    <row r="123" spans="1:10" ht="12.75">
      <c r="A123" s="246"/>
      <c r="B123" s="204"/>
      <c r="C123" s="202"/>
      <c r="D123" s="200"/>
      <c r="E123" s="247"/>
      <c r="F123" s="248"/>
      <c r="G123" s="202"/>
      <c r="H123" s="3"/>
      <c r="I123" s="3"/>
      <c r="J123" s="3"/>
    </row>
    <row r="124" spans="1:10" ht="12.75">
      <c r="A124" s="246"/>
      <c r="B124" s="205"/>
      <c r="C124" s="202"/>
      <c r="D124" s="200"/>
      <c r="E124" s="247"/>
      <c r="F124" s="248"/>
      <c r="G124" s="202"/>
      <c r="H124" s="3"/>
      <c r="I124" s="3"/>
      <c r="J124" s="3"/>
    </row>
    <row r="125" spans="1:10" ht="12.75">
      <c r="A125" s="246"/>
      <c r="B125" s="204"/>
      <c r="C125" s="202"/>
      <c r="D125" s="200"/>
      <c r="E125" s="247"/>
      <c r="F125" s="248"/>
      <c r="G125" s="202"/>
      <c r="H125" s="3"/>
      <c r="I125" s="3"/>
      <c r="J125" s="3"/>
    </row>
    <row r="126" spans="1:10" ht="12.75">
      <c r="A126" s="246"/>
      <c r="B126" s="205"/>
      <c r="C126" s="202"/>
      <c r="D126" s="200"/>
      <c r="E126" s="247"/>
      <c r="F126" s="248"/>
      <c r="G126" s="202"/>
      <c r="H126" s="3"/>
      <c r="I126" s="3"/>
      <c r="J126" s="3"/>
    </row>
    <row r="127" spans="1:10" ht="12.75">
      <c r="A127" s="246"/>
      <c r="B127" s="204"/>
      <c r="C127" s="202"/>
      <c r="D127" s="200"/>
      <c r="E127" s="247"/>
      <c r="F127" s="248"/>
      <c r="G127" s="202"/>
      <c r="H127" s="3"/>
      <c r="I127" s="3"/>
      <c r="J127" s="3"/>
    </row>
    <row r="128" spans="1:10" ht="12.75">
      <c r="A128" s="246"/>
      <c r="B128" s="205"/>
      <c r="C128" s="202"/>
      <c r="D128" s="200"/>
      <c r="E128" s="247"/>
      <c r="F128" s="248"/>
      <c r="G128" s="202"/>
      <c r="H128" s="3"/>
      <c r="I128" s="3"/>
      <c r="J128" s="3"/>
    </row>
    <row r="129" spans="1:10" ht="12.75">
      <c r="A129" s="246"/>
      <c r="B129" s="204"/>
      <c r="C129" s="202"/>
      <c r="D129" s="200"/>
      <c r="E129" s="247"/>
      <c r="F129" s="248"/>
      <c r="G129" s="202"/>
      <c r="H129" s="3"/>
      <c r="I129" s="3"/>
      <c r="J129" s="3"/>
    </row>
    <row r="130" spans="1:10" ht="12.75">
      <c r="A130" s="246"/>
      <c r="B130" s="205"/>
      <c r="C130" s="202"/>
      <c r="D130" s="200"/>
      <c r="E130" s="247"/>
      <c r="F130" s="248"/>
      <c r="G130" s="202"/>
      <c r="H130" s="3"/>
      <c r="I130" s="3"/>
      <c r="J130" s="3"/>
    </row>
    <row r="131" spans="1:10" ht="12.75">
      <c r="A131" s="246"/>
      <c r="B131" s="204"/>
      <c r="C131" s="202"/>
      <c r="D131" s="200"/>
      <c r="E131" s="247"/>
      <c r="F131" s="248"/>
      <c r="G131" s="202"/>
      <c r="H131" s="3"/>
      <c r="I131" s="3"/>
      <c r="J131" s="3"/>
    </row>
    <row r="132" spans="1:10" ht="12.75">
      <c r="A132" s="246"/>
      <c r="B132" s="205"/>
      <c r="C132" s="202"/>
      <c r="D132" s="200"/>
      <c r="E132" s="247"/>
      <c r="F132" s="248"/>
      <c r="G132" s="202"/>
      <c r="H132" s="3"/>
      <c r="I132" s="3"/>
      <c r="J132" s="3"/>
    </row>
    <row r="133" spans="1:10" ht="12.75">
      <c r="A133" s="53"/>
      <c r="B133" s="31"/>
      <c r="C133" s="21"/>
      <c r="D133" s="22"/>
      <c r="E133" s="24"/>
      <c r="F133" s="54"/>
      <c r="G133" s="21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</sheetData>
  <sheetProtection/>
  <mergeCells count="445">
    <mergeCell ref="E26:E27"/>
    <mergeCell ref="F26:F27"/>
    <mergeCell ref="D28:D29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A26:A27"/>
    <mergeCell ref="B26:B27"/>
    <mergeCell ref="C26:C27"/>
    <mergeCell ref="A24:A25"/>
    <mergeCell ref="A28:A29"/>
    <mergeCell ref="B28:B29"/>
    <mergeCell ref="C28:C29"/>
    <mergeCell ref="B22:B23"/>
    <mergeCell ref="C22:C23"/>
    <mergeCell ref="D22:D23"/>
    <mergeCell ref="E22:E23"/>
    <mergeCell ref="F22:F23"/>
    <mergeCell ref="D24:D25"/>
    <mergeCell ref="C24:C25"/>
    <mergeCell ref="G22:G23"/>
    <mergeCell ref="A20:A21"/>
    <mergeCell ref="B20:B21"/>
    <mergeCell ref="C20:C21"/>
    <mergeCell ref="D20:D21"/>
    <mergeCell ref="A22:A23"/>
    <mergeCell ref="E20:E21"/>
    <mergeCell ref="F20:F21"/>
    <mergeCell ref="G20:G21"/>
    <mergeCell ref="G18:G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F12:F13"/>
    <mergeCell ref="G12:G13"/>
    <mergeCell ref="G8:G9"/>
    <mergeCell ref="A10:A11"/>
    <mergeCell ref="B10:B11"/>
    <mergeCell ref="C10:C11"/>
    <mergeCell ref="D10:D11"/>
    <mergeCell ref="E10:E11"/>
    <mergeCell ref="G10:G11"/>
    <mergeCell ref="A8:A9"/>
    <mergeCell ref="B8:B9"/>
    <mergeCell ref="G6:G7"/>
    <mergeCell ref="A1:G1"/>
    <mergeCell ref="A2:C2"/>
    <mergeCell ref="D2:G2"/>
    <mergeCell ref="A4:A5"/>
    <mergeCell ref="B4:B5"/>
    <mergeCell ref="D8:D9"/>
    <mergeCell ref="C4:C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F30:F31"/>
    <mergeCell ref="A6:A7"/>
    <mergeCell ref="B6:B7"/>
    <mergeCell ref="C6:C7"/>
    <mergeCell ref="D12:D13"/>
    <mergeCell ref="E8:E9"/>
    <mergeCell ref="F8:F9"/>
    <mergeCell ref="C8:C9"/>
    <mergeCell ref="F10:F11"/>
    <mergeCell ref="E12:E13"/>
    <mergeCell ref="A34:A35"/>
    <mergeCell ref="B34:B35"/>
    <mergeCell ref="C34:C35"/>
    <mergeCell ref="D34:D35"/>
    <mergeCell ref="F32:F33"/>
    <mergeCell ref="G32:G33"/>
    <mergeCell ref="G34:G35"/>
    <mergeCell ref="E34:E35"/>
    <mergeCell ref="F34:F35"/>
    <mergeCell ref="G38:G39"/>
    <mergeCell ref="A36:A37"/>
    <mergeCell ref="B36:B37"/>
    <mergeCell ref="G36:G37"/>
    <mergeCell ref="E38:E39"/>
    <mergeCell ref="F38:F39"/>
    <mergeCell ref="C36:C37"/>
    <mergeCell ref="D36:D37"/>
    <mergeCell ref="E36:E37"/>
    <mergeCell ref="F36:F37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G44:G45"/>
    <mergeCell ref="F40:F41"/>
    <mergeCell ref="C44:C45"/>
    <mergeCell ref="D44:D45"/>
    <mergeCell ref="E44:E45"/>
    <mergeCell ref="F44:F45"/>
    <mergeCell ref="G40:G41"/>
    <mergeCell ref="F42:F43"/>
    <mergeCell ref="G42:G43"/>
    <mergeCell ref="E46:E47"/>
    <mergeCell ref="F46:F47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A58:A59"/>
    <mergeCell ref="B58:B59"/>
    <mergeCell ref="C58:C59"/>
    <mergeCell ref="D58:D59"/>
    <mergeCell ref="F60:F61"/>
    <mergeCell ref="A60:A61"/>
    <mergeCell ref="G56:G57"/>
    <mergeCell ref="G58:G59"/>
    <mergeCell ref="G60:G61"/>
    <mergeCell ref="F56:F57"/>
    <mergeCell ref="B60:B61"/>
    <mergeCell ref="C60:C61"/>
    <mergeCell ref="D60:D61"/>
    <mergeCell ref="E60:E61"/>
    <mergeCell ref="E56:E57"/>
    <mergeCell ref="A64:A65"/>
    <mergeCell ref="B64:B65"/>
    <mergeCell ref="C64:C65"/>
    <mergeCell ref="D64:D65"/>
    <mergeCell ref="A62:A63"/>
    <mergeCell ref="B62:B63"/>
    <mergeCell ref="C62:C63"/>
    <mergeCell ref="D62:D63"/>
    <mergeCell ref="E95:E96"/>
    <mergeCell ref="F95:F96"/>
    <mergeCell ref="G95:G96"/>
    <mergeCell ref="E62:E63"/>
    <mergeCell ref="F62:F63"/>
    <mergeCell ref="G62:G63"/>
    <mergeCell ref="E64:E65"/>
    <mergeCell ref="F64:F65"/>
    <mergeCell ref="G64:G65"/>
    <mergeCell ref="G68:G69"/>
    <mergeCell ref="A97:A98"/>
    <mergeCell ref="B97:B98"/>
    <mergeCell ref="C97:C98"/>
    <mergeCell ref="D97:D98"/>
    <mergeCell ref="A95:A96"/>
    <mergeCell ref="B95:B96"/>
    <mergeCell ref="C95:C96"/>
    <mergeCell ref="D95:D96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5:C106"/>
    <mergeCell ref="D105:D106"/>
    <mergeCell ref="E105:E106"/>
    <mergeCell ref="F105:F106"/>
    <mergeCell ref="G105:G106"/>
    <mergeCell ref="C101:C10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5:A106"/>
    <mergeCell ref="B105:B106"/>
    <mergeCell ref="C109:C110"/>
    <mergeCell ref="D109:D110"/>
    <mergeCell ref="E109:E110"/>
    <mergeCell ref="G111:G112"/>
    <mergeCell ref="A109:A110"/>
    <mergeCell ref="B109:B110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3:A114"/>
    <mergeCell ref="B113:B114"/>
    <mergeCell ref="C117:C118"/>
    <mergeCell ref="D117:D118"/>
    <mergeCell ref="E117:E118"/>
    <mergeCell ref="G119:G120"/>
    <mergeCell ref="A117:A118"/>
    <mergeCell ref="B117:B118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1:A122"/>
    <mergeCell ref="B121:B122"/>
    <mergeCell ref="C125:C126"/>
    <mergeCell ref="D125:D126"/>
    <mergeCell ref="E125:E126"/>
    <mergeCell ref="G127:G128"/>
    <mergeCell ref="A125:A126"/>
    <mergeCell ref="B125:B126"/>
    <mergeCell ref="C129:C130"/>
    <mergeCell ref="D129:D130"/>
    <mergeCell ref="E129:E130"/>
    <mergeCell ref="F129:F130"/>
    <mergeCell ref="G129:G130"/>
    <mergeCell ref="A127:A128"/>
    <mergeCell ref="B127:B128"/>
    <mergeCell ref="G131:G132"/>
    <mergeCell ref="A129:A130"/>
    <mergeCell ref="B129:B130"/>
    <mergeCell ref="A131:A132"/>
    <mergeCell ref="B131:B132"/>
    <mergeCell ref="C131:C132"/>
    <mergeCell ref="D131:D132"/>
    <mergeCell ref="E131:E132"/>
    <mergeCell ref="F131:F132"/>
    <mergeCell ref="A68:A69"/>
    <mergeCell ref="B68:B69"/>
    <mergeCell ref="C68:C69"/>
    <mergeCell ref="D68:D69"/>
    <mergeCell ref="E68:E69"/>
    <mergeCell ref="F68:F69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66:A67"/>
    <mergeCell ref="B66:B67"/>
    <mergeCell ref="C66:C67"/>
    <mergeCell ref="D66:D67"/>
    <mergeCell ref="E66:E67"/>
    <mergeCell ref="F66:F67"/>
    <mergeCell ref="G66:G67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C31" sqref="C31:E3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82      кг.</v>
      </c>
    </row>
    <row r="2" ht="12.75">
      <c r="C2" s="6" t="s">
        <v>31</v>
      </c>
    </row>
    <row r="3" ht="12.75">
      <c r="C3" s="7" t="s">
        <v>32</v>
      </c>
    </row>
    <row r="4" spans="1:9" ht="12.75">
      <c r="A4" s="211" t="s">
        <v>33</v>
      </c>
      <c r="B4" s="211" t="s">
        <v>5</v>
      </c>
      <c r="C4" s="267" t="s">
        <v>2</v>
      </c>
      <c r="D4" s="211" t="s">
        <v>24</v>
      </c>
      <c r="E4" s="211" t="s">
        <v>25</v>
      </c>
      <c r="F4" s="211" t="s">
        <v>26</v>
      </c>
      <c r="G4" s="211" t="s">
        <v>27</v>
      </c>
      <c r="H4" s="211" t="s">
        <v>28</v>
      </c>
      <c r="I4" s="211" t="s">
        <v>29</v>
      </c>
    </row>
    <row r="5" spans="1:9" ht="12.75">
      <c r="A5" s="255"/>
      <c r="B5" s="255"/>
      <c r="C5" s="255"/>
      <c r="D5" s="255"/>
      <c r="E5" s="255"/>
      <c r="F5" s="255"/>
      <c r="G5" s="255"/>
      <c r="H5" s="255"/>
      <c r="I5" s="255"/>
    </row>
    <row r="6" spans="1:9" ht="12.75">
      <c r="A6" s="269"/>
      <c r="B6" s="270">
        <v>19</v>
      </c>
      <c r="C6" s="271" t="str">
        <f>VLOOKUP(B6,'пр.взв'!B43:E66,2,FALSE)</f>
        <v>ГОЛОВАЧЕВ Станислав Викторович</v>
      </c>
      <c r="D6" s="271" t="str">
        <f>VLOOKUP(C6,'пр.взв'!C43:F66,2,FALSE)</f>
        <v>23.06.88 мс</v>
      </c>
      <c r="E6" s="271" t="str">
        <f>VLOOKUP(D6,'пр.взв'!D43:G66,2,FALSE)</f>
        <v>Москва ВС</v>
      </c>
      <c r="F6" s="268"/>
      <c r="G6" s="272"/>
      <c r="H6" s="266"/>
      <c r="I6" s="211"/>
    </row>
    <row r="7" spans="1:9" ht="12.75">
      <c r="A7" s="269"/>
      <c r="B7" s="211"/>
      <c r="C7" s="271"/>
      <c r="D7" s="271"/>
      <c r="E7" s="271"/>
      <c r="F7" s="268"/>
      <c r="G7" s="268"/>
      <c r="H7" s="266"/>
      <c r="I7" s="211"/>
    </row>
    <row r="8" spans="1:9" ht="12.75">
      <c r="A8" s="273"/>
      <c r="B8" s="270">
        <v>39</v>
      </c>
      <c r="C8" s="271" t="str">
        <f>VLOOKUP(B8,'пр.взв'!B83:E106,2,FALSE)</f>
        <v>ТИХОНОВ Евгений Александрович</v>
      </c>
      <c r="D8" s="271" t="str">
        <f>VLOOKUP(C8,'пр.взв'!C83:F106,2,FALSE)</f>
        <v>04.11.87 мс</v>
      </c>
      <c r="E8" s="271" t="str">
        <f>VLOOKUP(D8,'пр.взв'!D83:G106,2,FALSE)</f>
        <v>ПФО Пензенская Пенза МО</v>
      </c>
      <c r="F8" s="268"/>
      <c r="G8" s="268"/>
      <c r="H8" s="211"/>
      <c r="I8" s="211"/>
    </row>
    <row r="9" spans="1:9" ht="12.75">
      <c r="A9" s="273"/>
      <c r="B9" s="211"/>
      <c r="C9" s="271"/>
      <c r="D9" s="271"/>
      <c r="E9" s="271"/>
      <c r="F9" s="268"/>
      <c r="G9" s="268"/>
      <c r="H9" s="211"/>
      <c r="I9" s="211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36</v>
      </c>
      <c r="E15" s="8"/>
      <c r="F15" s="49" t="str">
        <f>HYPERLINK('пр.взв'!D4)</f>
        <v>В.к.  82      кг.</v>
      </c>
    </row>
    <row r="16" spans="1:9" ht="12.75">
      <c r="A16" s="211" t="s">
        <v>33</v>
      </c>
      <c r="B16" s="211" t="s">
        <v>5</v>
      </c>
      <c r="C16" s="267" t="s">
        <v>2</v>
      </c>
      <c r="D16" s="211" t="s">
        <v>24</v>
      </c>
      <c r="E16" s="211" t="s">
        <v>25</v>
      </c>
      <c r="F16" s="211" t="s">
        <v>26</v>
      </c>
      <c r="G16" s="211" t="s">
        <v>27</v>
      </c>
      <c r="H16" s="211" t="s">
        <v>28</v>
      </c>
      <c r="I16" s="211" t="s">
        <v>29</v>
      </c>
    </row>
    <row r="17" spans="1:9" ht="12.75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 ht="12.75">
      <c r="A18" s="269"/>
      <c r="B18" s="270">
        <v>36</v>
      </c>
      <c r="C18" s="271" t="str">
        <f>VLOOKUP(B18,'пр.взв'!B77:E100,2,FALSE)</f>
        <v>ПРИКАЗЧИКОВ Владимир Александрович</v>
      </c>
      <c r="D18" s="271" t="str">
        <f>VLOOKUP(C18,'пр.взв'!C77:F100,2,FALSE)</f>
        <v>06.11.87 мсмк</v>
      </c>
      <c r="E18" s="271" t="str">
        <f>VLOOKUP(D18,'пр.взв'!D77:G100,2,FALSE)</f>
        <v>Москва Д</v>
      </c>
      <c r="F18" s="268"/>
      <c r="G18" s="272"/>
      <c r="H18" s="266"/>
      <c r="I18" s="211"/>
    </row>
    <row r="19" spans="1:9" ht="12.75">
      <c r="A19" s="269"/>
      <c r="B19" s="211"/>
      <c r="C19" s="271"/>
      <c r="D19" s="271"/>
      <c r="E19" s="271"/>
      <c r="F19" s="268"/>
      <c r="G19" s="268"/>
      <c r="H19" s="266"/>
      <c r="I19" s="211"/>
    </row>
    <row r="20" spans="1:9" ht="12.75">
      <c r="A20" s="273"/>
      <c r="B20" s="270">
        <v>11</v>
      </c>
      <c r="C20" s="271" t="str">
        <f>VLOOKUP(B20,'пр.взв'!B9:E32,2,FALSE)</f>
        <v>КОКОВИЧ Илья Игоревич</v>
      </c>
      <c r="D20" s="271" t="str">
        <f>VLOOKUP(C20,'пр.взв'!C9:F32,2,FALSE)</f>
        <v>15.06.88 мс</v>
      </c>
      <c r="E20" s="271" t="str">
        <f>VLOOKUP(D20,'пр.взв'!D9:G32,2,FALSE)</f>
        <v>Москва Д</v>
      </c>
      <c r="F20" s="268"/>
      <c r="G20" s="268"/>
      <c r="H20" s="211"/>
      <c r="I20" s="211"/>
    </row>
    <row r="21" spans="1:9" ht="12.75">
      <c r="A21" s="273"/>
      <c r="B21" s="211"/>
      <c r="C21" s="271"/>
      <c r="D21" s="271"/>
      <c r="E21" s="271"/>
      <c r="F21" s="268"/>
      <c r="G21" s="268"/>
      <c r="H21" s="211"/>
      <c r="I21" s="211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37</v>
      </c>
      <c r="F28" s="49" t="str">
        <f>HYPERLINK('пр.взв'!D4)</f>
        <v>В.к.  82      кг.</v>
      </c>
    </row>
    <row r="29" spans="1:9" ht="12.75">
      <c r="A29" s="211" t="s">
        <v>33</v>
      </c>
      <c r="B29" s="211" t="s">
        <v>5</v>
      </c>
      <c r="C29" s="267" t="s">
        <v>2</v>
      </c>
      <c r="D29" s="211" t="s">
        <v>24</v>
      </c>
      <c r="E29" s="211" t="s">
        <v>25</v>
      </c>
      <c r="F29" s="211" t="s">
        <v>26</v>
      </c>
      <c r="G29" s="211" t="s">
        <v>27</v>
      </c>
      <c r="H29" s="211" t="s">
        <v>28</v>
      </c>
      <c r="I29" s="211" t="s">
        <v>29</v>
      </c>
    </row>
    <row r="30" spans="1:9" ht="12.7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ht="12.75">
      <c r="A31" s="269"/>
      <c r="B31" s="211"/>
      <c r="C31" s="274" t="e">
        <f>VLOOKUP(B31,'пр.взв'!B7:D30,2,FALSE)</f>
        <v>#N/A</v>
      </c>
      <c r="D31" s="274" t="e">
        <f>VLOOKUP(C31,'пр.взв'!C7:E30,2,FALSE)</f>
        <v>#N/A</v>
      </c>
      <c r="E31" s="274" t="e">
        <f>VLOOKUP(D31,'пр.взв'!D7:F30,2,FALSE)</f>
        <v>#N/A</v>
      </c>
      <c r="F31" s="268"/>
      <c r="G31" s="272"/>
      <c r="H31" s="266"/>
      <c r="I31" s="211"/>
    </row>
    <row r="32" spans="1:9" ht="12.75">
      <c r="A32" s="269"/>
      <c r="B32" s="211"/>
      <c r="C32" s="274"/>
      <c r="D32" s="274"/>
      <c r="E32" s="274"/>
      <c r="F32" s="268"/>
      <c r="G32" s="268"/>
      <c r="H32" s="266"/>
      <c r="I32" s="211"/>
    </row>
    <row r="33" spans="1:9" ht="12.75">
      <c r="A33" s="273"/>
      <c r="B33" s="211"/>
      <c r="C33" s="274" t="e">
        <f>VLOOKUP(B33,'пр.взв'!B9:D32,2,FALSE)</f>
        <v>#N/A</v>
      </c>
      <c r="D33" s="274" t="e">
        <f>VLOOKUP(C33,'пр.взв'!C9:E32,2,FALSE)</f>
        <v>#N/A</v>
      </c>
      <c r="E33" s="274" t="e">
        <f>VLOOKUP(D33,'пр.взв'!D9:F32,2,FALSE)</f>
        <v>#N/A</v>
      </c>
      <c r="F33" s="268"/>
      <c r="G33" s="268"/>
      <c r="H33" s="211"/>
      <c r="I33" s="211"/>
    </row>
    <row r="34" spans="1:9" ht="12.75">
      <c r="A34" s="273"/>
      <c r="B34" s="211"/>
      <c r="C34" s="274"/>
      <c r="D34" s="274"/>
      <c r="E34" s="274"/>
      <c r="F34" s="268"/>
      <c r="G34" s="268"/>
      <c r="H34" s="211"/>
      <c r="I34" s="211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2010-01-25T17:42:34Z</cp:lastPrinted>
  <dcterms:created xsi:type="dcterms:W3CDTF">1996-10-08T23:32:33Z</dcterms:created>
  <dcterms:modified xsi:type="dcterms:W3CDTF">2010-01-26T15:13:01Z</dcterms:modified>
  <cp:category/>
  <cp:version/>
  <cp:contentType/>
  <cp:contentStatus/>
</cp:coreProperties>
</file>