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 хода" sheetId="1" r:id="rId1"/>
    <sheet name="ПОЛУФИНАЛ ФИНАЛ" sheetId="2" r:id="rId2"/>
    <sheet name="круги" sheetId="3" r:id="rId3"/>
    <sheet name="пр.взвешивания" sheetId="4" r:id="rId4"/>
  </sheets>
  <externalReferences>
    <externalReference r:id="rId7"/>
    <externalReference r:id="rId8"/>
    <externalReference r:id="rId9"/>
    <externalReference r:id="rId10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<sst xmlns="http://schemas.openxmlformats.org/spreadsheetml/2006/main" count="166" uniqueCount="92">
  <si>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</si>
  <si>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</si>
  <si>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</si>
  <si>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</si>
  <si>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</si>
  <si>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</si>
  <si>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</si>
  <si>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</si>
  <si>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</si>
  <si>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</si>
  <si>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</si>
  <si>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</si>
  <si>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</si>
  <si>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</si>
  <si>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</si>
  <si>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</si>
  <si>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</si>
  <si>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</si>
  <si>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</si>
  <si>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</si>
  <si>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</si>
  <si>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ПОЛУФИНАЛ</t>
  </si>
  <si>
    <t>ФИНАЛ</t>
  </si>
  <si>
    <t>4 КРУГ</t>
  </si>
  <si>
    <t>5 КРУГ</t>
  </si>
  <si>
    <t>ПОЛФИНАЛ</t>
  </si>
  <si>
    <t>ВСТРЕЧА 1</t>
  </si>
  <si>
    <t>Цвет</t>
  </si>
  <si>
    <t>Р.К.</t>
  </si>
  <si>
    <t>СВОБОДЕН</t>
  </si>
  <si>
    <t>СОСТАВ ПАР ПО КРУГАМ</t>
  </si>
  <si>
    <t>ВСТРЕЧА 2</t>
  </si>
  <si>
    <t xml:space="preserve">ПРОТОКОЛ ХОДА СОРЕВНОВАНИЙ       </t>
  </si>
  <si>
    <t>ВСЕРОССИЙСКАЯ ФЕДЕРАЦИЯ САМБО</t>
  </si>
  <si>
    <t>в.к.     80       кг.</t>
  </si>
  <si>
    <t>БОЧКАРЕВА Анна Викторовна</t>
  </si>
  <si>
    <t>12.06.86 мс</t>
  </si>
  <si>
    <t>С.Петербург ПР</t>
  </si>
  <si>
    <t>0006790  4007036461.</t>
  </si>
  <si>
    <t>Яковлева ЕВ</t>
  </si>
  <si>
    <t>ЕЖОВА Ксения Владимировна</t>
  </si>
  <si>
    <t>09.09.86 мс</t>
  </si>
  <si>
    <t>000545 4007156447.</t>
  </si>
  <si>
    <t>Еремина ЕП Еремин АИ</t>
  </si>
  <si>
    <t>СУББОТИНА Анна Алексеевна</t>
  </si>
  <si>
    <t>С.Петербург МО</t>
  </si>
  <si>
    <t>000609   4003798491.</t>
  </si>
  <si>
    <t xml:space="preserve">Платонов АП </t>
  </si>
  <si>
    <t>ЕРЕМЕЕВА Надежда Валерьевна</t>
  </si>
  <si>
    <t>УФО Свердловская Екатеринбург Д</t>
  </si>
  <si>
    <t>0022241  6504490539.</t>
  </si>
  <si>
    <t>Даутов АР</t>
  </si>
  <si>
    <t>РАДЧЕНКО Александра Геннадьевна</t>
  </si>
  <si>
    <t>12.11.82 мс</t>
  </si>
  <si>
    <t>ЦФО Калужская Калуга МО</t>
  </si>
  <si>
    <t>0002164  2904929288.</t>
  </si>
  <si>
    <t>Кутьин ВГ Шульга ГВ</t>
  </si>
  <si>
    <t>ВАСИЛЬЕВА Елена Николаевна</t>
  </si>
  <si>
    <t>23.03.91 кмс</t>
  </si>
  <si>
    <t>ПФО Чувашская Чебоксары ПР</t>
  </si>
  <si>
    <t>97043285330.</t>
  </si>
  <si>
    <t>ГОЛУБЕВА Светлана Юрьевна</t>
  </si>
  <si>
    <t>17.06.89 кмс</t>
  </si>
  <si>
    <t>МОСКВА С-70 Д</t>
  </si>
  <si>
    <t>000942     4605119606</t>
  </si>
  <si>
    <t>Ходырев АН Некрасова АС</t>
  </si>
  <si>
    <t>ЯШИНА Евгения Михайловна</t>
  </si>
  <si>
    <t>27.12.87 мс</t>
  </si>
  <si>
    <t>ПФО Башкортостан Стерлитамак МО</t>
  </si>
  <si>
    <t>8007377396/</t>
  </si>
  <si>
    <t>Нагаев РШ</t>
  </si>
  <si>
    <t>КАЗАНЦЕВА Наталья Александровна</t>
  </si>
  <si>
    <t>10.04.81 мсмк</t>
  </si>
  <si>
    <t>СФО Омская Омск ВС</t>
  </si>
  <si>
    <t>3605023301</t>
  </si>
  <si>
    <t>Иващенко ВС Казанцев АН</t>
  </si>
  <si>
    <t>20.09.82 мсмк</t>
  </si>
  <si>
    <t>Ядринцев ВА Петров НН</t>
  </si>
  <si>
    <t>35''</t>
  </si>
  <si>
    <t>15''</t>
  </si>
  <si>
    <t>1'10'''</t>
  </si>
  <si>
    <t>23.04.83 мс</t>
  </si>
  <si>
    <t>3'15''</t>
  </si>
  <si>
    <t>0'0''</t>
  </si>
  <si>
    <t>1'39''</t>
  </si>
  <si>
    <t>0'00</t>
  </si>
  <si>
    <t>7-8</t>
  </si>
  <si>
    <t>9</t>
  </si>
  <si>
    <t>3,5\0</t>
  </si>
  <si>
    <t>4/0</t>
  </si>
  <si>
    <t>3\1</t>
  </si>
  <si>
    <t>5-6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</si>
</sst>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9"/>
      <name val="Arial Narrow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i/>
      <sz val="11"/>
      <name val="Arial"/>
      <family val="2"/>
    </font>
    <font>
      <b/>
      <sz val="16"/>
      <color indexed="10"/>
      <name val="CyrillicOld"/>
      <family val="0"/>
    </font>
    <font>
      <b/>
      <i/>
      <sz val="12"/>
      <name val="Georgia"/>
      <family val="1"/>
    </font>
    <font>
      <sz val="8"/>
      <name val="Arial Narrow"/>
      <family val="2"/>
    </font>
    <font>
      <b/>
      <sz val="8"/>
      <name val="Arial Narrow"/>
      <family val="2"/>
    </font>
    <font>
      <sz val="14"/>
      <name val="Arial"/>
      <family val="0"/>
    </font>
    <font>
      <b/>
      <sz val="14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0" fillId="0" borderId="0" xfId="15" applyFont="1" applyAlignment="1">
      <alignment/>
    </xf>
    <xf numFmtId="0" fontId="0" fillId="0" borderId="0" xfId="0" applyFont="1" applyAlignment="1">
      <alignment/>
    </xf>
    <xf numFmtId="0" fontId="1" fillId="0" borderId="0" xfId="15" applyFont="1" applyAlignment="1">
      <alignment vertical="center" wrapText="1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5" fillId="0" borderId="4" xfId="15" applyNumberFormat="1" applyFont="1" applyFill="1" applyBorder="1" applyAlignment="1">
      <alignment horizontal="center"/>
    </xf>
    <xf numFmtId="0" fontId="5" fillId="0" borderId="5" xfId="15" applyNumberFormat="1" applyFont="1" applyFill="1" applyBorder="1" applyAlignment="1">
      <alignment horizontal="center"/>
    </xf>
    <xf numFmtId="0" fontId="3" fillId="0" borderId="6" xfId="15" applyNumberFormat="1" applyFont="1" applyFill="1" applyBorder="1" applyAlignment="1">
      <alignment horizontal="center"/>
    </xf>
    <xf numFmtId="0" fontId="3" fillId="0" borderId="0" xfId="15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/>
    </xf>
    <xf numFmtId="0" fontId="5" fillId="0" borderId="1" xfId="15" applyNumberFormat="1" applyFont="1" applyFill="1" applyBorder="1" applyAlignment="1">
      <alignment horizontal="center"/>
    </xf>
    <xf numFmtId="0" fontId="5" fillId="0" borderId="7" xfId="15" applyNumberFormat="1" applyFont="1" applyFill="1" applyBorder="1" applyAlignment="1">
      <alignment horizontal="center"/>
    </xf>
    <xf numFmtId="0" fontId="3" fillId="2" borderId="8" xfId="0" applyNumberFormat="1" applyFont="1" applyFill="1" applyBorder="1" applyAlignment="1">
      <alignment horizontal="center"/>
    </xf>
    <xf numFmtId="0" fontId="3" fillId="0" borderId="2" xfId="15" applyNumberFormat="1" applyFont="1" applyFill="1" applyBorder="1" applyAlignment="1">
      <alignment horizontal="center"/>
    </xf>
    <xf numFmtId="0" fontId="3" fillId="0" borderId="8" xfId="15" applyNumberFormat="1" applyFont="1" applyFill="1" applyBorder="1" applyAlignment="1">
      <alignment horizontal="center"/>
    </xf>
    <xf numFmtId="0" fontId="5" fillId="0" borderId="6" xfId="15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5" fillId="0" borderId="0" xfId="15" applyNumberFormat="1" applyFont="1" applyFill="1" applyBorder="1" applyAlignment="1">
      <alignment horizontal="center"/>
    </xf>
    <xf numFmtId="0" fontId="3" fillId="0" borderId="9" xfId="15" applyNumberFormat="1" applyFont="1" applyFill="1" applyBorder="1" applyAlignment="1">
      <alignment horizontal="center"/>
    </xf>
    <xf numFmtId="0" fontId="3" fillId="0" borderId="10" xfId="15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5" fillId="2" borderId="5" xfId="0" applyNumberFormat="1" applyFont="1" applyFill="1" applyBorder="1" applyAlignment="1">
      <alignment horizontal="center"/>
    </xf>
    <xf numFmtId="0" fontId="3" fillId="0" borderId="2" xfId="0" applyFont="1" applyBorder="1" applyAlignment="1">
      <alignment/>
    </xf>
    <xf numFmtId="0" fontId="10" fillId="0" borderId="0" xfId="15" applyFont="1" applyBorder="1" applyAlignment="1">
      <alignment vertical="center" wrapText="1"/>
    </xf>
    <xf numFmtId="0" fontId="10" fillId="0" borderId="0" xfId="15" applyFont="1" applyFill="1" applyBorder="1" applyAlignment="1">
      <alignment vertical="center" wrapText="1"/>
    </xf>
    <xf numFmtId="0" fontId="8" fillId="0" borderId="0" xfId="15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13" fillId="0" borderId="0" xfId="15" applyFont="1" applyAlignment="1">
      <alignment/>
    </xf>
    <xf numFmtId="0" fontId="3" fillId="0" borderId="2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49" fontId="3" fillId="0" borderId="0" xfId="0" applyNumberFormat="1" applyFont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NumberFormat="1" applyFont="1" applyAlignment="1">
      <alignment/>
    </xf>
    <xf numFmtId="0" fontId="1" fillId="0" borderId="1" xfId="15" applyNumberFormat="1" applyFont="1" applyFill="1" applyBorder="1" applyAlignment="1">
      <alignment horizontal="center"/>
    </xf>
    <xf numFmtId="0" fontId="0" fillId="0" borderId="2" xfId="15" applyNumberFormat="1" applyFont="1" applyFill="1" applyBorder="1" applyAlignment="1">
      <alignment horizontal="center"/>
    </xf>
    <xf numFmtId="0" fontId="1" fillId="0" borderId="0" xfId="15" applyNumberFormat="1" applyFont="1" applyFill="1" applyBorder="1" applyAlignment="1">
      <alignment horizontal="center"/>
    </xf>
    <xf numFmtId="0" fontId="0" fillId="0" borderId="0" xfId="15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0" fillId="2" borderId="1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5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2" fillId="0" borderId="0" xfId="15" applyFont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5" fillId="2" borderId="21" xfId="0" applyNumberFormat="1" applyFont="1" applyFill="1" applyBorder="1" applyAlignment="1">
      <alignment horizontal="center"/>
    </xf>
    <xf numFmtId="0" fontId="5" fillId="0" borderId="22" xfId="15" applyNumberFormat="1" applyFont="1" applyFill="1" applyBorder="1" applyAlignment="1">
      <alignment horizontal="center"/>
    </xf>
    <xf numFmtId="0" fontId="3" fillId="2" borderId="23" xfId="0" applyNumberFormat="1" applyFont="1" applyFill="1" applyBorder="1" applyAlignment="1">
      <alignment horizontal="center"/>
    </xf>
    <xf numFmtId="0" fontId="3" fillId="0" borderId="24" xfId="15" applyNumberFormat="1" applyFont="1" applyFill="1" applyBorder="1" applyAlignment="1">
      <alignment horizontal="center"/>
    </xf>
    <xf numFmtId="0" fontId="5" fillId="0" borderId="25" xfId="15" applyNumberFormat="1" applyFont="1" applyFill="1" applyBorder="1" applyAlignment="1">
      <alignment horizontal="center"/>
    </xf>
    <xf numFmtId="0" fontId="5" fillId="0" borderId="26" xfId="15" applyNumberFormat="1" applyFont="1" applyFill="1" applyBorder="1" applyAlignment="1">
      <alignment horizontal="center"/>
    </xf>
    <xf numFmtId="0" fontId="3" fillId="0" borderId="27" xfId="15" applyNumberFormat="1" applyFont="1" applyFill="1" applyBorder="1" applyAlignment="1">
      <alignment horizontal="center"/>
    </xf>
    <xf numFmtId="0" fontId="3" fillId="0" borderId="28" xfId="15" applyNumberFormat="1" applyFont="1" applyFill="1" applyBorder="1" applyAlignment="1">
      <alignment horizontal="center"/>
    </xf>
    <xf numFmtId="0" fontId="5" fillId="0" borderId="23" xfId="15" applyNumberFormat="1" applyFont="1" applyFill="1" applyBorder="1" applyAlignment="1">
      <alignment horizontal="center"/>
    </xf>
    <xf numFmtId="0" fontId="5" fillId="0" borderId="24" xfId="15" applyNumberFormat="1" applyFont="1" applyFill="1" applyBorder="1" applyAlignment="1">
      <alignment horizontal="center"/>
    </xf>
    <xf numFmtId="0" fontId="3" fillId="0" borderId="23" xfId="15" applyNumberFormat="1" applyFont="1" applyFill="1" applyBorder="1" applyAlignment="1">
      <alignment horizontal="center"/>
    </xf>
    <xf numFmtId="0" fontId="5" fillId="2" borderId="26" xfId="0" applyNumberFormat="1" applyFont="1" applyFill="1" applyBorder="1" applyAlignment="1">
      <alignment horizontal="center"/>
    </xf>
    <xf numFmtId="0" fontId="3" fillId="0" borderId="29" xfId="15" applyNumberFormat="1" applyFont="1" applyFill="1" applyBorder="1" applyAlignment="1">
      <alignment horizontal="center"/>
    </xf>
    <xf numFmtId="0" fontId="3" fillId="2" borderId="3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2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3" fillId="0" borderId="51" xfId="15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0" fontId="3" fillId="0" borderId="40" xfId="15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16" fillId="0" borderId="41" xfId="15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3" fillId="0" borderId="52" xfId="15" applyFont="1" applyBorder="1" applyAlignment="1">
      <alignment horizontal="left" vertical="center" wrapText="1"/>
    </xf>
    <xf numFmtId="0" fontId="3" fillId="0" borderId="20" xfId="15" applyFont="1" applyBorder="1" applyAlignment="1">
      <alignment horizontal="left" vertical="center" wrapText="1"/>
    </xf>
    <xf numFmtId="0" fontId="16" fillId="0" borderId="32" xfId="15" applyFont="1" applyBorder="1" applyAlignment="1">
      <alignment horizontal="left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16" fillId="0" borderId="33" xfId="0" applyFont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left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" fillId="0" borderId="0" xfId="15" applyFont="1" applyAlignment="1">
      <alignment vertical="center" wrapText="1"/>
    </xf>
    <xf numFmtId="0" fontId="1" fillId="0" borderId="0" xfId="15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15" applyFont="1" applyAlignment="1">
      <alignment horizontal="center" vertical="center" wrapText="1"/>
    </xf>
    <xf numFmtId="0" fontId="12" fillId="3" borderId="45" xfId="15" applyFont="1" applyFill="1" applyBorder="1" applyAlignment="1">
      <alignment horizontal="center" vertical="center"/>
    </xf>
    <xf numFmtId="0" fontId="12" fillId="3" borderId="55" xfId="0" applyFont="1" applyFill="1" applyBorder="1" applyAlignment="1">
      <alignment horizontal="center" vertical="center"/>
    </xf>
    <xf numFmtId="0" fontId="15" fillId="4" borderId="45" xfId="15" applyNumberFormat="1" applyFont="1" applyFill="1" applyBorder="1" applyAlignment="1" applyProtection="1">
      <alignment horizontal="center" vertical="center" wrapText="1"/>
      <protection/>
    </xf>
    <xf numFmtId="0" fontId="15" fillId="4" borderId="46" xfId="15" applyNumberFormat="1" applyFont="1" applyFill="1" applyBorder="1" applyAlignment="1" applyProtection="1">
      <alignment horizontal="center" vertical="center" wrapText="1"/>
      <protection/>
    </xf>
    <xf numFmtId="0" fontId="15" fillId="4" borderId="55" xfId="15" applyNumberFormat="1" applyFont="1" applyFill="1" applyBorder="1" applyAlignment="1" applyProtection="1">
      <alignment horizontal="center" vertical="center" wrapText="1"/>
      <protection/>
    </xf>
    <xf numFmtId="0" fontId="11" fillId="0" borderId="44" xfId="0" applyFont="1" applyBorder="1" applyAlignment="1">
      <alignment horizontal="center" vertical="center"/>
    </xf>
    <xf numFmtId="0" fontId="19" fillId="0" borderId="0" xfId="15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15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0" fillId="0" borderId="20" xfId="15" applyFont="1" applyBorder="1" applyAlignment="1">
      <alignment horizontal="center" vertical="center" wrapText="1"/>
    </xf>
    <xf numFmtId="0" fontId="3" fillId="0" borderId="20" xfId="15" applyFont="1" applyFill="1" applyBorder="1" applyAlignment="1">
      <alignment horizontal="left" vertical="center" wrapText="1"/>
    </xf>
    <xf numFmtId="0" fontId="3" fillId="0" borderId="20" xfId="15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0" fillId="0" borderId="20" xfId="15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7" fillId="0" borderId="20" xfId="0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247650</xdr:rowOff>
    </xdr:from>
    <xdr:to>
      <xdr:col>1</xdr:col>
      <xdr:colOff>523875</xdr:colOff>
      <xdr:row>2</xdr:row>
      <xdr:rowOff>228600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4765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2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63;&#1077;&#1084;&#1087;&#1080;&#1086;&#1085;&#1072;&#1090;%20&#1056;&#1086;&#1089;&#1089;&#1080;&#1080;%20&#1078;-2010%20&#1050;&#1089;&#1090;&#1086;&#1074;&#1086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63;&#1077;&#1084;&#1087;&#1080;&#1086;&#1085;&#1072;&#1090;%20&#1056;&#1086;&#1089;&#1089;&#1080;&#1080;%20&#1078;-2010%20&#1050;&#1089;&#1090;&#1086;&#1074;&#1086;\&#1055;&#1056;&#1054;&#1058;&#1054;&#1050;&#1054;&#1051;&#1067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</v>
          </cell>
        </row>
        <row r="3">
          <cell r="A3" t="str">
            <v>23-27 июня 2010 г.                  г. Кстово</v>
          </cell>
        </row>
        <row r="6">
          <cell r="A6" t="str">
            <v>Гл. судья, судья МК</v>
          </cell>
          <cell r="G6" t="str">
            <v>Н.И. Доронкин</v>
          </cell>
        </row>
        <row r="7">
          <cell r="G7" t="str">
            <v>/г. Владимир/</v>
          </cell>
        </row>
        <row r="8"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62"/>
  <sheetViews>
    <sheetView tabSelected="1" workbookViewId="0" topLeftCell="A1">
      <selection activeCell="R35" sqref="A1:R35"/>
    </sheetView>
  </sheetViews>
  <sheetFormatPr defaultColWidth="9.140625" defaultRowHeight="12.75"/>
  <cols>
    <col min="1" max="1" width="3.421875" style="0" customWidth="1"/>
    <col min="2" max="2" width="18.140625" style="0" customWidth="1"/>
    <col min="3" max="3" width="7.140625" style="0" customWidth="1"/>
    <col min="4" max="4" width="14.7109375" style="0" customWidth="1"/>
    <col min="5" max="10" width="4.7109375" style="0" customWidth="1"/>
    <col min="11" max="11" width="5.140625" style="0" customWidth="1"/>
    <col min="12" max="12" width="2.00390625" style="0" customWidth="1"/>
    <col min="13" max="13" width="3.8515625" style="0" customWidth="1"/>
    <col min="14" max="14" width="18.28125" style="0" customWidth="1"/>
    <col min="15" max="15" width="7.7109375" style="0" customWidth="1"/>
    <col min="16" max="16" width="12.140625" style="0" customWidth="1"/>
    <col min="17" max="17" width="9.421875" style="0" customWidth="1"/>
    <col min="18" max="18" width="13.8515625" style="0" customWidth="1"/>
  </cols>
  <sheetData>
    <row r="1" spans="1:18" ht="30" customHeight="1">
      <c r="A1" s="87" t="s">
        <v>33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ht="18" customHeight="1" thickBot="1">
      <c r="A2" s="169" t="s">
        <v>32</v>
      </c>
      <c r="B2" s="170"/>
      <c r="C2" s="170"/>
      <c r="D2" s="170"/>
      <c r="E2" s="170"/>
      <c r="F2" s="170"/>
      <c r="G2" s="170"/>
      <c r="H2" s="170"/>
      <c r="I2" s="170"/>
      <c r="L2" s="12"/>
      <c r="M2" s="12"/>
      <c r="N2" s="168" t="str">
        <f>HYPERLINK('[2]реквизиты'!$L$7)</f>
        <v>ИТОГОВЫЙ ПРОТОКОЛ</v>
      </c>
      <c r="O2" s="168"/>
      <c r="P2" s="168"/>
      <c r="Q2" s="168"/>
      <c r="R2" s="168"/>
    </row>
    <row r="3" spans="1:18" ht="27.75" customHeight="1" thickBot="1">
      <c r="A3" s="11"/>
      <c r="B3" s="41"/>
      <c r="C3" s="174" t="str">
        <f>HYPERLINK('[3]реквизиты'!$A$2)</f>
        <v>Чемпионат России по САМБО среди женщин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6"/>
      <c r="P3" s="41"/>
      <c r="Q3" s="41"/>
      <c r="R3" s="42"/>
    </row>
    <row r="4" spans="1:18" ht="18.75" customHeight="1" thickBot="1">
      <c r="A4" s="171" t="str">
        <f>HYPERLINK('[3]реквизиты'!$A$3)</f>
        <v>23-27 июня 2010 г.                  г. Кстово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43"/>
    </row>
    <row r="5" spans="1:18" ht="21" customHeight="1" thickBot="1">
      <c r="A5" s="3" t="s">
        <v>7</v>
      </c>
      <c r="D5" s="3"/>
      <c r="G5" s="167"/>
      <c r="H5" s="167"/>
      <c r="I5" s="167"/>
      <c r="N5" s="3"/>
      <c r="Q5" s="172" t="str">
        <f>HYPERLINK('пр.взвешивания'!E3)</f>
        <v>в.к.     80       кг.</v>
      </c>
      <c r="R5" s="173"/>
    </row>
    <row r="6" spans="1:18" ht="27.75" customHeight="1" thickBot="1">
      <c r="A6" s="123" t="s">
        <v>0</v>
      </c>
      <c r="B6" s="123" t="s">
        <v>1</v>
      </c>
      <c r="C6" s="123" t="s">
        <v>2</v>
      </c>
      <c r="D6" s="123" t="s">
        <v>3</v>
      </c>
      <c r="E6" s="126" t="s">
        <v>4</v>
      </c>
      <c r="F6" s="127"/>
      <c r="G6" s="127"/>
      <c r="H6" s="127"/>
      <c r="I6" s="127"/>
      <c r="J6" s="123" t="s">
        <v>5</v>
      </c>
      <c r="K6" s="119" t="s">
        <v>6</v>
      </c>
      <c r="M6" s="119" t="s">
        <v>6</v>
      </c>
      <c r="N6" s="121" t="s">
        <v>1</v>
      </c>
      <c r="O6" s="104" t="s">
        <v>17</v>
      </c>
      <c r="P6" s="104" t="s">
        <v>18</v>
      </c>
      <c r="Q6" s="106" t="s">
        <v>19</v>
      </c>
      <c r="R6" s="108" t="s">
        <v>20</v>
      </c>
    </row>
    <row r="7" spans="1:18" ht="22.5" customHeight="1" thickBot="1">
      <c r="A7" s="124"/>
      <c r="B7" s="124"/>
      <c r="C7" s="124"/>
      <c r="D7" s="124"/>
      <c r="E7" s="44">
        <v>1</v>
      </c>
      <c r="F7" s="45">
        <v>2</v>
      </c>
      <c r="G7" s="46">
        <v>3</v>
      </c>
      <c r="H7" s="45">
        <v>4</v>
      </c>
      <c r="I7" s="45">
        <v>5</v>
      </c>
      <c r="J7" s="125"/>
      <c r="K7" s="120"/>
      <c r="M7" s="120"/>
      <c r="N7" s="122"/>
      <c r="O7" s="105"/>
      <c r="P7" s="105"/>
      <c r="Q7" s="107"/>
      <c r="R7" s="109"/>
    </row>
    <row r="8" spans="1:18" ht="15" customHeight="1">
      <c r="A8" s="136">
        <v>1</v>
      </c>
      <c r="B8" s="138" t="str">
        <f>VLOOKUP(A8,'пр.взвешивания'!B6:E23,2,FALSE)</f>
        <v>РАДЧЕНКО Александра Геннадьевна</v>
      </c>
      <c r="C8" s="140" t="str">
        <f>VLOOKUP(B8,'пр.взвешивания'!C6:F23,2,FALSE)</f>
        <v>12.11.82 мс</v>
      </c>
      <c r="D8" s="142" t="str">
        <f>VLOOKUP(C8,'пр.взвешивания'!D6:G23,2,FALSE)</f>
        <v>ЦФО Калужская Калуга МО</v>
      </c>
      <c r="E8" s="39"/>
      <c r="F8" s="21">
        <v>0</v>
      </c>
      <c r="G8" s="22">
        <v>1</v>
      </c>
      <c r="H8" s="21">
        <v>0</v>
      </c>
      <c r="I8" s="22">
        <v>0</v>
      </c>
      <c r="J8" s="133">
        <f>SUM(E8:I8)</f>
        <v>1</v>
      </c>
      <c r="K8" s="134">
        <v>5</v>
      </c>
      <c r="L8" s="177">
        <v>2</v>
      </c>
      <c r="M8" s="110">
        <v>1</v>
      </c>
      <c r="N8" s="111" t="str">
        <f>VLOOKUP(L8,'пр.взвешивания'!B6:G25,2,FALSE)</f>
        <v>КАЗАНЦЕВА Наталья Александровна</v>
      </c>
      <c r="O8" s="113" t="str">
        <f>VLOOKUP(L8,'пр.взвешивания'!B6:G25,3,FALSE)</f>
        <v>10.04.81 мсмк</v>
      </c>
      <c r="P8" s="115" t="str">
        <f>VLOOKUP(L8,'пр.взвешивания'!B6:G25,4,FALSE)</f>
        <v>СФО Омская Омск ВС</v>
      </c>
      <c r="Q8" s="115" t="str">
        <f>VLOOKUP(L8,'пр.взвешивания'!B6:G25,5,FALSE)</f>
        <v>3605023301</v>
      </c>
      <c r="R8" s="117" t="str">
        <f>VLOOKUP(L8,'пр.взвешивания'!B6:G25,6,FALSE)</f>
        <v>Иващенко ВС Казанцев АН</v>
      </c>
    </row>
    <row r="9" spans="1:18" ht="15" customHeight="1">
      <c r="A9" s="137"/>
      <c r="B9" s="139"/>
      <c r="C9" s="141"/>
      <c r="D9" s="143"/>
      <c r="E9" s="33"/>
      <c r="F9" s="23"/>
      <c r="G9" s="24"/>
      <c r="H9" s="23"/>
      <c r="I9" s="24"/>
      <c r="J9" s="128"/>
      <c r="K9" s="135"/>
      <c r="L9" s="177"/>
      <c r="M9" s="99"/>
      <c r="N9" s="112"/>
      <c r="O9" s="114"/>
      <c r="P9" s="116"/>
      <c r="Q9" s="116"/>
      <c r="R9" s="118"/>
    </row>
    <row r="10" spans="1:18" ht="15" customHeight="1">
      <c r="A10" s="144">
        <v>2</v>
      </c>
      <c r="B10" s="145" t="str">
        <f>VLOOKUP(A10,'пр.взвешивания'!B8:E25,2,FALSE)</f>
        <v>КАЗАНЦЕВА Наталья Александровна</v>
      </c>
      <c r="C10" s="146" t="str">
        <f>VLOOKUP(B10,'пр.взвешивания'!C8:F25,2,FALSE)</f>
        <v>10.04.81 мсмк</v>
      </c>
      <c r="D10" s="147" t="str">
        <f>VLOOKUP(C10,'пр.взвешивания'!D8:G25,2,FALSE)</f>
        <v>СФО Омская Омск ВС</v>
      </c>
      <c r="E10" s="26">
        <v>4</v>
      </c>
      <c r="F10" s="25"/>
      <c r="G10" s="26">
        <v>4</v>
      </c>
      <c r="H10" s="27">
        <v>3</v>
      </c>
      <c r="I10" s="62">
        <v>4</v>
      </c>
      <c r="J10" s="128">
        <f>SUM(E10:I10)</f>
        <v>15</v>
      </c>
      <c r="K10" s="129">
        <v>1</v>
      </c>
      <c r="L10" s="177">
        <v>7</v>
      </c>
      <c r="M10" s="99">
        <v>2</v>
      </c>
      <c r="N10" s="101" t="str">
        <f>VLOOKUP(L10,'пр.взвешивания'!B6:G25,2,FALSE)</f>
        <v>СУББОТИНА Анна Алексеевна</v>
      </c>
      <c r="O10" s="102" t="str">
        <f>VLOOKUP(L10,'пр.взвешивания'!B6:G25,3,FALSE)</f>
        <v>20.09.82 мсмк</v>
      </c>
      <c r="P10" s="103" t="str">
        <f>VLOOKUP(L10,'пр.взвешивания'!B6:G25,4,FALSE)</f>
        <v>С.Петербург МО</v>
      </c>
      <c r="Q10" s="103" t="str">
        <f>VLOOKUP(L10,'пр.взвешивания'!B6:G25,5,FALSE)</f>
        <v>000609   4003798491.</v>
      </c>
      <c r="R10" s="100" t="str">
        <f>VLOOKUP(L10,'пр.взвешивания'!B6:G25,6,FALSE)</f>
        <v>Платонов АП </v>
      </c>
    </row>
    <row r="11" spans="1:18" ht="15" customHeight="1">
      <c r="A11" s="144"/>
      <c r="B11" s="139"/>
      <c r="C11" s="141"/>
      <c r="D11" s="143"/>
      <c r="E11" s="29" t="s">
        <v>78</v>
      </c>
      <c r="F11" s="28"/>
      <c r="G11" s="29" t="s">
        <v>83</v>
      </c>
      <c r="H11" s="30"/>
      <c r="I11" s="63" t="s">
        <v>84</v>
      </c>
      <c r="J11" s="128"/>
      <c r="K11" s="129"/>
      <c r="L11" s="177"/>
      <c r="M11" s="99"/>
      <c r="N11" s="101"/>
      <c r="O11" s="102"/>
      <c r="P11" s="103"/>
      <c r="Q11" s="103"/>
      <c r="R11" s="100"/>
    </row>
    <row r="12" spans="1:18" ht="15" customHeight="1">
      <c r="A12" s="144">
        <v>3</v>
      </c>
      <c r="B12" s="145" t="str">
        <f>VLOOKUP(A12,'пр.взвешивания'!B10:E27,2,FALSE)</f>
        <v>ЯШИНА Евгения Михайловна</v>
      </c>
      <c r="C12" s="146" t="str">
        <f>VLOOKUP(B12,'пр.взвешивания'!C10:F27,2,FALSE)</f>
        <v>27.12.87 мс</v>
      </c>
      <c r="D12" s="147" t="str">
        <f>VLOOKUP(C12,'пр.взвешивания'!D10:G27,2,FALSE)</f>
        <v>ПФО Башкортостан Стерлитамак МО</v>
      </c>
      <c r="E12" s="34">
        <v>3</v>
      </c>
      <c r="F12" s="31">
        <v>0</v>
      </c>
      <c r="G12" s="32"/>
      <c r="H12" s="31">
        <v>0</v>
      </c>
      <c r="I12" s="64">
        <v>0</v>
      </c>
      <c r="J12" s="128">
        <f>SUM(E12:I12)</f>
        <v>3</v>
      </c>
      <c r="K12" s="129">
        <v>4</v>
      </c>
      <c r="L12" s="177">
        <v>8</v>
      </c>
      <c r="M12" s="99">
        <v>3</v>
      </c>
      <c r="N12" s="101" t="str">
        <f>VLOOKUP(L12,'пр.взвешивания'!B6:G25,2,FALSE)</f>
        <v>ЕРЕМЕЕВА Надежда Валерьевна</v>
      </c>
      <c r="O12" s="102" t="str">
        <f>VLOOKUP(L12,'пр.взвешивания'!B6:G25,3,FALSE)</f>
        <v>23.04.83 мс</v>
      </c>
      <c r="P12" s="103" t="str">
        <f>VLOOKUP(L12,'пр.взвешивания'!B6:G25,4,FALSE)</f>
        <v>УФО Свердловская Екатеринбург Д</v>
      </c>
      <c r="Q12" s="103" t="str">
        <f>VLOOKUP(L12,'пр.взвешивания'!B6:G25,5,FALSE)</f>
        <v>0022241  6504490539.</v>
      </c>
      <c r="R12" s="100" t="str">
        <f>VLOOKUP(L12,'пр.взвешивания'!B6:G25,6,FALSE)</f>
        <v>Даутов АР</v>
      </c>
    </row>
    <row r="13" spans="1:18" ht="15" customHeight="1">
      <c r="A13" s="144"/>
      <c r="B13" s="139"/>
      <c r="C13" s="141"/>
      <c r="D13" s="143"/>
      <c r="E13" s="24"/>
      <c r="F13" s="23"/>
      <c r="G13" s="33"/>
      <c r="H13" s="23"/>
      <c r="I13" s="65"/>
      <c r="J13" s="128"/>
      <c r="K13" s="129"/>
      <c r="L13" s="177"/>
      <c r="M13" s="99"/>
      <c r="N13" s="101"/>
      <c r="O13" s="102"/>
      <c r="P13" s="103"/>
      <c r="Q13" s="103"/>
      <c r="R13" s="100"/>
    </row>
    <row r="14" spans="1:18" ht="15" customHeight="1">
      <c r="A14" s="144">
        <v>4</v>
      </c>
      <c r="B14" s="145" t="str">
        <f>VLOOKUP(A14,'пр.взвешивания'!B12:E29,2,FALSE)</f>
        <v>БОЧКАРЕВА Анна Викторовна</v>
      </c>
      <c r="C14" s="146" t="str">
        <f>VLOOKUP(B14,'пр.взвешивания'!C12:F29,2,FALSE)</f>
        <v>12.06.86 мс</v>
      </c>
      <c r="D14" s="147" t="str">
        <f>VLOOKUP(C14,'пр.взвешивания'!D12:G29,2,FALSE)</f>
        <v>С.Петербург ПР</v>
      </c>
      <c r="E14" s="26">
        <v>3</v>
      </c>
      <c r="F14" s="27">
        <v>0</v>
      </c>
      <c r="G14" s="26">
        <v>4</v>
      </c>
      <c r="H14" s="25"/>
      <c r="I14" s="62">
        <v>0</v>
      </c>
      <c r="J14" s="128">
        <f>SUM(E14:I14)</f>
        <v>7</v>
      </c>
      <c r="K14" s="131">
        <v>3</v>
      </c>
      <c r="L14" s="177">
        <v>5</v>
      </c>
      <c r="M14" s="99">
        <v>3</v>
      </c>
      <c r="N14" s="93" t="str">
        <f>VLOOKUP(L14,'пр.взвешивания'!B6:G25,2,FALSE)</f>
        <v>ЕЖОВА Ксения Владимировна</v>
      </c>
      <c r="O14" s="94" t="str">
        <f>VLOOKUP(L14,'пр.взвешивания'!B6:G25,3,FALSE)</f>
        <v>09.09.86 мс</v>
      </c>
      <c r="P14" s="72" t="str">
        <f>VLOOKUP(L14,'пр.взвешивания'!B6:G23,4,FALSE)</f>
        <v>С.Петербург ПР</v>
      </c>
      <c r="Q14" s="72" t="str">
        <f>VLOOKUP(L14,'пр.взвешивания'!B6:G25,5,FALSE)</f>
        <v>000545 4007156447.</v>
      </c>
      <c r="R14" s="90" t="str">
        <f>VLOOKUP(L14,'пр.взвешивания'!B6:G25,6,FALSE)</f>
        <v>Еремина ЕП Еремин АИ</v>
      </c>
    </row>
    <row r="15" spans="1:18" ht="15" customHeight="1">
      <c r="A15" s="144"/>
      <c r="B15" s="139"/>
      <c r="C15" s="141"/>
      <c r="D15" s="143"/>
      <c r="E15" s="29"/>
      <c r="F15" s="30"/>
      <c r="G15" s="29" t="s">
        <v>85</v>
      </c>
      <c r="H15" s="28"/>
      <c r="I15" s="63"/>
      <c r="J15" s="128"/>
      <c r="K15" s="129"/>
      <c r="L15" s="177"/>
      <c r="M15" s="99"/>
      <c r="N15" s="93"/>
      <c r="O15" s="94"/>
      <c r="P15" s="72"/>
      <c r="Q15" s="72"/>
      <c r="R15" s="90"/>
    </row>
    <row r="16" spans="1:18" ht="15" customHeight="1">
      <c r="A16" s="144">
        <v>5</v>
      </c>
      <c r="B16" s="145" t="str">
        <f>VLOOKUP(A16,'пр.взвешивания'!B14:E31,2,FALSE)</f>
        <v>ЕЖОВА Ксения Владимировна</v>
      </c>
      <c r="C16" s="146" t="str">
        <f>VLOOKUP(B16,'пр.взвешивания'!C14:F31,2,FALSE)</f>
        <v>09.09.86 мс</v>
      </c>
      <c r="D16" s="147" t="str">
        <f>VLOOKUP(C16,'пр.взвешивания'!D14:G31,2,FALSE)</f>
        <v>С.Петербург ПР</v>
      </c>
      <c r="E16" s="34">
        <v>3</v>
      </c>
      <c r="F16" s="31">
        <v>0</v>
      </c>
      <c r="G16" s="34">
        <v>3</v>
      </c>
      <c r="H16" s="31">
        <v>3</v>
      </c>
      <c r="I16" s="66"/>
      <c r="J16" s="128">
        <f>SUM(E16:I16)</f>
        <v>9</v>
      </c>
      <c r="K16" s="129">
        <v>2</v>
      </c>
      <c r="L16" s="177">
        <v>4</v>
      </c>
      <c r="M16" s="92" t="s">
        <v>91</v>
      </c>
      <c r="N16" s="93" t="str">
        <f>VLOOKUP(L16,'пр.взвешивания'!B6:G25,2,FALSE)</f>
        <v>БОЧКАРЕВА Анна Викторовна</v>
      </c>
      <c r="O16" s="94" t="str">
        <f>VLOOKUP(L16,'пр.взвешивания'!B6:G25,3,FALSE)</f>
        <v>12.06.86 мс</v>
      </c>
      <c r="P16" s="72" t="str">
        <f>VLOOKUP(L16,'пр.взвешивания'!B6:G25,4,FALSE)</f>
        <v>С.Петербург ПР</v>
      </c>
      <c r="Q16" s="72" t="str">
        <f>VLOOKUP(L16,'пр.взвешивания'!B6:G25,5,FALSE)</f>
        <v>0006790  4007036461.</v>
      </c>
      <c r="R16" s="90" t="str">
        <f>VLOOKUP(L16,'пр.взвешивания'!B6:G25,6,FALSE)</f>
        <v>Яковлева ЕВ</v>
      </c>
    </row>
    <row r="17" spans="1:18" ht="15" customHeight="1" thickBot="1">
      <c r="A17" s="149"/>
      <c r="B17" s="150"/>
      <c r="C17" s="151"/>
      <c r="D17" s="152"/>
      <c r="E17" s="36"/>
      <c r="F17" s="35"/>
      <c r="G17" s="36"/>
      <c r="H17" s="35"/>
      <c r="I17" s="67"/>
      <c r="J17" s="132"/>
      <c r="K17" s="130"/>
      <c r="L17" s="177"/>
      <c r="M17" s="92"/>
      <c r="N17" s="93"/>
      <c r="O17" s="94"/>
      <c r="P17" s="72"/>
      <c r="Q17" s="72"/>
      <c r="R17" s="90"/>
    </row>
    <row r="18" spans="1:18" ht="15" customHeight="1" thickBot="1">
      <c r="A18" s="3" t="s">
        <v>8</v>
      </c>
      <c r="B18" s="37"/>
      <c r="C18" s="37"/>
      <c r="D18" s="60"/>
      <c r="E18" s="37"/>
      <c r="F18" s="37"/>
      <c r="G18" s="37"/>
      <c r="H18" s="37"/>
      <c r="I18" s="15"/>
      <c r="J18" s="61"/>
      <c r="K18" s="15"/>
      <c r="L18" s="177">
        <v>6</v>
      </c>
      <c r="M18" s="92" t="s">
        <v>91</v>
      </c>
      <c r="N18" s="93" t="str">
        <f>VLOOKUP(L18,'пр.взвешивания'!B6:G25,2,FALSE)</f>
        <v>ВАСИЛЬЕВА Елена Николаевна</v>
      </c>
      <c r="O18" s="94" t="str">
        <f>VLOOKUP(L18,'пр.взвешивания'!B6:G25,3,FALSE)</f>
        <v>23.03.91 кмс</v>
      </c>
      <c r="P18" s="72" t="str">
        <f>VLOOKUP(L18,'пр.взвешивания'!B6:G25,4,FALSE)</f>
        <v>ПФО Чувашская Чебоксары ПР</v>
      </c>
      <c r="Q18" s="72" t="str">
        <f>VLOOKUP(L18,'пр.взвешивания'!B6:G25,5,FALSE)</f>
        <v>97043285330.</v>
      </c>
      <c r="R18" s="90" t="str">
        <f>VLOOKUP(L18,'пр.взвешивания'!B6:G25,6,FALSE)</f>
        <v>Ядринцев ВА Петров НН</v>
      </c>
    </row>
    <row r="19" spans="1:18" ht="15" customHeight="1">
      <c r="A19" s="148">
        <v>6</v>
      </c>
      <c r="B19" s="138" t="str">
        <f>VLOOKUP(A19,'пр.взвешивания'!B6:E23,2,FALSE)</f>
        <v>ВАСИЛЬЕВА Елена Николаевна</v>
      </c>
      <c r="C19" s="140" t="str">
        <f>VLOOKUP(B19,'пр.взвешивания'!C6:F23,2,FALSE)</f>
        <v>23.03.91 кмс</v>
      </c>
      <c r="D19" s="142" t="str">
        <f>VLOOKUP(C19,'пр.взвешивания'!D6:G23,2,FALSE)</f>
        <v>ПФО Чувашская Чебоксары ПР</v>
      </c>
      <c r="E19" s="73"/>
      <c r="F19" s="21">
        <v>0</v>
      </c>
      <c r="G19" s="22">
        <v>0</v>
      </c>
      <c r="H19" s="74">
        <v>3</v>
      </c>
      <c r="J19" s="133">
        <f>SUM(E19:I19)</f>
        <v>3</v>
      </c>
      <c r="K19" s="153">
        <v>3</v>
      </c>
      <c r="L19" s="177"/>
      <c r="M19" s="92"/>
      <c r="N19" s="93"/>
      <c r="O19" s="94"/>
      <c r="P19" s="72"/>
      <c r="Q19" s="72"/>
      <c r="R19" s="90"/>
    </row>
    <row r="20" spans="1:18" ht="15" customHeight="1">
      <c r="A20" s="144"/>
      <c r="B20" s="139"/>
      <c r="C20" s="141"/>
      <c r="D20" s="143"/>
      <c r="E20" s="75"/>
      <c r="F20" s="23"/>
      <c r="G20" s="24"/>
      <c r="H20" s="76"/>
      <c r="J20" s="128"/>
      <c r="K20" s="129"/>
      <c r="L20" s="177">
        <v>3</v>
      </c>
      <c r="M20" s="92" t="s">
        <v>86</v>
      </c>
      <c r="N20" s="93" t="str">
        <f>VLOOKUP(L20,'пр.взвешивания'!B6:G25,2,FALSE)</f>
        <v>ЯШИНА Евгения Михайловна</v>
      </c>
      <c r="O20" s="94" t="str">
        <f>VLOOKUP(L20,'пр.взвешивания'!B6:G25,3,FALSE)</f>
        <v>27.12.87 мс</v>
      </c>
      <c r="P20" s="72" t="str">
        <f>VLOOKUP(L20,'пр.взвешивания'!B6:G25,4,FALSE)</f>
        <v>ПФО Башкортостан Стерлитамак МО</v>
      </c>
      <c r="Q20" s="72" t="str">
        <f>VLOOKUP(L20,'пр.взвешивания'!B6:G25,5,FALSE)</f>
        <v>8007377396/</v>
      </c>
      <c r="R20" s="90" t="str">
        <f>VLOOKUP(L20,'пр.взвешивания'!B6:G25,6,FALSE)</f>
        <v>Нагаев РШ</v>
      </c>
    </row>
    <row r="21" spans="1:18" ht="15" customHeight="1">
      <c r="A21" s="144">
        <v>7</v>
      </c>
      <c r="B21" s="145" t="str">
        <f>VLOOKUP(A21,'пр.взвешивания'!B8:E25,2,FALSE)</f>
        <v>СУББОТИНА Анна Алексеевна</v>
      </c>
      <c r="C21" s="146" t="str">
        <f>VLOOKUP(B21,'пр.взвешивания'!C8:F25,2,FALSE)</f>
        <v>20.09.82 мсмк</v>
      </c>
      <c r="D21" s="147" t="str">
        <f>VLOOKUP(C21,'пр.взвешивания'!D8:G25,2,FALSE)</f>
        <v>С.Петербург МО</v>
      </c>
      <c r="E21" s="77">
        <v>3.5</v>
      </c>
      <c r="F21" s="25"/>
      <c r="G21" s="26">
        <v>4</v>
      </c>
      <c r="H21" s="78">
        <v>4</v>
      </c>
      <c r="J21" s="128">
        <f>SUM(E21:I21)</f>
        <v>11.5</v>
      </c>
      <c r="K21" s="129">
        <v>1</v>
      </c>
      <c r="L21" s="177"/>
      <c r="M21" s="92"/>
      <c r="N21" s="93"/>
      <c r="O21" s="94"/>
      <c r="P21" s="72"/>
      <c r="Q21" s="72"/>
      <c r="R21" s="90"/>
    </row>
    <row r="22" spans="1:18" ht="15" customHeight="1">
      <c r="A22" s="144"/>
      <c r="B22" s="139"/>
      <c r="C22" s="141"/>
      <c r="D22" s="143"/>
      <c r="E22" s="79"/>
      <c r="F22" s="28"/>
      <c r="G22" s="29" t="s">
        <v>82</v>
      </c>
      <c r="H22" s="80" t="s">
        <v>80</v>
      </c>
      <c r="J22" s="128"/>
      <c r="K22" s="129"/>
      <c r="L22" s="177">
        <v>9</v>
      </c>
      <c r="M22" s="92" t="s">
        <v>86</v>
      </c>
      <c r="N22" s="93" t="str">
        <f>VLOOKUP(L22,'пр.взвешивания'!B6:G25,2,FALSE)</f>
        <v>ГОЛУБЕВА Светлана Юрьевна</v>
      </c>
      <c r="O22" s="94" t="str">
        <f>VLOOKUP(L22,'пр.взвешивания'!B6:G25,3,FALSE)</f>
        <v>17.06.89 кмс</v>
      </c>
      <c r="P22" s="72" t="str">
        <f>VLOOKUP(L22,'пр.взвешивания'!B6:G25,4,FALSE)</f>
        <v>МОСКВА С-70 Д</v>
      </c>
      <c r="Q22" s="72" t="str">
        <f>VLOOKUP(L22,'пр.взвешивания'!B6:G25,5,FALSE)</f>
        <v>000942     4605119606</v>
      </c>
      <c r="R22" s="90" t="str">
        <f>VLOOKUP(L22,'пр.взвешивания'!B6:G25,6,FALSE)</f>
        <v>Ходырев АН Некрасова АС</v>
      </c>
    </row>
    <row r="23" spans="1:18" ht="15" customHeight="1">
      <c r="A23" s="144">
        <v>8</v>
      </c>
      <c r="B23" s="145" t="str">
        <f>VLOOKUP(A23,'пр.взвешивания'!B10:E27,2,FALSE)</f>
        <v>ЕРЕМЕЕВА Надежда Валерьевна</v>
      </c>
      <c r="C23" s="146" t="str">
        <f>VLOOKUP(B23,'пр.взвешивания'!C10:F27,2,FALSE)</f>
        <v>23.04.83 мс</v>
      </c>
      <c r="D23" s="147" t="str">
        <f>VLOOKUP(C23,'пр.взвешивания'!D10:G27,2,FALSE)</f>
        <v>УФО Свердловская Екатеринбург Д</v>
      </c>
      <c r="E23" s="81">
        <v>4</v>
      </c>
      <c r="F23" s="31">
        <v>0</v>
      </c>
      <c r="G23" s="32"/>
      <c r="H23" s="82">
        <v>3</v>
      </c>
      <c r="J23" s="128">
        <f>SUM(E23:I23)</f>
        <v>7</v>
      </c>
      <c r="K23" s="129">
        <v>2</v>
      </c>
      <c r="L23" s="177"/>
      <c r="M23" s="92"/>
      <c r="N23" s="93"/>
      <c r="O23" s="94"/>
      <c r="P23" s="72"/>
      <c r="Q23" s="72"/>
      <c r="R23" s="90"/>
    </row>
    <row r="24" spans="1:18" ht="15" customHeight="1">
      <c r="A24" s="144"/>
      <c r="B24" s="139"/>
      <c r="C24" s="141"/>
      <c r="D24" s="143"/>
      <c r="E24" s="83" t="s">
        <v>79</v>
      </c>
      <c r="F24" s="23"/>
      <c r="G24" s="33"/>
      <c r="H24" s="76"/>
      <c r="J24" s="128"/>
      <c r="K24" s="129"/>
      <c r="L24" s="177">
        <v>1</v>
      </c>
      <c r="M24" s="92" t="s">
        <v>87</v>
      </c>
      <c r="N24" s="93" t="str">
        <f>VLOOKUP(L24,'пр.взвешивания'!B6:G25,2,FALSE)</f>
        <v>РАДЧЕНКО Александра Геннадьевна</v>
      </c>
      <c r="O24" s="94" t="str">
        <f>VLOOKUP(L24,'пр.взвешивания'!B6:G25,3,FALSE)</f>
        <v>12.11.82 мс</v>
      </c>
      <c r="P24" s="72" t="str">
        <f>VLOOKUP(L24,'пр.взвешивания'!B6:G25,4,FALSE)</f>
        <v>ЦФО Калужская Калуга МО</v>
      </c>
      <c r="Q24" s="72" t="str">
        <f>VLOOKUP(L24,'пр.взвешивания'!B6:G25,5,FALSE)</f>
        <v>0002164  2904929288.</v>
      </c>
      <c r="R24" s="90" t="str">
        <f>VLOOKUP(L24,'пр.взвешивания'!B6:G25,6,FALSE)</f>
        <v>Кутьин ВГ Шульга ГВ</v>
      </c>
    </row>
    <row r="25" spans="1:18" ht="15" customHeight="1" thickBot="1">
      <c r="A25" s="144">
        <v>9</v>
      </c>
      <c r="B25" s="145" t="str">
        <f>VLOOKUP(A25,'пр.взвешивания'!B12:E29,2,FALSE)</f>
        <v>ГОЛУБЕВА Светлана Юрьевна</v>
      </c>
      <c r="C25" s="146" t="str">
        <f>VLOOKUP(B25,'пр.взвешивания'!C12:F29,2,FALSE)</f>
        <v>17.06.89 кмс</v>
      </c>
      <c r="D25" s="147" t="str">
        <f>VLOOKUP(C25,'пр.взвешивания'!D12:G29,2,FALSE)</f>
        <v>МОСКВА С-70 Д</v>
      </c>
      <c r="E25" s="77">
        <v>1</v>
      </c>
      <c r="F25" s="27">
        <v>0</v>
      </c>
      <c r="G25" s="26">
        <v>0</v>
      </c>
      <c r="H25" s="84"/>
      <c r="J25" s="128">
        <f>SUM(E25:I25)</f>
        <v>1</v>
      </c>
      <c r="K25" s="131">
        <v>4</v>
      </c>
      <c r="L25" s="177"/>
      <c r="M25" s="95"/>
      <c r="N25" s="96"/>
      <c r="O25" s="97"/>
      <c r="P25" s="98"/>
      <c r="Q25" s="98"/>
      <c r="R25" s="91"/>
    </row>
    <row r="26" spans="1:11" ht="15" customHeight="1" thickBot="1">
      <c r="A26" s="149"/>
      <c r="B26" s="150"/>
      <c r="C26" s="151"/>
      <c r="D26" s="152"/>
      <c r="E26" s="85"/>
      <c r="F26" s="35"/>
      <c r="G26" s="36"/>
      <c r="H26" s="86"/>
      <c r="J26" s="132"/>
      <c r="K26" s="130"/>
    </row>
    <row r="27" spans="1:6" ht="17.25" customHeight="1" thickBot="1">
      <c r="A27" s="38"/>
      <c r="B27" s="38" t="s">
        <v>21</v>
      </c>
      <c r="C27" s="38"/>
      <c r="D27" s="38"/>
      <c r="E27" s="38"/>
      <c r="F27" s="38" t="s">
        <v>22</v>
      </c>
    </row>
    <row r="28" spans="1:17" ht="15" customHeight="1" thickBot="1">
      <c r="A28" s="148">
        <v>2</v>
      </c>
      <c r="B28" s="154" t="str">
        <f>VLOOKUP(A28,'пр.взвешивания'!B5:C20,2,FALSE)</f>
        <v>КАЗАНЦЕВА Наталья Александровна</v>
      </c>
      <c r="C28" s="156" t="str">
        <f>VLOOKUP(A28,'пр.взвешивания'!B6:G23,3,FALSE)</f>
        <v>10.04.81 мсмк</v>
      </c>
      <c r="D28" s="157" t="str">
        <f>VLOOKUP(A28,'пр.взвешивания'!B6:G23,4,FALSE)</f>
        <v>СФО Омская Омск ВС</v>
      </c>
      <c r="E28" s="47"/>
      <c r="F28" s="47"/>
      <c r="G28" s="47"/>
      <c r="H28" s="47"/>
      <c r="I28" s="16"/>
      <c r="J28" s="11"/>
      <c r="K28" s="11"/>
      <c r="L28" s="11"/>
      <c r="M28" s="11"/>
      <c r="N28" s="11"/>
      <c r="O28" s="11"/>
      <c r="P28" s="11"/>
      <c r="Q28" s="11"/>
    </row>
    <row r="29" spans="1:9" ht="15" customHeight="1">
      <c r="A29" s="144"/>
      <c r="B29" s="155"/>
      <c r="C29" s="88"/>
      <c r="D29" s="158"/>
      <c r="E29" s="69">
        <v>2</v>
      </c>
      <c r="F29" s="47"/>
      <c r="G29" s="47"/>
      <c r="H29" s="47"/>
      <c r="I29" s="16"/>
    </row>
    <row r="30" spans="1:14" ht="15" customHeight="1" thickBot="1">
      <c r="A30" s="144">
        <v>8</v>
      </c>
      <c r="B30" s="155" t="str">
        <f>VLOOKUP(A30,'пр.взвешивания'!B5:C22,2,FALSE)</f>
        <v>ЕРЕМЕЕВА Надежда Валерьевна</v>
      </c>
      <c r="C30" s="88" t="str">
        <f>VLOOKUP(A30,'пр.взвешивания'!B5:G25,3,FALSE)</f>
        <v>23.04.83 мс</v>
      </c>
      <c r="D30" s="158" t="str">
        <f>VLOOKUP(A30,'пр.взвешивания'!B5:G25,4,FALSE)</f>
        <v>УФО Свердловская Екатеринбург Д</v>
      </c>
      <c r="E30" s="70" t="s">
        <v>89</v>
      </c>
      <c r="F30" s="50"/>
      <c r="G30" s="51"/>
      <c r="H30" s="47"/>
      <c r="I30" s="16"/>
      <c r="N30" s="68"/>
    </row>
    <row r="31" spans="1:17" ht="15" customHeight="1" thickBot="1">
      <c r="A31" s="149"/>
      <c r="B31" s="159"/>
      <c r="C31" s="89"/>
      <c r="D31" s="160"/>
      <c r="E31" s="47"/>
      <c r="F31" s="52"/>
      <c r="G31" s="52"/>
      <c r="H31" s="48">
        <v>2</v>
      </c>
      <c r="I31" s="16"/>
      <c r="J31" s="53" t="str">
        <f>HYPERLINK('[3]реквизиты'!$A$6)</f>
        <v>Гл. судья, судья МК</v>
      </c>
      <c r="K31" s="54"/>
      <c r="L31" s="54"/>
      <c r="M31" s="11"/>
      <c r="N31" s="17"/>
      <c r="O31" s="17"/>
      <c r="P31" s="55" t="str">
        <f>HYPERLINK('[3]реквизиты'!$G$6)</f>
        <v>Н.И. Доронкин</v>
      </c>
      <c r="Q31" s="11"/>
    </row>
    <row r="32" spans="1:17" ht="15" customHeight="1" thickBot="1">
      <c r="A32" s="161">
        <v>7</v>
      </c>
      <c r="B32" s="163" t="str">
        <f>VLOOKUP(A32,'пр.взвешивания'!B5:C24,2,FALSE)</f>
        <v>СУББОТИНА Анна Алексеевна</v>
      </c>
      <c r="C32" s="164" t="str">
        <f>VLOOKUP(A32,'пр.взвешивания'!B5:G27,3,FALSE)</f>
        <v>20.09.82 мсмк</v>
      </c>
      <c r="D32" s="165" t="str">
        <f>VLOOKUP(A32,'пр.взвешивания'!B5:G27,4,FALSE)</f>
        <v>С.Петербург МО</v>
      </c>
      <c r="E32" s="47"/>
      <c r="F32" s="52"/>
      <c r="G32" s="52"/>
      <c r="H32" s="49" t="s">
        <v>90</v>
      </c>
      <c r="I32" s="16"/>
      <c r="J32" s="54"/>
      <c r="K32" s="54"/>
      <c r="L32" s="54"/>
      <c r="M32" s="11"/>
      <c r="N32" s="18"/>
      <c r="O32" s="18"/>
      <c r="P32" s="10" t="str">
        <f>HYPERLINK('[3]реквизиты'!$G$7)</f>
        <v>/г. Владимир/</v>
      </c>
      <c r="Q32" s="11"/>
    </row>
    <row r="33" spans="1:17" ht="15" customHeight="1">
      <c r="A33" s="162"/>
      <c r="B33" s="155"/>
      <c r="C33" s="88"/>
      <c r="D33" s="158"/>
      <c r="E33" s="69">
        <v>7</v>
      </c>
      <c r="F33" s="56"/>
      <c r="G33" s="57"/>
      <c r="H33" s="47"/>
      <c r="I33" s="16"/>
      <c r="J33" s="58"/>
      <c r="K33" s="58"/>
      <c r="L33" s="58"/>
      <c r="M33" s="11"/>
      <c r="N33" s="19"/>
      <c r="O33" s="19"/>
      <c r="P33" s="11"/>
      <c r="Q33" s="11"/>
    </row>
    <row r="34" spans="1:17" ht="15" customHeight="1" thickBot="1">
      <c r="A34" s="162">
        <v>5</v>
      </c>
      <c r="B34" s="155" t="str">
        <f>VLOOKUP(A34,'пр.взвешивания'!B5:C26,2,FALSE)</f>
        <v>ЕЖОВА Ксения Владимировна</v>
      </c>
      <c r="C34" s="88" t="str">
        <f>VLOOKUP(A34,'пр.взвешивания'!B5:G29,3,FALSE)</f>
        <v>09.09.86 мс</v>
      </c>
      <c r="D34" s="158" t="str">
        <f>VLOOKUP(A34,'пр.взвешивания'!B5:G29,4,FALSE)</f>
        <v>С.Петербург ПР</v>
      </c>
      <c r="E34" s="70" t="s">
        <v>88</v>
      </c>
      <c r="F34" s="47"/>
      <c r="G34" s="47"/>
      <c r="H34" s="47"/>
      <c r="I34" s="16"/>
      <c r="J34" s="53" t="str">
        <f>HYPERLINK('[4]реквизиты'!$A$22)</f>
        <v>Гл. секретарь, судья МК</v>
      </c>
      <c r="K34" s="54"/>
      <c r="L34" s="54"/>
      <c r="M34" s="11"/>
      <c r="N34" s="20"/>
      <c r="O34" s="20"/>
      <c r="P34" s="55" t="str">
        <f>HYPERLINK('[3]реквизиты'!$G$8)</f>
        <v>Н.Ю. Глушкова</v>
      </c>
      <c r="Q34" s="11"/>
    </row>
    <row r="35" spans="1:17" ht="15" customHeight="1" thickBot="1">
      <c r="A35" s="166"/>
      <c r="B35" s="159"/>
      <c r="C35" s="89"/>
      <c r="D35" s="160"/>
      <c r="E35" s="59"/>
      <c r="F35" s="59"/>
      <c r="G35" s="59"/>
      <c r="H35" s="59"/>
      <c r="I35" s="16"/>
      <c r="J35" s="58"/>
      <c r="K35" s="58"/>
      <c r="L35" s="58"/>
      <c r="M35" s="11"/>
      <c r="N35" s="11"/>
      <c r="O35" s="11"/>
      <c r="P35" s="10" t="str">
        <f>HYPERLINK('[3]реквизиты'!$G$9)</f>
        <v>/г. Рязань/</v>
      </c>
      <c r="Q35" s="11"/>
    </row>
    <row r="39" ht="12.75" customHeight="1"/>
    <row r="40" ht="12.75" customHeight="1"/>
    <row r="41" ht="12.75" customHeight="1"/>
    <row r="45" ht="12.75">
      <c r="J45" s="13"/>
    </row>
    <row r="46" ht="12.75">
      <c r="J46" s="13"/>
    </row>
    <row r="47" ht="12.75">
      <c r="J47" s="13"/>
    </row>
    <row r="48" ht="12.75">
      <c r="J48" s="13"/>
    </row>
    <row r="49" ht="12.75">
      <c r="J49" s="13"/>
    </row>
    <row r="50" ht="12.75">
      <c r="J50" s="13"/>
    </row>
    <row r="51" ht="12.75">
      <c r="J51" s="13"/>
    </row>
    <row r="52" ht="12.75">
      <c r="J52" s="13"/>
    </row>
    <row r="53" ht="12.75">
      <c r="J53" s="13"/>
    </row>
    <row r="54" ht="12.75">
      <c r="J54" s="13"/>
    </row>
    <row r="55" ht="12.75">
      <c r="J55" s="13"/>
    </row>
    <row r="56" ht="12.75">
      <c r="J56" s="13"/>
    </row>
    <row r="57" ht="12.75">
      <c r="J57" s="13"/>
    </row>
    <row r="58" ht="12.75">
      <c r="J58" s="13"/>
    </row>
    <row r="59" ht="12.75">
      <c r="J59" s="13"/>
    </row>
    <row r="60" ht="12.75">
      <c r="J60" s="13"/>
    </row>
    <row r="61" ht="12.75">
      <c r="J61" s="13"/>
    </row>
    <row r="62" ht="12.75">
      <c r="J62" s="13"/>
    </row>
  </sheetData>
  <mergeCells count="153">
    <mergeCell ref="L24:L25"/>
    <mergeCell ref="L16:L17"/>
    <mergeCell ref="L18:L19"/>
    <mergeCell ref="L20:L21"/>
    <mergeCell ref="L22:L23"/>
    <mergeCell ref="L8:L9"/>
    <mergeCell ref="L10:L11"/>
    <mergeCell ref="L12:L13"/>
    <mergeCell ref="L14:L15"/>
    <mergeCell ref="G5:I5"/>
    <mergeCell ref="N2:R2"/>
    <mergeCell ref="A2:I2"/>
    <mergeCell ref="A4:Q4"/>
    <mergeCell ref="Q5:R5"/>
    <mergeCell ref="C3:O3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28:A29"/>
    <mergeCell ref="B28:B29"/>
    <mergeCell ref="C28:C29"/>
    <mergeCell ref="D28:D29"/>
    <mergeCell ref="C14:C15"/>
    <mergeCell ref="D14:D15"/>
    <mergeCell ref="D16:D17"/>
    <mergeCell ref="B14:B15"/>
    <mergeCell ref="J19:J20"/>
    <mergeCell ref="J23:J24"/>
    <mergeCell ref="C21:C22"/>
    <mergeCell ref="D23:D24"/>
    <mergeCell ref="C19:C20"/>
    <mergeCell ref="D19:D20"/>
    <mergeCell ref="K19:K20"/>
    <mergeCell ref="J21:J22"/>
    <mergeCell ref="K21:K22"/>
    <mergeCell ref="A23:A24"/>
    <mergeCell ref="B23:B24"/>
    <mergeCell ref="K23:K24"/>
    <mergeCell ref="D21:D22"/>
    <mergeCell ref="C23:C24"/>
    <mergeCell ref="A21:A22"/>
    <mergeCell ref="B21:B22"/>
    <mergeCell ref="D25:D26"/>
    <mergeCell ref="K25:K26"/>
    <mergeCell ref="C25:C26"/>
    <mergeCell ref="A25:A26"/>
    <mergeCell ref="B25:B26"/>
    <mergeCell ref="J25:J26"/>
    <mergeCell ref="A19:A20"/>
    <mergeCell ref="A16:A17"/>
    <mergeCell ref="C12:C13"/>
    <mergeCell ref="D12:D13"/>
    <mergeCell ref="A12:A13"/>
    <mergeCell ref="B12:B13"/>
    <mergeCell ref="B19:B20"/>
    <mergeCell ref="A14:A15"/>
    <mergeCell ref="B16:B17"/>
    <mergeCell ref="C16:C17"/>
    <mergeCell ref="A10:A11"/>
    <mergeCell ref="B10:B11"/>
    <mergeCell ref="C10:C11"/>
    <mergeCell ref="D10:D11"/>
    <mergeCell ref="J8:J9"/>
    <mergeCell ref="K8:K9"/>
    <mergeCell ref="A8:A9"/>
    <mergeCell ref="B8:B9"/>
    <mergeCell ref="C8:C9"/>
    <mergeCell ref="D8:D9"/>
    <mergeCell ref="K16:K17"/>
    <mergeCell ref="J14:J15"/>
    <mergeCell ref="K14:K15"/>
    <mergeCell ref="J16:J17"/>
    <mergeCell ref="J10:J11"/>
    <mergeCell ref="K10:K11"/>
    <mergeCell ref="J12:J13"/>
    <mergeCell ref="K12:K13"/>
    <mergeCell ref="N6:N7"/>
    <mergeCell ref="O6:O7"/>
    <mergeCell ref="A6:A7"/>
    <mergeCell ref="B6:B7"/>
    <mergeCell ref="C6:C7"/>
    <mergeCell ref="D6:D7"/>
    <mergeCell ref="J6:J7"/>
    <mergeCell ref="K6:K7"/>
    <mergeCell ref="E6:I6"/>
    <mergeCell ref="P6:P7"/>
    <mergeCell ref="Q6:Q7"/>
    <mergeCell ref="R6:R7"/>
    <mergeCell ref="M8:M9"/>
    <mergeCell ref="N8:N9"/>
    <mergeCell ref="O8:O9"/>
    <mergeCell ref="P8:P9"/>
    <mergeCell ref="Q8:Q9"/>
    <mergeCell ref="R8:R9"/>
    <mergeCell ref="M6:M7"/>
    <mergeCell ref="M10:M11"/>
    <mergeCell ref="N10:N11"/>
    <mergeCell ref="O10:O11"/>
    <mergeCell ref="P10:P11"/>
    <mergeCell ref="M12:M13"/>
    <mergeCell ref="N12:N13"/>
    <mergeCell ref="O12:O13"/>
    <mergeCell ref="P12:P13"/>
    <mergeCell ref="P14:P15"/>
    <mergeCell ref="Q10:Q11"/>
    <mergeCell ref="R10:R11"/>
    <mergeCell ref="Q12:Q13"/>
    <mergeCell ref="R12:R13"/>
    <mergeCell ref="Q14:Q15"/>
    <mergeCell ref="R14:R15"/>
    <mergeCell ref="Q20:Q21"/>
    <mergeCell ref="Q16:Q17"/>
    <mergeCell ref="R16:R17"/>
    <mergeCell ref="M14:M15"/>
    <mergeCell ref="N14:N15"/>
    <mergeCell ref="M16:M17"/>
    <mergeCell ref="N16:N17"/>
    <mergeCell ref="O16:O17"/>
    <mergeCell ref="P16:P17"/>
    <mergeCell ref="O14:O15"/>
    <mergeCell ref="P20:P21"/>
    <mergeCell ref="Q22:Q23"/>
    <mergeCell ref="R22:R23"/>
    <mergeCell ref="M18:M19"/>
    <mergeCell ref="N18:N19"/>
    <mergeCell ref="O18:O19"/>
    <mergeCell ref="P18:P19"/>
    <mergeCell ref="Q18:Q19"/>
    <mergeCell ref="R18:R19"/>
    <mergeCell ref="R20:R21"/>
    <mergeCell ref="N24:N25"/>
    <mergeCell ref="O24:O25"/>
    <mergeCell ref="P24:P25"/>
    <mergeCell ref="P22:P23"/>
    <mergeCell ref="A1:R1"/>
    <mergeCell ref="Q24:Q25"/>
    <mergeCell ref="R24:R25"/>
    <mergeCell ref="M20:M21"/>
    <mergeCell ref="N20:N21"/>
    <mergeCell ref="O20:O21"/>
    <mergeCell ref="M22:M23"/>
    <mergeCell ref="N22:N23"/>
    <mergeCell ref="O22:O23"/>
    <mergeCell ref="M24:M25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I37"/>
  <sheetViews>
    <sheetView workbookViewId="0" topLeftCell="A23">
      <selection activeCell="M35" sqref="M35"/>
    </sheetView>
  </sheetViews>
  <sheetFormatPr defaultColWidth="9.140625" defaultRowHeight="12.75"/>
  <cols>
    <col min="1" max="2" width="6.28125" style="0" customWidth="1"/>
    <col min="3" max="3" width="20.28125" style="0" customWidth="1"/>
    <col min="6" max="6" width="22.00390625" style="0" customWidth="1"/>
  </cols>
  <sheetData>
    <row r="1" spans="6:7" ht="32.25" customHeight="1">
      <c r="F1" s="178" t="str">
        <f>HYPERLINK('пр.взвешивания'!E3)</f>
        <v>в.к.     80       кг.</v>
      </c>
      <c r="G1" s="179"/>
    </row>
    <row r="2" ht="12.75">
      <c r="C2" s="5" t="s">
        <v>25</v>
      </c>
    </row>
    <row r="3" ht="12.75" hidden="1">
      <c r="C3" s="6" t="s">
        <v>26</v>
      </c>
    </row>
    <row r="4" spans="1:9" ht="12.75" hidden="1">
      <c r="A4" s="88" t="s">
        <v>27</v>
      </c>
      <c r="B4" s="88" t="s">
        <v>0</v>
      </c>
      <c r="C4" s="164" t="s">
        <v>1</v>
      </c>
      <c r="D4" s="88" t="s">
        <v>2</v>
      </c>
      <c r="E4" s="88" t="s">
        <v>3</v>
      </c>
      <c r="F4" s="88" t="s">
        <v>9</v>
      </c>
      <c r="G4" s="88" t="s">
        <v>10</v>
      </c>
      <c r="H4" s="88" t="s">
        <v>11</v>
      </c>
      <c r="I4" s="88" t="s">
        <v>12</v>
      </c>
    </row>
    <row r="5" spans="1:9" ht="12.75" hidden="1">
      <c r="A5" s="182"/>
      <c r="B5" s="182"/>
      <c r="C5" s="182"/>
      <c r="D5" s="182"/>
      <c r="E5" s="182"/>
      <c r="F5" s="182"/>
      <c r="G5" s="182"/>
      <c r="H5" s="182"/>
      <c r="I5" s="182"/>
    </row>
    <row r="6" spans="1:9" ht="12.75" hidden="1">
      <c r="A6" s="183"/>
      <c r="B6" s="184">
        <v>2</v>
      </c>
      <c r="C6" s="185" t="str">
        <f>VLOOKUP(B6,'пр.взвешивания'!B6:C23,2,FALSE)</f>
        <v>КАЗАНЦЕВА Наталья Александровна</v>
      </c>
      <c r="D6" s="186" t="str">
        <f>VLOOKUP(C6,'пр.взвешивания'!C6:D23,2,FALSE)</f>
        <v>10.04.81 мсмк</v>
      </c>
      <c r="E6" s="186" t="str">
        <f>VLOOKUP(D6,'пр.взвешивания'!D6:E23,2,FALSE)</f>
        <v>СФО Омская Омск ВС</v>
      </c>
      <c r="F6" s="187"/>
      <c r="G6" s="188"/>
      <c r="H6" s="189"/>
      <c r="I6" s="88"/>
    </row>
    <row r="7" spans="1:9" ht="12.75" hidden="1">
      <c r="A7" s="183"/>
      <c r="B7" s="88"/>
      <c r="C7" s="185"/>
      <c r="D7" s="186"/>
      <c r="E7" s="186"/>
      <c r="F7" s="187"/>
      <c r="G7" s="187"/>
      <c r="H7" s="189"/>
      <c r="I7" s="88"/>
    </row>
    <row r="8" spans="1:9" ht="12.75" hidden="1">
      <c r="A8" s="190"/>
      <c r="B8" s="184">
        <v>8</v>
      </c>
      <c r="C8" s="185" t="str">
        <f>VLOOKUP(B8,'пр.взвешивания'!B8:C25,2,FALSE)</f>
        <v>ЕРЕМЕЕВА Надежда Валерьевна</v>
      </c>
      <c r="D8" s="186" t="str">
        <f>VLOOKUP(C8,'пр.взвешивания'!C8:D25,2,FALSE)</f>
        <v>23.04.83 мс</v>
      </c>
      <c r="E8" s="186" t="str">
        <f>VLOOKUP(D8,'пр.взвешивания'!D8:E25,2,FALSE)</f>
        <v>УФО Свердловская Екатеринбург Д</v>
      </c>
      <c r="F8" s="187"/>
      <c r="G8" s="187"/>
      <c r="H8" s="88"/>
      <c r="I8" s="88"/>
    </row>
    <row r="9" spans="1:9" ht="12.75" hidden="1">
      <c r="A9" s="190"/>
      <c r="B9" s="88"/>
      <c r="C9" s="185"/>
      <c r="D9" s="186"/>
      <c r="E9" s="186"/>
      <c r="F9" s="187"/>
      <c r="G9" s="187"/>
      <c r="H9" s="88"/>
      <c r="I9" s="88"/>
    </row>
    <row r="10" ht="24.75" customHeight="1" hidden="1">
      <c r="E10" s="7" t="s">
        <v>28</v>
      </c>
    </row>
    <row r="11" spans="5:9" ht="24.75" customHeight="1" hidden="1">
      <c r="E11" s="7" t="s">
        <v>7</v>
      </c>
      <c r="F11" s="8"/>
      <c r="G11" s="8"/>
      <c r="H11" s="8"/>
      <c r="I11" s="8"/>
    </row>
    <row r="12" ht="24.75" customHeight="1" hidden="1">
      <c r="E12" s="7" t="s">
        <v>8</v>
      </c>
    </row>
    <row r="13" spans="5:9" ht="24.75" customHeight="1" hidden="1">
      <c r="E13" s="7"/>
      <c r="F13" s="1"/>
      <c r="G13" s="1"/>
      <c r="H13" s="1"/>
      <c r="I13" s="1"/>
    </row>
    <row r="14" spans="6:9" ht="24.75" customHeight="1" hidden="1">
      <c r="F14" s="178" t="str">
        <f>HYPERLINK('пр.взвешивания'!E3)</f>
        <v>в.к.     80       кг.</v>
      </c>
      <c r="G14" s="179"/>
      <c r="H14" s="2"/>
      <c r="I14" s="2"/>
    </row>
    <row r="15" ht="12.75">
      <c r="C15" s="6" t="s">
        <v>31</v>
      </c>
    </row>
    <row r="16" spans="1:9" ht="12.75">
      <c r="A16" s="88" t="s">
        <v>27</v>
      </c>
      <c r="B16" s="88" t="s">
        <v>0</v>
      </c>
      <c r="C16" s="164" t="s">
        <v>1</v>
      </c>
      <c r="D16" s="88" t="s">
        <v>2</v>
      </c>
      <c r="E16" s="88" t="s">
        <v>3</v>
      </c>
      <c r="F16" s="88" t="s">
        <v>9</v>
      </c>
      <c r="G16" s="88" t="s">
        <v>10</v>
      </c>
      <c r="H16" s="88" t="s">
        <v>11</v>
      </c>
      <c r="I16" s="88" t="s">
        <v>12</v>
      </c>
    </row>
    <row r="17" spans="1:9" ht="12.75">
      <c r="A17" s="182"/>
      <c r="B17" s="182"/>
      <c r="C17" s="182"/>
      <c r="D17" s="182"/>
      <c r="E17" s="182"/>
      <c r="F17" s="182"/>
      <c r="G17" s="182"/>
      <c r="H17" s="182"/>
      <c r="I17" s="182"/>
    </row>
    <row r="18" spans="1:9" ht="12.75">
      <c r="A18" s="183"/>
      <c r="B18" s="184">
        <v>7</v>
      </c>
      <c r="C18" s="185" t="str">
        <f>VLOOKUP(B18,'пр.взвешивания'!B6:C23,2,FALSE)</f>
        <v>СУББОТИНА Анна Алексеевна</v>
      </c>
      <c r="D18" s="186" t="str">
        <f>VLOOKUP(C18,'пр.взвешивания'!C6:D23,2,FALSE)</f>
        <v>20.09.82 мсмк</v>
      </c>
      <c r="E18" s="186" t="str">
        <f>VLOOKUP(D18,'пр.взвешивания'!D6:E23,2,FALSE)</f>
        <v>С.Петербург МО</v>
      </c>
      <c r="F18" s="187"/>
      <c r="G18" s="188"/>
      <c r="H18" s="189"/>
      <c r="I18" s="88"/>
    </row>
    <row r="19" spans="1:9" ht="12.75">
      <c r="A19" s="183"/>
      <c r="B19" s="88"/>
      <c r="C19" s="185"/>
      <c r="D19" s="186"/>
      <c r="E19" s="186"/>
      <c r="F19" s="187"/>
      <c r="G19" s="187"/>
      <c r="H19" s="189"/>
      <c r="I19" s="88"/>
    </row>
    <row r="20" spans="1:9" ht="12.75">
      <c r="A20" s="190"/>
      <c r="B20" s="184">
        <v>5</v>
      </c>
      <c r="C20" s="185" t="str">
        <f>VLOOKUP(B20,'пр.взвешивания'!B8:C25,2,FALSE)</f>
        <v>ЕЖОВА Ксения Владимировна</v>
      </c>
      <c r="D20" s="186" t="str">
        <f>VLOOKUP(B20,'пр.взвешивания'!B6:G23,3,FALSE)</f>
        <v>09.09.86 мс</v>
      </c>
      <c r="E20" s="186" t="str">
        <f>VLOOKUP(D20,'пр.взвешивания'!D8:E25,2,FALSE)</f>
        <v>С.Петербург ПР</v>
      </c>
      <c r="F20" s="187"/>
      <c r="G20" s="187"/>
      <c r="H20" s="88"/>
      <c r="I20" s="88"/>
    </row>
    <row r="21" spans="1:9" ht="12.75">
      <c r="A21" s="190"/>
      <c r="B21" s="88"/>
      <c r="C21" s="185"/>
      <c r="D21" s="186"/>
      <c r="E21" s="186"/>
      <c r="F21" s="187"/>
      <c r="G21" s="187"/>
      <c r="H21" s="88"/>
      <c r="I21" s="88"/>
    </row>
    <row r="22" ht="24.75" customHeight="1">
      <c r="E22" s="7" t="s">
        <v>28</v>
      </c>
    </row>
    <row r="23" spans="5:9" ht="24.75" customHeight="1">
      <c r="E23" s="7" t="s">
        <v>7</v>
      </c>
      <c r="F23" s="8"/>
      <c r="G23" s="8"/>
      <c r="H23" s="8"/>
      <c r="I23" s="8"/>
    </row>
    <row r="24" ht="24.75" customHeight="1">
      <c r="E24" s="7" t="s">
        <v>8</v>
      </c>
    </row>
    <row r="25" spans="5:9" ht="24.75" customHeight="1">
      <c r="E25" s="7"/>
      <c r="F25" s="1"/>
      <c r="G25" s="1"/>
      <c r="H25" s="1"/>
      <c r="I25" s="1"/>
    </row>
    <row r="26" spans="5:9" ht="24.75" customHeight="1">
      <c r="E26" s="2"/>
      <c r="F26" s="2"/>
      <c r="G26" s="2"/>
      <c r="H26" s="2"/>
      <c r="I26" s="2"/>
    </row>
    <row r="27" ht="24.75" customHeight="1"/>
    <row r="28" spans="3:7" ht="57.75" customHeight="1">
      <c r="C28" s="9" t="s">
        <v>22</v>
      </c>
      <c r="E28" s="14"/>
      <c r="F28" s="180" t="str">
        <f>HYPERLINK('пр.взвешивания'!E3)</f>
        <v>в.к.     80       кг.</v>
      </c>
      <c r="G28" s="181"/>
    </row>
    <row r="29" spans="1:9" ht="12.75">
      <c r="A29" s="88" t="s">
        <v>27</v>
      </c>
      <c r="B29" s="88" t="s">
        <v>0</v>
      </c>
      <c r="C29" s="164" t="s">
        <v>1</v>
      </c>
      <c r="D29" s="88" t="s">
        <v>2</v>
      </c>
      <c r="E29" s="88" t="s">
        <v>3</v>
      </c>
      <c r="F29" s="88" t="s">
        <v>9</v>
      </c>
      <c r="G29" s="88" t="s">
        <v>10</v>
      </c>
      <c r="H29" s="88" t="s">
        <v>11</v>
      </c>
      <c r="I29" s="88" t="s">
        <v>12</v>
      </c>
    </row>
    <row r="30" spans="1:9" ht="12.75">
      <c r="A30" s="182"/>
      <c r="B30" s="182"/>
      <c r="C30" s="182"/>
      <c r="D30" s="182"/>
      <c r="E30" s="182"/>
      <c r="F30" s="88"/>
      <c r="G30" s="88"/>
      <c r="H30" s="182"/>
      <c r="I30" s="182"/>
    </row>
    <row r="31" spans="1:9" ht="12.75">
      <c r="A31" s="183"/>
      <c r="B31" s="88">
        <v>2</v>
      </c>
      <c r="C31" s="191" t="str">
        <f>VLOOKUP(B31,'пр.взвешивания'!B6:C23,2,FALSE)</f>
        <v>КАЗАНЦЕВА Наталья Александровна</v>
      </c>
      <c r="D31" s="191" t="str">
        <f>VLOOKUP(C31,'пр.взвешивания'!C6:D23,2,FALSE)</f>
        <v>10.04.81 мсмк</v>
      </c>
      <c r="E31" s="191" t="str">
        <f>VLOOKUP(D31,'пр.взвешивания'!D6:E23,2,FALSE)</f>
        <v>СФО Омская Омск ВС</v>
      </c>
      <c r="F31" s="187"/>
      <c r="G31" s="188"/>
      <c r="H31" s="189"/>
      <c r="I31" s="88"/>
    </row>
    <row r="32" spans="1:9" ht="12.75">
      <c r="A32" s="183"/>
      <c r="B32" s="88"/>
      <c r="C32" s="191"/>
      <c r="D32" s="191"/>
      <c r="E32" s="191"/>
      <c r="F32" s="187"/>
      <c r="G32" s="187"/>
      <c r="H32" s="189"/>
      <c r="I32" s="88"/>
    </row>
    <row r="33" spans="1:9" ht="12.75">
      <c r="A33" s="190"/>
      <c r="B33" s="88">
        <v>7</v>
      </c>
      <c r="C33" s="191" t="str">
        <f>VLOOKUP(B33,'пр.взвешивания'!B8:C25,2,FALSE)</f>
        <v>СУББОТИНА Анна Алексеевна</v>
      </c>
      <c r="D33" s="191" t="str">
        <f>VLOOKUP(C33,'пр.взвешивания'!C8:D25,2,FALSE)</f>
        <v>20.09.82 мсмк</v>
      </c>
      <c r="E33" s="191" t="str">
        <f>VLOOKUP(D33,'пр.взвешивания'!D8:E25,2,FALSE)</f>
        <v>С.Петербург МО</v>
      </c>
      <c r="F33" s="187"/>
      <c r="G33" s="187"/>
      <c r="H33" s="88"/>
      <c r="I33" s="88"/>
    </row>
    <row r="34" spans="1:9" ht="12.75">
      <c r="A34" s="190"/>
      <c r="B34" s="88"/>
      <c r="C34" s="191"/>
      <c r="D34" s="191"/>
      <c r="E34" s="191"/>
      <c r="F34" s="187"/>
      <c r="G34" s="187"/>
      <c r="H34" s="88"/>
      <c r="I34" s="88"/>
    </row>
    <row r="35" ht="24.75" customHeight="1">
      <c r="E35" s="7" t="s">
        <v>28</v>
      </c>
    </row>
    <row r="36" spans="5:9" ht="24.75" customHeight="1">
      <c r="E36" s="7" t="s">
        <v>7</v>
      </c>
      <c r="F36" s="8"/>
      <c r="G36" s="8"/>
      <c r="H36" s="8"/>
      <c r="I36" s="8"/>
    </row>
    <row r="37" spans="5:9" ht="24.75" customHeight="1">
      <c r="E37" s="7" t="s">
        <v>8</v>
      </c>
      <c r="F37" s="8"/>
      <c r="G37" s="8"/>
      <c r="H37" s="8"/>
      <c r="I37" s="8"/>
    </row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</sheetData>
  <mergeCells count="84"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  <mergeCell ref="E31:E32"/>
    <mergeCell ref="F31:F32"/>
    <mergeCell ref="G31:G32"/>
    <mergeCell ref="H31:H32"/>
    <mergeCell ref="A31:A32"/>
    <mergeCell ref="B31:B32"/>
    <mergeCell ref="C31:C32"/>
    <mergeCell ref="D31:D32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E20:E21"/>
    <mergeCell ref="F20:F21"/>
    <mergeCell ref="G20:G21"/>
    <mergeCell ref="H20:H21"/>
    <mergeCell ref="A20:A21"/>
    <mergeCell ref="B20:B21"/>
    <mergeCell ref="C20:C21"/>
    <mergeCell ref="D20:D21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E16:E17"/>
    <mergeCell ref="F16:F17"/>
    <mergeCell ref="G16:G17"/>
    <mergeCell ref="H16:H17"/>
    <mergeCell ref="A16:A17"/>
    <mergeCell ref="B16:B17"/>
    <mergeCell ref="C16:C17"/>
    <mergeCell ref="D16:D1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F1:G1"/>
    <mergeCell ref="F14:G14"/>
    <mergeCell ref="F28:G28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P64"/>
  <sheetViews>
    <sheetView workbookViewId="0" topLeftCell="A1">
      <selection activeCell="P64" sqref="A1:P64"/>
    </sheetView>
  </sheetViews>
  <sheetFormatPr defaultColWidth="9.140625" defaultRowHeight="12.75"/>
  <cols>
    <col min="1" max="1" width="7.8515625" style="0" customWidth="1"/>
    <col min="2" max="2" width="18.8515625" style="0" customWidth="1"/>
    <col min="4" max="4" width="12.00390625" style="0" customWidth="1"/>
    <col min="5" max="5" width="25.28125" style="0" customWidth="1"/>
    <col min="10" max="10" width="19.8515625" style="0" customWidth="1"/>
    <col min="12" max="12" width="12.421875" style="0" customWidth="1"/>
    <col min="13" max="13" width="21.28125" style="0" customWidth="1"/>
  </cols>
  <sheetData>
    <row r="1" spans="1:16" ht="15" customHeight="1">
      <c r="A1" s="192" t="s">
        <v>30</v>
      </c>
      <c r="B1" s="192"/>
      <c r="C1" s="192"/>
      <c r="D1" s="192"/>
      <c r="E1" s="192"/>
      <c r="F1" s="192"/>
      <c r="G1" s="192"/>
      <c r="H1" s="192"/>
      <c r="I1" s="192" t="s">
        <v>30</v>
      </c>
      <c r="J1" s="192"/>
      <c r="K1" s="192"/>
      <c r="L1" s="192"/>
      <c r="M1" s="192"/>
      <c r="N1" s="192"/>
      <c r="O1" s="192"/>
      <c r="P1" s="192"/>
    </row>
    <row r="2" spans="1:16" ht="17.25" customHeight="1">
      <c r="A2" s="4" t="s">
        <v>7</v>
      </c>
      <c r="B2" s="4" t="s">
        <v>13</v>
      </c>
      <c r="C2" s="4"/>
      <c r="D2" s="4"/>
      <c r="E2" s="71" t="str">
        <f>HYPERLINK('пр.взвешивания'!E3)</f>
        <v>в.к.     80       кг.</v>
      </c>
      <c r="F2" s="4"/>
      <c r="G2" s="4"/>
      <c r="H2" s="4"/>
      <c r="I2" s="4" t="s">
        <v>8</v>
      </c>
      <c r="J2" s="4" t="s">
        <v>13</v>
      </c>
      <c r="K2" s="4"/>
      <c r="L2" s="4"/>
      <c r="M2" s="71" t="str">
        <f>HYPERLINK('пр.взвешивания'!E3)</f>
        <v>в.к.     80       кг.</v>
      </c>
      <c r="N2" s="4"/>
      <c r="O2" s="4"/>
      <c r="P2" s="4"/>
    </row>
    <row r="3" spans="1:16" ht="12" customHeight="1">
      <c r="A3" s="88" t="s">
        <v>0</v>
      </c>
      <c r="B3" s="88" t="s">
        <v>1</v>
      </c>
      <c r="C3" s="88" t="s">
        <v>2</v>
      </c>
      <c r="D3" s="88" t="s">
        <v>3</v>
      </c>
      <c r="E3" s="88" t="s">
        <v>9</v>
      </c>
      <c r="F3" s="88" t="s">
        <v>10</v>
      </c>
      <c r="G3" s="88" t="s">
        <v>11</v>
      </c>
      <c r="H3" s="88" t="s">
        <v>12</v>
      </c>
      <c r="I3" s="88" t="s">
        <v>0</v>
      </c>
      <c r="J3" s="88" t="s">
        <v>1</v>
      </c>
      <c r="K3" s="88" t="s">
        <v>2</v>
      </c>
      <c r="L3" s="88" t="s">
        <v>3</v>
      </c>
      <c r="M3" s="88" t="s">
        <v>9</v>
      </c>
      <c r="N3" s="88" t="s">
        <v>10</v>
      </c>
      <c r="O3" s="88" t="s">
        <v>11</v>
      </c>
      <c r="P3" s="88" t="s">
        <v>12</v>
      </c>
    </row>
    <row r="4" spans="1:16" ht="12" customHeight="1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</row>
    <row r="5" spans="1:16" ht="12" customHeight="1">
      <c r="A5" s="88">
        <v>1</v>
      </c>
      <c r="B5" s="88" t="str">
        <f>VLOOKUP(A5,'пр.взвешивания'!B6:C23,2,FALSE)</f>
        <v>РАДЧЕНКО Александра Геннадьевна</v>
      </c>
      <c r="C5" s="88" t="str">
        <f>VLOOKUP(B5,'пр.взвешивания'!C6:D23,2,FALSE)</f>
        <v>12.11.82 мс</v>
      </c>
      <c r="D5" s="88" t="str">
        <f>VLOOKUP(C5,'пр.взвешивания'!D6:E23,2,FALSE)</f>
        <v>ЦФО Калужская Калуга МО</v>
      </c>
      <c r="E5" s="187"/>
      <c r="F5" s="188"/>
      <c r="G5" s="189"/>
      <c r="H5" s="88"/>
      <c r="I5" s="193">
        <v>6</v>
      </c>
      <c r="J5" s="193" t="str">
        <f>VLOOKUP(I5,'пр.взвешивания'!B6:C23,2,FALSE)</f>
        <v>ВАСИЛЬЕВА Елена Николаевна</v>
      </c>
      <c r="K5" s="193" t="str">
        <f>VLOOKUP(J5,'пр.взвешивания'!C6:D23,2,FALSE)</f>
        <v>23.03.91 кмс</v>
      </c>
      <c r="L5" s="193" t="str">
        <f>VLOOKUP(K5,'пр.взвешивания'!D6:E23,2,FALSE)</f>
        <v>ПФО Чувашская Чебоксары ПР</v>
      </c>
      <c r="M5" s="187"/>
      <c r="N5" s="188"/>
      <c r="O5" s="189"/>
      <c r="P5" s="88"/>
    </row>
    <row r="6" spans="1:16" ht="12" customHeight="1">
      <c r="A6" s="88"/>
      <c r="B6" s="88"/>
      <c r="C6" s="88"/>
      <c r="D6" s="88"/>
      <c r="E6" s="187"/>
      <c r="F6" s="187"/>
      <c r="G6" s="189"/>
      <c r="H6" s="88"/>
      <c r="I6" s="193"/>
      <c r="J6" s="193"/>
      <c r="K6" s="193"/>
      <c r="L6" s="193"/>
      <c r="M6" s="187"/>
      <c r="N6" s="187"/>
      <c r="O6" s="189"/>
      <c r="P6" s="88"/>
    </row>
    <row r="7" spans="1:16" ht="12" customHeight="1">
      <c r="A7" s="182">
        <v>2</v>
      </c>
      <c r="B7" s="88" t="str">
        <f>VLOOKUP(A7,'пр.взвешивания'!B8:C25,2,FALSE)</f>
        <v>КАЗАНЦЕВА Наталья Александровна</v>
      </c>
      <c r="C7" s="88" t="str">
        <f>VLOOKUP(B7,'пр.взвешивания'!C8:D25,2,FALSE)</f>
        <v>10.04.81 мсмк</v>
      </c>
      <c r="D7" s="88" t="str">
        <f>VLOOKUP(C7,'пр.взвешивания'!D8:E25,2,FALSE)</f>
        <v>СФО Омская Омск ВС</v>
      </c>
      <c r="E7" s="196"/>
      <c r="F7" s="196"/>
      <c r="G7" s="182"/>
      <c r="H7" s="182"/>
      <c r="I7" s="182">
        <v>7</v>
      </c>
      <c r="J7" s="193" t="str">
        <f>VLOOKUP(I7,'пр.взвешивания'!B8:C25,2,FALSE)</f>
        <v>СУББОТИНА Анна Алексеевна</v>
      </c>
      <c r="K7" s="193" t="str">
        <f>VLOOKUP(J7,'пр.взвешивания'!C8:D25,2,FALSE)</f>
        <v>20.09.82 мсмк</v>
      </c>
      <c r="L7" s="193" t="str">
        <f>VLOOKUP(K7,'пр.взвешивания'!D8:E25,2,FALSE)</f>
        <v>С.Петербург МО</v>
      </c>
      <c r="M7" s="196"/>
      <c r="N7" s="196"/>
      <c r="O7" s="182"/>
      <c r="P7" s="182"/>
    </row>
    <row r="8" spans="1:16" ht="12" customHeight="1" thickBot="1">
      <c r="A8" s="194"/>
      <c r="B8" s="89"/>
      <c r="C8" s="89"/>
      <c r="D8" s="89"/>
      <c r="E8" s="197"/>
      <c r="F8" s="197"/>
      <c r="G8" s="194"/>
      <c r="H8" s="194"/>
      <c r="I8" s="194"/>
      <c r="J8" s="195"/>
      <c r="K8" s="195"/>
      <c r="L8" s="195"/>
      <c r="M8" s="197"/>
      <c r="N8" s="197"/>
      <c r="O8" s="194"/>
      <c r="P8" s="194"/>
    </row>
    <row r="9" spans="1:16" ht="12" customHeight="1">
      <c r="A9" s="88">
        <v>5</v>
      </c>
      <c r="B9" s="164" t="str">
        <f>VLOOKUP(A9,'пр.взвешивания'!B10:C27,2,FALSE)</f>
        <v>ЕЖОВА Ксения Владимировна</v>
      </c>
      <c r="C9" s="164" t="str">
        <f>VLOOKUP(B9,'пр.взвешивания'!C10:D27,2,FALSE)</f>
        <v>09.09.86 мс</v>
      </c>
      <c r="D9" s="164" t="str">
        <f>VLOOKUP(C9,'пр.взвешивания'!D10:E27,2,FALSE)</f>
        <v>С.Петербург ПР</v>
      </c>
      <c r="E9" s="187"/>
      <c r="F9" s="188"/>
      <c r="G9" s="189"/>
      <c r="H9" s="88"/>
      <c r="I9" s="88">
        <v>9</v>
      </c>
      <c r="J9" s="198" t="str">
        <f>VLOOKUP(I9,'пр.взвешивания'!B10:C27,2,FALSE)</f>
        <v>ГОЛУБЕВА Светлана Юрьевна</v>
      </c>
      <c r="K9" s="198" t="str">
        <f>VLOOKUP(J9,'пр.взвешивания'!C10:D27,2,FALSE)</f>
        <v>17.06.89 кмс</v>
      </c>
      <c r="L9" s="198" t="str">
        <f>VLOOKUP(K9,'пр.взвешивания'!D10:E27,2,FALSE)</f>
        <v>МОСКВА С-70 Д</v>
      </c>
      <c r="M9" s="187"/>
      <c r="N9" s="188"/>
      <c r="O9" s="189"/>
      <c r="P9" s="88"/>
    </row>
    <row r="10" spans="1:16" ht="12" customHeight="1">
      <c r="A10" s="88"/>
      <c r="B10" s="88"/>
      <c r="C10" s="88"/>
      <c r="D10" s="88"/>
      <c r="E10" s="187"/>
      <c r="F10" s="187"/>
      <c r="G10" s="189"/>
      <c r="H10" s="88"/>
      <c r="I10" s="88"/>
      <c r="J10" s="193"/>
      <c r="K10" s="193"/>
      <c r="L10" s="193"/>
      <c r="M10" s="187"/>
      <c r="N10" s="187"/>
      <c r="O10" s="189"/>
      <c r="P10" s="88"/>
    </row>
    <row r="11" spans="1:16" ht="12" customHeight="1">
      <c r="A11" s="182">
        <v>4</v>
      </c>
      <c r="B11" s="88" t="str">
        <f>VLOOKUP(A11,'пр.взвешивания'!B12:C29,2,FALSE)</f>
        <v>БОЧКАРЕВА Анна Викторовна</v>
      </c>
      <c r="C11" s="88" t="str">
        <f>VLOOKUP(B11,'пр.взвешивания'!C12:D29,2,FALSE)</f>
        <v>12.06.86 мс</v>
      </c>
      <c r="D11" s="88" t="str">
        <f>VLOOKUP(C11,'пр.взвешивания'!D12:E29,2,FALSE)</f>
        <v>С.Петербург ПР</v>
      </c>
      <c r="E11" s="196"/>
      <c r="F11" s="196"/>
      <c r="G11" s="182"/>
      <c r="H11" s="182"/>
      <c r="I11" s="182">
        <v>8</v>
      </c>
      <c r="J11" s="193" t="str">
        <f>VLOOKUP(I11,'пр.взвешивания'!B12:C29,2,FALSE)</f>
        <v>ЕРЕМЕЕВА Надежда Валерьевна</v>
      </c>
      <c r="K11" s="193" t="str">
        <f>VLOOKUP(J11,'пр.взвешивания'!C12:D29,2,FALSE)</f>
        <v>23.04.83 мс</v>
      </c>
      <c r="L11" s="193" t="str">
        <f>VLOOKUP(K11,'пр.взвешивания'!D12:E29,2,FALSE)</f>
        <v>УФО Свердловская Екатеринбург Д</v>
      </c>
      <c r="M11" s="196"/>
      <c r="N11" s="196"/>
      <c r="O11" s="182"/>
      <c r="P11" s="182"/>
    </row>
    <row r="12" spans="1:16" ht="12" customHeight="1" thickBot="1">
      <c r="A12" s="194"/>
      <c r="B12" s="89"/>
      <c r="C12" s="89"/>
      <c r="D12" s="89"/>
      <c r="E12" s="197"/>
      <c r="F12" s="197"/>
      <c r="G12" s="194"/>
      <c r="H12" s="194"/>
      <c r="I12" s="194"/>
      <c r="J12" s="195"/>
      <c r="K12" s="195"/>
      <c r="L12" s="195"/>
      <c r="M12" s="197"/>
      <c r="N12" s="197"/>
      <c r="O12" s="194"/>
      <c r="P12" s="194"/>
    </row>
    <row r="13" spans="1:8" ht="12" customHeight="1">
      <c r="A13" s="201">
        <v>3</v>
      </c>
      <c r="B13" s="156" t="str">
        <f>VLOOKUP(A13,'пр.взвешивания'!B6:C23,2,FALSE)</f>
        <v>ЯШИНА Евгения Михайловна</v>
      </c>
      <c r="C13" s="156" t="str">
        <f>VLOOKUP(B13,'пр.взвешивания'!C6:D23,2,FALSE)</f>
        <v>27.12.87 мс</v>
      </c>
      <c r="D13" s="156" t="str">
        <f>VLOOKUP(C13,'пр.взвешивания'!D6:E23,2,FALSE)</f>
        <v>ПФО Башкортостан Стерлитамак МО</v>
      </c>
      <c r="E13" s="201" t="s">
        <v>29</v>
      </c>
      <c r="F13" s="202"/>
      <c r="G13" s="201"/>
      <c r="H13" s="201"/>
    </row>
    <row r="14" spans="1:8" ht="12" customHeight="1" thickBot="1">
      <c r="A14" s="194"/>
      <c r="B14" s="89"/>
      <c r="C14" s="89"/>
      <c r="D14" s="89"/>
      <c r="E14" s="194"/>
      <c r="F14" s="197"/>
      <c r="G14" s="194"/>
      <c r="H14" s="194"/>
    </row>
    <row r="15" spans="1:10" ht="12" customHeight="1">
      <c r="A15" s="37"/>
      <c r="B15" s="4"/>
      <c r="C15" s="37"/>
      <c r="D15" s="37"/>
      <c r="E15" s="37"/>
      <c r="F15" s="37"/>
      <c r="G15" s="37"/>
      <c r="H15" s="37"/>
      <c r="J15" s="4"/>
    </row>
    <row r="16" spans="1:9" ht="12" customHeight="1">
      <c r="A16" s="199" t="s">
        <v>7</v>
      </c>
      <c r="B16" s="37"/>
      <c r="C16" s="37"/>
      <c r="D16" s="37"/>
      <c r="E16" s="71"/>
      <c r="F16" s="37"/>
      <c r="G16" s="37"/>
      <c r="H16" s="37"/>
      <c r="I16" s="203" t="s">
        <v>8</v>
      </c>
    </row>
    <row r="17" spans="1:13" ht="12" customHeight="1">
      <c r="A17" s="200"/>
      <c r="B17" s="4" t="s">
        <v>14</v>
      </c>
      <c r="C17" s="37"/>
      <c r="D17" s="37"/>
      <c r="E17" s="71" t="str">
        <f>HYPERLINK('пр.взвешивания'!E3)</f>
        <v>в.к.     80       кг.</v>
      </c>
      <c r="F17" s="37"/>
      <c r="G17" s="37"/>
      <c r="H17" s="37"/>
      <c r="I17" s="204"/>
      <c r="J17" s="4" t="s">
        <v>14</v>
      </c>
      <c r="M17" s="71" t="str">
        <f>HYPERLINK('пр.взвешивания'!E3)</f>
        <v>в.к.     80       кг.</v>
      </c>
    </row>
    <row r="18" spans="1:16" ht="12" customHeight="1">
      <c r="A18" s="88">
        <v>1</v>
      </c>
      <c r="B18" s="88" t="str">
        <f>VLOOKUP(A18,'пр.взвешивания'!B6:C23,2,FALSE)</f>
        <v>РАДЧЕНКО Александра Геннадьевна</v>
      </c>
      <c r="C18" s="88" t="str">
        <f>VLOOKUP(B18,'пр.взвешивания'!C6:D23,2,FALSE)</f>
        <v>12.11.82 мс</v>
      </c>
      <c r="D18" s="88" t="str">
        <f>VLOOKUP(C18,'пр.взвешивания'!D6:E23,2,FALSE)</f>
        <v>ЦФО Калужская Калуга МО</v>
      </c>
      <c r="E18" s="187"/>
      <c r="F18" s="188"/>
      <c r="G18" s="189"/>
      <c r="H18" s="88"/>
      <c r="I18" s="193">
        <v>6</v>
      </c>
      <c r="J18" s="193" t="str">
        <f>VLOOKUP(I18,'пр.взвешивания'!B6:C23,2,FALSE)</f>
        <v>ВАСИЛЬЕВА Елена Николаевна</v>
      </c>
      <c r="K18" s="193" t="str">
        <f>VLOOKUP(J18,'пр.взвешивания'!C6:D23,2,FALSE)</f>
        <v>23.03.91 кмс</v>
      </c>
      <c r="L18" s="193" t="str">
        <f>VLOOKUP(K18,'пр.взвешивания'!D6:E23,2,FALSE)</f>
        <v>ПФО Чувашская Чебоксары ПР</v>
      </c>
      <c r="M18" s="187"/>
      <c r="N18" s="188"/>
      <c r="O18" s="189"/>
      <c r="P18" s="88"/>
    </row>
    <row r="19" spans="1:16" ht="12" customHeight="1">
      <c r="A19" s="88"/>
      <c r="B19" s="88"/>
      <c r="C19" s="88"/>
      <c r="D19" s="88"/>
      <c r="E19" s="187"/>
      <c r="F19" s="187"/>
      <c r="G19" s="189"/>
      <c r="H19" s="88"/>
      <c r="I19" s="193"/>
      <c r="J19" s="193"/>
      <c r="K19" s="193"/>
      <c r="L19" s="193"/>
      <c r="M19" s="187"/>
      <c r="N19" s="187"/>
      <c r="O19" s="189"/>
      <c r="P19" s="88"/>
    </row>
    <row r="20" spans="1:16" ht="12" customHeight="1">
      <c r="A20" s="182">
        <v>3</v>
      </c>
      <c r="B20" s="88" t="str">
        <f>VLOOKUP(A20,'пр.взвешивания'!B8:C25,2,FALSE)</f>
        <v>ЯШИНА Евгения Михайловна</v>
      </c>
      <c r="C20" s="88" t="str">
        <f>VLOOKUP(B20,'пр.взвешивания'!C8:D25,2,FALSE)</f>
        <v>27.12.87 мс</v>
      </c>
      <c r="D20" s="88" t="str">
        <f>VLOOKUP(C20,'пр.взвешивания'!D8:E25,2,FALSE)</f>
        <v>ПФО Башкортостан Стерлитамак МО</v>
      </c>
      <c r="E20" s="196"/>
      <c r="F20" s="196"/>
      <c r="G20" s="182"/>
      <c r="H20" s="182"/>
      <c r="I20" s="182">
        <v>8</v>
      </c>
      <c r="J20" s="193" t="str">
        <f>VLOOKUP(I20,'пр.взвешивания'!B8:C25,2,FALSE)</f>
        <v>ЕРЕМЕЕВА Надежда Валерьевна</v>
      </c>
      <c r="K20" s="193" t="str">
        <f>VLOOKUP(J20,'пр.взвешивания'!C8:D25,2,FALSE)</f>
        <v>23.04.83 мс</v>
      </c>
      <c r="L20" s="193" t="str">
        <f>VLOOKUP(K20,'пр.взвешивания'!D8:E25,2,FALSE)</f>
        <v>УФО Свердловская Екатеринбург Д</v>
      </c>
      <c r="M20" s="196"/>
      <c r="N20" s="196"/>
      <c r="O20" s="182"/>
      <c r="P20" s="182"/>
    </row>
    <row r="21" spans="1:16" ht="12" customHeight="1" thickBot="1">
      <c r="A21" s="194"/>
      <c r="B21" s="89"/>
      <c r="C21" s="89"/>
      <c r="D21" s="89"/>
      <c r="E21" s="197"/>
      <c r="F21" s="197"/>
      <c r="G21" s="194"/>
      <c r="H21" s="194"/>
      <c r="I21" s="194"/>
      <c r="J21" s="195"/>
      <c r="K21" s="195"/>
      <c r="L21" s="195"/>
      <c r="M21" s="197"/>
      <c r="N21" s="197"/>
      <c r="O21" s="194"/>
      <c r="P21" s="194"/>
    </row>
    <row r="22" spans="1:16" ht="12" customHeight="1">
      <c r="A22" s="88">
        <v>2</v>
      </c>
      <c r="B22" s="156" t="str">
        <f>VLOOKUP(A22,'пр.взвешивания'!B6:C23,2,FALSE)</f>
        <v>КАЗАНЦЕВА Наталья Александровна</v>
      </c>
      <c r="C22" s="156" t="str">
        <f>VLOOKUP(B22,'пр.взвешивания'!C6:D23,2,FALSE)</f>
        <v>10.04.81 мсмк</v>
      </c>
      <c r="D22" s="156" t="str">
        <f>VLOOKUP(C22,'пр.взвешивания'!D6:E23,2,FALSE)</f>
        <v>СФО Омская Омск ВС</v>
      </c>
      <c r="E22" s="187"/>
      <c r="F22" s="188"/>
      <c r="G22" s="189"/>
      <c r="H22" s="88"/>
      <c r="I22" s="88">
        <v>7</v>
      </c>
      <c r="J22" s="198" t="str">
        <f>VLOOKUP(I22,'пр.взвешивания'!B10:C27,2,FALSE)</f>
        <v>СУББОТИНА Анна Алексеевна</v>
      </c>
      <c r="K22" s="198" t="str">
        <f>VLOOKUP(J22,'пр.взвешивания'!C10:D27,2,FALSE)</f>
        <v>20.09.82 мсмк</v>
      </c>
      <c r="L22" s="198" t="str">
        <f>VLOOKUP(K22,'пр.взвешивания'!D10:E27,2,FALSE)</f>
        <v>С.Петербург МО</v>
      </c>
      <c r="M22" s="187"/>
      <c r="N22" s="188"/>
      <c r="O22" s="189"/>
      <c r="P22" s="88"/>
    </row>
    <row r="23" spans="1:16" ht="12" customHeight="1">
      <c r="A23" s="88"/>
      <c r="B23" s="88"/>
      <c r="C23" s="88"/>
      <c r="D23" s="88"/>
      <c r="E23" s="187"/>
      <c r="F23" s="187"/>
      <c r="G23" s="189"/>
      <c r="H23" s="88"/>
      <c r="I23" s="88"/>
      <c r="J23" s="193"/>
      <c r="K23" s="193"/>
      <c r="L23" s="193"/>
      <c r="M23" s="187"/>
      <c r="N23" s="187"/>
      <c r="O23" s="189"/>
      <c r="P23" s="88"/>
    </row>
    <row r="24" spans="1:16" ht="12" customHeight="1">
      <c r="A24" s="182">
        <v>4</v>
      </c>
      <c r="B24" s="88" t="str">
        <f>VLOOKUP(A24,'пр.взвешивания'!B12:C29,2,FALSE)</f>
        <v>БОЧКАРЕВА Анна Викторовна</v>
      </c>
      <c r="C24" s="88" t="str">
        <f>VLOOKUP(B24,'пр.взвешивания'!C12:D29,2,FALSE)</f>
        <v>12.06.86 мс</v>
      </c>
      <c r="D24" s="88" t="str">
        <f>VLOOKUP(C24,'пр.взвешивания'!D12:E29,2,FALSE)</f>
        <v>С.Петербург ПР</v>
      </c>
      <c r="E24" s="196"/>
      <c r="F24" s="196"/>
      <c r="G24" s="182"/>
      <c r="H24" s="182"/>
      <c r="I24" s="182">
        <v>9</v>
      </c>
      <c r="J24" s="193" t="str">
        <f>VLOOKUP(I24,'пр.взвешивания'!B12:C29,2,FALSE)</f>
        <v>ГОЛУБЕВА Светлана Юрьевна</v>
      </c>
      <c r="K24" s="193" t="str">
        <f>VLOOKUP(J24,'пр.взвешивания'!C12:D29,2,FALSE)</f>
        <v>17.06.89 кмс</v>
      </c>
      <c r="L24" s="193" t="str">
        <f>VLOOKUP(K24,'пр.взвешивания'!D12:E29,2,FALSE)</f>
        <v>МОСКВА С-70 Д</v>
      </c>
      <c r="M24" s="196"/>
      <c r="N24" s="196"/>
      <c r="O24" s="182"/>
      <c r="P24" s="182"/>
    </row>
    <row r="25" spans="1:16" ht="12" customHeight="1" thickBot="1">
      <c r="A25" s="194"/>
      <c r="B25" s="89"/>
      <c r="C25" s="89"/>
      <c r="D25" s="89"/>
      <c r="E25" s="197"/>
      <c r="F25" s="197"/>
      <c r="G25" s="194"/>
      <c r="H25" s="194"/>
      <c r="I25" s="194"/>
      <c r="J25" s="195"/>
      <c r="K25" s="195"/>
      <c r="L25" s="195"/>
      <c r="M25" s="197"/>
      <c r="N25" s="197"/>
      <c r="O25" s="194"/>
      <c r="P25" s="194"/>
    </row>
    <row r="26" spans="1:8" ht="12" customHeight="1">
      <c r="A26" s="182">
        <v>5</v>
      </c>
      <c r="B26" s="156" t="str">
        <f>VLOOKUP(A26,'пр.взвешивания'!B14:C31,2,FALSE)</f>
        <v>ЕЖОВА Ксения Владимировна</v>
      </c>
      <c r="C26" s="156" t="str">
        <f>VLOOKUP(B26,'пр.взвешивания'!C14:D31,2,FALSE)</f>
        <v>09.09.86 мс</v>
      </c>
      <c r="D26" s="156" t="str">
        <f>VLOOKUP(C26,'пр.взвешивания'!D14:E31,2,FALSE)</f>
        <v>С.Петербург ПР</v>
      </c>
      <c r="E26" s="182" t="s">
        <v>29</v>
      </c>
      <c r="F26" s="196"/>
      <c r="G26" s="182"/>
      <c r="H26" s="182"/>
    </row>
    <row r="27" spans="1:8" ht="12" customHeight="1" thickBot="1">
      <c r="A27" s="194"/>
      <c r="B27" s="89"/>
      <c r="C27" s="89"/>
      <c r="D27" s="89"/>
      <c r="E27" s="194"/>
      <c r="F27" s="197"/>
      <c r="G27" s="194"/>
      <c r="H27" s="194"/>
    </row>
    <row r="28" spans="1:8" ht="10.5" customHeight="1">
      <c r="A28" s="37"/>
      <c r="B28" s="37"/>
      <c r="C28" s="37"/>
      <c r="D28" s="37"/>
      <c r="E28" s="37"/>
      <c r="F28" s="37"/>
      <c r="G28" s="37"/>
      <c r="H28" s="37"/>
    </row>
    <row r="29" spans="1:9" ht="12.75" customHeight="1" hidden="1">
      <c r="A29" s="199" t="s">
        <v>7</v>
      </c>
      <c r="B29" s="37"/>
      <c r="C29" s="37"/>
      <c r="D29" s="37"/>
      <c r="E29" s="37"/>
      <c r="F29" s="37"/>
      <c r="G29" s="37"/>
      <c r="H29" s="37"/>
      <c r="I29" s="203" t="s">
        <v>8</v>
      </c>
    </row>
    <row r="30" spans="1:13" ht="15.75">
      <c r="A30" s="200"/>
      <c r="B30" s="4" t="s">
        <v>15</v>
      </c>
      <c r="C30" s="37"/>
      <c r="D30" s="37"/>
      <c r="E30" s="71" t="str">
        <f>HYPERLINK('пр.взвешивания'!E3)</f>
        <v>в.к.     80       кг.</v>
      </c>
      <c r="F30" s="37"/>
      <c r="G30" s="37"/>
      <c r="H30" s="37"/>
      <c r="I30" s="204"/>
      <c r="J30" s="4" t="s">
        <v>15</v>
      </c>
      <c r="M30" s="71" t="str">
        <f>HYPERLINK('пр.взвешивания'!E3)</f>
        <v>в.к.     80       кг.</v>
      </c>
    </row>
    <row r="31" spans="1:16" ht="12.75" customHeight="1">
      <c r="A31" s="88">
        <v>1</v>
      </c>
      <c r="B31" s="88" t="str">
        <f>VLOOKUP(A31,'пр.взвешивания'!B6:C23,2,FALSE)</f>
        <v>РАДЧЕНКО Александра Геннадьевна</v>
      </c>
      <c r="C31" s="88" t="str">
        <f>VLOOKUP(B31,'пр.взвешивания'!C6:D23,2,FALSE)</f>
        <v>12.11.82 мс</v>
      </c>
      <c r="D31" s="88" t="str">
        <f>VLOOKUP(C31,'пр.взвешивания'!D6:E23,2,FALSE)</f>
        <v>ЦФО Калужская Калуга МО</v>
      </c>
      <c r="E31" s="187"/>
      <c r="F31" s="188"/>
      <c r="G31" s="189"/>
      <c r="H31" s="88"/>
      <c r="I31" s="193">
        <v>6</v>
      </c>
      <c r="J31" s="193" t="str">
        <f>VLOOKUP(I31,'пр.взвешивания'!B6:C23,2,FALSE)</f>
        <v>ВАСИЛЬЕВА Елена Николаевна</v>
      </c>
      <c r="K31" s="193" t="str">
        <f>VLOOKUP(J31,'пр.взвешивания'!C6:D23,2,FALSE)</f>
        <v>23.03.91 кмс</v>
      </c>
      <c r="L31" s="193" t="str">
        <f>VLOOKUP(K31,'пр.взвешивания'!D6:E23,2,FALSE)</f>
        <v>ПФО Чувашская Чебоксары ПР</v>
      </c>
      <c r="M31" s="187"/>
      <c r="N31" s="188"/>
      <c r="O31" s="189"/>
      <c r="P31" s="88"/>
    </row>
    <row r="32" spans="1:16" ht="12.75">
      <c r="A32" s="88"/>
      <c r="B32" s="88"/>
      <c r="C32" s="88"/>
      <c r="D32" s="88"/>
      <c r="E32" s="187"/>
      <c r="F32" s="187"/>
      <c r="G32" s="189"/>
      <c r="H32" s="88"/>
      <c r="I32" s="193"/>
      <c r="J32" s="193"/>
      <c r="K32" s="193"/>
      <c r="L32" s="193"/>
      <c r="M32" s="187"/>
      <c r="N32" s="187"/>
      <c r="O32" s="189"/>
      <c r="P32" s="88"/>
    </row>
    <row r="33" spans="1:16" ht="12.75" customHeight="1">
      <c r="A33" s="182">
        <v>4</v>
      </c>
      <c r="B33" s="88" t="str">
        <f>VLOOKUP(A33,'пр.взвешивания'!B8:C25,2,FALSE)</f>
        <v>БОЧКАРЕВА Анна Викторовна</v>
      </c>
      <c r="C33" s="88" t="str">
        <f>VLOOKUP(B33,'пр.взвешивания'!C8:D25,2,FALSE)</f>
        <v>12.06.86 мс</v>
      </c>
      <c r="D33" s="88" t="str">
        <f>VLOOKUP(C33,'пр.взвешивания'!D8:E25,2,FALSE)</f>
        <v>С.Петербург ПР</v>
      </c>
      <c r="E33" s="196"/>
      <c r="F33" s="196"/>
      <c r="G33" s="182"/>
      <c r="H33" s="182"/>
      <c r="I33" s="182">
        <v>9</v>
      </c>
      <c r="J33" s="193" t="str">
        <f>VLOOKUP(I33,'пр.взвешивания'!B8:C25,2,FALSE)</f>
        <v>ГОЛУБЕВА Светлана Юрьевна</v>
      </c>
      <c r="K33" s="193" t="str">
        <f>VLOOKUP(J33,'пр.взвешивания'!C8:D25,2,FALSE)</f>
        <v>17.06.89 кмс</v>
      </c>
      <c r="L33" s="193" t="str">
        <f>VLOOKUP(K33,'пр.взвешивания'!D8:E25,2,FALSE)</f>
        <v>МОСКВА С-70 Д</v>
      </c>
      <c r="M33" s="196"/>
      <c r="N33" s="196"/>
      <c r="O33" s="182"/>
      <c r="P33" s="182"/>
    </row>
    <row r="34" spans="1:16" ht="13.5" thickBot="1">
      <c r="A34" s="194"/>
      <c r="B34" s="89"/>
      <c r="C34" s="89"/>
      <c r="D34" s="89"/>
      <c r="E34" s="197"/>
      <c r="F34" s="197"/>
      <c r="G34" s="194"/>
      <c r="H34" s="194"/>
      <c r="I34" s="194"/>
      <c r="J34" s="195"/>
      <c r="K34" s="195"/>
      <c r="L34" s="195"/>
      <c r="M34" s="197"/>
      <c r="N34" s="197"/>
      <c r="O34" s="194"/>
      <c r="P34" s="194"/>
    </row>
    <row r="35" spans="1:16" ht="12.75" customHeight="1">
      <c r="A35" s="88">
        <v>3</v>
      </c>
      <c r="B35" s="164" t="str">
        <f>VLOOKUP(A35,'пр.взвешивания'!B10:C27,2,FALSE)</f>
        <v>ЯШИНА Евгения Михайловна</v>
      </c>
      <c r="C35" s="164" t="str">
        <f>VLOOKUP(B35,'пр.взвешивания'!C10:D27,2,FALSE)</f>
        <v>27.12.87 мс</v>
      </c>
      <c r="D35" s="164" t="str">
        <f>VLOOKUP(C35,'пр.взвешивания'!D10:E27,2,FALSE)</f>
        <v>ПФО Башкортостан Стерлитамак МО</v>
      </c>
      <c r="E35" s="187"/>
      <c r="F35" s="188"/>
      <c r="G35" s="189"/>
      <c r="H35" s="88"/>
      <c r="I35" s="88">
        <v>8</v>
      </c>
      <c r="J35" s="198" t="str">
        <f>VLOOKUP(I35,'пр.взвешивания'!B10:C27,2,FALSE)</f>
        <v>ЕРЕМЕЕВА Надежда Валерьевна</v>
      </c>
      <c r="K35" s="198" t="str">
        <f>VLOOKUP(J35,'пр.взвешивания'!C10:D27,2,FALSE)</f>
        <v>23.04.83 мс</v>
      </c>
      <c r="L35" s="198" t="str">
        <f>VLOOKUP(K35,'пр.взвешивания'!D10:E27,2,FALSE)</f>
        <v>УФО Свердловская Екатеринбург Д</v>
      </c>
      <c r="M35" s="187"/>
      <c r="N35" s="188"/>
      <c r="O35" s="189"/>
      <c r="P35" s="88"/>
    </row>
    <row r="36" spans="1:16" ht="12.75" customHeight="1">
      <c r="A36" s="88"/>
      <c r="B36" s="88"/>
      <c r="C36" s="88"/>
      <c r="D36" s="88"/>
      <c r="E36" s="187"/>
      <c r="F36" s="187"/>
      <c r="G36" s="189"/>
      <c r="H36" s="88"/>
      <c r="I36" s="88"/>
      <c r="J36" s="193"/>
      <c r="K36" s="193"/>
      <c r="L36" s="193"/>
      <c r="M36" s="187"/>
      <c r="N36" s="187"/>
      <c r="O36" s="189"/>
      <c r="P36" s="88"/>
    </row>
    <row r="37" spans="1:16" ht="12.75" customHeight="1">
      <c r="A37" s="182">
        <v>5</v>
      </c>
      <c r="B37" s="88" t="str">
        <f>VLOOKUP(A37,'пр.взвешивания'!B12:C29,2,FALSE)</f>
        <v>ЕЖОВА Ксения Владимировна</v>
      </c>
      <c r="C37" s="88" t="str">
        <f>VLOOKUP(B37,'пр.взвешивания'!C12:D29,2,FALSE)</f>
        <v>09.09.86 мс</v>
      </c>
      <c r="D37" s="88" t="str">
        <f>VLOOKUP(C37,'пр.взвешивания'!D12:E29,2,FALSE)</f>
        <v>С.Петербург ПР</v>
      </c>
      <c r="E37" s="196"/>
      <c r="F37" s="196"/>
      <c r="G37" s="182"/>
      <c r="H37" s="182"/>
      <c r="I37" s="182">
        <v>7</v>
      </c>
      <c r="J37" s="193" t="str">
        <f>VLOOKUP(I37,'пр.взвешивания'!B12:C29,2,FALSE)</f>
        <v>СУББОТИНА Анна Алексеевна</v>
      </c>
      <c r="K37" s="193" t="str">
        <f>VLOOKUP(J37,'пр.взвешивания'!C12:D29,2,FALSE)</f>
        <v>20.09.82 мсмк</v>
      </c>
      <c r="L37" s="193" t="str">
        <f>VLOOKUP(K37,'пр.взвешивания'!D12:E29,2,FALSE)</f>
        <v>С.Петербург МО</v>
      </c>
      <c r="M37" s="196"/>
      <c r="N37" s="196"/>
      <c r="O37" s="182"/>
      <c r="P37" s="182"/>
    </row>
    <row r="38" spans="1:16" ht="12.75" customHeight="1" thickBot="1">
      <c r="A38" s="194"/>
      <c r="B38" s="89"/>
      <c r="C38" s="89"/>
      <c r="D38" s="89"/>
      <c r="E38" s="197"/>
      <c r="F38" s="197"/>
      <c r="G38" s="194"/>
      <c r="H38" s="194"/>
      <c r="I38" s="194"/>
      <c r="J38" s="195"/>
      <c r="K38" s="195"/>
      <c r="L38" s="195"/>
      <c r="M38" s="197"/>
      <c r="N38" s="197"/>
      <c r="O38" s="194"/>
      <c r="P38" s="194"/>
    </row>
    <row r="39" spans="1:8" ht="12.75" customHeight="1">
      <c r="A39" s="182">
        <v>2</v>
      </c>
      <c r="B39" s="156" t="str">
        <f>VLOOKUP(A39,'пр.взвешивания'!B6:C23,2,FALSE)</f>
        <v>КАЗАНЦЕВА Наталья Александровна</v>
      </c>
      <c r="C39" s="156" t="str">
        <f>VLOOKUP(B39,'пр.взвешивания'!C6:D23,2,FALSE)</f>
        <v>10.04.81 мсмк</v>
      </c>
      <c r="D39" s="156" t="str">
        <f>VLOOKUP(C39,'пр.взвешивания'!D6:E23,2,FALSE)</f>
        <v>СФО Омская Омск ВС</v>
      </c>
      <c r="E39" s="182" t="s">
        <v>29</v>
      </c>
      <c r="F39" s="196"/>
      <c r="G39" s="182"/>
      <c r="H39" s="182"/>
    </row>
    <row r="40" spans="1:8" ht="12.75" customHeight="1" thickBot="1">
      <c r="A40" s="194"/>
      <c r="B40" s="89"/>
      <c r="C40" s="89"/>
      <c r="D40" s="89"/>
      <c r="E40" s="194"/>
      <c r="F40" s="197"/>
      <c r="G40" s="194"/>
      <c r="H40" s="194"/>
    </row>
    <row r="41" spans="1:8" ht="12.75">
      <c r="A41" s="37"/>
      <c r="B41" s="37"/>
      <c r="C41" s="37"/>
      <c r="D41" s="37"/>
      <c r="E41" s="37"/>
      <c r="F41" s="37"/>
      <c r="G41" s="37"/>
      <c r="H41" s="37"/>
    </row>
    <row r="42" spans="1:8" ht="12.75" customHeight="1">
      <c r="A42" s="199" t="s">
        <v>7</v>
      </c>
      <c r="B42" s="37"/>
      <c r="C42" s="37"/>
      <c r="D42" s="37"/>
      <c r="E42" s="37"/>
      <c r="F42" s="37"/>
      <c r="G42" s="37"/>
      <c r="H42" s="37"/>
    </row>
    <row r="43" spans="1:8" ht="15.75">
      <c r="A43" s="200"/>
      <c r="B43" s="4" t="s">
        <v>23</v>
      </c>
      <c r="C43" s="37"/>
      <c r="D43" s="37"/>
      <c r="E43" s="71" t="str">
        <f>HYPERLINK('пр.взвешивания'!E3)</f>
        <v>в.к.     80       кг.</v>
      </c>
      <c r="F43" s="37"/>
      <c r="G43" s="37"/>
      <c r="H43" s="37"/>
    </row>
    <row r="44" spans="1:8" ht="12.75" customHeight="1">
      <c r="A44" s="88">
        <v>1</v>
      </c>
      <c r="B44" s="88" t="str">
        <f>VLOOKUP(A44,'пр.взвешивания'!B6:C23,2,FALSE)</f>
        <v>РАДЧЕНКО Александра Геннадьевна</v>
      </c>
      <c r="C44" s="88" t="str">
        <f>VLOOKUP(B44,'пр.взвешивания'!C6:D23,2,FALSE)</f>
        <v>12.11.82 мс</v>
      </c>
      <c r="D44" s="88" t="str">
        <f>VLOOKUP(C44,'пр.взвешивания'!D6:E23,2,FALSE)</f>
        <v>ЦФО Калужская Калуга МО</v>
      </c>
      <c r="E44" s="187"/>
      <c r="F44" s="188"/>
      <c r="G44" s="189"/>
      <c r="H44" s="88"/>
    </row>
    <row r="45" spans="1:8" ht="12.75">
      <c r="A45" s="88"/>
      <c r="B45" s="88"/>
      <c r="C45" s="88"/>
      <c r="D45" s="88"/>
      <c r="E45" s="187"/>
      <c r="F45" s="187"/>
      <c r="G45" s="189"/>
      <c r="H45" s="88"/>
    </row>
    <row r="46" spans="1:8" ht="12.75" customHeight="1">
      <c r="A46" s="182">
        <v>5</v>
      </c>
      <c r="B46" s="88" t="str">
        <f>VLOOKUP(A46,'пр.взвешивания'!B8:C25,2,FALSE)</f>
        <v>ЕЖОВА Ксения Владимировна</v>
      </c>
      <c r="C46" s="88" t="str">
        <f>VLOOKUP(B46,'пр.взвешивания'!C8:D25,2,FALSE)</f>
        <v>09.09.86 мс</v>
      </c>
      <c r="D46" s="88" t="str">
        <f>VLOOKUP(C46,'пр.взвешивания'!D8:E25,2,FALSE)</f>
        <v>С.Петербург ПР</v>
      </c>
      <c r="E46" s="196"/>
      <c r="F46" s="196"/>
      <c r="G46" s="182"/>
      <c r="H46" s="182"/>
    </row>
    <row r="47" spans="1:8" ht="12.75" customHeight="1" thickBot="1">
      <c r="A47" s="194"/>
      <c r="B47" s="89"/>
      <c r="C47" s="89"/>
      <c r="D47" s="89"/>
      <c r="E47" s="197"/>
      <c r="F47" s="197"/>
      <c r="G47" s="194"/>
      <c r="H47" s="194"/>
    </row>
    <row r="48" spans="1:8" ht="12.75" customHeight="1">
      <c r="A48" s="88">
        <v>3</v>
      </c>
      <c r="B48" s="164" t="str">
        <f>VLOOKUP(A48,'пр.взвешивания'!B10:C27,2,FALSE)</f>
        <v>ЯШИНА Евгения Михайловна</v>
      </c>
      <c r="C48" s="164" t="str">
        <f>VLOOKUP(B48,'пр.взвешивания'!C10:D27,2,FALSE)</f>
        <v>27.12.87 мс</v>
      </c>
      <c r="D48" s="164" t="str">
        <f>VLOOKUP(C48,'пр.взвешивания'!D10:E27,2,FALSE)</f>
        <v>ПФО Башкортостан Стерлитамак МО</v>
      </c>
      <c r="E48" s="187"/>
      <c r="F48" s="188"/>
      <c r="G48" s="189"/>
      <c r="H48" s="88"/>
    </row>
    <row r="49" spans="1:8" ht="12.75" customHeight="1">
      <c r="A49" s="88"/>
      <c r="B49" s="88"/>
      <c r="C49" s="88"/>
      <c r="D49" s="88"/>
      <c r="E49" s="187"/>
      <c r="F49" s="187"/>
      <c r="G49" s="189"/>
      <c r="H49" s="88"/>
    </row>
    <row r="50" spans="1:8" ht="12.75" customHeight="1">
      <c r="A50" s="182">
        <v>2</v>
      </c>
      <c r="B50" s="88" t="str">
        <f>VLOOKUP(A50,'пр.взвешивания'!B6:C23,2,FALSE)</f>
        <v>КАЗАНЦЕВА Наталья Александровна</v>
      </c>
      <c r="C50" s="88" t="str">
        <f>VLOOKUP(B50,'пр.взвешивания'!C6:D23,2,FALSE)</f>
        <v>10.04.81 мсмк</v>
      </c>
      <c r="D50" s="88" t="str">
        <f>VLOOKUP(C50,'пр.взвешивания'!D6:E23,2,FALSE)</f>
        <v>СФО Омская Омск ВС</v>
      </c>
      <c r="E50" s="196"/>
      <c r="F50" s="196"/>
      <c r="G50" s="182"/>
      <c r="H50" s="182"/>
    </row>
    <row r="51" spans="1:8" ht="12.75" customHeight="1" thickBot="1">
      <c r="A51" s="194"/>
      <c r="B51" s="89"/>
      <c r="C51" s="89"/>
      <c r="D51" s="89"/>
      <c r="E51" s="197"/>
      <c r="F51" s="197"/>
      <c r="G51" s="194"/>
      <c r="H51" s="194"/>
    </row>
    <row r="52" spans="1:8" ht="12.75" customHeight="1">
      <c r="A52" s="182">
        <v>4</v>
      </c>
      <c r="B52" s="156" t="str">
        <f>VLOOKUP(A52,'пр.взвешивания'!B8:C25,2,FALSE)</f>
        <v>БОЧКАРЕВА Анна Викторовна</v>
      </c>
      <c r="C52" s="156" t="str">
        <f>VLOOKUP(B52,'пр.взвешивания'!C8:D25,2,FALSE)</f>
        <v>12.06.86 мс</v>
      </c>
      <c r="D52" s="156" t="str">
        <f>VLOOKUP(C52,'пр.взвешивания'!D8:E25,2,FALSE)</f>
        <v>С.Петербург ПР</v>
      </c>
      <c r="E52" s="182" t="s">
        <v>29</v>
      </c>
      <c r="F52" s="196"/>
      <c r="G52" s="182"/>
      <c r="H52" s="182"/>
    </row>
    <row r="53" spans="1:8" ht="12.75" customHeight="1" thickBot="1">
      <c r="A53" s="194"/>
      <c r="B53" s="89"/>
      <c r="C53" s="89"/>
      <c r="D53" s="89"/>
      <c r="E53" s="194"/>
      <c r="F53" s="197"/>
      <c r="G53" s="194"/>
      <c r="H53" s="194"/>
    </row>
    <row r="54" spans="1:8" ht="23.25" customHeight="1">
      <c r="A54" s="40" t="s">
        <v>7</v>
      </c>
      <c r="B54" s="4" t="s">
        <v>24</v>
      </c>
      <c r="C54" s="37"/>
      <c r="D54" s="37"/>
      <c r="E54" s="71" t="str">
        <f>HYPERLINK('пр.взвешивания'!E3)</f>
        <v>в.к.     80       кг.</v>
      </c>
      <c r="F54" s="37"/>
      <c r="G54" s="37"/>
      <c r="H54" s="37"/>
    </row>
    <row r="55" spans="1:8" ht="12.75" customHeight="1">
      <c r="A55" s="88">
        <v>5</v>
      </c>
      <c r="B55" s="88" t="str">
        <f>VLOOKUP(A55,'пр.взвешивания'!B6:C23,2,FALSE)</f>
        <v>ЕЖОВА Ксения Владимировна</v>
      </c>
      <c r="C55" s="88" t="str">
        <f>VLOOKUP(B55,'пр.взвешивания'!C6:D23,2,FALSE)</f>
        <v>09.09.86 мс</v>
      </c>
      <c r="D55" s="88" t="str">
        <f>VLOOKUP(C55,'пр.взвешивания'!D6:E23,2,FALSE)</f>
        <v>С.Петербург ПР</v>
      </c>
      <c r="E55" s="187"/>
      <c r="F55" s="188"/>
      <c r="G55" s="189"/>
      <c r="H55" s="88"/>
    </row>
    <row r="56" spans="1:8" ht="12.75" customHeight="1">
      <c r="A56" s="88"/>
      <c r="B56" s="88"/>
      <c r="C56" s="88"/>
      <c r="D56" s="88"/>
      <c r="E56" s="187"/>
      <c r="F56" s="187"/>
      <c r="G56" s="189"/>
      <c r="H56" s="88"/>
    </row>
    <row r="57" spans="1:8" ht="12.75" customHeight="1">
      <c r="A57" s="182">
        <v>2</v>
      </c>
      <c r="B57" s="88" t="str">
        <f>VLOOKUP(A57,'пр.взвешивания'!B8:C25,2,FALSE)</f>
        <v>КАЗАНЦЕВА Наталья Александровна</v>
      </c>
      <c r="C57" s="88" t="str">
        <f>VLOOKUP(B57,'пр.взвешивания'!C8:D25,2,FALSE)</f>
        <v>10.04.81 мсмк</v>
      </c>
      <c r="D57" s="88" t="str">
        <f>VLOOKUP(C57,'пр.взвешивания'!D8:E25,2,FALSE)</f>
        <v>СФО Омская Омск ВС</v>
      </c>
      <c r="E57" s="196"/>
      <c r="F57" s="196"/>
      <c r="G57" s="182"/>
      <c r="H57" s="182"/>
    </row>
    <row r="58" spans="1:8" ht="12.75" customHeight="1" thickBot="1">
      <c r="A58" s="194"/>
      <c r="B58" s="89"/>
      <c r="C58" s="89"/>
      <c r="D58" s="89"/>
      <c r="E58" s="197"/>
      <c r="F58" s="197"/>
      <c r="G58" s="194"/>
      <c r="H58" s="194"/>
    </row>
    <row r="59" spans="1:8" ht="12.75" customHeight="1">
      <c r="A59" s="88">
        <v>4</v>
      </c>
      <c r="B59" s="156" t="str">
        <f>VLOOKUP(A59,'пр.взвешивания'!B10:C27,2,FALSE)</f>
        <v>БОЧКАРЕВА Анна Викторовна</v>
      </c>
      <c r="C59" s="156" t="str">
        <f>VLOOKUP(B59,'пр.взвешивания'!C10:D27,2,FALSE)</f>
        <v>12.06.86 мс</v>
      </c>
      <c r="D59" s="156" t="str">
        <f>VLOOKUP(C59,'пр.взвешивания'!D10:E27,2,FALSE)</f>
        <v>С.Петербург ПР</v>
      </c>
      <c r="E59" s="187"/>
      <c r="F59" s="188"/>
      <c r="G59" s="189"/>
      <c r="H59" s="88"/>
    </row>
    <row r="60" spans="1:8" ht="12.75" customHeight="1">
      <c r="A60" s="88"/>
      <c r="B60" s="88"/>
      <c r="C60" s="88"/>
      <c r="D60" s="88"/>
      <c r="E60" s="187"/>
      <c r="F60" s="187"/>
      <c r="G60" s="189"/>
      <c r="H60" s="88"/>
    </row>
    <row r="61" spans="1:8" ht="12.75" customHeight="1">
      <c r="A61" s="182">
        <v>3</v>
      </c>
      <c r="B61" s="88" t="str">
        <f>VLOOKUP(A61,'пр.взвешивания'!B6:C23,2,FALSE)</f>
        <v>ЯШИНА Евгения Михайловна</v>
      </c>
      <c r="C61" s="88" t="str">
        <f>VLOOKUP(B61,'пр.взвешивания'!C6:D23,2,FALSE)</f>
        <v>27.12.87 мс</v>
      </c>
      <c r="D61" s="88" t="str">
        <f>VLOOKUP(C61,'пр.взвешивания'!D6:E23,2,FALSE)</f>
        <v>ПФО Башкортостан Стерлитамак МО</v>
      </c>
      <c r="E61" s="196"/>
      <c r="F61" s="196"/>
      <c r="G61" s="182"/>
      <c r="H61" s="182"/>
    </row>
    <row r="62" spans="1:8" ht="12.75" customHeight="1" thickBot="1">
      <c r="A62" s="194"/>
      <c r="B62" s="89"/>
      <c r="C62" s="89"/>
      <c r="D62" s="89"/>
      <c r="E62" s="197"/>
      <c r="F62" s="197"/>
      <c r="G62" s="194"/>
      <c r="H62" s="194"/>
    </row>
    <row r="63" spans="1:8" ht="12.75" customHeight="1">
      <c r="A63" s="182">
        <v>1</v>
      </c>
      <c r="B63" s="156" t="str">
        <f>VLOOKUP(A63,'пр.взвешивания'!B6:C23,2,FALSE)</f>
        <v>РАДЧЕНКО Александра Геннадьевна</v>
      </c>
      <c r="C63" s="156" t="str">
        <f>VLOOKUP(B63,'пр.взвешивания'!C6:D23,2,FALSE)</f>
        <v>12.11.82 мс</v>
      </c>
      <c r="D63" s="156" t="str">
        <f>VLOOKUP(C63,'пр.взвешивания'!D6:E23,2,FALSE)</f>
        <v>ЦФО Калужская Калуга МО</v>
      </c>
      <c r="E63" s="182" t="s">
        <v>29</v>
      </c>
      <c r="F63" s="196"/>
      <c r="G63" s="182"/>
      <c r="H63" s="182"/>
    </row>
    <row r="64" spans="1:8" ht="12.75" customHeight="1" thickBot="1">
      <c r="A64" s="194"/>
      <c r="B64" s="89"/>
      <c r="C64" s="89"/>
      <c r="D64" s="89"/>
      <c r="E64" s="194"/>
      <c r="F64" s="197"/>
      <c r="G64" s="194"/>
      <c r="H64" s="194"/>
    </row>
    <row r="67" ht="12.75" customHeight="1"/>
    <row r="69" ht="12.75" customHeight="1"/>
    <row r="71" ht="12.75" customHeight="1"/>
    <row r="73" ht="12.75" customHeight="1"/>
    <row r="75" ht="12.75" customHeight="1"/>
  </sheetData>
  <mergeCells count="319">
    <mergeCell ref="M37:M38"/>
    <mergeCell ref="N37:N38"/>
    <mergeCell ref="O37:O38"/>
    <mergeCell ref="P37:P38"/>
    <mergeCell ref="I37:I38"/>
    <mergeCell ref="J37:J38"/>
    <mergeCell ref="K37:K38"/>
    <mergeCell ref="L37:L38"/>
    <mergeCell ref="M35:M36"/>
    <mergeCell ref="N35:N36"/>
    <mergeCell ref="O35:O36"/>
    <mergeCell ref="P35:P36"/>
    <mergeCell ref="I35:I36"/>
    <mergeCell ref="J35:J36"/>
    <mergeCell ref="K35:K36"/>
    <mergeCell ref="L35:L36"/>
    <mergeCell ref="P31:P32"/>
    <mergeCell ref="I33:I34"/>
    <mergeCell ref="J33:J34"/>
    <mergeCell ref="K33:K34"/>
    <mergeCell ref="L33:L34"/>
    <mergeCell ref="M33:M34"/>
    <mergeCell ref="N33:N34"/>
    <mergeCell ref="O33:O34"/>
    <mergeCell ref="P33:P34"/>
    <mergeCell ref="L31:L32"/>
    <mergeCell ref="M31:M32"/>
    <mergeCell ref="N31:N32"/>
    <mergeCell ref="O31:O32"/>
    <mergeCell ref="I29:I30"/>
    <mergeCell ref="I31:I32"/>
    <mergeCell ref="J31:J32"/>
    <mergeCell ref="K31:K32"/>
    <mergeCell ref="M24:M25"/>
    <mergeCell ref="N24:N25"/>
    <mergeCell ref="O24:O25"/>
    <mergeCell ref="P24:P25"/>
    <mergeCell ref="I24:I25"/>
    <mergeCell ref="J24:J25"/>
    <mergeCell ref="K24:K25"/>
    <mergeCell ref="L24:L25"/>
    <mergeCell ref="M22:M23"/>
    <mergeCell ref="N22:N23"/>
    <mergeCell ref="O22:O23"/>
    <mergeCell ref="P22:P23"/>
    <mergeCell ref="I22:I23"/>
    <mergeCell ref="J22:J23"/>
    <mergeCell ref="K22:K23"/>
    <mergeCell ref="L22:L23"/>
    <mergeCell ref="P18:P19"/>
    <mergeCell ref="I20:I21"/>
    <mergeCell ref="J20:J21"/>
    <mergeCell ref="K20:K21"/>
    <mergeCell ref="L20:L21"/>
    <mergeCell ref="M20:M21"/>
    <mergeCell ref="N20:N21"/>
    <mergeCell ref="O20:O21"/>
    <mergeCell ref="P20:P21"/>
    <mergeCell ref="L18:L19"/>
    <mergeCell ref="M18:M19"/>
    <mergeCell ref="N18:N19"/>
    <mergeCell ref="O18:O19"/>
    <mergeCell ref="I16:I17"/>
    <mergeCell ref="I18:I19"/>
    <mergeCell ref="J18:J19"/>
    <mergeCell ref="K18:K19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A24:A25"/>
    <mergeCell ref="B24:B25"/>
    <mergeCell ref="C24:C25"/>
    <mergeCell ref="D24:D25"/>
    <mergeCell ref="E24:E25"/>
    <mergeCell ref="F24:F25"/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E31:E32"/>
    <mergeCell ref="F31:F32"/>
    <mergeCell ref="G31:G32"/>
    <mergeCell ref="A29:A30"/>
    <mergeCell ref="A31:A32"/>
    <mergeCell ref="B31:B32"/>
    <mergeCell ref="C31:C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D31:D32"/>
    <mergeCell ref="A16:A17"/>
    <mergeCell ref="E13:E14"/>
    <mergeCell ref="F13:F14"/>
    <mergeCell ref="G13:G14"/>
    <mergeCell ref="H13:H14"/>
    <mergeCell ref="A13:A14"/>
    <mergeCell ref="B13:B14"/>
    <mergeCell ref="C13:C14"/>
    <mergeCell ref="D13:D14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A35:A36"/>
    <mergeCell ref="B35:B36"/>
    <mergeCell ref="C35:C36"/>
    <mergeCell ref="D35:D36"/>
    <mergeCell ref="E35:E36"/>
    <mergeCell ref="F35:F36"/>
    <mergeCell ref="G35:G36"/>
    <mergeCell ref="H35:H36"/>
    <mergeCell ref="B37:B38"/>
    <mergeCell ref="A39:A40"/>
    <mergeCell ref="A37:A38"/>
    <mergeCell ref="B39:B40"/>
    <mergeCell ref="A44:A45"/>
    <mergeCell ref="B44:B45"/>
    <mergeCell ref="A42:A43"/>
    <mergeCell ref="C44:C45"/>
    <mergeCell ref="D44:D45"/>
    <mergeCell ref="E37:E38"/>
    <mergeCell ref="F37:F38"/>
    <mergeCell ref="E44:E45"/>
    <mergeCell ref="F44:F45"/>
    <mergeCell ref="C37:C38"/>
    <mergeCell ref="D37:D38"/>
    <mergeCell ref="C39:C40"/>
    <mergeCell ref="D39:D40"/>
    <mergeCell ref="G37:G38"/>
    <mergeCell ref="H37:H38"/>
    <mergeCell ref="E39:E40"/>
    <mergeCell ref="F39:F40"/>
    <mergeCell ref="G39:G40"/>
    <mergeCell ref="H39:H40"/>
    <mergeCell ref="G44:G45"/>
    <mergeCell ref="H44:H45"/>
    <mergeCell ref="A46:A47"/>
    <mergeCell ref="B46:B47"/>
    <mergeCell ref="C46:C47"/>
    <mergeCell ref="D46:D47"/>
    <mergeCell ref="E46:E47"/>
    <mergeCell ref="F46:F47"/>
    <mergeCell ref="G46:G47"/>
    <mergeCell ref="H46:H47"/>
    <mergeCell ref="A48:A49"/>
    <mergeCell ref="B48:B49"/>
    <mergeCell ref="C48:C49"/>
    <mergeCell ref="D48:D49"/>
    <mergeCell ref="E48:E49"/>
    <mergeCell ref="F48:F49"/>
    <mergeCell ref="G48:G49"/>
    <mergeCell ref="H48:H49"/>
    <mergeCell ref="A50:A51"/>
    <mergeCell ref="B50:B51"/>
    <mergeCell ref="C50:C51"/>
    <mergeCell ref="D50:D51"/>
    <mergeCell ref="E50:E51"/>
    <mergeCell ref="F50:F51"/>
    <mergeCell ref="G50:G51"/>
    <mergeCell ref="H50:H51"/>
    <mergeCell ref="A52:A53"/>
    <mergeCell ref="B52:B53"/>
    <mergeCell ref="C52:C53"/>
    <mergeCell ref="D52:D53"/>
    <mergeCell ref="E52:E53"/>
    <mergeCell ref="F52:F53"/>
    <mergeCell ref="G52:G53"/>
    <mergeCell ref="H52:H53"/>
    <mergeCell ref="E55:E56"/>
    <mergeCell ref="F55:F56"/>
    <mergeCell ref="G55:G56"/>
    <mergeCell ref="A55:A56"/>
    <mergeCell ref="B55:B56"/>
    <mergeCell ref="C55:C56"/>
    <mergeCell ref="H55:H56"/>
    <mergeCell ref="A57:A58"/>
    <mergeCell ref="B57:B58"/>
    <mergeCell ref="C57:C58"/>
    <mergeCell ref="D57:D58"/>
    <mergeCell ref="E57:E58"/>
    <mergeCell ref="F57:F58"/>
    <mergeCell ref="G57:G58"/>
    <mergeCell ref="H57:H58"/>
    <mergeCell ref="D55:D56"/>
    <mergeCell ref="A59:A60"/>
    <mergeCell ref="B59:B60"/>
    <mergeCell ref="C59:C60"/>
    <mergeCell ref="D59:D60"/>
    <mergeCell ref="E59:E60"/>
    <mergeCell ref="F59:F60"/>
    <mergeCell ref="G59:G60"/>
    <mergeCell ref="H59:H60"/>
    <mergeCell ref="A61:A62"/>
    <mergeCell ref="B61:B62"/>
    <mergeCell ref="C61:C62"/>
    <mergeCell ref="D61:D62"/>
    <mergeCell ref="E61:E62"/>
    <mergeCell ref="F61:F62"/>
    <mergeCell ref="G61:G62"/>
    <mergeCell ref="H61:H62"/>
    <mergeCell ref="A63:A64"/>
    <mergeCell ref="B63:B64"/>
    <mergeCell ref="C63:C64"/>
    <mergeCell ref="D63:D64"/>
    <mergeCell ref="E63:E64"/>
    <mergeCell ref="F63:F64"/>
    <mergeCell ref="G63:G64"/>
    <mergeCell ref="H63:H64"/>
    <mergeCell ref="M11:M12"/>
    <mergeCell ref="N11:N12"/>
    <mergeCell ref="O11:O12"/>
    <mergeCell ref="P11:P12"/>
    <mergeCell ref="I11:I12"/>
    <mergeCell ref="J11:J12"/>
    <mergeCell ref="K11:K12"/>
    <mergeCell ref="L11:L12"/>
    <mergeCell ref="M9:M10"/>
    <mergeCell ref="N9:N10"/>
    <mergeCell ref="O9:O10"/>
    <mergeCell ref="P9:P10"/>
    <mergeCell ref="I9:I10"/>
    <mergeCell ref="J9:J10"/>
    <mergeCell ref="K9:K10"/>
    <mergeCell ref="L9:L10"/>
    <mergeCell ref="M7:M8"/>
    <mergeCell ref="N7:N8"/>
    <mergeCell ref="O7:O8"/>
    <mergeCell ref="P7:P8"/>
    <mergeCell ref="I7:I8"/>
    <mergeCell ref="J7:J8"/>
    <mergeCell ref="K7:K8"/>
    <mergeCell ref="L7:L8"/>
    <mergeCell ref="M5:M6"/>
    <mergeCell ref="N5:N6"/>
    <mergeCell ref="O5:O6"/>
    <mergeCell ref="P5:P6"/>
    <mergeCell ref="I5:I6"/>
    <mergeCell ref="J5:J6"/>
    <mergeCell ref="K5:K6"/>
    <mergeCell ref="L5:L6"/>
    <mergeCell ref="I1:P1"/>
    <mergeCell ref="I3:I4"/>
    <mergeCell ref="J3:J4"/>
    <mergeCell ref="K3:K4"/>
    <mergeCell ref="L3:L4"/>
    <mergeCell ref="M3:M4"/>
    <mergeCell ref="N3:N4"/>
    <mergeCell ref="O3:O4"/>
    <mergeCell ref="P3:P4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78"/>
  <sheetViews>
    <sheetView workbookViewId="0" topLeftCell="A1">
      <selection activeCell="H29" sqref="H29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20.25" customHeight="1">
      <c r="A1" s="171" t="str">
        <f>HYPERLINK('[3]реквизиты'!$A$2)</f>
        <v>Чемпионат России по САМБО среди женщин</v>
      </c>
      <c r="B1" s="218"/>
      <c r="C1" s="218"/>
      <c r="D1" s="218"/>
      <c r="E1" s="218"/>
      <c r="F1" s="218"/>
      <c r="G1" s="218"/>
    </row>
    <row r="2" spans="1:7" ht="12.75">
      <c r="A2" s="219" t="str">
        <f>HYPERLINK('[3]реквизиты'!$A$3)</f>
        <v>23-27 июня 2010 г.                  г. Кстово</v>
      </c>
      <c r="B2" s="219"/>
      <c r="C2" s="219"/>
      <c r="D2" s="219"/>
      <c r="E2" s="219"/>
      <c r="F2" s="219"/>
      <c r="G2" s="219"/>
    </row>
    <row r="3" ht="30" customHeight="1">
      <c r="E3" t="s">
        <v>34</v>
      </c>
    </row>
    <row r="4" spans="1:7" ht="12.75">
      <c r="A4" s="182" t="s">
        <v>16</v>
      </c>
      <c r="B4" s="182" t="s">
        <v>0</v>
      </c>
      <c r="C4" s="182" t="s">
        <v>1</v>
      </c>
      <c r="D4" s="182" t="s">
        <v>17</v>
      </c>
      <c r="E4" s="182" t="s">
        <v>18</v>
      </c>
      <c r="F4" s="182" t="s">
        <v>19</v>
      </c>
      <c r="G4" s="182" t="s">
        <v>20</v>
      </c>
    </row>
    <row r="5" spans="1:7" ht="12.75">
      <c r="A5" s="164"/>
      <c r="B5" s="164"/>
      <c r="C5" s="164"/>
      <c r="D5" s="164"/>
      <c r="E5" s="164"/>
      <c r="F5" s="164"/>
      <c r="G5" s="164"/>
    </row>
    <row r="6" spans="1:7" ht="12.75" customHeight="1">
      <c r="A6" s="193">
        <v>1</v>
      </c>
      <c r="B6" s="205">
        <v>1</v>
      </c>
      <c r="C6" s="206" t="s">
        <v>52</v>
      </c>
      <c r="D6" s="208" t="s">
        <v>53</v>
      </c>
      <c r="E6" s="208" t="s">
        <v>54</v>
      </c>
      <c r="F6" s="208" t="s">
        <v>55</v>
      </c>
      <c r="G6" s="208" t="s">
        <v>56</v>
      </c>
    </row>
    <row r="7" spans="1:7" ht="12.75">
      <c r="A7" s="193"/>
      <c r="B7" s="205"/>
      <c r="C7" s="207"/>
      <c r="D7" s="209"/>
      <c r="E7" s="209"/>
      <c r="F7" s="209"/>
      <c r="G7" s="209"/>
    </row>
    <row r="8" spans="1:7" ht="12.75" customHeight="1">
      <c r="A8" s="193">
        <v>2</v>
      </c>
      <c r="B8" s="205">
        <v>2</v>
      </c>
      <c r="C8" s="206" t="s">
        <v>71</v>
      </c>
      <c r="D8" s="208" t="s">
        <v>72</v>
      </c>
      <c r="E8" s="208" t="s">
        <v>73</v>
      </c>
      <c r="F8" s="210" t="s">
        <v>74</v>
      </c>
      <c r="G8" s="208" t="s">
        <v>75</v>
      </c>
    </row>
    <row r="9" spans="1:7" ht="12.75">
      <c r="A9" s="193"/>
      <c r="B9" s="205"/>
      <c r="C9" s="207"/>
      <c r="D9" s="209"/>
      <c r="E9" s="209"/>
      <c r="F9" s="211"/>
      <c r="G9" s="209"/>
    </row>
    <row r="10" spans="1:7" ht="12.75" customHeight="1">
      <c r="A10" s="193">
        <v>3</v>
      </c>
      <c r="B10" s="205">
        <v>3</v>
      </c>
      <c r="C10" s="212" t="s">
        <v>66</v>
      </c>
      <c r="D10" s="182" t="s">
        <v>67</v>
      </c>
      <c r="E10" s="214" t="s">
        <v>68</v>
      </c>
      <c r="F10" s="210" t="s">
        <v>69</v>
      </c>
      <c r="G10" s="212" t="s">
        <v>70</v>
      </c>
    </row>
    <row r="11" spans="1:7" ht="12.75">
      <c r="A11" s="193"/>
      <c r="B11" s="205"/>
      <c r="C11" s="213"/>
      <c r="D11" s="164"/>
      <c r="E11" s="215"/>
      <c r="F11" s="211"/>
      <c r="G11" s="213"/>
    </row>
    <row r="12" spans="1:7" ht="12.75" customHeight="1">
      <c r="A12" s="193">
        <v>4</v>
      </c>
      <c r="B12" s="205">
        <v>4</v>
      </c>
      <c r="C12" s="212" t="s">
        <v>35</v>
      </c>
      <c r="D12" s="182" t="s">
        <v>36</v>
      </c>
      <c r="E12" s="214" t="s">
        <v>37</v>
      </c>
      <c r="F12" s="210" t="s">
        <v>38</v>
      </c>
      <c r="G12" s="212" t="s">
        <v>39</v>
      </c>
    </row>
    <row r="13" spans="1:7" ht="12.75">
      <c r="A13" s="193"/>
      <c r="B13" s="205"/>
      <c r="C13" s="213"/>
      <c r="D13" s="164"/>
      <c r="E13" s="215"/>
      <c r="F13" s="211"/>
      <c r="G13" s="213"/>
    </row>
    <row r="14" spans="1:7" ht="12.75" customHeight="1">
      <c r="A14" s="193">
        <v>5</v>
      </c>
      <c r="B14" s="205">
        <v>5</v>
      </c>
      <c r="C14" s="206" t="s">
        <v>40</v>
      </c>
      <c r="D14" s="208" t="s">
        <v>41</v>
      </c>
      <c r="E14" s="208" t="s">
        <v>37</v>
      </c>
      <c r="F14" s="208" t="s">
        <v>42</v>
      </c>
      <c r="G14" s="208" t="s">
        <v>43</v>
      </c>
    </row>
    <row r="15" spans="1:7" ht="12.75">
      <c r="A15" s="193"/>
      <c r="B15" s="205"/>
      <c r="C15" s="207"/>
      <c r="D15" s="209"/>
      <c r="E15" s="209"/>
      <c r="F15" s="209"/>
      <c r="G15" s="209"/>
    </row>
    <row r="16" spans="1:7" ht="12.75" customHeight="1">
      <c r="A16" s="193">
        <v>6</v>
      </c>
      <c r="B16" s="205">
        <v>6</v>
      </c>
      <c r="C16" s="212" t="s">
        <v>57</v>
      </c>
      <c r="D16" s="182" t="s">
        <v>58</v>
      </c>
      <c r="E16" s="214" t="s">
        <v>59</v>
      </c>
      <c r="F16" s="210" t="s">
        <v>60</v>
      </c>
      <c r="G16" s="212" t="s">
        <v>77</v>
      </c>
    </row>
    <row r="17" spans="1:7" ht="12.75">
      <c r="A17" s="193"/>
      <c r="B17" s="205"/>
      <c r="C17" s="213"/>
      <c r="D17" s="164"/>
      <c r="E17" s="215"/>
      <c r="F17" s="211"/>
      <c r="G17" s="213"/>
    </row>
    <row r="18" spans="1:7" ht="12.75" customHeight="1">
      <c r="A18" s="193">
        <v>7</v>
      </c>
      <c r="B18" s="205">
        <v>7</v>
      </c>
      <c r="C18" s="206" t="s">
        <v>44</v>
      </c>
      <c r="D18" s="208" t="s">
        <v>76</v>
      </c>
      <c r="E18" s="208" t="s">
        <v>45</v>
      </c>
      <c r="F18" s="208" t="s">
        <v>46</v>
      </c>
      <c r="G18" s="208" t="s">
        <v>47</v>
      </c>
    </row>
    <row r="19" spans="1:7" ht="12.75">
      <c r="A19" s="193"/>
      <c r="B19" s="205"/>
      <c r="C19" s="207"/>
      <c r="D19" s="209"/>
      <c r="E19" s="209"/>
      <c r="F19" s="209"/>
      <c r="G19" s="209"/>
    </row>
    <row r="20" spans="1:7" ht="12.75" customHeight="1">
      <c r="A20" s="193">
        <v>8</v>
      </c>
      <c r="B20" s="205">
        <v>8</v>
      </c>
      <c r="C20" s="206" t="s">
        <v>48</v>
      </c>
      <c r="D20" s="208" t="s">
        <v>81</v>
      </c>
      <c r="E20" s="208" t="s">
        <v>49</v>
      </c>
      <c r="F20" s="208" t="s">
        <v>50</v>
      </c>
      <c r="G20" s="208" t="s">
        <v>51</v>
      </c>
    </row>
    <row r="21" spans="1:7" ht="12.75">
      <c r="A21" s="193"/>
      <c r="B21" s="205"/>
      <c r="C21" s="207"/>
      <c r="D21" s="209"/>
      <c r="E21" s="209"/>
      <c r="F21" s="209"/>
      <c r="G21" s="209"/>
    </row>
    <row r="22" spans="1:7" ht="12.75" customHeight="1">
      <c r="A22" s="193">
        <v>9</v>
      </c>
      <c r="B22" s="205">
        <v>9</v>
      </c>
      <c r="C22" s="212" t="s">
        <v>61</v>
      </c>
      <c r="D22" s="182" t="s">
        <v>62</v>
      </c>
      <c r="E22" s="214" t="s">
        <v>63</v>
      </c>
      <c r="F22" s="210" t="s">
        <v>64</v>
      </c>
      <c r="G22" s="212" t="s">
        <v>65</v>
      </c>
    </row>
    <row r="23" spans="1:7" ht="12.75">
      <c r="A23" s="193"/>
      <c r="B23" s="205"/>
      <c r="C23" s="213"/>
      <c r="D23" s="164"/>
      <c r="E23" s="215"/>
      <c r="F23" s="211"/>
      <c r="G23" s="213"/>
    </row>
    <row r="24" spans="1:8" ht="12.75">
      <c r="A24" s="216"/>
      <c r="B24" s="216"/>
      <c r="C24" s="216"/>
      <c r="D24" s="216"/>
      <c r="E24" s="216"/>
      <c r="F24" s="216"/>
      <c r="G24" s="216"/>
      <c r="H24" s="2"/>
    </row>
    <row r="25" spans="1:8" ht="12.75">
      <c r="A25" s="216"/>
      <c r="B25" s="216"/>
      <c r="C25" s="216"/>
      <c r="D25" s="216"/>
      <c r="E25" s="216"/>
      <c r="F25" s="216"/>
      <c r="G25" s="216"/>
      <c r="H25" s="2"/>
    </row>
    <row r="26" spans="1:8" ht="12.75">
      <c r="A26" s="216"/>
      <c r="B26" s="216"/>
      <c r="C26" s="216"/>
      <c r="D26" s="216"/>
      <c r="E26" s="216"/>
      <c r="F26" s="216"/>
      <c r="G26" s="217"/>
      <c r="H26" s="2"/>
    </row>
    <row r="27" spans="1:8" ht="12.75">
      <c r="A27" s="216"/>
      <c r="B27" s="216"/>
      <c r="C27" s="216"/>
      <c r="D27" s="216"/>
      <c r="E27" s="216"/>
      <c r="F27" s="216"/>
      <c r="G27" s="217"/>
      <c r="H27" s="2"/>
    </row>
    <row r="28" spans="1:8" ht="12.75">
      <c r="A28" s="216"/>
      <c r="B28" s="216"/>
      <c r="C28" s="216"/>
      <c r="D28" s="216"/>
      <c r="E28" s="216"/>
      <c r="F28" s="216"/>
      <c r="G28" s="216"/>
      <c r="H28" s="2"/>
    </row>
    <row r="29" spans="1:8" ht="12.75">
      <c r="A29" s="216"/>
      <c r="B29" s="216"/>
      <c r="C29" s="216"/>
      <c r="D29" s="216"/>
      <c r="E29" s="216"/>
      <c r="F29" s="216"/>
      <c r="G29" s="216"/>
      <c r="H29" s="2"/>
    </row>
    <row r="30" spans="1:8" ht="12.75">
      <c r="A30" s="216"/>
      <c r="B30" s="216"/>
      <c r="C30" s="216"/>
      <c r="D30" s="216"/>
      <c r="E30" s="216"/>
      <c r="F30" s="216"/>
      <c r="G30" s="217"/>
      <c r="H30" s="2"/>
    </row>
    <row r="31" spans="1:8" ht="12.75">
      <c r="A31" s="216"/>
      <c r="B31" s="216"/>
      <c r="C31" s="216"/>
      <c r="D31" s="216"/>
      <c r="E31" s="216"/>
      <c r="F31" s="216"/>
      <c r="G31" s="217"/>
      <c r="H31" s="2"/>
    </row>
    <row r="32" spans="1:8" ht="12.75">
      <c r="A32" s="216"/>
      <c r="B32" s="216"/>
      <c r="C32" s="216"/>
      <c r="D32" s="216"/>
      <c r="E32" s="216"/>
      <c r="F32" s="216"/>
      <c r="G32" s="216"/>
      <c r="H32" s="2"/>
    </row>
    <row r="33" spans="1:8" ht="12.75">
      <c r="A33" s="216"/>
      <c r="B33" s="216"/>
      <c r="C33" s="216"/>
      <c r="D33" s="216"/>
      <c r="E33" s="216"/>
      <c r="F33" s="216"/>
      <c r="G33" s="216"/>
      <c r="H33" s="2"/>
    </row>
    <row r="34" spans="1:8" ht="12.75">
      <c r="A34" s="216"/>
      <c r="B34" s="216"/>
      <c r="C34" s="216"/>
      <c r="D34" s="216"/>
      <c r="E34" s="216"/>
      <c r="F34" s="216"/>
      <c r="G34" s="217"/>
      <c r="H34" s="2"/>
    </row>
    <row r="35" spans="1:8" ht="12.75">
      <c r="A35" s="216"/>
      <c r="B35" s="216"/>
      <c r="C35" s="216"/>
      <c r="D35" s="216"/>
      <c r="E35" s="216"/>
      <c r="F35" s="216"/>
      <c r="G35" s="217"/>
      <c r="H35" s="2"/>
    </row>
    <row r="36" spans="1:8" ht="12.75">
      <c r="A36" s="216"/>
      <c r="B36" s="216"/>
      <c r="C36" s="216"/>
      <c r="D36" s="216"/>
      <c r="E36" s="216"/>
      <c r="F36" s="216"/>
      <c r="G36" s="216"/>
      <c r="H36" s="2"/>
    </row>
    <row r="37" spans="1:8" ht="12.75">
      <c r="A37" s="216"/>
      <c r="B37" s="216"/>
      <c r="C37" s="216"/>
      <c r="D37" s="216"/>
      <c r="E37" s="216"/>
      <c r="F37" s="216"/>
      <c r="G37" s="216"/>
      <c r="H37" s="2"/>
    </row>
    <row r="38" spans="1:8" ht="12.75">
      <c r="A38" s="216"/>
      <c r="B38" s="216"/>
      <c r="C38" s="216"/>
      <c r="D38" s="216"/>
      <c r="E38" s="216"/>
      <c r="F38" s="216"/>
      <c r="G38" s="217"/>
      <c r="H38" s="2"/>
    </row>
    <row r="39" spans="1:8" ht="12.75">
      <c r="A39" s="216"/>
      <c r="B39" s="216"/>
      <c r="C39" s="216"/>
      <c r="D39" s="216"/>
      <c r="E39" s="216"/>
      <c r="F39" s="216"/>
      <c r="G39" s="217"/>
      <c r="H39" s="2"/>
    </row>
    <row r="40" spans="1:8" ht="12.75">
      <c r="A40" s="216"/>
      <c r="B40" s="216"/>
      <c r="C40" s="216"/>
      <c r="D40" s="216"/>
      <c r="E40" s="216"/>
      <c r="F40" s="216"/>
      <c r="G40" s="216"/>
      <c r="H40" s="2"/>
    </row>
    <row r="41" spans="1:8" ht="12.75">
      <c r="A41" s="216"/>
      <c r="B41" s="216"/>
      <c r="C41" s="216"/>
      <c r="D41" s="216"/>
      <c r="E41" s="216"/>
      <c r="F41" s="216"/>
      <c r="G41" s="216"/>
      <c r="H41" s="2"/>
    </row>
    <row r="42" spans="1:8" ht="12.75">
      <c r="A42" s="216"/>
      <c r="B42" s="216"/>
      <c r="C42" s="216"/>
      <c r="D42" s="216"/>
      <c r="E42" s="216"/>
      <c r="F42" s="216"/>
      <c r="G42" s="217"/>
      <c r="H42" s="2"/>
    </row>
    <row r="43" spans="1:8" ht="12.75">
      <c r="A43" s="216"/>
      <c r="B43" s="216"/>
      <c r="C43" s="216"/>
      <c r="D43" s="216"/>
      <c r="E43" s="216"/>
      <c r="F43" s="216"/>
      <c r="G43" s="217"/>
      <c r="H43" s="2"/>
    </row>
    <row r="44" spans="1:8" ht="12.75">
      <c r="A44" s="216"/>
      <c r="B44" s="216"/>
      <c r="C44" s="216"/>
      <c r="D44" s="216"/>
      <c r="E44" s="216"/>
      <c r="F44" s="216"/>
      <c r="G44" s="216"/>
      <c r="H44" s="2"/>
    </row>
    <row r="45" spans="1:8" ht="12.75">
      <c r="A45" s="216"/>
      <c r="B45" s="216"/>
      <c r="C45" s="216"/>
      <c r="D45" s="216"/>
      <c r="E45" s="216"/>
      <c r="F45" s="216"/>
      <c r="G45" s="216"/>
      <c r="H45" s="2"/>
    </row>
    <row r="46" spans="1:8" ht="12.75">
      <c r="A46" s="216"/>
      <c r="B46" s="216"/>
      <c r="C46" s="216"/>
      <c r="D46" s="216"/>
      <c r="E46" s="216"/>
      <c r="F46" s="216"/>
      <c r="G46" s="217"/>
      <c r="H46" s="2"/>
    </row>
    <row r="47" spans="1:8" ht="12.75">
      <c r="A47" s="216"/>
      <c r="B47" s="216"/>
      <c r="C47" s="216"/>
      <c r="D47" s="216"/>
      <c r="E47" s="216"/>
      <c r="F47" s="216"/>
      <c r="G47" s="217"/>
      <c r="H47" s="2"/>
    </row>
    <row r="48" spans="1:8" ht="12.75">
      <c r="A48" s="216"/>
      <c r="B48" s="216"/>
      <c r="C48" s="216"/>
      <c r="D48" s="216"/>
      <c r="E48" s="216"/>
      <c r="F48" s="216"/>
      <c r="G48" s="216"/>
      <c r="H48" s="2"/>
    </row>
    <row r="49" spans="1:8" ht="12.75">
      <c r="A49" s="216"/>
      <c r="B49" s="216"/>
      <c r="C49" s="216"/>
      <c r="D49" s="216"/>
      <c r="E49" s="216"/>
      <c r="F49" s="216"/>
      <c r="G49" s="216"/>
      <c r="H49" s="2"/>
    </row>
    <row r="50" spans="1:8" ht="12.75">
      <c r="A50" s="216"/>
      <c r="B50" s="216"/>
      <c r="C50" s="216"/>
      <c r="D50" s="216"/>
      <c r="E50" s="216"/>
      <c r="F50" s="216"/>
      <c r="G50" s="217"/>
      <c r="H50" s="2"/>
    </row>
    <row r="51" spans="1:8" ht="12.75">
      <c r="A51" s="216"/>
      <c r="B51" s="216"/>
      <c r="C51" s="216"/>
      <c r="D51" s="216"/>
      <c r="E51" s="216"/>
      <c r="F51" s="216"/>
      <c r="G51" s="217"/>
      <c r="H51" s="2"/>
    </row>
    <row r="52" spans="1:8" ht="12.75">
      <c r="A52" s="216"/>
      <c r="B52" s="216"/>
      <c r="C52" s="216"/>
      <c r="D52" s="216"/>
      <c r="E52" s="216"/>
      <c r="F52" s="216"/>
      <c r="G52" s="216"/>
      <c r="H52" s="2"/>
    </row>
    <row r="53" spans="1:8" ht="12.75">
      <c r="A53" s="216"/>
      <c r="B53" s="216"/>
      <c r="C53" s="216"/>
      <c r="D53" s="216"/>
      <c r="E53" s="216"/>
      <c r="F53" s="216"/>
      <c r="G53" s="216"/>
      <c r="H53" s="2"/>
    </row>
    <row r="54" spans="1:8" ht="12.75">
      <c r="A54" s="216"/>
      <c r="B54" s="216"/>
      <c r="C54" s="216"/>
      <c r="D54" s="216"/>
      <c r="E54" s="216"/>
      <c r="F54" s="216"/>
      <c r="G54" s="217"/>
      <c r="H54" s="2"/>
    </row>
    <row r="55" spans="1:8" ht="12.75">
      <c r="A55" s="216"/>
      <c r="B55" s="216"/>
      <c r="C55" s="216"/>
      <c r="D55" s="216"/>
      <c r="E55" s="216"/>
      <c r="F55" s="216"/>
      <c r="G55" s="217"/>
      <c r="H55" s="2"/>
    </row>
    <row r="56" spans="1:8" ht="12.75">
      <c r="A56" s="216"/>
      <c r="B56" s="216"/>
      <c r="C56" s="216"/>
      <c r="D56" s="216"/>
      <c r="E56" s="216"/>
      <c r="F56" s="216"/>
      <c r="G56" s="216"/>
      <c r="H56" s="2"/>
    </row>
    <row r="57" spans="1:8" ht="12.75">
      <c r="A57" s="216"/>
      <c r="B57" s="216"/>
      <c r="C57" s="216"/>
      <c r="D57" s="216"/>
      <c r="E57" s="216"/>
      <c r="F57" s="216"/>
      <c r="G57" s="216"/>
      <c r="H57" s="2"/>
    </row>
    <row r="58" spans="1:8" ht="12.75">
      <c r="A58" s="216"/>
      <c r="B58" s="216"/>
      <c r="C58" s="216"/>
      <c r="D58" s="216"/>
      <c r="E58" s="216"/>
      <c r="F58" s="216"/>
      <c r="G58" s="217"/>
      <c r="H58" s="2"/>
    </row>
    <row r="59" spans="1:8" ht="12.75">
      <c r="A59" s="216"/>
      <c r="B59" s="216"/>
      <c r="C59" s="216"/>
      <c r="D59" s="216"/>
      <c r="E59" s="216"/>
      <c r="F59" s="216"/>
      <c r="G59" s="217"/>
      <c r="H59" s="2"/>
    </row>
    <row r="60" spans="1:8" ht="12.75">
      <c r="A60" s="216"/>
      <c r="B60" s="216"/>
      <c r="C60" s="216"/>
      <c r="D60" s="216"/>
      <c r="E60" s="216"/>
      <c r="F60" s="216"/>
      <c r="G60" s="216"/>
      <c r="H60" s="2"/>
    </row>
    <row r="61" spans="1:8" ht="12.75">
      <c r="A61" s="216"/>
      <c r="B61" s="216"/>
      <c r="C61" s="216"/>
      <c r="D61" s="216"/>
      <c r="E61" s="216"/>
      <c r="F61" s="216"/>
      <c r="G61" s="216"/>
      <c r="H61" s="2"/>
    </row>
    <row r="62" spans="1:8" ht="12.75">
      <c r="A62" s="216"/>
      <c r="B62" s="216"/>
      <c r="C62" s="216"/>
      <c r="D62" s="216"/>
      <c r="E62" s="216"/>
      <c r="F62" s="216"/>
      <c r="G62" s="217"/>
      <c r="H62" s="2"/>
    </row>
    <row r="63" spans="1:8" ht="12.75">
      <c r="A63" s="216"/>
      <c r="B63" s="216"/>
      <c r="C63" s="216"/>
      <c r="D63" s="216"/>
      <c r="E63" s="216"/>
      <c r="F63" s="216"/>
      <c r="G63" s="217"/>
      <c r="H63" s="2"/>
    </row>
    <row r="64" spans="1:8" ht="12.75">
      <c r="A64" s="216"/>
      <c r="B64" s="216"/>
      <c r="C64" s="216"/>
      <c r="D64" s="216"/>
      <c r="E64" s="216"/>
      <c r="F64" s="216"/>
      <c r="G64" s="216"/>
      <c r="H64" s="2"/>
    </row>
    <row r="65" spans="1:8" ht="12.75">
      <c r="A65" s="216"/>
      <c r="B65" s="216"/>
      <c r="C65" s="216"/>
      <c r="D65" s="216"/>
      <c r="E65" s="216"/>
      <c r="F65" s="216"/>
      <c r="G65" s="216"/>
      <c r="H65" s="2"/>
    </row>
    <row r="66" spans="1:8" ht="12.75">
      <c r="A66" s="216"/>
      <c r="B66" s="216"/>
      <c r="C66" s="216"/>
      <c r="D66" s="216"/>
      <c r="E66" s="216"/>
      <c r="F66" s="216"/>
      <c r="G66" s="217"/>
      <c r="H66" s="2"/>
    </row>
    <row r="67" spans="1:8" ht="12.75">
      <c r="A67" s="216"/>
      <c r="B67" s="216"/>
      <c r="C67" s="216"/>
      <c r="D67" s="216"/>
      <c r="E67" s="216"/>
      <c r="F67" s="216"/>
      <c r="G67" s="217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</sheetData>
  <mergeCells count="226">
    <mergeCell ref="A2:G2"/>
    <mergeCell ref="E66:E67"/>
    <mergeCell ref="F66:F67"/>
    <mergeCell ref="G66:G67"/>
    <mergeCell ref="C64:C65"/>
    <mergeCell ref="D64:D65"/>
    <mergeCell ref="E64:E65"/>
    <mergeCell ref="F64:F65"/>
    <mergeCell ref="G64:G65"/>
    <mergeCell ref="A62:A63"/>
    <mergeCell ref="A1:G1"/>
    <mergeCell ref="A66:A67"/>
    <mergeCell ref="B66:B67"/>
    <mergeCell ref="C66:C67"/>
    <mergeCell ref="D66:D67"/>
    <mergeCell ref="E62:E63"/>
    <mergeCell ref="F62:F63"/>
    <mergeCell ref="G62:G63"/>
    <mergeCell ref="A64:A65"/>
    <mergeCell ref="B64:B65"/>
    <mergeCell ref="G58:G59"/>
    <mergeCell ref="B62:B63"/>
    <mergeCell ref="C62:C63"/>
    <mergeCell ref="D62:D63"/>
    <mergeCell ref="E58:E59"/>
    <mergeCell ref="E60:E61"/>
    <mergeCell ref="F60:F61"/>
    <mergeCell ref="G60:G61"/>
    <mergeCell ref="C60:C61"/>
    <mergeCell ref="D60:D61"/>
    <mergeCell ref="A58:A59"/>
    <mergeCell ref="B58:B59"/>
    <mergeCell ref="A60:A61"/>
    <mergeCell ref="B60:B61"/>
    <mergeCell ref="F58:F59"/>
    <mergeCell ref="C58:C59"/>
    <mergeCell ref="E54:E55"/>
    <mergeCell ref="F54:F55"/>
    <mergeCell ref="C54:C55"/>
    <mergeCell ref="D54:D55"/>
    <mergeCell ref="D58:D59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4:E25"/>
    <mergeCell ref="F24:F25"/>
    <mergeCell ref="G24:G25"/>
    <mergeCell ref="A24:A25"/>
    <mergeCell ref="B24:B25"/>
    <mergeCell ref="C24:C25"/>
    <mergeCell ref="D24:D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2010-06-25T12:49:41Z</cp:lastPrinted>
  <dcterms:created xsi:type="dcterms:W3CDTF">1996-10-08T23:32:33Z</dcterms:created>
  <dcterms:modified xsi:type="dcterms:W3CDTF">2010-06-25T12:50:23Z</dcterms:modified>
  <cp:category/>
  <cp:version/>
  <cp:contentType/>
  <cp:contentStatus/>
</cp:coreProperties>
</file>