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р.взвешивания" sheetId="2" r:id="rId2"/>
  </sheets>
  <externalReferences>
    <externalReference r:id="rId5"/>
    <externalReference r:id="rId6"/>
    <externalReference r:id="rId7"/>
  </externalReferences>
  <definedNames>
    <definedName name="ВК63кг">'[1]63кг'!$B$1:$F$502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<sst xmlns="http://schemas.openxmlformats.org/spreadsheetml/2006/main" count="93" uniqueCount="56">
  <si>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</si>
  <si>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</si>
  <si>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</si>
  <si>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</si>
  <si>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</si>
  <si>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</si>
  <si>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</si>
  <si>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</si>
  <si>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</si>
  <si>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</si>
  <si>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</si>
  <si>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</si>
  <si>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</si>
  <si>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</si>
  <si>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 xml:space="preserve">ПРОТОКОЛ ХОДА СОРЕВНОВАНИЙ       </t>
  </si>
  <si>
    <t>ВСЕРОССИЙСКАЯ ФЕДЕРАЦИЯ САМБО</t>
  </si>
  <si>
    <t>СКРЕБЦОВ Алексей Михайлович</t>
  </si>
  <si>
    <t>23.08.1988, МС</t>
  </si>
  <si>
    <t>Курганская, КГУ 3курс, 399 группа</t>
  </si>
  <si>
    <t>Родионов А.П.</t>
  </si>
  <si>
    <t>Попов Д.В., Дмитриев Б.Е.</t>
  </si>
  <si>
    <t>ДАНЬКЕВИЧ Николай Николаевич</t>
  </si>
  <si>
    <t>20.08.1989, КМС</t>
  </si>
  <si>
    <t>Москва, МГУПИ, 4курс, ТИ-1 группа</t>
  </si>
  <si>
    <t>Николайчик В.К.</t>
  </si>
  <si>
    <t>04.07.1986, МС</t>
  </si>
  <si>
    <t>Свиягина Е.В.</t>
  </si>
  <si>
    <t>БАТРАКОВ Вячеслав Евгеньевич</t>
  </si>
  <si>
    <t>28.02.1990, КМС</t>
  </si>
  <si>
    <t>Надькин В.А.</t>
  </si>
  <si>
    <t>КАРАУЛОВ Василий Васильевич</t>
  </si>
  <si>
    <t>24.01.1991, МС</t>
  </si>
  <si>
    <t>Бабоян Р.М., Ивченко В.А.</t>
  </si>
  <si>
    <t>ПОГОСЯН Воскан Манукович</t>
  </si>
  <si>
    <t>30.07.2988, МС</t>
  </si>
  <si>
    <t>Бабоян Р.М.</t>
  </si>
  <si>
    <t>в.к.    57       кг.</t>
  </si>
  <si>
    <t>КУЗНЕЦОВ Сергей Алексеевич</t>
  </si>
  <si>
    <t>25.06.1990, КМС</t>
  </si>
  <si>
    <t>Москва, РГУФКСиТ, 3курс</t>
  </si>
  <si>
    <t>ДОЛГОПОЛОВ Илья Владимирович</t>
  </si>
  <si>
    <t>Пензенская, ПГПУ им.В.Г.Белинского, 3курс</t>
  </si>
  <si>
    <t>Краснодаркий кр, АГПУ, 2курс</t>
  </si>
  <si>
    <t>Краснодаркий кр, АГПУ, 4курс</t>
  </si>
  <si>
    <t>Гл. секретарь, судья РК</t>
  </si>
  <si>
    <t>ЕРОФЕЕВ Юрий Владимирович</t>
  </si>
  <si>
    <t>08.07.1989. МС</t>
  </si>
  <si>
    <t>Владимирская, ВЮИ ФСИН России</t>
  </si>
  <si>
    <t>Логвинов А.В.</t>
  </si>
  <si>
    <t>А1</t>
  </si>
  <si>
    <t>А2</t>
  </si>
  <si>
    <t>В1</t>
  </si>
  <si>
    <t>В2</t>
  </si>
  <si>
    <t>Приморский кр., ДВГТУ, ДП-9211</t>
  </si>
  <si>
    <t>Гл. судья, судья МК</t>
  </si>
  <si>
    <t>5.00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</si>
</sst>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  <numFmt numFmtId="182" formatCode="[$-409]h:mm\ AM/PM;@"/>
    <numFmt numFmtId="183" formatCode="0.00;[Red]0.00"/>
    <numFmt numFmtId="184" formatCode="[&lt;=9999999]###\-####;\(###\)\ ###\-####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42" applyFont="1" applyBorder="1" applyAlignment="1" applyProtection="1">
      <alignment horizontal="center"/>
      <protection/>
    </xf>
    <xf numFmtId="0" fontId="0" fillId="33" borderId="15" xfId="0" applyFont="1" applyFill="1" applyBorder="1" applyAlignment="1">
      <alignment horizontal="center"/>
    </xf>
    <xf numFmtId="0" fontId="0" fillId="0" borderId="16" xfId="42" applyFont="1" applyBorder="1" applyAlignment="1" applyProtection="1">
      <alignment horizontal="center"/>
      <protection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9" xfId="0" applyFont="1" applyFill="1" applyBorder="1" applyAlignment="1">
      <alignment horizontal="center"/>
    </xf>
    <xf numFmtId="0" fontId="1" fillId="0" borderId="20" xfId="42" applyFont="1" applyBorder="1" applyAlignment="1" applyProtection="1">
      <alignment horizontal="center"/>
      <protection/>
    </xf>
    <xf numFmtId="0" fontId="1" fillId="0" borderId="21" xfId="42" applyFont="1" applyBorder="1" applyAlignment="1" applyProtection="1">
      <alignment horizontal="center"/>
      <protection/>
    </xf>
    <xf numFmtId="0" fontId="1" fillId="0" borderId="22" xfId="42" applyFont="1" applyBorder="1" applyAlignment="1" applyProtection="1">
      <alignment horizontal="center"/>
      <protection/>
    </xf>
    <xf numFmtId="0" fontId="1" fillId="0" borderId="23" xfId="42" applyFont="1" applyBorder="1" applyAlignment="1" applyProtection="1">
      <alignment horizontal="center"/>
      <protection/>
    </xf>
    <xf numFmtId="0" fontId="1" fillId="33" borderId="15" xfId="0" applyFont="1" applyFill="1" applyBorder="1" applyAlignment="1">
      <alignment horizontal="center"/>
    </xf>
    <xf numFmtId="0" fontId="1" fillId="0" borderId="0" xfId="42" applyFont="1" applyBorder="1" applyAlignment="1" applyProtection="1">
      <alignment horizontal="center"/>
      <protection/>
    </xf>
    <xf numFmtId="0" fontId="1" fillId="0" borderId="24" xfId="42" applyFont="1" applyBorder="1" applyAlignment="1" applyProtection="1">
      <alignment horizontal="center"/>
      <protection/>
    </xf>
    <xf numFmtId="0" fontId="1" fillId="0" borderId="25" xfId="42" applyFont="1" applyBorder="1" applyAlignment="1" applyProtection="1">
      <alignment horizontal="center"/>
      <protection/>
    </xf>
    <xf numFmtId="0" fontId="1" fillId="0" borderId="26" xfId="42" applyFont="1" applyBorder="1" applyAlignment="1" applyProtection="1">
      <alignment horizontal="center"/>
      <protection/>
    </xf>
    <xf numFmtId="0" fontId="1" fillId="33" borderId="27" xfId="0" applyFont="1" applyFill="1" applyBorder="1" applyAlignment="1">
      <alignment horizontal="center"/>
    </xf>
    <xf numFmtId="0" fontId="1" fillId="0" borderId="28" xfId="42" applyFont="1" applyBorder="1" applyAlignment="1" applyProtection="1">
      <alignment horizontal="center"/>
      <protection/>
    </xf>
    <xf numFmtId="0" fontId="1" fillId="0" borderId="29" xfId="42" applyFont="1" applyBorder="1" applyAlignment="1" applyProtection="1">
      <alignment horizontal="center"/>
      <protection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1" fillId="0" borderId="30" xfId="42" applyFont="1" applyBorder="1" applyAlignment="1" applyProtection="1">
      <alignment horizontal="center"/>
      <protection/>
    </xf>
    <xf numFmtId="0" fontId="1" fillId="0" borderId="31" xfId="42" applyFont="1" applyBorder="1" applyAlignment="1" applyProtection="1">
      <alignment horizontal="center"/>
      <protection/>
    </xf>
    <xf numFmtId="0" fontId="0" fillId="33" borderId="32" xfId="0" applyFont="1" applyFill="1" applyBorder="1" applyAlignment="1">
      <alignment horizontal="center"/>
    </xf>
    <xf numFmtId="0" fontId="0" fillId="0" borderId="0" xfId="42" applyFont="1" applyAlignment="1" applyProtection="1">
      <alignment horizontal="center" vertical="center" wrapText="1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42" applyFont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/>
      <protection/>
    </xf>
    <xf numFmtId="0" fontId="1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8" xfId="42" applyFont="1" applyBorder="1" applyAlignment="1" applyProtection="1">
      <alignment horizontal="center"/>
      <protection/>
    </xf>
    <xf numFmtId="0" fontId="0" fillId="0" borderId="16" xfId="42" applyFont="1" applyBorder="1" applyAlignment="1" applyProtection="1">
      <alignment horizontal="center"/>
      <protection/>
    </xf>
    <xf numFmtId="0" fontId="0" fillId="0" borderId="39" xfId="42" applyFont="1" applyBorder="1" applyAlignment="1" applyProtection="1">
      <alignment horizontal="center"/>
      <protection/>
    </xf>
    <xf numFmtId="0" fontId="0" fillId="0" borderId="37" xfId="42" applyFont="1" applyBorder="1" applyAlignment="1" applyProtection="1">
      <alignment horizontal="center"/>
      <protection/>
    </xf>
    <xf numFmtId="0" fontId="0" fillId="0" borderId="40" xfId="42" applyFont="1" applyBorder="1" applyAlignment="1" applyProtection="1">
      <alignment horizontal="center"/>
      <protection/>
    </xf>
    <xf numFmtId="183" fontId="0" fillId="0" borderId="21" xfId="42" applyNumberFormat="1" applyFont="1" applyBorder="1" applyAlignment="1" applyProtection="1">
      <alignment horizontal="center"/>
      <protection/>
    </xf>
    <xf numFmtId="183" fontId="0" fillId="0" borderId="39" xfId="42" applyNumberFormat="1" applyFont="1" applyBorder="1" applyAlignment="1" applyProtection="1">
      <alignment horizontal="center"/>
      <protection/>
    </xf>
    <xf numFmtId="183" fontId="0" fillId="0" borderId="40" xfId="42" applyNumberFormat="1" applyFont="1" applyBorder="1" applyAlignment="1" applyProtection="1">
      <alignment horizontal="center"/>
      <protection/>
    </xf>
    <xf numFmtId="183" fontId="0" fillId="0" borderId="41" xfId="42" applyNumberFormat="1" applyFont="1" applyBorder="1" applyAlignment="1" applyProtection="1">
      <alignment horizontal="center"/>
      <protection/>
    </xf>
    <xf numFmtId="183" fontId="0" fillId="0" borderId="42" xfId="42" applyNumberFormat="1" applyFont="1" applyBorder="1" applyAlignment="1" applyProtection="1">
      <alignment horizontal="center"/>
      <protection/>
    </xf>
    <xf numFmtId="0" fontId="0" fillId="0" borderId="39" xfId="42" applyFont="1" applyBorder="1" applyAlignment="1" applyProtection="1">
      <alignment horizontal="center"/>
      <protection/>
    </xf>
    <xf numFmtId="0" fontId="0" fillId="0" borderId="37" xfId="42" applyFont="1" applyBorder="1" applyAlignment="1" applyProtection="1">
      <alignment horizontal="center"/>
      <protection/>
    </xf>
    <xf numFmtId="0" fontId="0" fillId="0" borderId="38" xfId="42" applyFont="1" applyBorder="1" applyAlignment="1" applyProtection="1">
      <alignment horizontal="center"/>
      <protection/>
    </xf>
    <xf numFmtId="0" fontId="0" fillId="0" borderId="14" xfId="42" applyFont="1" applyBorder="1" applyAlignment="1" applyProtection="1">
      <alignment horizontal="center"/>
      <protection/>
    </xf>
    <xf numFmtId="0" fontId="0" fillId="0" borderId="41" xfId="42" applyFont="1" applyBorder="1" applyAlignment="1" applyProtection="1">
      <alignment horizontal="center"/>
      <protection/>
    </xf>
    <xf numFmtId="0" fontId="0" fillId="0" borderId="42" xfId="42" applyFont="1" applyBorder="1" applyAlignment="1" applyProtection="1">
      <alignment horizontal="center"/>
      <protection/>
    </xf>
    <xf numFmtId="183" fontId="0" fillId="0" borderId="37" xfId="42" applyNumberFormat="1" applyFont="1" applyBorder="1" applyAlignment="1" applyProtection="1">
      <alignment horizontal="center"/>
      <protection/>
    </xf>
    <xf numFmtId="183" fontId="0" fillId="0" borderId="14" xfId="42" applyNumberFormat="1" applyFont="1" applyBorder="1" applyAlignment="1" applyProtection="1">
      <alignment horizontal="center"/>
      <protection/>
    </xf>
    <xf numFmtId="183" fontId="0" fillId="0" borderId="38" xfId="42" applyNumberFormat="1" applyFont="1" applyBorder="1" applyAlignment="1" applyProtection="1">
      <alignment horizontal="center"/>
      <protection/>
    </xf>
    <xf numFmtId="0" fontId="0" fillId="0" borderId="16" xfId="42" applyFont="1" applyBorder="1" applyAlignment="1" applyProtection="1">
      <alignment horizontal="center"/>
      <protection/>
    </xf>
    <xf numFmtId="0" fontId="0" fillId="0" borderId="14" xfId="42" applyFont="1" applyBorder="1" applyAlignment="1" applyProtection="1">
      <alignment horizontal="center"/>
      <protection/>
    </xf>
    <xf numFmtId="0" fontId="0" fillId="0" borderId="42" xfId="42" applyFont="1" applyBorder="1" applyAlignment="1" applyProtection="1">
      <alignment horizontal="center"/>
      <protection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3" fillId="0" borderId="32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8" fillId="34" borderId="48" xfId="42" applyNumberFormat="1" applyFont="1" applyFill="1" applyBorder="1" applyAlignment="1" applyProtection="1">
      <alignment horizontal="center" vertical="center" wrapText="1"/>
      <protection/>
    </xf>
    <xf numFmtId="0" fontId="8" fillId="34" borderId="49" xfId="42" applyNumberFormat="1" applyFont="1" applyFill="1" applyBorder="1" applyAlignment="1" applyProtection="1">
      <alignment horizontal="center" vertical="center" wrapText="1"/>
      <protection/>
    </xf>
    <xf numFmtId="0" fontId="8" fillId="34" borderId="5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9" fillId="35" borderId="48" xfId="42" applyFont="1" applyFill="1" applyBorder="1" applyAlignment="1" applyProtection="1">
      <alignment horizontal="center" vertical="center"/>
      <protection/>
    </xf>
    <xf numFmtId="0" fontId="9" fillId="35" borderId="50" xfId="0" applyFont="1" applyFill="1" applyBorder="1" applyAlignment="1">
      <alignment horizontal="center" vertical="center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54" fillId="0" borderId="60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3" fillId="0" borderId="56" xfId="42" applyFont="1" applyBorder="1" applyAlignment="1" applyProtection="1">
      <alignment horizontal="left" vertical="center" wrapText="1"/>
      <protection/>
    </xf>
    <xf numFmtId="0" fontId="5" fillId="0" borderId="57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3" fillId="0" borderId="51" xfId="42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>
      <alignment horizontal="center" vertical="center" wrapText="1"/>
    </xf>
    <xf numFmtId="0" fontId="3" fillId="0" borderId="53" xfId="42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left" vertical="center" wrapText="1"/>
    </xf>
    <xf numFmtId="0" fontId="3" fillId="0" borderId="60" xfId="42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>
      <alignment horizontal="center" vertical="center" wrapText="1"/>
    </xf>
    <xf numFmtId="0" fontId="3" fillId="0" borderId="61" xfId="42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1" xfId="0" applyFont="1" applyBorder="1" applyAlignment="1">
      <alignment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14" fontId="0" fillId="0" borderId="5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0</xdr:row>
      <xdr:rowOff>38100</xdr:rowOff>
    </xdr:from>
    <xdr:to>
      <xdr:col>16</xdr:col>
      <xdr:colOff>952500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381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Всероссийская летняя Универсиада 2010г.</v>
          </cell>
        </row>
        <row r="3">
          <cell r="A3" t="str">
            <v>25-28 июня 2010г.</v>
          </cell>
        </row>
        <row r="6">
          <cell r="G6" t="str">
            <v>Лебедев А.А.</v>
          </cell>
        </row>
        <row r="7">
          <cell r="G7" t="str">
            <v>г.Москва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38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7" width="5.7109375" style="0" customWidth="1"/>
    <col min="8" max="8" width="6.140625" style="0" customWidth="1"/>
    <col min="9" max="9" width="5.57421875" style="0" customWidth="1"/>
    <col min="10" max="10" width="5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4.421875" style="0" customWidth="1"/>
  </cols>
  <sheetData>
    <row r="1" spans="1:17" ht="24" customHeight="1">
      <c r="A1" s="179" t="s">
        <v>15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9.5" customHeight="1" thickBot="1">
      <c r="A2" s="107" t="s">
        <v>14</v>
      </c>
      <c r="B2" s="108"/>
      <c r="C2" s="108"/>
      <c r="D2" s="108"/>
      <c r="E2" s="108"/>
      <c r="F2" s="108"/>
      <c r="G2" s="108"/>
      <c r="H2" s="108"/>
      <c r="I2" s="108"/>
      <c r="J2" s="14"/>
      <c r="K2" s="109" t="str">
        <f>HYPERLINK('[3]реквизиты'!$L$7)</f>
        <v>ИТОГОВЫЙ ПРОТОКОЛ</v>
      </c>
      <c r="L2" s="109"/>
      <c r="M2" s="109"/>
      <c r="N2" s="109"/>
      <c r="O2" s="109"/>
      <c r="P2" s="109"/>
      <c r="Q2" s="39"/>
    </row>
    <row r="3" spans="1:17" ht="23.25" customHeight="1" thickBot="1">
      <c r="A3" s="14"/>
      <c r="B3" s="36"/>
      <c r="C3" s="36"/>
      <c r="D3" s="110" t="str">
        <f>HYPERLINK('[2]реквизиты'!$A$2)</f>
        <v>II Всероссийская летняя Универсиада 2010г.</v>
      </c>
      <c r="E3" s="111"/>
      <c r="F3" s="111"/>
      <c r="G3" s="111"/>
      <c r="H3" s="111"/>
      <c r="I3" s="111"/>
      <c r="J3" s="111"/>
      <c r="K3" s="111"/>
      <c r="L3" s="111"/>
      <c r="M3" s="112"/>
      <c r="N3" s="36"/>
      <c r="O3" s="36"/>
      <c r="P3" s="36"/>
      <c r="Q3" s="36"/>
    </row>
    <row r="4" spans="1:18" ht="14.25" customHeight="1" thickBot="1">
      <c r="A4" s="113" t="str">
        <f>HYPERLINK('[2]реквизиты'!$A$3)</f>
        <v>25-28 июня 2010г.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34"/>
    </row>
    <row r="5" spans="1:18" ht="19.5" customHeight="1" thickBot="1">
      <c r="A5" s="4" t="s">
        <v>7</v>
      </c>
      <c r="B5" s="14"/>
      <c r="C5" s="14"/>
      <c r="D5" s="4"/>
      <c r="E5" s="14"/>
      <c r="F5" s="14"/>
      <c r="G5" s="106"/>
      <c r="H5" s="106"/>
      <c r="I5" s="106"/>
      <c r="J5" s="14"/>
      <c r="K5" s="14"/>
      <c r="L5" s="14"/>
      <c r="M5" s="14"/>
      <c r="N5" s="4"/>
      <c r="O5" s="14"/>
      <c r="P5" s="114" t="str">
        <f>HYPERLINK('пр.взвешивания'!E3)</f>
        <v>в.к.    57       кг.</v>
      </c>
      <c r="Q5" s="115"/>
      <c r="R5" s="35"/>
    </row>
    <row r="6" spans="1:18" ht="30" customHeight="1" thickBot="1">
      <c r="A6" s="101" t="s">
        <v>0</v>
      </c>
      <c r="B6" s="101" t="s">
        <v>1</v>
      </c>
      <c r="C6" s="101" t="s">
        <v>2</v>
      </c>
      <c r="D6" s="101" t="s">
        <v>3</v>
      </c>
      <c r="E6" s="168" t="s">
        <v>4</v>
      </c>
      <c r="F6" s="169"/>
      <c r="G6" s="169"/>
      <c r="H6" s="170"/>
      <c r="I6" s="101" t="s">
        <v>5</v>
      </c>
      <c r="J6" s="96" t="s">
        <v>6</v>
      </c>
      <c r="L6" s="143" t="s">
        <v>6</v>
      </c>
      <c r="M6" s="151" t="s">
        <v>1</v>
      </c>
      <c r="N6" s="137" t="s">
        <v>10</v>
      </c>
      <c r="O6" s="137" t="s">
        <v>11</v>
      </c>
      <c r="P6" s="127" t="s">
        <v>12</v>
      </c>
      <c r="Q6" s="135" t="s">
        <v>13</v>
      </c>
      <c r="R6" s="3"/>
    </row>
    <row r="7" spans="1:17" ht="19.5" customHeight="1" thickBot="1">
      <c r="A7" s="103"/>
      <c r="B7" s="103"/>
      <c r="C7" s="103"/>
      <c r="D7" s="104"/>
      <c r="E7" s="30">
        <v>1</v>
      </c>
      <c r="F7" s="31">
        <v>2</v>
      </c>
      <c r="G7" s="31">
        <v>3</v>
      </c>
      <c r="H7" s="32">
        <v>4</v>
      </c>
      <c r="I7" s="176"/>
      <c r="J7" s="97"/>
      <c r="L7" s="144"/>
      <c r="M7" s="152"/>
      <c r="N7" s="138"/>
      <c r="O7" s="138"/>
      <c r="P7" s="128"/>
      <c r="Q7" s="136"/>
    </row>
    <row r="8" spans="1:17" ht="13.5" customHeight="1">
      <c r="A8" s="139">
        <v>1</v>
      </c>
      <c r="B8" s="171" t="str">
        <f>HYPERLINK('пр.взвешивания'!C6)</f>
        <v>КАРАУЛОВ Василий Васильевич</v>
      </c>
      <c r="C8" s="173" t="str">
        <f>HYPERLINK('пр.взвешивания'!D6)</f>
        <v>24.01.1991, МС</v>
      </c>
      <c r="D8" s="175" t="str">
        <f>HYPERLINK('пр.взвешивания'!E6)</f>
        <v>Краснодаркий кр, АГПУ, 2курс</v>
      </c>
      <c r="E8" s="16"/>
      <c r="F8" s="17">
        <v>3</v>
      </c>
      <c r="G8" s="18">
        <v>3</v>
      </c>
      <c r="H8" s="42">
        <v>0</v>
      </c>
      <c r="I8" s="93">
        <f>SUM(E8:H8)</f>
        <v>6</v>
      </c>
      <c r="J8" s="163" t="s">
        <v>50</v>
      </c>
      <c r="K8" s="105">
        <v>4</v>
      </c>
      <c r="L8" s="139">
        <v>1</v>
      </c>
      <c r="M8" s="140" t="str">
        <f>VLOOKUP(K8,'пр.взвешивания'!B6:G21,2,FALSE)</f>
        <v>БАТРАКОВ Вячеслав Евгеньевич</v>
      </c>
      <c r="N8" s="141" t="str">
        <f>VLOOKUP(K8,'пр.взвешивания'!B6:G21,3,FALSE)</f>
        <v>28.02.1990, КМС</v>
      </c>
      <c r="O8" s="133" t="str">
        <f>VLOOKUP(K8,'пр.взвешивания'!B6:G21,4,FALSE)</f>
        <v>Пензенская, ПГПУ им.В.Г.Белинского, 3курс</v>
      </c>
      <c r="P8" s="129">
        <f>VLOOKUP(K8,'пр.взвешивания'!B6:G21,5,FALSE)</f>
        <v>0</v>
      </c>
      <c r="Q8" s="131" t="str">
        <f>VLOOKUP(K8,'пр.взвешивания'!B6:G21,6,FALSE)</f>
        <v>Надькин В.А.</v>
      </c>
    </row>
    <row r="9" spans="1:17" ht="13.5" customHeight="1" thickBot="1">
      <c r="A9" s="120"/>
      <c r="B9" s="172"/>
      <c r="C9" s="174"/>
      <c r="D9" s="165"/>
      <c r="E9" s="6"/>
      <c r="F9" s="69" t="s">
        <v>55</v>
      </c>
      <c r="G9" s="70" t="s">
        <v>55</v>
      </c>
      <c r="H9" s="71" t="s">
        <v>55</v>
      </c>
      <c r="I9" s="89"/>
      <c r="J9" s="164"/>
      <c r="K9" s="105"/>
      <c r="L9" s="120"/>
      <c r="M9" s="121"/>
      <c r="N9" s="142"/>
      <c r="O9" s="134"/>
      <c r="P9" s="130"/>
      <c r="Q9" s="132"/>
    </row>
    <row r="10" spans="1:17" ht="13.5" customHeight="1" thickBot="1">
      <c r="A10" s="120">
        <v>2</v>
      </c>
      <c r="B10" s="147" t="str">
        <f>HYPERLINK('пр.взвешивания'!C8)</f>
        <v>ДОЛГОПОЛОВ Илья Владимирович</v>
      </c>
      <c r="C10" s="159" t="str">
        <f>HYPERLINK('пр.взвешивания'!D8)</f>
        <v>04.07.1986, МС</v>
      </c>
      <c r="D10" s="161" t="str">
        <f>HYPERLINK('пр.взвешивания'!E8)</f>
        <v>Приморский кр., ДВГТУ, ДП-9211</v>
      </c>
      <c r="E10" s="20">
        <v>0</v>
      </c>
      <c r="F10" s="21"/>
      <c r="G10" s="18">
        <v>0</v>
      </c>
      <c r="H10" s="28">
        <v>0</v>
      </c>
      <c r="I10" s="89">
        <f>SUM(E10:H10)</f>
        <v>0</v>
      </c>
      <c r="J10" s="164">
        <v>4</v>
      </c>
      <c r="K10" s="105">
        <v>5</v>
      </c>
      <c r="L10" s="120">
        <v>2</v>
      </c>
      <c r="M10" s="121" t="str">
        <f>VLOOKUP(K10,'пр.взвешивания'!B6:G21,2,FALSE)</f>
        <v>ПОГОСЯН Воскан Манукович</v>
      </c>
      <c r="N10" s="123" t="str">
        <f>VLOOKUP(K10,'пр.взвешивания'!B6:G21,3,FALSE)</f>
        <v>30.07.2988, МС</v>
      </c>
      <c r="O10" s="125" t="str">
        <f>VLOOKUP(K10,'пр.взвешивания'!B6:G21,4,FALSE)</f>
        <v>Краснодаркий кр, АГПУ, 4курс</v>
      </c>
      <c r="P10" s="116">
        <f>VLOOKUP(K10,'пр.взвешивания'!B6:G21,5,FALSE)</f>
        <v>0</v>
      </c>
      <c r="Q10" s="118" t="str">
        <f>VLOOKUP(K10,'пр.взвешивания'!B6:G21,6,FALSE)</f>
        <v>Бабоян Р.М.</v>
      </c>
    </row>
    <row r="11" spans="1:17" ht="13.5" customHeight="1">
      <c r="A11" s="120"/>
      <c r="B11" s="172"/>
      <c r="C11" s="174"/>
      <c r="D11" s="165"/>
      <c r="E11" s="67" t="s">
        <v>55</v>
      </c>
      <c r="F11" s="8"/>
      <c r="G11" s="72">
        <v>1.4</v>
      </c>
      <c r="H11" s="72">
        <v>3.4</v>
      </c>
      <c r="I11" s="89"/>
      <c r="J11" s="164"/>
      <c r="K11" s="105"/>
      <c r="L11" s="120"/>
      <c r="M11" s="121"/>
      <c r="N11" s="123"/>
      <c r="O11" s="125"/>
      <c r="P11" s="116"/>
      <c r="Q11" s="118"/>
    </row>
    <row r="12" spans="1:17" ht="13.5" customHeight="1">
      <c r="A12" s="145">
        <v>3</v>
      </c>
      <c r="B12" s="147" t="str">
        <f>HYPERLINK('пр.взвешивания'!C10)</f>
        <v>КУЗНЕЦОВ Сергей Алексеевич</v>
      </c>
      <c r="C12" s="159" t="str">
        <f>HYPERLINK('пр.взвешивания'!D10)</f>
        <v>25.06.1990, КМС</v>
      </c>
      <c r="D12" s="161" t="str">
        <f>HYPERLINK('пр.взвешивания'!E10)</f>
        <v>Москва, РГУФКСиТ, 3курс</v>
      </c>
      <c r="E12" s="24">
        <v>0</v>
      </c>
      <c r="F12" s="25">
        <v>4</v>
      </c>
      <c r="G12" s="26"/>
      <c r="H12" s="43">
        <v>0</v>
      </c>
      <c r="I12" s="89">
        <f>SUM(E12:H12)</f>
        <v>4</v>
      </c>
      <c r="J12" s="166">
        <v>3</v>
      </c>
      <c r="K12" s="105">
        <v>6</v>
      </c>
      <c r="L12" s="120">
        <v>3</v>
      </c>
      <c r="M12" s="121" t="str">
        <f>VLOOKUP(K12,'пр.взвешивания'!B6:G21,2,FALSE)</f>
        <v>СКРЕБЦОВ Алексей Михайлович</v>
      </c>
      <c r="N12" s="123" t="str">
        <f>VLOOKUP(K12,'пр.взвешивания'!B6:G21,3,FALSE)</f>
        <v>23.08.1988, МС</v>
      </c>
      <c r="O12" s="125" t="str">
        <f>VLOOKUP(K12,'пр.взвешивания'!B6:G21,4,FALSE)</f>
        <v>Курганская, КГУ 3курс, 399 группа</v>
      </c>
      <c r="P12" s="116">
        <f>VLOOKUP(K12,'пр.взвешивания'!B6:G21,5,FALSE)</f>
        <v>0</v>
      </c>
      <c r="Q12" s="118" t="str">
        <f>VLOOKUP(K12,'пр.взвешивания'!B6:G21,6,FALSE)</f>
        <v>Родионов А.П.</v>
      </c>
    </row>
    <row r="13" spans="1:17" ht="13.5" customHeight="1">
      <c r="A13" s="145"/>
      <c r="B13" s="172"/>
      <c r="C13" s="174"/>
      <c r="D13" s="165"/>
      <c r="E13" s="67" t="s">
        <v>55</v>
      </c>
      <c r="F13" s="73">
        <v>1.4</v>
      </c>
      <c r="G13" s="12"/>
      <c r="H13" s="74">
        <v>4.5</v>
      </c>
      <c r="I13" s="89"/>
      <c r="J13" s="166"/>
      <c r="K13" s="105"/>
      <c r="L13" s="120"/>
      <c r="M13" s="121"/>
      <c r="N13" s="123"/>
      <c r="O13" s="125"/>
      <c r="P13" s="116"/>
      <c r="Q13" s="118"/>
    </row>
    <row r="14" spans="1:17" ht="13.5" customHeight="1">
      <c r="A14" s="145">
        <v>4</v>
      </c>
      <c r="B14" s="147" t="str">
        <f>HYPERLINK('пр.взвешивания'!C12)</f>
        <v>БАТРАКОВ Вячеслав Евгеньевич</v>
      </c>
      <c r="C14" s="159" t="str">
        <f>HYPERLINK('пр.взвешивания'!D12)</f>
        <v>28.02.1990, КМС</v>
      </c>
      <c r="D14" s="161" t="str">
        <f>HYPERLINK('пр.взвешивания'!E12)</f>
        <v>Пензенская, ПГПУ им.В.Г.Белинского, 3курс</v>
      </c>
      <c r="E14" s="20">
        <v>3</v>
      </c>
      <c r="F14" s="28">
        <v>4</v>
      </c>
      <c r="G14" s="25">
        <v>4</v>
      </c>
      <c r="H14" s="12"/>
      <c r="I14" s="89">
        <f>SUM(E14:H14)</f>
        <v>11</v>
      </c>
      <c r="J14" s="166" t="s">
        <v>49</v>
      </c>
      <c r="K14" s="105">
        <v>1</v>
      </c>
      <c r="L14" s="120">
        <v>3</v>
      </c>
      <c r="M14" s="121" t="str">
        <f>VLOOKUP(K14,'пр.взвешивания'!B6:G21,2,FALSE)</f>
        <v>КАРАУЛОВ Василий Васильевич</v>
      </c>
      <c r="N14" s="123" t="str">
        <f>VLOOKUP(K14,'пр.взвешивания'!B6:G21,3,FALSE)</f>
        <v>24.01.1991, МС</v>
      </c>
      <c r="O14" s="125" t="str">
        <f>VLOOKUP(K14,'пр.взвешивания'!B6:G21,4,FALSE)</f>
        <v>Краснодаркий кр, АГПУ, 2курс</v>
      </c>
      <c r="P14" s="116">
        <f>VLOOKUP(K14,'пр.взвешивания'!B6:G21,5,FALSE)</f>
        <v>0</v>
      </c>
      <c r="Q14" s="118" t="str">
        <f>VLOOKUP(K14,'пр.взвешивания'!B6:G21,6,FALSE)</f>
        <v>Бабоян Р.М., Ивченко В.А.</v>
      </c>
    </row>
    <row r="15" spans="1:17" ht="13.5" customHeight="1" thickBot="1">
      <c r="A15" s="146"/>
      <c r="B15" s="148"/>
      <c r="C15" s="160"/>
      <c r="D15" s="162"/>
      <c r="E15" s="68" t="s">
        <v>55</v>
      </c>
      <c r="F15" s="75">
        <v>3.4</v>
      </c>
      <c r="G15" s="76">
        <v>4.5</v>
      </c>
      <c r="H15" s="44"/>
      <c r="I15" s="90"/>
      <c r="J15" s="167"/>
      <c r="K15" s="105"/>
      <c r="L15" s="120"/>
      <c r="M15" s="121"/>
      <c r="N15" s="123"/>
      <c r="O15" s="125"/>
      <c r="P15" s="116"/>
      <c r="Q15" s="118"/>
    </row>
    <row r="16" spans="1:17" ht="13.5" customHeight="1" thickBot="1">
      <c r="A16" s="4" t="s">
        <v>8</v>
      </c>
      <c r="I16" s="41"/>
      <c r="K16" s="105">
        <v>3</v>
      </c>
      <c r="L16" s="120">
        <v>5</v>
      </c>
      <c r="M16" s="121" t="str">
        <f>VLOOKUP(K16,'пр.взвешивания'!B6:G21,2,FALSE)</f>
        <v>КУЗНЕЦОВ Сергей Алексеевич</v>
      </c>
      <c r="N16" s="123" t="str">
        <f>VLOOKUP(K16,'пр.взвешивания'!B6:G21,3,FALSE)</f>
        <v>25.06.1990, КМС</v>
      </c>
      <c r="O16" s="125" t="str">
        <f>VLOOKUP(K16,'пр.взвешивания'!B6:G21,4,FALSE)</f>
        <v>Москва, РГУФКСиТ, 3курс</v>
      </c>
      <c r="P16" s="116">
        <f>VLOOKUP(K16,'пр.взвешивания'!B6:G21,5,FALSE)</f>
        <v>0</v>
      </c>
      <c r="Q16" s="118" t="str">
        <f>VLOOKUP(K16,'пр.взвешивания'!B6:G21,6,FALSE)</f>
        <v>Попов Д.В., Дмитриев Б.Е.</v>
      </c>
    </row>
    <row r="17" spans="1:17" ht="13.5" customHeight="1" thickBot="1">
      <c r="A17" s="101" t="s">
        <v>0</v>
      </c>
      <c r="B17" s="101" t="s">
        <v>1</v>
      </c>
      <c r="C17" s="101" t="s">
        <v>2</v>
      </c>
      <c r="D17" s="101" t="s">
        <v>3</v>
      </c>
      <c r="E17" s="168" t="s">
        <v>4</v>
      </c>
      <c r="F17" s="169"/>
      <c r="G17" s="169"/>
      <c r="H17" s="170"/>
      <c r="I17" s="177" t="s">
        <v>5</v>
      </c>
      <c r="J17" s="96" t="s">
        <v>6</v>
      </c>
      <c r="K17" s="105"/>
      <c r="L17" s="120"/>
      <c r="M17" s="121"/>
      <c r="N17" s="123"/>
      <c r="O17" s="125"/>
      <c r="P17" s="116"/>
      <c r="Q17" s="118"/>
    </row>
    <row r="18" spans="1:17" ht="13.5" customHeight="1" thickBot="1">
      <c r="A18" s="103"/>
      <c r="B18" s="103"/>
      <c r="C18" s="103"/>
      <c r="D18" s="104"/>
      <c r="E18" s="1">
        <v>1</v>
      </c>
      <c r="F18" s="2">
        <v>2</v>
      </c>
      <c r="G18" s="2">
        <v>3</v>
      </c>
      <c r="H18" s="5">
        <v>4</v>
      </c>
      <c r="I18" s="178"/>
      <c r="J18" s="97"/>
      <c r="K18" s="105">
        <v>8</v>
      </c>
      <c r="L18" s="120">
        <v>6</v>
      </c>
      <c r="M18" s="121" t="str">
        <f>VLOOKUP(K18,'пр.взвешивания'!B6:G21,2,FALSE)</f>
        <v>ДАНЬКЕВИЧ Николай Николаевич</v>
      </c>
      <c r="N18" s="123" t="str">
        <f>VLOOKUP(K18,'пр.взвешивания'!B6:G21,3,FALSE)</f>
        <v>20.08.1989, КМС</v>
      </c>
      <c r="O18" s="125" t="str">
        <f>VLOOKUP(K18,'пр.взвешивания'!B6:G21,4,FALSE)</f>
        <v>Москва, МГУПИ, 4курс, ТИ-1 группа</v>
      </c>
      <c r="P18" s="116">
        <f>VLOOKUP(K18,'пр.взвешивания'!B6:G21,5,FALSE)</f>
        <v>0</v>
      </c>
      <c r="Q18" s="118" t="str">
        <f>VLOOKUP(K18,'пр.взвешивания'!B6:G21,6,FALSE)</f>
        <v>Николайчик В.К.</v>
      </c>
    </row>
    <row r="19" spans="1:17" ht="13.5" customHeight="1">
      <c r="A19" s="139">
        <v>5</v>
      </c>
      <c r="B19" s="171" t="str">
        <f>HYPERLINK('пр.взвешивания'!C14)</f>
        <v>ПОГОСЯН Воскан Манукович</v>
      </c>
      <c r="C19" s="173" t="str">
        <f>HYPERLINK('пр.взвешивания'!D14)</f>
        <v>30.07.2988, МС</v>
      </c>
      <c r="D19" s="175" t="str">
        <f>HYPERLINK('пр.взвешивания'!E14)</f>
        <v>Краснодаркий кр, АГПУ, 4курс</v>
      </c>
      <c r="E19" s="16"/>
      <c r="F19" s="17">
        <v>3</v>
      </c>
      <c r="G19" s="18">
        <v>3.5</v>
      </c>
      <c r="H19" s="19">
        <v>4</v>
      </c>
      <c r="I19" s="93">
        <f>SUM(E19:H19)</f>
        <v>10.5</v>
      </c>
      <c r="J19" s="94" t="s">
        <v>51</v>
      </c>
      <c r="K19" s="105"/>
      <c r="L19" s="120"/>
      <c r="M19" s="121"/>
      <c r="N19" s="123"/>
      <c r="O19" s="125"/>
      <c r="P19" s="116"/>
      <c r="Q19" s="118"/>
    </row>
    <row r="20" spans="1:17" ht="13.5" customHeight="1">
      <c r="A20" s="120"/>
      <c r="B20" s="172"/>
      <c r="C20" s="174"/>
      <c r="D20" s="165"/>
      <c r="E20" s="6"/>
      <c r="F20" s="77" t="s">
        <v>55</v>
      </c>
      <c r="G20" s="78" t="s">
        <v>55</v>
      </c>
      <c r="H20" s="7">
        <v>2.05</v>
      </c>
      <c r="I20" s="89"/>
      <c r="J20" s="95"/>
      <c r="K20" s="105">
        <v>7</v>
      </c>
      <c r="L20" s="120">
        <v>7</v>
      </c>
      <c r="M20" s="121" t="str">
        <f>VLOOKUP(K20,'пр.взвешивания'!B6:G21,2,FALSE)</f>
        <v>ЕРОФЕЕВ Юрий Владимирович</v>
      </c>
      <c r="N20" s="123" t="str">
        <f>VLOOKUP(K20,'пр.взвешивания'!B6:G21,3,FALSE)</f>
        <v>08.07.1989. МС</v>
      </c>
      <c r="O20" s="125" t="str">
        <f>VLOOKUP(K20,'пр.взвешивания'!B6:G21,4,FALSE)</f>
        <v>Владимирская, ВЮИ ФСИН России</v>
      </c>
      <c r="P20" s="116">
        <f>VLOOKUP(K20,'пр.взвешивания'!B6:G21,5,FALSE)</f>
        <v>0</v>
      </c>
      <c r="Q20" s="118" t="str">
        <f>VLOOKUP(K20,'пр.взвешивания'!B6:G21,6,FALSE)</f>
        <v>Логвинов А.В.</v>
      </c>
    </row>
    <row r="21" spans="1:17" ht="13.5" customHeight="1">
      <c r="A21" s="120">
        <v>6</v>
      </c>
      <c r="B21" s="147" t="str">
        <f>HYPERLINK('пр.взвешивания'!C16)</f>
        <v>СКРЕБЦОВ Алексей Михайлович</v>
      </c>
      <c r="C21" s="159" t="str">
        <f>HYPERLINK('пр.взвешивания'!D16)</f>
        <v>23.08.1988, МС</v>
      </c>
      <c r="D21" s="161" t="str">
        <f>HYPERLINK('пр.взвешивания'!E16)</f>
        <v>Курганская, КГУ 3курс, 399 группа</v>
      </c>
      <c r="E21" s="20">
        <v>1</v>
      </c>
      <c r="F21" s="21"/>
      <c r="G21" s="22">
        <v>3</v>
      </c>
      <c r="H21" s="23">
        <v>3</v>
      </c>
      <c r="I21" s="89">
        <f>SUM(E21:H21)</f>
        <v>7</v>
      </c>
      <c r="J21" s="95" t="s">
        <v>52</v>
      </c>
      <c r="K21" s="105"/>
      <c r="L21" s="120"/>
      <c r="M21" s="121"/>
      <c r="N21" s="123"/>
      <c r="O21" s="125"/>
      <c r="P21" s="116"/>
      <c r="Q21" s="118"/>
    </row>
    <row r="22" spans="1:17" ht="13.5" customHeight="1">
      <c r="A22" s="120"/>
      <c r="B22" s="172"/>
      <c r="C22" s="174"/>
      <c r="D22" s="165"/>
      <c r="E22" s="79" t="s">
        <v>55</v>
      </c>
      <c r="F22" s="8"/>
      <c r="G22" s="77" t="s">
        <v>55</v>
      </c>
      <c r="H22" s="80" t="s">
        <v>55</v>
      </c>
      <c r="I22" s="89"/>
      <c r="J22" s="95"/>
      <c r="K22" s="105">
        <v>2</v>
      </c>
      <c r="L22" s="120">
        <v>8</v>
      </c>
      <c r="M22" s="121" t="str">
        <f>VLOOKUP(K22,'пр.взвешивания'!B6:G21,2,FALSE)</f>
        <v>ДОЛГОПОЛОВ Илья Владимирович</v>
      </c>
      <c r="N22" s="123" t="str">
        <f>VLOOKUP(K22,'пр.взвешивания'!B6:G21,3,FALSE)</f>
        <v>04.07.1986, МС</v>
      </c>
      <c r="O22" s="125" t="str">
        <f>VLOOKUP(K22,'пр.взвешивания'!B6:G21,4,FALSE)</f>
        <v>Приморский кр., ДВГТУ, ДП-9211</v>
      </c>
      <c r="P22" s="116">
        <f>VLOOKUP(K22,'пр.взвешивания'!B6:G21,5,FALSE)</f>
        <v>0</v>
      </c>
      <c r="Q22" s="118" t="str">
        <f>VLOOKUP(K22,'пр.взвешивания'!B6:G21,6,FALSE)</f>
        <v>Свиягина Е.В.</v>
      </c>
    </row>
    <row r="23" spans="1:17" ht="13.5" customHeight="1" thickBot="1">
      <c r="A23" s="145">
        <v>7</v>
      </c>
      <c r="B23" s="147" t="str">
        <f>HYPERLINK('пр.взвешивания'!C18)</f>
        <v>ЕРОФЕЕВ Юрий Владимирович</v>
      </c>
      <c r="C23" s="159" t="str">
        <f>HYPERLINK('пр.взвешивания'!D18)</f>
        <v>08.07.1989. МС</v>
      </c>
      <c r="D23" s="161" t="str">
        <f>HYPERLINK('пр.взвешивания'!E18)</f>
        <v>Владимирская, ВЮИ ФСИН России</v>
      </c>
      <c r="E23" s="24">
        <v>0</v>
      </c>
      <c r="F23" s="25">
        <v>0</v>
      </c>
      <c r="G23" s="26"/>
      <c r="H23" s="27">
        <v>0</v>
      </c>
      <c r="I23" s="89">
        <f>SUM(E23:H23)</f>
        <v>0</v>
      </c>
      <c r="J23" s="91">
        <v>4</v>
      </c>
      <c r="K23" s="105"/>
      <c r="L23" s="120"/>
      <c r="M23" s="122"/>
      <c r="N23" s="124"/>
      <c r="O23" s="126"/>
      <c r="P23" s="117"/>
      <c r="Q23" s="119"/>
    </row>
    <row r="24" spans="1:10" ht="13.5" customHeight="1">
      <c r="A24" s="145"/>
      <c r="B24" s="172"/>
      <c r="C24" s="174"/>
      <c r="D24" s="165"/>
      <c r="E24" s="79" t="s">
        <v>55</v>
      </c>
      <c r="F24" s="77" t="s">
        <v>55</v>
      </c>
      <c r="G24" s="12"/>
      <c r="H24" s="80" t="s">
        <v>55</v>
      </c>
      <c r="I24" s="89"/>
      <c r="J24" s="91"/>
    </row>
    <row r="25" spans="1:10" ht="13.5" customHeight="1">
      <c r="A25" s="145">
        <v>8</v>
      </c>
      <c r="B25" s="147" t="str">
        <f>HYPERLINK('пр.взвешивания'!C20)</f>
        <v>ДАНЬКЕВИЧ Николай Николаевич</v>
      </c>
      <c r="C25" s="159" t="str">
        <f>HYPERLINK('пр.взвешивания'!D20)</f>
        <v>20.08.1989, КМС</v>
      </c>
      <c r="D25" s="161" t="str">
        <f>HYPERLINK('пр.взвешивания'!E20)</f>
        <v>Москва, МГУПИ, 4курс, ТИ-1 группа</v>
      </c>
      <c r="E25" s="20">
        <v>0</v>
      </c>
      <c r="F25" s="28">
        <v>1</v>
      </c>
      <c r="G25" s="25">
        <v>3</v>
      </c>
      <c r="H25" s="10"/>
      <c r="I25" s="89">
        <f>SUM(E25:H25)</f>
        <v>4</v>
      </c>
      <c r="J25" s="91">
        <v>3</v>
      </c>
    </row>
    <row r="26" spans="1:10" ht="13.5" customHeight="1" thickBot="1">
      <c r="A26" s="146"/>
      <c r="B26" s="148"/>
      <c r="C26" s="160"/>
      <c r="D26" s="162"/>
      <c r="E26" s="9">
        <v>2.05</v>
      </c>
      <c r="F26" s="81" t="s">
        <v>55</v>
      </c>
      <c r="G26" s="82" t="s">
        <v>55</v>
      </c>
      <c r="H26" s="11"/>
      <c r="I26" s="90"/>
      <c r="J26" s="92"/>
    </row>
    <row r="27" spans="1:10" ht="13.5" customHeight="1" thickBot="1">
      <c r="A27" s="49"/>
      <c r="B27" s="50"/>
      <c r="C27" s="13"/>
      <c r="D27" s="13"/>
      <c r="E27" s="51"/>
      <c r="F27" s="51"/>
      <c r="G27" s="51"/>
      <c r="H27" s="51"/>
      <c r="I27" s="51"/>
      <c r="J27" s="49"/>
    </row>
    <row r="28" spans="1:10" ht="12" customHeight="1" thickBot="1">
      <c r="A28" s="52"/>
      <c r="B28" s="101" t="s">
        <v>1</v>
      </c>
      <c r="C28" s="101" t="s">
        <v>2</v>
      </c>
      <c r="D28" s="101" t="s">
        <v>3</v>
      </c>
      <c r="E28" s="98" t="s">
        <v>4</v>
      </c>
      <c r="F28" s="99"/>
      <c r="G28" s="99"/>
      <c r="H28" s="100"/>
      <c r="I28" s="101" t="s">
        <v>5</v>
      </c>
      <c r="J28" s="96" t="s">
        <v>6</v>
      </c>
    </row>
    <row r="29" spans="1:10" ht="11.25" customHeight="1" thickBot="1">
      <c r="A29" s="53"/>
      <c r="B29" s="103"/>
      <c r="C29" s="103"/>
      <c r="D29" s="104"/>
      <c r="E29" s="55">
        <v>1</v>
      </c>
      <c r="F29" s="56">
        <v>2</v>
      </c>
      <c r="G29" s="54">
        <v>3</v>
      </c>
      <c r="H29" s="54">
        <v>4</v>
      </c>
      <c r="I29" s="102"/>
      <c r="J29" s="97"/>
    </row>
    <row r="30" spans="1:17" ht="12.75" customHeight="1">
      <c r="A30" s="139">
        <v>4</v>
      </c>
      <c r="B30" s="157" t="str">
        <f>VLOOKUP(A30,'пр.взвешивания'!B6:C21,2,FALSE)</f>
        <v>БАТРАКОВ Вячеслав Евгеньевич</v>
      </c>
      <c r="C30" s="155" t="str">
        <f>VLOOKUP(A30,'пр.взвешивания'!B6:G21,3,FALSE)</f>
        <v>28.02.1990, КМС</v>
      </c>
      <c r="D30" s="149" t="str">
        <f>VLOOKUP(A30,'пр.взвешивания'!B6:G21,4,FALSE)</f>
        <v>Пензенская, ПГПУ им.В.Г.Белинского, 3курс</v>
      </c>
      <c r="E30" s="16"/>
      <c r="F30" s="17">
        <v>3</v>
      </c>
      <c r="G30" s="18">
        <v>4</v>
      </c>
      <c r="H30" s="19">
        <v>3</v>
      </c>
      <c r="I30" s="93">
        <f>SUM(E30:H30)</f>
        <v>10</v>
      </c>
      <c r="J30" s="94">
        <v>1</v>
      </c>
      <c r="K30" s="15"/>
      <c r="L30" s="15"/>
      <c r="M30" s="15"/>
      <c r="N30" s="15"/>
      <c r="O30" s="15"/>
      <c r="P30" s="15"/>
      <c r="Q30" s="15"/>
    </row>
    <row r="31" spans="1:17" ht="12.75" customHeight="1">
      <c r="A31" s="120"/>
      <c r="B31" s="158"/>
      <c r="C31" s="156"/>
      <c r="D31" s="150"/>
      <c r="E31" s="6"/>
      <c r="F31" s="69" t="s">
        <v>55</v>
      </c>
      <c r="G31" s="83">
        <v>0.4</v>
      </c>
      <c r="H31" s="80" t="s">
        <v>55</v>
      </c>
      <c r="I31" s="89"/>
      <c r="J31" s="95"/>
      <c r="L31" s="33"/>
      <c r="M31" s="33"/>
      <c r="N31" s="33"/>
      <c r="O31" s="33"/>
      <c r="P31" s="33"/>
      <c r="Q31" s="33"/>
    </row>
    <row r="32" spans="1:17" ht="12.75" customHeight="1">
      <c r="A32" s="120">
        <v>5</v>
      </c>
      <c r="B32" s="158" t="str">
        <f>VLOOKUP(A32,'пр.взвешивания'!B6:C23,2,FALSE)</f>
        <v>ПОГОСЯН Воскан Манукович</v>
      </c>
      <c r="C32" s="156" t="str">
        <f>VLOOKUP(A32,'пр.взвешивания'!B6:G23,3,FALSE)</f>
        <v>30.07.2988, МС</v>
      </c>
      <c r="D32" s="150" t="str">
        <f>VLOOKUP(A32,'пр.взвешивания'!B6:G23,4,FALSE)</f>
        <v>Краснодаркий кр, АГПУ, 4курс</v>
      </c>
      <c r="E32" s="20">
        <v>1</v>
      </c>
      <c r="F32" s="21"/>
      <c r="G32" s="22">
        <v>3</v>
      </c>
      <c r="H32" s="23">
        <v>4</v>
      </c>
      <c r="I32" s="89">
        <f>SUM(E32:H32)</f>
        <v>8</v>
      </c>
      <c r="J32" s="95">
        <v>2</v>
      </c>
      <c r="L32" s="33"/>
      <c r="M32" s="33"/>
      <c r="N32" s="33"/>
      <c r="O32" s="33"/>
      <c r="P32" s="33"/>
      <c r="Q32" s="33"/>
    </row>
    <row r="33" spans="1:17" ht="12.75" customHeight="1" thickBot="1">
      <c r="A33" s="183"/>
      <c r="B33" s="184"/>
      <c r="C33" s="185"/>
      <c r="D33" s="154"/>
      <c r="E33" s="67" t="s">
        <v>55</v>
      </c>
      <c r="F33" s="8"/>
      <c r="G33" s="77" t="s">
        <v>55</v>
      </c>
      <c r="H33" s="84">
        <v>0.3</v>
      </c>
      <c r="I33" s="89"/>
      <c r="J33" s="95"/>
      <c r="K33" s="37"/>
      <c r="L33" s="57" t="s">
        <v>54</v>
      </c>
      <c r="M33" s="58"/>
      <c r="N33" s="58"/>
      <c r="O33" s="62"/>
      <c r="P33" s="46" t="str">
        <f>HYPERLINK('[2]реквизиты'!$G$6)</f>
        <v>Лебедев А.А.</v>
      </c>
      <c r="Q33" s="47"/>
    </row>
    <row r="34" spans="1:17" ht="12.75" customHeight="1">
      <c r="A34" s="182">
        <v>6</v>
      </c>
      <c r="B34" s="157" t="str">
        <f>VLOOKUP(A34,'пр.взвешивания'!B6:C25,2,FALSE)</f>
        <v>СКРЕБЦОВ Алексей Михайлович</v>
      </c>
      <c r="C34" s="155" t="str">
        <f>VLOOKUP(A34,'пр.взвешивания'!B6:G25,3,FALSE)</f>
        <v>23.08.1988, МС</v>
      </c>
      <c r="D34" s="149" t="str">
        <f>VLOOKUP(A34,'пр.взвешивания'!B6:G25,4,FALSE)</f>
        <v>Курганская, КГУ 3курс, 399 группа</v>
      </c>
      <c r="E34" s="24">
        <v>0</v>
      </c>
      <c r="F34" s="25">
        <v>1</v>
      </c>
      <c r="G34" s="26"/>
      <c r="H34" s="27">
        <v>0</v>
      </c>
      <c r="I34" s="89">
        <f>SUM(E34:H34)</f>
        <v>1</v>
      </c>
      <c r="J34" s="91">
        <v>3</v>
      </c>
      <c r="K34" s="37"/>
      <c r="L34" s="57"/>
      <c r="M34" s="58"/>
      <c r="N34" s="59"/>
      <c r="O34" s="63"/>
      <c r="P34" s="48" t="str">
        <f>HYPERLINK('[2]реквизиты'!$G$7)</f>
        <v>г.Москва</v>
      </c>
      <c r="Q34" s="47"/>
    </row>
    <row r="35" spans="1:17" ht="12.75" customHeight="1">
      <c r="A35" s="145"/>
      <c r="B35" s="158"/>
      <c r="C35" s="156"/>
      <c r="D35" s="150"/>
      <c r="E35" s="85">
        <v>0.4</v>
      </c>
      <c r="F35" s="77" t="s">
        <v>55</v>
      </c>
      <c r="G35" s="12"/>
      <c r="H35" s="87">
        <v>4.47</v>
      </c>
      <c r="I35" s="89"/>
      <c r="J35" s="91"/>
      <c r="K35" s="38"/>
      <c r="L35" s="57"/>
      <c r="M35" s="58"/>
      <c r="N35" s="60"/>
      <c r="O35" s="64"/>
      <c r="P35" s="47"/>
      <c r="Q35" s="47"/>
    </row>
    <row r="36" spans="1:17" ht="12.75" customHeight="1">
      <c r="A36" s="145">
        <v>1</v>
      </c>
      <c r="B36" s="158" t="str">
        <f>VLOOKUP(A36,'пр.взвешивания'!B6:C27,2,FALSE)</f>
        <v>КАРАУЛОВ Василий Васильевич</v>
      </c>
      <c r="C36" s="156" t="str">
        <f>VLOOKUP(A36,'пр.взвешивания'!B6:G27,3,FALSE)</f>
        <v>24.01.1991, МС</v>
      </c>
      <c r="D36" s="150" t="str">
        <f>VLOOKUP(A36,'пр.взвешивания'!B6:G27,4,FALSE)</f>
        <v>Краснодаркий кр, АГПУ, 2курс</v>
      </c>
      <c r="E36" s="20">
        <v>0</v>
      </c>
      <c r="F36" s="28">
        <v>0</v>
      </c>
      <c r="G36" s="25">
        <v>4</v>
      </c>
      <c r="H36" s="10"/>
      <c r="I36" s="89">
        <f>SUM(E36:H36)</f>
        <v>4</v>
      </c>
      <c r="J36" s="91">
        <v>3</v>
      </c>
      <c r="K36" s="37"/>
      <c r="L36" s="57" t="s">
        <v>44</v>
      </c>
      <c r="M36" s="58"/>
      <c r="N36" s="61"/>
      <c r="O36" s="65"/>
      <c r="P36" s="46" t="str">
        <f>HYPERLINK('[2]реквизиты'!$G$8)</f>
        <v>Пчелов С.Г.</v>
      </c>
      <c r="Q36" s="47"/>
    </row>
    <row r="37" spans="1:17" ht="12.75" customHeight="1" thickBot="1">
      <c r="A37" s="146"/>
      <c r="B37" s="180"/>
      <c r="C37" s="181"/>
      <c r="D37" s="153"/>
      <c r="E37" s="86" t="s">
        <v>55</v>
      </c>
      <c r="F37" s="75">
        <v>0.3</v>
      </c>
      <c r="G37" s="88">
        <v>4.47</v>
      </c>
      <c r="H37" s="11"/>
      <c r="I37" s="90"/>
      <c r="J37" s="92"/>
      <c r="K37" s="38"/>
      <c r="L37" s="66"/>
      <c r="M37" s="47"/>
      <c r="N37" s="47"/>
      <c r="O37" s="47"/>
      <c r="P37" s="48" t="str">
        <f>HYPERLINK('[2]реквизиты'!$G$9)</f>
        <v>г.Чебоксары</v>
      </c>
      <c r="Q37" s="47"/>
    </row>
    <row r="38" spans="5:17" ht="12.75" customHeight="1">
      <c r="E38" s="29"/>
      <c r="F38" s="29"/>
      <c r="G38" s="29"/>
      <c r="H38" s="29"/>
      <c r="I38" s="29"/>
      <c r="J38" s="29"/>
      <c r="L38" s="33"/>
      <c r="M38" s="33"/>
      <c r="N38" s="33"/>
      <c r="O38" s="33"/>
      <c r="P38" s="33"/>
      <c r="Q38" s="33"/>
    </row>
    <row r="39" ht="12.75" customHeight="1"/>
    <row r="40" ht="26.2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161">
    <mergeCell ref="I25:I26"/>
    <mergeCell ref="D23:D24"/>
    <mergeCell ref="J19:J20"/>
    <mergeCell ref="A21:A22"/>
    <mergeCell ref="B21:B22"/>
    <mergeCell ref="C21:C22"/>
    <mergeCell ref="J21:J22"/>
    <mergeCell ref="A19:A20"/>
    <mergeCell ref="D19:D20"/>
    <mergeCell ref="B10:B11"/>
    <mergeCell ref="C10:C11"/>
    <mergeCell ref="A32:A33"/>
    <mergeCell ref="B32:B33"/>
    <mergeCell ref="C32:C33"/>
    <mergeCell ref="J23:J24"/>
    <mergeCell ref="J25:J26"/>
    <mergeCell ref="B23:B24"/>
    <mergeCell ref="C23:C24"/>
    <mergeCell ref="I23:I24"/>
    <mergeCell ref="B14:B15"/>
    <mergeCell ref="C14:C15"/>
    <mergeCell ref="B19:B20"/>
    <mergeCell ref="C19:C20"/>
    <mergeCell ref="A1:Q1"/>
    <mergeCell ref="A36:A37"/>
    <mergeCell ref="B36:B37"/>
    <mergeCell ref="C36:C37"/>
    <mergeCell ref="A34:A35"/>
    <mergeCell ref="B34:B35"/>
    <mergeCell ref="A17:A18"/>
    <mergeCell ref="B17:B18"/>
    <mergeCell ref="C17:C18"/>
    <mergeCell ref="D17:D18"/>
    <mergeCell ref="E17:H17"/>
    <mergeCell ref="I17:I18"/>
    <mergeCell ref="I6:I7"/>
    <mergeCell ref="B6:B7"/>
    <mergeCell ref="J10:J11"/>
    <mergeCell ref="A12:A13"/>
    <mergeCell ref="B12:B13"/>
    <mergeCell ref="C12:C13"/>
    <mergeCell ref="D12:D13"/>
    <mergeCell ref="I12:I13"/>
    <mergeCell ref="J12:J13"/>
    <mergeCell ref="D10:D11"/>
    <mergeCell ref="A6:A7"/>
    <mergeCell ref="D6:D7"/>
    <mergeCell ref="E6:H6"/>
    <mergeCell ref="A8:A9"/>
    <mergeCell ref="B8:B9"/>
    <mergeCell ref="C8:C9"/>
    <mergeCell ref="D8:D9"/>
    <mergeCell ref="C6:C7"/>
    <mergeCell ref="J8:J9"/>
    <mergeCell ref="D14:D15"/>
    <mergeCell ref="I14:I15"/>
    <mergeCell ref="D21:D22"/>
    <mergeCell ref="I21:I22"/>
    <mergeCell ref="J14:J15"/>
    <mergeCell ref="J17:J18"/>
    <mergeCell ref="M6:M7"/>
    <mergeCell ref="D36:D37"/>
    <mergeCell ref="D32:D33"/>
    <mergeCell ref="C30:C31"/>
    <mergeCell ref="B30:B31"/>
    <mergeCell ref="C25:C26"/>
    <mergeCell ref="C34:C35"/>
    <mergeCell ref="D34:D35"/>
    <mergeCell ref="D25:D26"/>
    <mergeCell ref="I8:I9"/>
    <mergeCell ref="J6:J7"/>
    <mergeCell ref="A23:A24"/>
    <mergeCell ref="A30:A31"/>
    <mergeCell ref="A25:A26"/>
    <mergeCell ref="B25:B26"/>
    <mergeCell ref="A14:A15"/>
    <mergeCell ref="A10:A11"/>
    <mergeCell ref="I10:I11"/>
    <mergeCell ref="D30:D31"/>
    <mergeCell ref="I19:I20"/>
    <mergeCell ref="N6:N7"/>
    <mergeCell ref="L8:L9"/>
    <mergeCell ref="M8:M9"/>
    <mergeCell ref="N8:N9"/>
    <mergeCell ref="O10:O11"/>
    <mergeCell ref="O6:O7"/>
    <mergeCell ref="L10:L11"/>
    <mergeCell ref="M10:M11"/>
    <mergeCell ref="N10:N11"/>
    <mergeCell ref="L6:L7"/>
    <mergeCell ref="P6:P7"/>
    <mergeCell ref="P10:P11"/>
    <mergeCell ref="P8:P9"/>
    <mergeCell ref="Q8:Q9"/>
    <mergeCell ref="O8:O9"/>
    <mergeCell ref="Q10:Q11"/>
    <mergeCell ref="Q6:Q7"/>
    <mergeCell ref="L12:L13"/>
    <mergeCell ref="M12:M13"/>
    <mergeCell ref="N12:N13"/>
    <mergeCell ref="O12:O13"/>
    <mergeCell ref="P12:P13"/>
    <mergeCell ref="Q12:Q13"/>
    <mergeCell ref="L16:L17"/>
    <mergeCell ref="M16:M17"/>
    <mergeCell ref="N16:N17"/>
    <mergeCell ref="O16:O17"/>
    <mergeCell ref="L14:L15"/>
    <mergeCell ref="M14:M15"/>
    <mergeCell ref="N14:N15"/>
    <mergeCell ref="O14:O15"/>
    <mergeCell ref="P18:P19"/>
    <mergeCell ref="P14:P15"/>
    <mergeCell ref="Q14:Q15"/>
    <mergeCell ref="P16:P17"/>
    <mergeCell ref="Q16:Q17"/>
    <mergeCell ref="Q18:Q19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22:P23"/>
    <mergeCell ref="Q22:Q23"/>
    <mergeCell ref="L22:L23"/>
    <mergeCell ref="M22:M23"/>
    <mergeCell ref="N22:N23"/>
    <mergeCell ref="O22:O23"/>
    <mergeCell ref="G5:I5"/>
    <mergeCell ref="A2:I2"/>
    <mergeCell ref="K2:P2"/>
    <mergeCell ref="D3:M3"/>
    <mergeCell ref="A4:Q4"/>
    <mergeCell ref="P5:Q5"/>
    <mergeCell ref="K16:K17"/>
    <mergeCell ref="K18:K19"/>
    <mergeCell ref="K20:K21"/>
    <mergeCell ref="K22:K23"/>
    <mergeCell ref="K8:K9"/>
    <mergeCell ref="K10:K11"/>
    <mergeCell ref="K12:K13"/>
    <mergeCell ref="K14:K15"/>
    <mergeCell ref="J28:J29"/>
    <mergeCell ref="E28:H28"/>
    <mergeCell ref="I28:I29"/>
    <mergeCell ref="B28:B29"/>
    <mergeCell ref="C28:C29"/>
    <mergeCell ref="D28:D29"/>
    <mergeCell ref="I36:I37"/>
    <mergeCell ref="J36:J37"/>
    <mergeCell ref="I30:I31"/>
    <mergeCell ref="J30:J31"/>
    <mergeCell ref="I32:I33"/>
    <mergeCell ref="J32:J33"/>
    <mergeCell ref="I34:I35"/>
    <mergeCell ref="J34:J35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zoomScalePageLayoutView="0" workbookViewId="0" topLeftCell="A1">
      <selection activeCell="E24" sqref="E24:E2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24.00390625" style="0" customWidth="1"/>
    <col min="6" max="6" width="7.421875" style="0" customWidth="1"/>
    <col min="7" max="7" width="17.7109375" style="0" customWidth="1"/>
  </cols>
  <sheetData>
    <row r="1" spans="1:7" ht="30" customHeight="1">
      <c r="A1" s="113" t="str">
        <f>HYPERLINK('[2]реквизиты'!$A$2)</f>
        <v>II Всероссийская летняя Универсиада 2010г.</v>
      </c>
      <c r="B1" s="199"/>
      <c r="C1" s="199"/>
      <c r="D1" s="199"/>
      <c r="E1" s="199"/>
      <c r="F1" s="199"/>
      <c r="G1" s="199"/>
    </row>
    <row r="2" spans="1:7" ht="20.25" customHeight="1">
      <c r="A2" s="200" t="str">
        <f>HYPERLINK('[2]реквизиты'!$A$3)</f>
        <v>25-28 июня 2010г.</v>
      </c>
      <c r="B2" s="200"/>
      <c r="C2" s="200"/>
      <c r="D2" s="200"/>
      <c r="E2" s="200"/>
      <c r="F2" s="200"/>
      <c r="G2" s="200"/>
    </row>
    <row r="3" spans="1:7" ht="20.25" customHeight="1">
      <c r="A3" s="40"/>
      <c r="B3" s="40"/>
      <c r="C3" s="40"/>
      <c r="D3" s="40"/>
      <c r="E3" s="45" t="s">
        <v>36</v>
      </c>
      <c r="F3" s="40"/>
      <c r="G3" s="40"/>
    </row>
    <row r="4" spans="1:7" ht="12.75">
      <c r="A4" s="186" t="s">
        <v>9</v>
      </c>
      <c r="B4" s="186" t="s">
        <v>0</v>
      </c>
      <c r="C4" s="186"/>
      <c r="D4" s="186"/>
      <c r="E4" s="186"/>
      <c r="F4" s="186"/>
      <c r="G4" s="186"/>
    </row>
    <row r="5" spans="1:7" ht="12.75">
      <c r="A5" s="187"/>
      <c r="B5" s="187"/>
      <c r="C5" s="187"/>
      <c r="D5" s="187"/>
      <c r="E5" s="187"/>
      <c r="F5" s="187"/>
      <c r="G5" s="187"/>
    </row>
    <row r="6" spans="1:7" ht="12.75">
      <c r="A6" s="188"/>
      <c r="B6" s="189">
        <v>1</v>
      </c>
      <c r="C6" s="190" t="s">
        <v>30</v>
      </c>
      <c r="D6" s="191" t="s">
        <v>31</v>
      </c>
      <c r="E6" s="192" t="s">
        <v>42</v>
      </c>
      <c r="F6" s="195"/>
      <c r="G6" s="193" t="s">
        <v>32</v>
      </c>
    </row>
    <row r="7" spans="1:7" ht="12.75">
      <c r="A7" s="188"/>
      <c r="B7" s="189"/>
      <c r="C7" s="190"/>
      <c r="D7" s="191"/>
      <c r="E7" s="192"/>
      <c r="F7" s="195"/>
      <c r="G7" s="193"/>
    </row>
    <row r="8" spans="1:7" ht="12.75">
      <c r="A8" s="188"/>
      <c r="B8" s="189">
        <v>2</v>
      </c>
      <c r="C8" s="190" t="s">
        <v>40</v>
      </c>
      <c r="D8" s="191" t="s">
        <v>25</v>
      </c>
      <c r="E8" s="192" t="s">
        <v>53</v>
      </c>
      <c r="F8" s="195"/>
      <c r="G8" s="193" t="s">
        <v>26</v>
      </c>
    </row>
    <row r="9" spans="1:7" ht="12.75">
      <c r="A9" s="188"/>
      <c r="B9" s="189"/>
      <c r="C9" s="190"/>
      <c r="D9" s="191"/>
      <c r="E9" s="192"/>
      <c r="F9" s="195"/>
      <c r="G9" s="193"/>
    </row>
    <row r="10" spans="1:7" ht="12.75">
      <c r="A10" s="188"/>
      <c r="B10" s="189">
        <v>3</v>
      </c>
      <c r="C10" s="190" t="s">
        <v>37</v>
      </c>
      <c r="D10" s="191" t="s">
        <v>38</v>
      </c>
      <c r="E10" s="192" t="s">
        <v>39</v>
      </c>
      <c r="F10" s="195"/>
      <c r="G10" s="193" t="s">
        <v>20</v>
      </c>
    </row>
    <row r="11" spans="1:7" ht="12.75">
      <c r="A11" s="188"/>
      <c r="B11" s="189"/>
      <c r="C11" s="190"/>
      <c r="D11" s="191"/>
      <c r="E11" s="192"/>
      <c r="F11" s="195"/>
      <c r="G11" s="193"/>
    </row>
    <row r="12" spans="1:7" ht="12.75">
      <c r="A12" s="188"/>
      <c r="B12" s="189">
        <v>4</v>
      </c>
      <c r="C12" s="190" t="s">
        <v>27</v>
      </c>
      <c r="D12" s="191" t="s">
        <v>28</v>
      </c>
      <c r="E12" s="194" t="s">
        <v>41</v>
      </c>
      <c r="F12" s="195"/>
      <c r="G12" s="193" t="s">
        <v>29</v>
      </c>
    </row>
    <row r="13" spans="1:7" ht="15" customHeight="1">
      <c r="A13" s="188"/>
      <c r="B13" s="189"/>
      <c r="C13" s="190"/>
      <c r="D13" s="191"/>
      <c r="E13" s="192"/>
      <c r="F13" s="195"/>
      <c r="G13" s="193"/>
    </row>
    <row r="14" spans="1:7" ht="12.75">
      <c r="A14" s="188"/>
      <c r="B14" s="189">
        <v>5</v>
      </c>
      <c r="C14" s="190" t="s">
        <v>33</v>
      </c>
      <c r="D14" s="196" t="s">
        <v>34</v>
      </c>
      <c r="E14" s="192" t="s">
        <v>43</v>
      </c>
      <c r="F14" s="195"/>
      <c r="G14" s="193" t="s">
        <v>35</v>
      </c>
    </row>
    <row r="15" spans="1:7" ht="12.75">
      <c r="A15" s="188"/>
      <c r="B15" s="189"/>
      <c r="C15" s="190"/>
      <c r="D15" s="191"/>
      <c r="E15" s="192"/>
      <c r="F15" s="195"/>
      <c r="G15" s="193"/>
    </row>
    <row r="16" spans="1:7" ht="12.75">
      <c r="A16" s="188"/>
      <c r="B16" s="189">
        <v>6</v>
      </c>
      <c r="C16" s="190" t="s">
        <v>16</v>
      </c>
      <c r="D16" s="191" t="s">
        <v>17</v>
      </c>
      <c r="E16" s="192" t="s">
        <v>18</v>
      </c>
      <c r="F16" s="195"/>
      <c r="G16" s="193" t="s">
        <v>19</v>
      </c>
    </row>
    <row r="17" spans="1:7" ht="12.75">
      <c r="A17" s="188"/>
      <c r="B17" s="189"/>
      <c r="C17" s="190"/>
      <c r="D17" s="191"/>
      <c r="E17" s="192"/>
      <c r="F17" s="195"/>
      <c r="G17" s="193"/>
    </row>
    <row r="18" spans="1:7" ht="12.75">
      <c r="A18" s="188"/>
      <c r="B18" s="189">
        <v>7</v>
      </c>
      <c r="C18" s="190" t="s">
        <v>45</v>
      </c>
      <c r="D18" s="191" t="s">
        <v>46</v>
      </c>
      <c r="E18" s="192" t="s">
        <v>47</v>
      </c>
      <c r="F18" s="195"/>
      <c r="G18" s="193" t="s">
        <v>48</v>
      </c>
    </row>
    <row r="19" spans="1:7" ht="12.75">
      <c r="A19" s="188"/>
      <c r="B19" s="189"/>
      <c r="C19" s="190"/>
      <c r="D19" s="191"/>
      <c r="E19" s="192"/>
      <c r="F19" s="195"/>
      <c r="G19" s="193"/>
    </row>
    <row r="20" spans="1:7" ht="12.75">
      <c r="A20" s="188"/>
      <c r="B20" s="189">
        <v>8</v>
      </c>
      <c r="C20" s="190" t="s">
        <v>21</v>
      </c>
      <c r="D20" s="191" t="s">
        <v>22</v>
      </c>
      <c r="E20" s="192" t="s">
        <v>23</v>
      </c>
      <c r="F20" s="195"/>
      <c r="G20" s="193" t="s">
        <v>24</v>
      </c>
    </row>
    <row r="21" spans="1:7" ht="12.75">
      <c r="A21" s="188"/>
      <c r="B21" s="189"/>
      <c r="C21" s="190"/>
      <c r="D21" s="191"/>
      <c r="E21" s="192"/>
      <c r="F21" s="195"/>
      <c r="G21" s="193"/>
    </row>
    <row r="22" spans="1:8" ht="12.75">
      <c r="A22" s="197"/>
      <c r="B22" s="197"/>
      <c r="C22" s="197"/>
      <c r="D22" s="197"/>
      <c r="E22" s="197"/>
      <c r="F22" s="197"/>
      <c r="G22" s="198"/>
      <c r="H22" s="3"/>
    </row>
    <row r="23" spans="1:8" ht="12.75">
      <c r="A23" s="197"/>
      <c r="B23" s="197"/>
      <c r="C23" s="197"/>
      <c r="D23" s="197"/>
      <c r="E23" s="197"/>
      <c r="F23" s="197"/>
      <c r="G23" s="198"/>
      <c r="H23" s="3"/>
    </row>
    <row r="24" spans="1:8" ht="12.75">
      <c r="A24" s="197"/>
      <c r="B24" s="197"/>
      <c r="C24" s="197"/>
      <c r="D24" s="197"/>
      <c r="E24" s="197"/>
      <c r="F24" s="197"/>
      <c r="G24" s="197"/>
      <c r="H24" s="3"/>
    </row>
    <row r="25" spans="1:8" ht="12.75">
      <c r="A25" s="197"/>
      <c r="B25" s="197"/>
      <c r="C25" s="197"/>
      <c r="D25" s="197"/>
      <c r="E25" s="197"/>
      <c r="F25" s="197"/>
      <c r="G25" s="197"/>
      <c r="H25" s="3"/>
    </row>
    <row r="26" spans="1:8" ht="12.75">
      <c r="A26" s="197"/>
      <c r="B26" s="197"/>
      <c r="C26" s="197"/>
      <c r="D26" s="197"/>
      <c r="E26" s="197"/>
      <c r="F26" s="197"/>
      <c r="G26" s="198"/>
      <c r="H26" s="3"/>
    </row>
    <row r="27" spans="1:8" ht="12.75">
      <c r="A27" s="197"/>
      <c r="B27" s="197"/>
      <c r="C27" s="197"/>
      <c r="D27" s="197"/>
      <c r="E27" s="197"/>
      <c r="F27" s="197"/>
      <c r="G27" s="198"/>
      <c r="H27" s="3"/>
    </row>
    <row r="28" spans="1:8" ht="12.75">
      <c r="A28" s="197"/>
      <c r="B28" s="197"/>
      <c r="C28" s="197"/>
      <c r="D28" s="197"/>
      <c r="E28" s="197"/>
      <c r="F28" s="197"/>
      <c r="G28" s="197"/>
      <c r="H28" s="3"/>
    </row>
    <row r="29" spans="1:8" ht="12.75">
      <c r="A29" s="197"/>
      <c r="B29" s="197"/>
      <c r="C29" s="197"/>
      <c r="D29" s="197"/>
      <c r="E29" s="197"/>
      <c r="F29" s="197"/>
      <c r="G29" s="197"/>
      <c r="H29" s="3"/>
    </row>
    <row r="30" spans="1:8" ht="12.75">
      <c r="A30" s="197"/>
      <c r="B30" s="197"/>
      <c r="C30" s="197"/>
      <c r="D30" s="197"/>
      <c r="E30" s="197"/>
      <c r="F30" s="197"/>
      <c r="G30" s="198"/>
      <c r="H30" s="3"/>
    </row>
    <row r="31" spans="1:8" ht="12.75">
      <c r="A31" s="197"/>
      <c r="B31" s="197"/>
      <c r="C31" s="197"/>
      <c r="D31" s="197"/>
      <c r="E31" s="197"/>
      <c r="F31" s="197"/>
      <c r="G31" s="198"/>
      <c r="H31" s="3"/>
    </row>
    <row r="32" spans="1:8" ht="12.75">
      <c r="A32" s="197"/>
      <c r="B32" s="197"/>
      <c r="C32" s="197"/>
      <c r="D32" s="197"/>
      <c r="E32" s="197"/>
      <c r="F32" s="197"/>
      <c r="G32" s="197"/>
      <c r="H32" s="3"/>
    </row>
    <row r="33" spans="1:8" ht="12.75">
      <c r="A33" s="197"/>
      <c r="B33" s="197"/>
      <c r="C33" s="197"/>
      <c r="D33" s="197"/>
      <c r="E33" s="197"/>
      <c r="F33" s="197"/>
      <c r="G33" s="197"/>
      <c r="H33" s="3"/>
    </row>
    <row r="34" spans="1:8" ht="12.75">
      <c r="A34" s="197"/>
      <c r="B34" s="197"/>
      <c r="C34" s="197"/>
      <c r="D34" s="197"/>
      <c r="E34" s="197"/>
      <c r="F34" s="197"/>
      <c r="G34" s="198"/>
      <c r="H34" s="3"/>
    </row>
    <row r="35" spans="1:8" ht="12.75">
      <c r="A35" s="197"/>
      <c r="B35" s="197"/>
      <c r="C35" s="197"/>
      <c r="D35" s="197"/>
      <c r="E35" s="197"/>
      <c r="F35" s="197"/>
      <c r="G35" s="198"/>
      <c r="H35" s="3"/>
    </row>
    <row r="36" spans="1:8" ht="12.75">
      <c r="A36" s="197"/>
      <c r="B36" s="197"/>
      <c r="C36" s="197"/>
      <c r="D36" s="197"/>
      <c r="E36" s="197"/>
      <c r="F36" s="197"/>
      <c r="G36" s="197"/>
      <c r="H36" s="3"/>
    </row>
    <row r="37" spans="1:8" ht="12.75">
      <c r="A37" s="197"/>
      <c r="B37" s="197"/>
      <c r="C37" s="197"/>
      <c r="D37" s="197"/>
      <c r="E37" s="197"/>
      <c r="F37" s="197"/>
      <c r="G37" s="197"/>
      <c r="H37" s="3"/>
    </row>
    <row r="38" spans="1:8" ht="12.75">
      <c r="A38" s="197"/>
      <c r="B38" s="197"/>
      <c r="C38" s="197"/>
      <c r="D38" s="197"/>
      <c r="E38" s="197"/>
      <c r="F38" s="197"/>
      <c r="G38" s="198"/>
      <c r="H38" s="3"/>
    </row>
    <row r="39" spans="1:8" ht="12.75">
      <c r="A39" s="197"/>
      <c r="B39" s="197"/>
      <c r="C39" s="197"/>
      <c r="D39" s="197"/>
      <c r="E39" s="197"/>
      <c r="F39" s="197"/>
      <c r="G39" s="198"/>
      <c r="H39" s="3"/>
    </row>
    <row r="40" spans="1:8" ht="12.75">
      <c r="A40" s="197"/>
      <c r="B40" s="197"/>
      <c r="C40" s="197"/>
      <c r="D40" s="197"/>
      <c r="E40" s="197"/>
      <c r="F40" s="197"/>
      <c r="G40" s="197"/>
      <c r="H40" s="3"/>
    </row>
    <row r="41" spans="1:8" ht="12.75">
      <c r="A41" s="197"/>
      <c r="B41" s="197"/>
      <c r="C41" s="197"/>
      <c r="D41" s="197"/>
      <c r="E41" s="197"/>
      <c r="F41" s="197"/>
      <c r="G41" s="197"/>
      <c r="H41" s="3"/>
    </row>
    <row r="42" spans="1:8" ht="12.75">
      <c r="A42" s="197"/>
      <c r="B42" s="197"/>
      <c r="C42" s="197"/>
      <c r="D42" s="197"/>
      <c r="E42" s="197"/>
      <c r="F42" s="197"/>
      <c r="G42" s="198"/>
      <c r="H42" s="3"/>
    </row>
    <row r="43" spans="1:8" ht="12.75">
      <c r="A43" s="197"/>
      <c r="B43" s="197"/>
      <c r="C43" s="197"/>
      <c r="D43" s="197"/>
      <c r="E43" s="197"/>
      <c r="F43" s="197"/>
      <c r="G43" s="198"/>
      <c r="H43" s="3"/>
    </row>
    <row r="44" spans="1:8" ht="12.75">
      <c r="A44" s="197"/>
      <c r="B44" s="197"/>
      <c r="C44" s="197"/>
      <c r="D44" s="197"/>
      <c r="E44" s="197"/>
      <c r="F44" s="197"/>
      <c r="G44" s="197"/>
      <c r="H44" s="3"/>
    </row>
    <row r="45" spans="1:8" ht="12.75">
      <c r="A45" s="197"/>
      <c r="B45" s="197"/>
      <c r="C45" s="197"/>
      <c r="D45" s="197"/>
      <c r="E45" s="197"/>
      <c r="F45" s="197"/>
      <c r="G45" s="197"/>
      <c r="H45" s="3"/>
    </row>
    <row r="46" spans="1:8" ht="12.75">
      <c r="A46" s="197"/>
      <c r="B46" s="197"/>
      <c r="C46" s="197"/>
      <c r="D46" s="197"/>
      <c r="E46" s="197"/>
      <c r="F46" s="197"/>
      <c r="G46" s="198"/>
      <c r="H46" s="3"/>
    </row>
    <row r="47" spans="1:8" ht="12.75">
      <c r="A47" s="197"/>
      <c r="B47" s="197"/>
      <c r="C47" s="197"/>
      <c r="D47" s="197"/>
      <c r="E47" s="197"/>
      <c r="F47" s="197"/>
      <c r="G47" s="198"/>
      <c r="H47" s="3"/>
    </row>
    <row r="48" spans="1:8" ht="12.75">
      <c r="A48" s="197"/>
      <c r="B48" s="197"/>
      <c r="C48" s="197"/>
      <c r="D48" s="197"/>
      <c r="E48" s="197"/>
      <c r="F48" s="197"/>
      <c r="G48" s="197"/>
      <c r="H48" s="3"/>
    </row>
    <row r="49" spans="1:8" ht="12.75">
      <c r="A49" s="197"/>
      <c r="B49" s="197"/>
      <c r="C49" s="197"/>
      <c r="D49" s="197"/>
      <c r="E49" s="197"/>
      <c r="F49" s="197"/>
      <c r="G49" s="197"/>
      <c r="H49" s="3"/>
    </row>
    <row r="50" spans="1:8" ht="12.75">
      <c r="A50" s="197"/>
      <c r="B50" s="197"/>
      <c r="C50" s="197"/>
      <c r="D50" s="197"/>
      <c r="E50" s="197"/>
      <c r="F50" s="197"/>
      <c r="G50" s="198"/>
      <c r="H50" s="3"/>
    </row>
    <row r="51" spans="1:8" ht="12.75">
      <c r="A51" s="197"/>
      <c r="B51" s="197"/>
      <c r="C51" s="197"/>
      <c r="D51" s="197"/>
      <c r="E51" s="197"/>
      <c r="F51" s="197"/>
      <c r="G51" s="198"/>
      <c r="H51" s="3"/>
    </row>
    <row r="52" spans="1:8" ht="12.75">
      <c r="A52" s="197"/>
      <c r="B52" s="197"/>
      <c r="C52" s="197"/>
      <c r="D52" s="197"/>
      <c r="E52" s="197"/>
      <c r="F52" s="197"/>
      <c r="G52" s="197"/>
      <c r="H52" s="3"/>
    </row>
    <row r="53" spans="1:8" ht="12.75">
      <c r="A53" s="197"/>
      <c r="B53" s="197"/>
      <c r="C53" s="197"/>
      <c r="D53" s="197"/>
      <c r="E53" s="197"/>
      <c r="F53" s="197"/>
      <c r="G53" s="197"/>
      <c r="H53" s="3"/>
    </row>
    <row r="54" spans="1:8" ht="12.75">
      <c r="A54" s="197"/>
      <c r="B54" s="197"/>
      <c r="C54" s="197"/>
      <c r="D54" s="197"/>
      <c r="E54" s="197"/>
      <c r="F54" s="197"/>
      <c r="G54" s="198"/>
      <c r="H54" s="3"/>
    </row>
    <row r="55" spans="1:8" ht="12.75">
      <c r="A55" s="197"/>
      <c r="B55" s="197"/>
      <c r="C55" s="197"/>
      <c r="D55" s="197"/>
      <c r="E55" s="197"/>
      <c r="F55" s="197"/>
      <c r="G55" s="198"/>
      <c r="H55" s="3"/>
    </row>
    <row r="56" spans="1:8" ht="12.75">
      <c r="A56" s="197"/>
      <c r="B56" s="197"/>
      <c r="C56" s="197"/>
      <c r="D56" s="197"/>
      <c r="E56" s="197"/>
      <c r="F56" s="197"/>
      <c r="G56" s="197"/>
      <c r="H56" s="3"/>
    </row>
    <row r="57" spans="1:8" ht="12.75">
      <c r="A57" s="197"/>
      <c r="B57" s="197"/>
      <c r="C57" s="197"/>
      <c r="D57" s="197"/>
      <c r="E57" s="197"/>
      <c r="F57" s="197"/>
      <c r="G57" s="197"/>
      <c r="H57" s="3"/>
    </row>
    <row r="58" spans="1:8" ht="12.75">
      <c r="A58" s="197"/>
      <c r="B58" s="197"/>
      <c r="C58" s="197"/>
      <c r="D58" s="197"/>
      <c r="E58" s="197"/>
      <c r="F58" s="197"/>
      <c r="G58" s="198"/>
      <c r="H58" s="3"/>
    </row>
    <row r="59" spans="1:8" ht="12.75">
      <c r="A59" s="197"/>
      <c r="B59" s="197"/>
      <c r="C59" s="197"/>
      <c r="D59" s="197"/>
      <c r="E59" s="197"/>
      <c r="F59" s="197"/>
      <c r="G59" s="198"/>
      <c r="H59" s="3"/>
    </row>
    <row r="60" spans="1:8" ht="12.75">
      <c r="A60" s="197"/>
      <c r="B60" s="197"/>
      <c r="C60" s="197"/>
      <c r="D60" s="197"/>
      <c r="E60" s="197"/>
      <c r="F60" s="197"/>
      <c r="G60" s="197"/>
      <c r="H60" s="3"/>
    </row>
    <row r="61" spans="1:8" ht="12.75">
      <c r="A61" s="197"/>
      <c r="B61" s="197"/>
      <c r="C61" s="197"/>
      <c r="D61" s="197"/>
      <c r="E61" s="197"/>
      <c r="F61" s="197"/>
      <c r="G61" s="197"/>
      <c r="H61" s="3"/>
    </row>
    <row r="62" spans="1:8" ht="12.75">
      <c r="A62" s="197"/>
      <c r="B62" s="197"/>
      <c r="C62" s="197"/>
      <c r="D62" s="197"/>
      <c r="E62" s="197"/>
      <c r="F62" s="197"/>
      <c r="G62" s="198"/>
      <c r="H62" s="3"/>
    </row>
    <row r="63" spans="1:8" ht="12.75">
      <c r="A63" s="197"/>
      <c r="B63" s="197"/>
      <c r="C63" s="197"/>
      <c r="D63" s="197"/>
      <c r="E63" s="197"/>
      <c r="F63" s="197"/>
      <c r="G63" s="198"/>
      <c r="H63" s="3"/>
    </row>
    <row r="64" spans="1:8" ht="12.75">
      <c r="A64" s="197"/>
      <c r="B64" s="197"/>
      <c r="C64" s="197"/>
      <c r="D64" s="197"/>
      <c r="E64" s="197"/>
      <c r="F64" s="197"/>
      <c r="G64" s="197"/>
      <c r="H64" s="3"/>
    </row>
    <row r="65" spans="1:8" ht="12.75">
      <c r="A65" s="197"/>
      <c r="B65" s="197"/>
      <c r="C65" s="197"/>
      <c r="D65" s="197"/>
      <c r="E65" s="197"/>
      <c r="F65" s="197"/>
      <c r="G65" s="197"/>
      <c r="H65" s="3"/>
    </row>
    <row r="66" spans="1:8" ht="12.75">
      <c r="A66" s="197"/>
      <c r="B66" s="197"/>
      <c r="C66" s="197"/>
      <c r="D66" s="197"/>
      <c r="E66" s="197"/>
      <c r="F66" s="197"/>
      <c r="G66" s="198"/>
      <c r="H66" s="3"/>
    </row>
    <row r="67" spans="1:8" ht="12.75">
      <c r="A67" s="197"/>
      <c r="B67" s="197"/>
      <c r="C67" s="197"/>
      <c r="D67" s="197"/>
      <c r="E67" s="197"/>
      <c r="F67" s="197"/>
      <c r="G67" s="198"/>
      <c r="H67" s="3"/>
    </row>
    <row r="68" spans="1:8" ht="12.75">
      <c r="A68" s="197"/>
      <c r="B68" s="197"/>
      <c r="C68" s="197"/>
      <c r="D68" s="197"/>
      <c r="E68" s="197"/>
      <c r="F68" s="197"/>
      <c r="G68" s="197"/>
      <c r="H68" s="3"/>
    </row>
    <row r="69" spans="1:8" ht="12.75">
      <c r="A69" s="197"/>
      <c r="B69" s="197"/>
      <c r="C69" s="197"/>
      <c r="D69" s="197"/>
      <c r="E69" s="197"/>
      <c r="F69" s="197"/>
      <c r="G69" s="197"/>
      <c r="H69" s="3"/>
    </row>
    <row r="70" spans="1:8" ht="12.75">
      <c r="A70" s="197"/>
      <c r="B70" s="197"/>
      <c r="C70" s="197"/>
      <c r="D70" s="197"/>
      <c r="E70" s="197"/>
      <c r="F70" s="197"/>
      <c r="G70" s="198"/>
      <c r="H70" s="3"/>
    </row>
    <row r="71" spans="1:8" ht="12.75">
      <c r="A71" s="197"/>
      <c r="B71" s="197"/>
      <c r="C71" s="197"/>
      <c r="D71" s="197"/>
      <c r="E71" s="197"/>
      <c r="F71" s="197"/>
      <c r="G71" s="198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</sheetData>
  <sheetProtection/>
  <mergeCells count="240">
    <mergeCell ref="E68:E69"/>
    <mergeCell ref="F68:F69"/>
    <mergeCell ref="G68:G69"/>
    <mergeCell ref="A66:A67"/>
    <mergeCell ref="F66:F67"/>
    <mergeCell ref="G66:G67"/>
    <mergeCell ref="A68:A69"/>
    <mergeCell ref="B68:B69"/>
    <mergeCell ref="B66:B67"/>
    <mergeCell ref="C66:C67"/>
    <mergeCell ref="A2:G2"/>
    <mergeCell ref="E70:E71"/>
    <mergeCell ref="F70:F71"/>
    <mergeCell ref="G70:G71"/>
    <mergeCell ref="C68:C69"/>
    <mergeCell ref="D68:D69"/>
    <mergeCell ref="F64:F65"/>
    <mergeCell ref="G64:G65"/>
    <mergeCell ref="C64:C65"/>
    <mergeCell ref="D64:D65"/>
    <mergeCell ref="A1:G1"/>
    <mergeCell ref="A70:A71"/>
    <mergeCell ref="B70:B71"/>
    <mergeCell ref="C70:C71"/>
    <mergeCell ref="D70:D71"/>
    <mergeCell ref="E66:E67"/>
    <mergeCell ref="A62:A63"/>
    <mergeCell ref="B62:B63"/>
    <mergeCell ref="A64:A65"/>
    <mergeCell ref="B64:B65"/>
    <mergeCell ref="D66:D67"/>
    <mergeCell ref="E62:E63"/>
    <mergeCell ref="E64:E65"/>
    <mergeCell ref="F62:F63"/>
    <mergeCell ref="C62:C63"/>
    <mergeCell ref="E58:E59"/>
    <mergeCell ref="F58:F59"/>
    <mergeCell ref="C58:C59"/>
    <mergeCell ref="D58:D59"/>
    <mergeCell ref="D62:D63"/>
    <mergeCell ref="G58:G59"/>
    <mergeCell ref="G60:G61"/>
    <mergeCell ref="G62:G63"/>
    <mergeCell ref="A60:A61"/>
    <mergeCell ref="B60:B61"/>
    <mergeCell ref="C60:C61"/>
    <mergeCell ref="D60:D61"/>
    <mergeCell ref="E60:E61"/>
    <mergeCell ref="F60:F61"/>
    <mergeCell ref="A58:A59"/>
    <mergeCell ref="B58:B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G52:G53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E20:E21"/>
    <mergeCell ref="F20:F21"/>
    <mergeCell ref="G20:G21"/>
    <mergeCell ref="A20:A21"/>
    <mergeCell ref="B20:B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8:G9"/>
    <mergeCell ref="A10:A11"/>
    <mergeCell ref="B10:B11"/>
    <mergeCell ref="C10:C11"/>
    <mergeCell ref="D10:D11"/>
    <mergeCell ref="E10:E11"/>
    <mergeCell ref="E8:E9"/>
    <mergeCell ref="F8:F9"/>
    <mergeCell ref="G10:G11"/>
    <mergeCell ref="A8:A9"/>
    <mergeCell ref="C12:C13"/>
    <mergeCell ref="D12:D13"/>
    <mergeCell ref="E12:E13"/>
    <mergeCell ref="F12:F13"/>
    <mergeCell ref="F6:F7"/>
    <mergeCell ref="F10:F11"/>
    <mergeCell ref="B8:B9"/>
    <mergeCell ref="C8:C9"/>
    <mergeCell ref="D8:D9"/>
    <mergeCell ref="E4:E5"/>
    <mergeCell ref="F4:F5"/>
    <mergeCell ref="C4:C5"/>
    <mergeCell ref="D4:D5"/>
    <mergeCell ref="G4:G5"/>
    <mergeCell ref="A6:A7"/>
    <mergeCell ref="B6:B7"/>
    <mergeCell ref="C6:C7"/>
    <mergeCell ref="D6:D7"/>
    <mergeCell ref="E6:E7"/>
    <mergeCell ref="A4:A5"/>
    <mergeCell ref="B4:B5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2010-06-26T14:05:26Z</cp:lastPrinted>
  <dcterms:created xsi:type="dcterms:W3CDTF">1996-10-08T23:32:33Z</dcterms:created>
  <dcterms:modified xsi:type="dcterms:W3CDTF">2010-06-26T17:04:06Z</dcterms:modified>
  <cp:category/>
  <cp:version/>
  <cp:contentType/>
  <cp:contentStatus/>
</cp:coreProperties>
</file>