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<sst xmlns="http://schemas.openxmlformats.org/spreadsheetml/2006/main" count="391" uniqueCount="171">
  <si>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</si>
  <si>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</si>
  <si>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</si>
  <si>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</si>
  <si>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</si>
  <si>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</si>
  <si>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</si>
  <si>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</si>
  <si>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</si>
  <si>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</si>
  <si>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</si>
  <si>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</si>
  <si>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</si>
  <si>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</si>
  <si>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</si>
  <si>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</si>
  <si>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</si>
  <si>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</si>
  <si>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</si>
  <si>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</si>
  <si>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</si>
  <si>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</si>
  <si>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</si>
  <si>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</si>
  <si>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</si>
  <si>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</si>
  <si>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</si>
  <si>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</si>
  <si>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</si>
  <si>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</si>
  <si>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</si>
  <si>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</si>
  <si>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</si>
  <si>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</si>
  <si>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</si>
  <si>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</si>
  <si>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</si>
  <si>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</si>
  <si>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</si>
  <si>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</si>
  <si>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</si>
  <si>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</si>
  <si>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</si>
  <si>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</si>
  <si>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26.01.1994, 1р</t>
  </si>
  <si>
    <t>ЦФО, Воронежская область, г.Воронеж</t>
  </si>
  <si>
    <t>ХМАО-Югры, г.Радужный</t>
  </si>
  <si>
    <t>27.06.1994, кмс</t>
  </si>
  <si>
    <t>ПФО, Самарская область, г.Тольятти, МО</t>
  </si>
  <si>
    <t>14.07.1994, 1р</t>
  </si>
  <si>
    <t>Шрамков А.С.</t>
  </si>
  <si>
    <t>Москва</t>
  </si>
  <si>
    <t>24.06.1994, кмс</t>
  </si>
  <si>
    <t>УФО, Свердловская область, г.Екатеринбург</t>
  </si>
  <si>
    <t>подгруппа В</t>
  </si>
  <si>
    <t>ПФО, Р.Башкортостан, г.Кумертау</t>
  </si>
  <si>
    <t>св</t>
  </si>
  <si>
    <t>Шафиков Данил Камильевич</t>
  </si>
  <si>
    <t>01.07.1994, 1р</t>
  </si>
  <si>
    <t>Аккуин Д.</t>
  </si>
  <si>
    <t>Пусь Артур Сергеевич</t>
  </si>
  <si>
    <t>ЦФО, Липецкая, Елец, Л</t>
  </si>
  <si>
    <t>Антонов С.В.</t>
  </si>
  <si>
    <t>Ястребов Илья Александрович</t>
  </si>
  <si>
    <t>01.01.1994, 1р</t>
  </si>
  <si>
    <t>ЦФО, Московская, Троицк, МО</t>
  </si>
  <si>
    <t>Косицын А.</t>
  </si>
  <si>
    <t>Ермолаев Андрей Алексеевич</t>
  </si>
  <si>
    <t>10.06.1994, 1р</t>
  </si>
  <si>
    <t>СФО, Забайкальский, Чита, МО</t>
  </si>
  <si>
    <t>Малышев Э.Г.</t>
  </si>
  <si>
    <t>Сергеев Дмитрий Анатольевич</t>
  </si>
  <si>
    <t>05.03.1994, 1р</t>
  </si>
  <si>
    <t>ЦФО, Владимирская, Владимир</t>
  </si>
  <si>
    <t>Коновалов А.В.</t>
  </si>
  <si>
    <t>Шаламов Павел Сергеевич</t>
  </si>
  <si>
    <t>04.02.1994, кмс</t>
  </si>
  <si>
    <t>УрФО, Тюменская, Тюмень, МО</t>
  </si>
  <si>
    <t>Базадыров Е.В.</t>
  </si>
  <si>
    <t>Межлумов Гамид Насирович</t>
  </si>
  <si>
    <t>28.02.1994, кмс</t>
  </si>
  <si>
    <t>Гаджиев М.Р.</t>
  </si>
  <si>
    <t>Каримов Ариф Мамед-Оглы</t>
  </si>
  <si>
    <t>1994, кмс</t>
  </si>
  <si>
    <t>ЦФО, Ярославская область, г.Ярославль, МО</t>
  </si>
  <si>
    <t>Загиров З.Г.</t>
  </si>
  <si>
    <t>Малышев Дмитрий Алексеевич</t>
  </si>
  <si>
    <t>ЦФО, Владимирская область, г.Александров, ПР</t>
  </si>
  <si>
    <t>Тугарев А.М.</t>
  </si>
  <si>
    <t>Певнев Александр Андреевич</t>
  </si>
  <si>
    <t>СФО, Красноярский край, г.Канск, ПФ</t>
  </si>
  <si>
    <t>Ледже А.Б.</t>
  </si>
  <si>
    <t>Минкин Ильдар Мансурович</t>
  </si>
  <si>
    <t>10.08.1994, кмс</t>
  </si>
  <si>
    <t>СФО, Красноярский край, г.Красноярск, ПФ</t>
  </si>
  <si>
    <t>Табунцов Н.Н., Калентьев В.И.</t>
  </si>
  <si>
    <t>Ординян Парис Арменович</t>
  </si>
  <si>
    <t>23.03.1994, кмс</t>
  </si>
  <si>
    <t>ЮФО, Краснодарский край, г.Анапа, МО</t>
  </si>
  <si>
    <t>Бабарцкий А.</t>
  </si>
  <si>
    <t>Жабин Максим Михайлович</t>
  </si>
  <si>
    <t>02.01.1994, кмс</t>
  </si>
  <si>
    <t>Алексеев Ю.В.</t>
  </si>
  <si>
    <t>09.03.1994, кмс</t>
  </si>
  <si>
    <t>СЗФО, Санкт-Петербург, МО</t>
  </si>
  <si>
    <t>Ильин А.Н.</t>
  </si>
  <si>
    <t>Романовский Александр Александрович</t>
  </si>
  <si>
    <t>20.04.1994, кмс</t>
  </si>
  <si>
    <t>ЦФО, Калужская область, МО</t>
  </si>
  <si>
    <t>Журавлев М.В.</t>
  </si>
  <si>
    <t>Данилов Глеб Александрович</t>
  </si>
  <si>
    <t>06.10.1994, 1р</t>
  </si>
  <si>
    <t>Чикишев А.В., Белоусов И.И.</t>
  </si>
  <si>
    <t>Журавлев Александр Игоревич</t>
  </si>
  <si>
    <t>26.01.1995, 1р</t>
  </si>
  <si>
    <t>Миховский Г.Н.</t>
  </si>
  <si>
    <t>Герасимов Илья Владимирович</t>
  </si>
  <si>
    <t>12.12.1994, 1р</t>
  </si>
  <si>
    <t>ПФО, Нижегородская область, г.Дзержинск</t>
  </si>
  <si>
    <t>Герасимов В.Л.</t>
  </si>
  <si>
    <t>Петкевич Владимир Владимирович</t>
  </si>
  <si>
    <t>09.09.1995, 1р</t>
  </si>
  <si>
    <t>Киселев С.Н.</t>
  </si>
  <si>
    <t>Бученков Александр Николаевич</t>
  </si>
  <si>
    <t>Савкин А.В., Соломатин С.В.</t>
  </si>
  <si>
    <t>Горбачевский Никита Александрович</t>
  </si>
  <si>
    <t>13.03.1994, 1р</t>
  </si>
  <si>
    <t>Кузнецов С.В., Вашурин В.В.</t>
  </si>
  <si>
    <t>Габбасов Азамат Фарахович</t>
  </si>
  <si>
    <t>31.10.1994, 1р</t>
  </si>
  <si>
    <t xml:space="preserve">Битаров Роман Александрович </t>
  </si>
  <si>
    <t>04.07.1995, кмс</t>
  </si>
  <si>
    <t>Козлов А.А.</t>
  </si>
  <si>
    <t>Мишин Станислав Сергеевич</t>
  </si>
  <si>
    <t>18.12.1994, 1р</t>
  </si>
  <si>
    <t>Залеев Р.Г., Ахуньянов Р.М.</t>
  </si>
  <si>
    <t>Мухаметзянов Дамир Русланович</t>
  </si>
  <si>
    <t>Осадченко И.В., Хренников И.Ю., Ахметшин Р.С.</t>
  </si>
  <si>
    <t>Светик Кирилл Сергеевич</t>
  </si>
  <si>
    <t>17.01.1994, кмс</t>
  </si>
  <si>
    <t>ЦФО, Московская об.</t>
  </si>
  <si>
    <t>Гончаров Ю.С.</t>
  </si>
  <si>
    <t>В.к.   78  кг.</t>
  </si>
  <si>
    <t>Чанутрия Георгий Гиглаевич</t>
  </si>
  <si>
    <t xml:space="preserve">ПФО, Р.Башкортостан, МО </t>
  </si>
  <si>
    <t xml:space="preserve">ПФО, Р.Башкортостан, г.Октябрьский, МО </t>
  </si>
  <si>
    <t>0.49</t>
  </si>
  <si>
    <t>3.59</t>
  </si>
  <si>
    <t>2.5</t>
  </si>
  <si>
    <t>3.46</t>
  </si>
  <si>
    <t>2.39</t>
  </si>
  <si>
    <t>1.20</t>
  </si>
  <si>
    <t>х</t>
  </si>
  <si>
    <t>0.57</t>
  </si>
  <si>
    <t>2.40</t>
  </si>
  <si>
    <t>1.12</t>
  </si>
  <si>
    <t>0.00</t>
  </si>
  <si>
    <t>3.13</t>
  </si>
  <si>
    <t>2.50</t>
  </si>
  <si>
    <t>снят врачем</t>
  </si>
  <si>
    <t>3.12</t>
  </si>
  <si>
    <t>А1</t>
  </si>
  <si>
    <t>А2</t>
  </si>
  <si>
    <t xml:space="preserve">УрФО, Челябинская </t>
  </si>
  <si>
    <t>В1</t>
  </si>
  <si>
    <t>В2</t>
  </si>
  <si>
    <t>8.5</t>
  </si>
  <si>
    <t>6.5</t>
  </si>
  <si>
    <t>пф</t>
  </si>
  <si>
    <t>ф</t>
  </si>
  <si>
    <t>1.44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</si>
</sst>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7" fillId="0" borderId="37" xfId="42" applyFont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25" fillId="0" borderId="37" xfId="42" applyNumberFormat="1" applyFont="1" applyFill="1" applyBorder="1" applyAlignment="1" applyProtection="1">
      <alignment horizontal="center" vertical="center" wrapText="1"/>
      <protection/>
    </xf>
    <xf numFmtId="0" fontId="21" fillId="0" borderId="38" xfId="42" applyNumberFormat="1" applyFont="1" applyFill="1" applyBorder="1" applyAlignment="1" applyProtection="1">
      <alignment horizontal="center" vertical="center" wrapText="1"/>
      <protection/>
    </xf>
    <xf numFmtId="0" fontId="21" fillId="0" borderId="39" xfId="42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42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3" fillId="34" borderId="32" xfId="0" applyFont="1" applyFill="1" applyBorder="1" applyAlignment="1">
      <alignment horizontal="center" vertical="center" textRotation="90" wrapText="1"/>
    </xf>
    <xf numFmtId="0" fontId="23" fillId="34" borderId="4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49" fontId="0" fillId="0" borderId="61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14" fontId="2" fillId="0" borderId="61" xfId="0" applyNumberFormat="1" applyFont="1" applyBorder="1" applyAlignment="1">
      <alignment horizontal="center" vertical="center" wrapText="1"/>
    </xf>
    <xf numFmtId="0" fontId="5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F15" sqref="AF1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30" customHeight="1" thickBot="1">
      <c r="A2" s="10"/>
      <c r="B2" s="94" t="s">
        <v>38</v>
      </c>
      <c r="C2" s="95"/>
      <c r="D2" s="95"/>
      <c r="E2" s="95"/>
      <c r="F2" s="95"/>
      <c r="G2" s="95"/>
      <c r="H2" s="95"/>
      <c r="I2" s="95"/>
      <c r="J2" s="95"/>
      <c r="K2" s="85" t="str">
        <f>HYPERLINK('[1]реквизиты'!$A$2)</f>
        <v>Первенство России по борьбе самбо, среди юношей 1994-1995гг.р.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1:30" ht="16.5" customHeight="1" thickBot="1">
      <c r="A3" s="11"/>
      <c r="B3" s="83" t="str">
        <f>HYPERLINK('[1]реквизиты'!$A$3)</f>
        <v>25-29 октября 2010г.  г. Отрадный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0" t="str">
        <f>HYPERLINK('пр.взв'!D4)</f>
        <v>В.к.   78  кг.</v>
      </c>
      <c r="Y3" s="81"/>
      <c r="Z3" s="81"/>
      <c r="AA3" s="81"/>
      <c r="AB3" s="82"/>
      <c r="AC3" s="8"/>
      <c r="AD3" s="8"/>
    </row>
    <row r="4" spans="1:34" ht="14.25" customHeight="1" thickBot="1">
      <c r="A4" s="110"/>
      <c r="B4" s="113" t="s">
        <v>4</v>
      </c>
      <c r="C4" s="115" t="s">
        <v>1</v>
      </c>
      <c r="D4" s="96" t="s">
        <v>2</v>
      </c>
      <c r="E4" s="98" t="s">
        <v>39</v>
      </c>
      <c r="F4" s="102" t="s">
        <v>5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05"/>
      <c r="Z4" s="88" t="s">
        <v>6</v>
      </c>
      <c r="AA4" s="90" t="s">
        <v>42</v>
      </c>
      <c r="AB4" s="123" t="s">
        <v>21</v>
      </c>
      <c r="AC4" s="8"/>
      <c r="AD4" s="8"/>
      <c r="AH4" s="12"/>
    </row>
    <row r="5" spans="1:33" ht="15" customHeight="1" thickBot="1">
      <c r="A5" s="110"/>
      <c r="B5" s="114"/>
      <c r="C5" s="116"/>
      <c r="D5" s="97"/>
      <c r="E5" s="99"/>
      <c r="F5" s="100">
        <v>1</v>
      </c>
      <c r="G5" s="107"/>
      <c r="H5" s="100">
        <v>2</v>
      </c>
      <c r="I5" s="101"/>
      <c r="J5" s="106">
        <v>3</v>
      </c>
      <c r="K5" s="107"/>
      <c r="L5" s="100">
        <v>4</v>
      </c>
      <c r="M5" s="101"/>
      <c r="N5" s="106">
        <v>5</v>
      </c>
      <c r="O5" s="107"/>
      <c r="P5" s="100">
        <v>6</v>
      </c>
      <c r="Q5" s="101"/>
      <c r="R5" s="106">
        <v>7</v>
      </c>
      <c r="S5" s="107"/>
      <c r="T5" s="100" t="s">
        <v>168</v>
      </c>
      <c r="U5" s="101"/>
      <c r="V5" s="100" t="s">
        <v>169</v>
      </c>
      <c r="W5" s="101"/>
      <c r="X5" s="100">
        <v>10</v>
      </c>
      <c r="Y5" s="101"/>
      <c r="Z5" s="89"/>
      <c r="AA5" s="91"/>
      <c r="AB5" s="124"/>
      <c r="AC5" s="23"/>
      <c r="AD5" s="23"/>
      <c r="AE5" s="14"/>
      <c r="AF5" s="14"/>
      <c r="AG5" s="2"/>
    </row>
    <row r="6" spans="1:33" ht="13.5" customHeight="1" thickBot="1">
      <c r="A6" s="9"/>
      <c r="B6" s="126" t="s">
        <v>43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8"/>
      <c r="AC6" s="23"/>
      <c r="AD6" s="23"/>
      <c r="AE6" s="14"/>
      <c r="AF6" s="14"/>
      <c r="AG6" s="2"/>
    </row>
    <row r="7" spans="1:34" ht="12.75" customHeight="1" thickTop="1">
      <c r="A7" s="117"/>
      <c r="B7" s="119">
        <v>1</v>
      </c>
      <c r="C7" s="121" t="str">
        <f>VLOOKUP(B7,'пр.взв'!B7:E30,2,FALSE)</f>
        <v>Шаламов Павел Сергеевич</v>
      </c>
      <c r="D7" s="111" t="str">
        <f>VLOOKUP(B7,'пр.взв'!B7:F58,3,FALSE)</f>
        <v>04.02.1994, кмс</v>
      </c>
      <c r="E7" s="111" t="str">
        <f>VLOOKUP(B7,'пр.взв'!B7:G58,4,FALSE)</f>
        <v>УрФО, Тюменская, Тюмень, МО</v>
      </c>
      <c r="F7" s="109">
        <v>2</v>
      </c>
      <c r="G7" s="53" t="s">
        <v>148</v>
      </c>
      <c r="H7" s="108">
        <v>3</v>
      </c>
      <c r="I7" s="53" t="s">
        <v>148</v>
      </c>
      <c r="J7" s="108">
        <v>4</v>
      </c>
      <c r="K7" s="42">
        <v>3</v>
      </c>
      <c r="L7" s="108" t="s">
        <v>152</v>
      </c>
      <c r="M7" s="42"/>
      <c r="N7" s="108" t="s">
        <v>152</v>
      </c>
      <c r="O7" s="42"/>
      <c r="P7" s="108" t="s">
        <v>152</v>
      </c>
      <c r="Q7" s="42"/>
      <c r="R7" s="108" t="s">
        <v>152</v>
      </c>
      <c r="S7" s="42"/>
      <c r="T7" s="108" t="s">
        <v>152</v>
      </c>
      <c r="U7" s="42"/>
      <c r="V7" s="108" t="s">
        <v>152</v>
      </c>
      <c r="W7" s="42"/>
      <c r="X7" s="108" t="s">
        <v>152</v>
      </c>
      <c r="Y7" s="42"/>
      <c r="Z7" s="93">
        <v>3</v>
      </c>
      <c r="AA7" s="73" t="s">
        <v>16</v>
      </c>
      <c r="AB7" s="92">
        <v>13</v>
      </c>
      <c r="AC7" s="21"/>
      <c r="AD7" s="21"/>
      <c r="AE7" s="21"/>
      <c r="AF7" s="21"/>
      <c r="AG7" s="21"/>
      <c r="AH7" s="21"/>
    </row>
    <row r="8" spans="1:34" ht="12.75" customHeight="1" thickBot="1">
      <c r="A8" s="125"/>
      <c r="B8" s="120"/>
      <c r="C8" s="122"/>
      <c r="D8" s="112"/>
      <c r="E8" s="112"/>
      <c r="F8" s="60"/>
      <c r="G8" s="49"/>
      <c r="H8" s="108"/>
      <c r="I8" s="49"/>
      <c r="J8" s="108"/>
      <c r="K8" s="49"/>
      <c r="L8" s="108"/>
      <c r="M8" s="49"/>
      <c r="N8" s="108"/>
      <c r="O8" s="49"/>
      <c r="P8" s="108"/>
      <c r="Q8" s="49"/>
      <c r="R8" s="108"/>
      <c r="S8" s="49"/>
      <c r="T8" s="108"/>
      <c r="U8" s="49"/>
      <c r="V8" s="108"/>
      <c r="W8" s="49"/>
      <c r="X8" s="108"/>
      <c r="Y8" s="49"/>
      <c r="Z8" s="66"/>
      <c r="AA8" s="74"/>
      <c r="AB8" s="72"/>
      <c r="AC8" s="21"/>
      <c r="AD8" s="21"/>
      <c r="AE8" s="21"/>
      <c r="AF8" s="21"/>
      <c r="AG8" s="21"/>
      <c r="AH8" s="21"/>
    </row>
    <row r="9" spans="1:34" ht="12.75" customHeight="1" thickTop="1">
      <c r="A9" s="117"/>
      <c r="B9" s="75">
        <v>2</v>
      </c>
      <c r="C9" s="77" t="str">
        <f>VLOOKUP(B9,'пр.взв'!B9:E32,2,FALSE)</f>
        <v>Ястребов Илья Александрович</v>
      </c>
      <c r="D9" s="69" t="str">
        <f>VLOOKUP(B9,'пр.взв'!B9:F60,3,FALSE)</f>
        <v>01.01.1994, 1р</v>
      </c>
      <c r="E9" s="69" t="str">
        <f>VLOOKUP(B9,'пр.взв'!B9:G60,4,FALSE)</f>
        <v>ЦФО, Московская, Троицк, МО</v>
      </c>
      <c r="F9" s="59">
        <v>1</v>
      </c>
      <c r="G9" s="51">
        <v>3</v>
      </c>
      <c r="H9" s="57">
        <v>4</v>
      </c>
      <c r="I9" s="51">
        <v>3</v>
      </c>
      <c r="J9" s="57" t="s">
        <v>152</v>
      </c>
      <c r="K9" s="51"/>
      <c r="L9" s="57" t="s">
        <v>152</v>
      </c>
      <c r="M9" s="51"/>
      <c r="N9" s="57" t="s">
        <v>152</v>
      </c>
      <c r="O9" s="51"/>
      <c r="P9" s="57" t="s">
        <v>152</v>
      </c>
      <c r="Q9" s="51"/>
      <c r="R9" s="57" t="s">
        <v>152</v>
      </c>
      <c r="S9" s="51"/>
      <c r="T9" s="57" t="s">
        <v>152</v>
      </c>
      <c r="U9" s="51"/>
      <c r="V9" s="57" t="s">
        <v>152</v>
      </c>
      <c r="W9" s="51"/>
      <c r="X9" s="57" t="s">
        <v>152</v>
      </c>
      <c r="Y9" s="51"/>
      <c r="Z9" s="65">
        <v>2</v>
      </c>
      <c r="AA9" s="71">
        <f>SUM(G9+I9+K9+M9+O9+Q9+S9+U9+W9+Y9)</f>
        <v>6</v>
      </c>
      <c r="AB9" s="71">
        <v>19</v>
      </c>
      <c r="AC9" s="21"/>
      <c r="AD9" s="21"/>
      <c r="AE9" s="21"/>
      <c r="AF9" s="21"/>
      <c r="AG9" s="21"/>
      <c r="AH9" s="21"/>
    </row>
    <row r="10" spans="1:34" ht="12.75" customHeight="1" thickBot="1">
      <c r="A10" s="118"/>
      <c r="B10" s="76"/>
      <c r="C10" s="78"/>
      <c r="D10" s="70"/>
      <c r="E10" s="70"/>
      <c r="F10" s="60"/>
      <c r="G10" s="50"/>
      <c r="H10" s="58"/>
      <c r="I10" s="50"/>
      <c r="J10" s="58"/>
      <c r="K10" s="50"/>
      <c r="L10" s="58"/>
      <c r="M10" s="50"/>
      <c r="N10" s="58"/>
      <c r="O10" s="50"/>
      <c r="P10" s="58"/>
      <c r="Q10" s="50"/>
      <c r="R10" s="58"/>
      <c r="S10" s="50"/>
      <c r="T10" s="58"/>
      <c r="U10" s="50"/>
      <c r="V10" s="58"/>
      <c r="W10" s="50"/>
      <c r="X10" s="58"/>
      <c r="Y10" s="50"/>
      <c r="Z10" s="66"/>
      <c r="AA10" s="72"/>
      <c r="AB10" s="72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19">
        <v>3</v>
      </c>
      <c r="C11" s="77" t="str">
        <f>VLOOKUP(B11,'пр.взв'!B11:E34,2,FALSE)</f>
        <v>Певнев Александр Андреевич</v>
      </c>
      <c r="D11" s="67" t="str">
        <f>VLOOKUP(B11,'пр.взв'!B11:F62,3,FALSE)</f>
        <v>24.06.1994, кмс</v>
      </c>
      <c r="E11" s="67" t="str">
        <f>VLOOKUP(B11,'пр.взв'!B11:G62,4,FALSE)</f>
        <v>СФО, Красноярский край, г.Канск, ПФ</v>
      </c>
      <c r="F11" s="59">
        <v>4</v>
      </c>
      <c r="G11" s="51">
        <v>3</v>
      </c>
      <c r="H11" s="57">
        <v>1</v>
      </c>
      <c r="I11" s="51">
        <v>3</v>
      </c>
      <c r="J11" s="57" t="s">
        <v>152</v>
      </c>
      <c r="K11" s="51"/>
      <c r="L11" s="57" t="s">
        <v>152</v>
      </c>
      <c r="M11" s="51"/>
      <c r="N11" s="57" t="s">
        <v>152</v>
      </c>
      <c r="O11" s="51"/>
      <c r="P11" s="57" t="s">
        <v>152</v>
      </c>
      <c r="Q11" s="51"/>
      <c r="R11" s="57" t="s">
        <v>152</v>
      </c>
      <c r="S11" s="51"/>
      <c r="T11" s="57" t="s">
        <v>152</v>
      </c>
      <c r="U11" s="51"/>
      <c r="V11" s="57" t="s">
        <v>152</v>
      </c>
      <c r="W11" s="51"/>
      <c r="X11" s="57" t="s">
        <v>152</v>
      </c>
      <c r="Y11" s="51"/>
      <c r="Z11" s="65">
        <v>2</v>
      </c>
      <c r="AA11" s="71">
        <f>SUM(G11+I11+K11+M11+O11+Q11+S11+U11+W11+Y11)</f>
        <v>6</v>
      </c>
      <c r="AB11" s="71">
        <v>20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0"/>
      <c r="C12" s="78"/>
      <c r="D12" s="68"/>
      <c r="E12" s="68"/>
      <c r="F12" s="60"/>
      <c r="G12" s="50"/>
      <c r="H12" s="58"/>
      <c r="I12" s="50"/>
      <c r="J12" s="58"/>
      <c r="K12" s="50"/>
      <c r="L12" s="58"/>
      <c r="M12" s="50"/>
      <c r="N12" s="58"/>
      <c r="O12" s="50"/>
      <c r="P12" s="58"/>
      <c r="Q12" s="50"/>
      <c r="R12" s="58"/>
      <c r="S12" s="50"/>
      <c r="T12" s="58"/>
      <c r="U12" s="50"/>
      <c r="V12" s="58"/>
      <c r="W12" s="50"/>
      <c r="X12" s="58"/>
      <c r="Y12" s="50"/>
      <c r="Z12" s="66"/>
      <c r="AA12" s="72"/>
      <c r="AB12" s="72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5">
        <v>4</v>
      </c>
      <c r="C13" s="77" t="str">
        <f>VLOOKUP(B13,'пр.взв'!B13:E36,2,FALSE)</f>
        <v>Мухаметзянов Дамир Русланович</v>
      </c>
      <c r="D13" s="67" t="str">
        <f>VLOOKUP(B13,'пр.взв'!B13:F64,3,FALSE)</f>
        <v>26.01.1994, 1р</v>
      </c>
      <c r="E13" s="69" t="str">
        <f>VLOOKUP(B13,'пр.взв'!B13:G64,4,FALSE)</f>
        <v>ПФО, Р.Башкортостан, МО </v>
      </c>
      <c r="F13" s="59">
        <v>3</v>
      </c>
      <c r="G13" s="51">
        <v>2</v>
      </c>
      <c r="H13" s="57">
        <v>2</v>
      </c>
      <c r="I13" s="51">
        <v>2</v>
      </c>
      <c r="J13" s="57">
        <v>1</v>
      </c>
      <c r="K13" s="52" t="s">
        <v>148</v>
      </c>
      <c r="L13" s="57" t="s">
        <v>152</v>
      </c>
      <c r="M13" s="51"/>
      <c r="N13" s="57" t="s">
        <v>152</v>
      </c>
      <c r="O13" s="51"/>
      <c r="P13" s="57" t="s">
        <v>152</v>
      </c>
      <c r="Q13" s="51"/>
      <c r="R13" s="57" t="s">
        <v>152</v>
      </c>
      <c r="S13" s="51"/>
      <c r="T13" s="57" t="s">
        <v>152</v>
      </c>
      <c r="U13" s="51"/>
      <c r="V13" s="57" t="s">
        <v>152</v>
      </c>
      <c r="W13" s="51"/>
      <c r="X13" s="57" t="s">
        <v>152</v>
      </c>
      <c r="Y13" s="51"/>
      <c r="Z13" s="65">
        <v>3</v>
      </c>
      <c r="AA13" s="73" t="s">
        <v>167</v>
      </c>
      <c r="AB13" s="71">
        <v>11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6"/>
      <c r="C14" s="78"/>
      <c r="D14" s="68"/>
      <c r="E14" s="70"/>
      <c r="F14" s="60"/>
      <c r="G14" s="50"/>
      <c r="H14" s="58"/>
      <c r="I14" s="50"/>
      <c r="J14" s="58"/>
      <c r="K14" s="50"/>
      <c r="L14" s="58"/>
      <c r="M14" s="50"/>
      <c r="N14" s="58"/>
      <c r="O14" s="50"/>
      <c r="P14" s="58"/>
      <c r="Q14" s="50"/>
      <c r="R14" s="58"/>
      <c r="S14" s="50"/>
      <c r="T14" s="58"/>
      <c r="U14" s="50"/>
      <c r="V14" s="58"/>
      <c r="W14" s="50"/>
      <c r="X14" s="58"/>
      <c r="Y14" s="50"/>
      <c r="Z14" s="66"/>
      <c r="AA14" s="74"/>
      <c r="AB14" s="72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19">
        <v>5</v>
      </c>
      <c r="C15" s="77" t="str">
        <f>VLOOKUP(B15,'пр.взв'!B15:E38,2,FALSE)</f>
        <v>Горбачевский Никита Александрович</v>
      </c>
      <c r="D15" s="67" t="str">
        <f>VLOOKUP(B15,'пр.взв'!B15:F66,3,FALSE)</f>
        <v>13.03.1994, 1р</v>
      </c>
      <c r="E15" s="67" t="str">
        <f>VLOOKUP(B15,'пр.взв'!B15:G66,4,FALSE)</f>
        <v>Москва</v>
      </c>
      <c r="F15" s="59">
        <v>6</v>
      </c>
      <c r="G15" s="51">
        <v>3</v>
      </c>
      <c r="H15" s="57">
        <v>7</v>
      </c>
      <c r="I15" s="51">
        <v>4</v>
      </c>
      <c r="J15" s="57" t="s">
        <v>152</v>
      </c>
      <c r="K15" s="51"/>
      <c r="L15" s="57" t="s">
        <v>152</v>
      </c>
      <c r="M15" s="51"/>
      <c r="N15" s="57" t="s">
        <v>152</v>
      </c>
      <c r="O15" s="51"/>
      <c r="P15" s="57" t="s">
        <v>152</v>
      </c>
      <c r="Q15" s="51"/>
      <c r="R15" s="57" t="s">
        <v>152</v>
      </c>
      <c r="S15" s="51"/>
      <c r="T15" s="57" t="s">
        <v>152</v>
      </c>
      <c r="U15" s="51"/>
      <c r="V15" s="57" t="s">
        <v>152</v>
      </c>
      <c r="W15" s="51"/>
      <c r="X15" s="57" t="s">
        <v>152</v>
      </c>
      <c r="Y15" s="51"/>
      <c r="Z15" s="65">
        <v>2</v>
      </c>
      <c r="AA15" s="71">
        <f>SUM(G15+I15+K15+M15+O15+Q15+S15+U15+W15+Y15)</f>
        <v>7</v>
      </c>
      <c r="AB15" s="71">
        <v>24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0"/>
      <c r="C16" s="78"/>
      <c r="D16" s="68"/>
      <c r="E16" s="68"/>
      <c r="F16" s="60"/>
      <c r="G16" s="50"/>
      <c r="H16" s="58"/>
      <c r="I16" s="50" t="s">
        <v>151</v>
      </c>
      <c r="J16" s="58"/>
      <c r="K16" s="50"/>
      <c r="L16" s="58"/>
      <c r="M16" s="50"/>
      <c r="N16" s="58"/>
      <c r="O16" s="50"/>
      <c r="P16" s="58"/>
      <c r="Q16" s="50"/>
      <c r="R16" s="58"/>
      <c r="S16" s="50"/>
      <c r="T16" s="58"/>
      <c r="U16" s="50"/>
      <c r="V16" s="58"/>
      <c r="W16" s="50"/>
      <c r="X16" s="58"/>
      <c r="Y16" s="50"/>
      <c r="Z16" s="66"/>
      <c r="AA16" s="72"/>
      <c r="AB16" s="72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5">
        <v>6</v>
      </c>
      <c r="C17" s="77" t="str">
        <f>VLOOKUP(B17,'пр.взв'!B17:E40,2,FALSE)</f>
        <v>Сергеев Дмитрий Анатольевич</v>
      </c>
      <c r="D17" s="67" t="str">
        <f>VLOOKUP(B17,'пр.взв'!B17:F68,3,FALSE)</f>
        <v>05.03.1994, 1р</v>
      </c>
      <c r="E17" s="69" t="str">
        <f>VLOOKUP(B17,'пр.взв'!B17:G68,4,FALSE)</f>
        <v>ЦФО, Владимирская, Владимир</v>
      </c>
      <c r="F17" s="59">
        <v>5</v>
      </c>
      <c r="G17" s="52" t="s">
        <v>148</v>
      </c>
      <c r="H17" s="57">
        <v>8</v>
      </c>
      <c r="I17" s="51">
        <v>3</v>
      </c>
      <c r="J17" s="57">
        <v>7</v>
      </c>
      <c r="K17" s="51">
        <v>3</v>
      </c>
      <c r="L17" s="57" t="s">
        <v>152</v>
      </c>
      <c r="M17" s="51"/>
      <c r="N17" s="57" t="s">
        <v>152</v>
      </c>
      <c r="O17" s="51"/>
      <c r="P17" s="57" t="s">
        <v>152</v>
      </c>
      <c r="Q17" s="51"/>
      <c r="R17" s="57" t="s">
        <v>152</v>
      </c>
      <c r="S17" s="51"/>
      <c r="T17" s="57" t="s">
        <v>152</v>
      </c>
      <c r="U17" s="51"/>
      <c r="V17" s="57" t="s">
        <v>152</v>
      </c>
      <c r="W17" s="51"/>
      <c r="X17" s="57" t="s">
        <v>152</v>
      </c>
      <c r="Y17" s="51"/>
      <c r="Z17" s="65">
        <v>3</v>
      </c>
      <c r="AA17" s="73" t="s">
        <v>166</v>
      </c>
      <c r="AB17" s="71">
        <v>16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6"/>
      <c r="C18" s="78"/>
      <c r="D18" s="68"/>
      <c r="E18" s="70"/>
      <c r="F18" s="60"/>
      <c r="G18" s="50"/>
      <c r="H18" s="58"/>
      <c r="I18" s="50"/>
      <c r="J18" s="58"/>
      <c r="K18" s="50"/>
      <c r="L18" s="58"/>
      <c r="M18" s="50"/>
      <c r="N18" s="58"/>
      <c r="O18" s="50"/>
      <c r="P18" s="58"/>
      <c r="Q18" s="50"/>
      <c r="R18" s="58"/>
      <c r="S18" s="50"/>
      <c r="T18" s="58"/>
      <c r="U18" s="50"/>
      <c r="V18" s="58"/>
      <c r="W18" s="50"/>
      <c r="X18" s="58"/>
      <c r="Y18" s="50"/>
      <c r="Z18" s="66"/>
      <c r="AA18" s="74"/>
      <c r="AB18" s="72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75">
        <v>7</v>
      </c>
      <c r="C19" s="77" t="str">
        <f>VLOOKUP(B19,'пр.взв'!B19:E42,2,FALSE)</f>
        <v>Ермолаев Андрей Алексеевич</v>
      </c>
      <c r="D19" s="67" t="str">
        <f>VLOOKUP(B19,'пр.взв'!B19:F70,3,FALSE)</f>
        <v>10.06.1994, 1р</v>
      </c>
      <c r="E19" s="67" t="str">
        <f>VLOOKUP(B19,'пр.взв'!B19:G70,4,FALSE)</f>
        <v>СФО, Забайкальский, Чита, МО</v>
      </c>
      <c r="F19" s="59">
        <v>8</v>
      </c>
      <c r="G19" s="51">
        <v>4</v>
      </c>
      <c r="H19" s="57">
        <v>5</v>
      </c>
      <c r="I19" s="51">
        <v>0</v>
      </c>
      <c r="J19" s="57">
        <v>6</v>
      </c>
      <c r="K19" s="51">
        <v>2</v>
      </c>
      <c r="L19" s="57">
        <v>11</v>
      </c>
      <c r="M19" s="51">
        <v>4</v>
      </c>
      <c r="N19" s="57" t="s">
        <v>152</v>
      </c>
      <c r="O19" s="51"/>
      <c r="P19" s="57" t="s">
        <v>152</v>
      </c>
      <c r="Q19" s="51"/>
      <c r="R19" s="57" t="s">
        <v>152</v>
      </c>
      <c r="S19" s="51"/>
      <c r="T19" s="57" t="s">
        <v>152</v>
      </c>
      <c r="U19" s="51"/>
      <c r="V19" s="57" t="s">
        <v>152</v>
      </c>
      <c r="W19" s="51"/>
      <c r="X19" s="57" t="s">
        <v>152</v>
      </c>
      <c r="Y19" s="51"/>
      <c r="Z19" s="65">
        <v>4</v>
      </c>
      <c r="AA19" s="71">
        <f>SUM(G19+I19+K19+M19+O19+Q19+S19+U19+W19+Y19)</f>
        <v>10</v>
      </c>
      <c r="AB19" s="71">
        <v>10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6"/>
      <c r="C20" s="78"/>
      <c r="D20" s="68"/>
      <c r="E20" s="68"/>
      <c r="F20" s="60"/>
      <c r="G20" s="50" t="s">
        <v>149</v>
      </c>
      <c r="H20" s="58"/>
      <c r="I20" s="50" t="s">
        <v>151</v>
      </c>
      <c r="J20" s="58"/>
      <c r="K20" s="50"/>
      <c r="L20" s="58"/>
      <c r="M20" s="50" t="s">
        <v>147</v>
      </c>
      <c r="N20" s="58"/>
      <c r="O20" s="50"/>
      <c r="P20" s="58"/>
      <c r="Q20" s="50"/>
      <c r="R20" s="58"/>
      <c r="S20" s="50"/>
      <c r="T20" s="58"/>
      <c r="U20" s="50"/>
      <c r="V20" s="58"/>
      <c r="W20" s="50"/>
      <c r="X20" s="58"/>
      <c r="Y20" s="50"/>
      <c r="Z20" s="66"/>
      <c r="AA20" s="72"/>
      <c r="AB20" s="72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75">
        <v>8</v>
      </c>
      <c r="C21" s="77" t="str">
        <f>VLOOKUP(B21,'пр.взв'!B21:E44,2,FALSE)</f>
        <v>Журавлев Александр Игоревич</v>
      </c>
      <c r="D21" s="67" t="str">
        <f>VLOOKUP(B21,'пр.взв'!B21:F72,3,FALSE)</f>
        <v>26.01.1995, 1р</v>
      </c>
      <c r="E21" s="69" t="str">
        <f>VLOOKUP(B21,'пр.взв'!B21:G72,4,FALSE)</f>
        <v>ПФО, Самарская область, г.Тольятти, МО</v>
      </c>
      <c r="F21" s="59">
        <v>7</v>
      </c>
      <c r="G21" s="51">
        <v>0</v>
      </c>
      <c r="H21" s="57">
        <v>6</v>
      </c>
      <c r="I21" s="51">
        <v>1</v>
      </c>
      <c r="J21" s="57">
        <v>9</v>
      </c>
      <c r="K21" s="51">
        <v>3</v>
      </c>
      <c r="L21" s="57">
        <v>13</v>
      </c>
      <c r="M21" s="51">
        <v>1</v>
      </c>
      <c r="N21" s="57">
        <v>11</v>
      </c>
      <c r="O21" s="51">
        <v>3</v>
      </c>
      <c r="P21" s="57" t="s">
        <v>152</v>
      </c>
      <c r="Q21" s="51"/>
      <c r="R21" s="57" t="s">
        <v>152</v>
      </c>
      <c r="S21" s="51"/>
      <c r="T21" s="57" t="s">
        <v>152</v>
      </c>
      <c r="U21" s="51"/>
      <c r="V21" s="57" t="s">
        <v>152</v>
      </c>
      <c r="W21" s="51"/>
      <c r="X21" s="57" t="s">
        <v>152</v>
      </c>
      <c r="Y21" s="51"/>
      <c r="Z21" s="65">
        <v>5</v>
      </c>
      <c r="AA21" s="71">
        <f>SUM(G21+I21+K21+M21+O21+Q21+S21+U21+W21+Y21)</f>
        <v>8</v>
      </c>
      <c r="AB21" s="71">
        <v>7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6"/>
      <c r="C22" s="78"/>
      <c r="D22" s="68"/>
      <c r="E22" s="70"/>
      <c r="F22" s="60"/>
      <c r="G22" s="50" t="s">
        <v>149</v>
      </c>
      <c r="H22" s="58"/>
      <c r="I22" s="50"/>
      <c r="J22" s="58"/>
      <c r="K22" s="50"/>
      <c r="L22" s="58"/>
      <c r="M22" s="50"/>
      <c r="N22" s="58"/>
      <c r="O22" s="50"/>
      <c r="P22" s="58"/>
      <c r="Q22" s="50"/>
      <c r="R22" s="58"/>
      <c r="S22" s="50"/>
      <c r="T22" s="58"/>
      <c r="U22" s="50"/>
      <c r="V22" s="58"/>
      <c r="W22" s="50"/>
      <c r="X22" s="58"/>
      <c r="Y22" s="50"/>
      <c r="Z22" s="66"/>
      <c r="AA22" s="72"/>
      <c r="AB22" s="72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75">
        <v>9</v>
      </c>
      <c r="C23" s="77" t="str">
        <f>VLOOKUP(B23,'пр.взв'!B23:E46,2,FALSE)</f>
        <v>Каримов Ариф Мамед-Оглы</v>
      </c>
      <c r="D23" s="67" t="str">
        <f>VLOOKUP(B23,'пр.взв'!B23:F74,3,FALSE)</f>
        <v>1994, кмс</v>
      </c>
      <c r="E23" s="67" t="str">
        <f>VLOOKUP(B23,'пр.взв'!B23:G74,4,FALSE)</f>
        <v>ЦФО, Ярославская область, г.Ярославль, МО</v>
      </c>
      <c r="F23" s="59">
        <v>10</v>
      </c>
      <c r="G23" s="51">
        <v>1</v>
      </c>
      <c r="H23" s="57">
        <v>11</v>
      </c>
      <c r="I23" s="51">
        <v>3</v>
      </c>
      <c r="J23" s="57">
        <v>8</v>
      </c>
      <c r="K23" s="51">
        <v>2</v>
      </c>
      <c r="L23" s="57" t="s">
        <v>56</v>
      </c>
      <c r="M23" s="51"/>
      <c r="N23" s="57">
        <v>13</v>
      </c>
      <c r="O23" s="51">
        <v>2</v>
      </c>
      <c r="P23" s="57"/>
      <c r="Q23" s="51"/>
      <c r="R23" s="57"/>
      <c r="S23" s="51"/>
      <c r="T23" s="57">
        <v>20</v>
      </c>
      <c r="U23" s="51">
        <v>3</v>
      </c>
      <c r="V23" s="57"/>
      <c r="W23" s="51"/>
      <c r="X23" s="57"/>
      <c r="Y23" s="51"/>
      <c r="Z23" s="65" t="s">
        <v>162</v>
      </c>
      <c r="AA23" s="71"/>
      <c r="AB23" s="71">
        <v>3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6"/>
      <c r="C24" s="78"/>
      <c r="D24" s="68"/>
      <c r="E24" s="68"/>
      <c r="F24" s="60"/>
      <c r="G24" s="50"/>
      <c r="H24" s="58"/>
      <c r="I24" s="50"/>
      <c r="J24" s="58"/>
      <c r="K24" s="50"/>
      <c r="L24" s="58"/>
      <c r="M24" s="50"/>
      <c r="N24" s="58"/>
      <c r="O24" s="50"/>
      <c r="P24" s="58"/>
      <c r="Q24" s="50"/>
      <c r="R24" s="58"/>
      <c r="S24" s="50"/>
      <c r="T24" s="58"/>
      <c r="U24" s="50"/>
      <c r="V24" s="58"/>
      <c r="W24" s="50"/>
      <c r="X24" s="58"/>
      <c r="Y24" s="50"/>
      <c r="Z24" s="66"/>
      <c r="AA24" s="72"/>
      <c r="AB24" s="72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75">
        <v>10</v>
      </c>
      <c r="C25" s="77" t="str">
        <f>VLOOKUP(B25,'пр.взв'!B25:E48,2,FALSE)</f>
        <v>Межлумов Гамид Насирович</v>
      </c>
      <c r="D25" s="67" t="str">
        <f>VLOOKUP(B25,'пр.взв'!B25:F76,3,FALSE)</f>
        <v>28.02.1994, кмс</v>
      </c>
      <c r="E25" s="69" t="str">
        <f>VLOOKUP(B25,'пр.взв'!B25:G76,4,FALSE)</f>
        <v>ХМАО-Югры, г.Радужный</v>
      </c>
      <c r="F25" s="59">
        <v>9</v>
      </c>
      <c r="G25" s="51">
        <v>3</v>
      </c>
      <c r="H25" s="57">
        <v>13</v>
      </c>
      <c r="I25" s="51">
        <v>3</v>
      </c>
      <c r="J25" s="57" t="s">
        <v>152</v>
      </c>
      <c r="K25" s="51"/>
      <c r="L25" s="57" t="s">
        <v>152</v>
      </c>
      <c r="M25" s="51"/>
      <c r="N25" s="57" t="s">
        <v>152</v>
      </c>
      <c r="O25" s="51"/>
      <c r="P25" s="57" t="s">
        <v>152</v>
      </c>
      <c r="Q25" s="51"/>
      <c r="R25" s="57" t="s">
        <v>152</v>
      </c>
      <c r="S25" s="51"/>
      <c r="T25" s="57" t="s">
        <v>152</v>
      </c>
      <c r="U25" s="51"/>
      <c r="V25" s="57" t="s">
        <v>152</v>
      </c>
      <c r="W25" s="51"/>
      <c r="X25" s="57" t="s">
        <v>152</v>
      </c>
      <c r="Y25" s="51"/>
      <c r="Z25" s="65">
        <v>2</v>
      </c>
      <c r="AA25" s="71">
        <f>SUM(G25+I25+K25+M25+O25+Q25+S25+U25+W25+Y25)</f>
        <v>6</v>
      </c>
      <c r="AB25" s="71">
        <v>21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6"/>
      <c r="C26" s="78"/>
      <c r="D26" s="68"/>
      <c r="E26" s="70"/>
      <c r="F26" s="60"/>
      <c r="G26" s="50"/>
      <c r="H26" s="58"/>
      <c r="I26" s="50"/>
      <c r="J26" s="58"/>
      <c r="K26" s="50"/>
      <c r="L26" s="58"/>
      <c r="M26" s="50"/>
      <c r="N26" s="58"/>
      <c r="O26" s="50"/>
      <c r="P26" s="58"/>
      <c r="Q26" s="50"/>
      <c r="R26" s="58"/>
      <c r="S26" s="50"/>
      <c r="T26" s="58"/>
      <c r="U26" s="50"/>
      <c r="V26" s="58"/>
      <c r="W26" s="50"/>
      <c r="X26" s="58"/>
      <c r="Y26" s="50"/>
      <c r="Z26" s="66"/>
      <c r="AA26" s="72"/>
      <c r="AB26" s="72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75">
        <v>11</v>
      </c>
      <c r="C27" s="77" t="str">
        <f>VLOOKUP(B27,'пр.взв'!B27:E50,2,FALSE)</f>
        <v>Ординян Парис Арменович</v>
      </c>
      <c r="D27" s="67" t="str">
        <f>VLOOKUP(B27,'пр.взв'!B27:F78,3,FALSE)</f>
        <v>23.03.1994, кмс</v>
      </c>
      <c r="E27" s="67" t="str">
        <f>VLOOKUP(B27,'пр.взв'!B27:G78,4,FALSE)</f>
        <v>ЮФО, Краснодарский край, г.Анапа, МО</v>
      </c>
      <c r="F27" s="59">
        <v>12</v>
      </c>
      <c r="G27" s="51">
        <v>0</v>
      </c>
      <c r="H27" s="57">
        <v>9</v>
      </c>
      <c r="I27" s="51">
        <v>1</v>
      </c>
      <c r="J27" s="57" t="s">
        <v>56</v>
      </c>
      <c r="K27" s="51"/>
      <c r="L27" s="57">
        <v>7</v>
      </c>
      <c r="M27" s="51">
        <v>0</v>
      </c>
      <c r="N27" s="57">
        <v>8</v>
      </c>
      <c r="O27" s="51">
        <v>2</v>
      </c>
      <c r="P27" s="57"/>
      <c r="Q27" s="51"/>
      <c r="R27" s="57"/>
      <c r="S27" s="51"/>
      <c r="T27" s="57">
        <v>22</v>
      </c>
      <c r="U27" s="51">
        <v>0</v>
      </c>
      <c r="V27" s="57">
        <v>20</v>
      </c>
      <c r="W27" s="51">
        <v>0</v>
      </c>
      <c r="X27" s="57"/>
      <c r="Y27" s="51"/>
      <c r="Z27" s="65" t="s">
        <v>161</v>
      </c>
      <c r="AA27" s="71"/>
      <c r="AB27" s="71">
        <v>1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6"/>
      <c r="C28" s="78"/>
      <c r="D28" s="68"/>
      <c r="E28" s="68"/>
      <c r="F28" s="60"/>
      <c r="G28" s="50" t="s">
        <v>150</v>
      </c>
      <c r="H28" s="58"/>
      <c r="I28" s="50"/>
      <c r="J28" s="58"/>
      <c r="K28" s="50"/>
      <c r="L28" s="58"/>
      <c r="M28" s="50" t="s">
        <v>147</v>
      </c>
      <c r="N28" s="58"/>
      <c r="O28" s="50"/>
      <c r="P28" s="58"/>
      <c r="Q28" s="50"/>
      <c r="R28" s="58"/>
      <c r="S28" s="50"/>
      <c r="T28" s="58"/>
      <c r="U28" s="50" t="s">
        <v>156</v>
      </c>
      <c r="V28" s="58"/>
      <c r="W28" s="50" t="s">
        <v>170</v>
      </c>
      <c r="X28" s="58"/>
      <c r="Y28" s="50"/>
      <c r="Z28" s="66"/>
      <c r="AA28" s="72"/>
      <c r="AB28" s="72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75">
        <v>12</v>
      </c>
      <c r="C29" s="77" t="str">
        <f>VLOOKUP(B29,'пр.взв'!B29:E52,2,FALSE)</f>
        <v>Габбасов Азамат Фарахович</v>
      </c>
      <c r="D29" s="67" t="str">
        <f>VLOOKUP(B29,'пр.взв'!B29:F80,3,FALSE)</f>
        <v>31.10.1994, 1р</v>
      </c>
      <c r="E29" s="69" t="str">
        <f>VLOOKUP(B29,'пр.взв'!B29:G80,4,FALSE)</f>
        <v>ПФО, Р.Башкортостан, г.Кумертау</v>
      </c>
      <c r="F29" s="59">
        <v>11</v>
      </c>
      <c r="G29" s="51">
        <v>4</v>
      </c>
      <c r="H29" s="57" t="s">
        <v>56</v>
      </c>
      <c r="I29" s="51"/>
      <c r="J29" s="57">
        <v>13</v>
      </c>
      <c r="K29" s="51">
        <v>3</v>
      </c>
      <c r="L29" s="57" t="s">
        <v>152</v>
      </c>
      <c r="M29" s="51"/>
      <c r="N29" s="57" t="s">
        <v>152</v>
      </c>
      <c r="O29" s="51"/>
      <c r="P29" s="57" t="s">
        <v>152</v>
      </c>
      <c r="Q29" s="51"/>
      <c r="R29" s="57" t="s">
        <v>152</v>
      </c>
      <c r="S29" s="51"/>
      <c r="T29" s="57" t="s">
        <v>152</v>
      </c>
      <c r="U29" s="51"/>
      <c r="V29" s="57" t="s">
        <v>152</v>
      </c>
      <c r="W29" s="51"/>
      <c r="X29" s="57" t="s">
        <v>152</v>
      </c>
      <c r="Y29" s="51"/>
      <c r="Z29" s="65">
        <v>3</v>
      </c>
      <c r="AA29" s="71">
        <f>SUM(G29+I29+K29+M29+O29+Q29+S29+U29+W29+Y29)</f>
        <v>7</v>
      </c>
      <c r="AB29" s="71">
        <v>12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6"/>
      <c r="C30" s="78"/>
      <c r="D30" s="68"/>
      <c r="E30" s="70"/>
      <c r="F30" s="60"/>
      <c r="G30" s="50" t="s">
        <v>150</v>
      </c>
      <c r="H30" s="58"/>
      <c r="I30" s="50"/>
      <c r="J30" s="58"/>
      <c r="K30" s="50"/>
      <c r="L30" s="58"/>
      <c r="M30" s="50"/>
      <c r="N30" s="58"/>
      <c r="O30" s="50"/>
      <c r="P30" s="58"/>
      <c r="Q30" s="50"/>
      <c r="R30" s="58"/>
      <c r="S30" s="50"/>
      <c r="T30" s="58"/>
      <c r="U30" s="50"/>
      <c r="V30" s="58"/>
      <c r="W30" s="50"/>
      <c r="X30" s="58"/>
      <c r="Y30" s="50"/>
      <c r="Z30" s="66"/>
      <c r="AA30" s="72"/>
      <c r="AB30" s="72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75">
        <v>13</v>
      </c>
      <c r="C31" s="77" t="str">
        <f>VLOOKUP(B31,'пр.взв'!B31:E54,2,FALSE)</f>
        <v>Пусь Артур Сергеевич</v>
      </c>
      <c r="D31" s="67" t="str">
        <f>VLOOKUP(B31,'пр.взв'!B31:F82,3,FALSE)</f>
        <v>14.07.1994, 1р</v>
      </c>
      <c r="E31" s="67" t="str">
        <f>VLOOKUP(B31,'пр.взв'!B31:G82,4,FALSE)</f>
        <v>ЦФО, Липецкая, Елец, Л</v>
      </c>
      <c r="F31" s="59" t="s">
        <v>56</v>
      </c>
      <c r="G31" s="51"/>
      <c r="H31" s="57">
        <v>10</v>
      </c>
      <c r="I31" s="51">
        <v>1</v>
      </c>
      <c r="J31" s="57">
        <v>12</v>
      </c>
      <c r="K31" s="51">
        <v>1</v>
      </c>
      <c r="L31" s="57">
        <v>8</v>
      </c>
      <c r="M31" s="51">
        <v>3</v>
      </c>
      <c r="N31" s="57">
        <v>9</v>
      </c>
      <c r="O31" s="51">
        <v>3</v>
      </c>
      <c r="P31" s="57" t="s">
        <v>152</v>
      </c>
      <c r="Q31" s="51"/>
      <c r="R31" s="57" t="s">
        <v>152</v>
      </c>
      <c r="S31" s="51"/>
      <c r="T31" s="57" t="s">
        <v>152</v>
      </c>
      <c r="U31" s="51"/>
      <c r="V31" s="57" t="s">
        <v>152</v>
      </c>
      <c r="W31" s="51"/>
      <c r="X31" s="57" t="s">
        <v>152</v>
      </c>
      <c r="Y31" s="51"/>
      <c r="Z31" s="65">
        <v>5</v>
      </c>
      <c r="AA31" s="71">
        <f>SUM(G31+I31+K31+M31+O31+Q31+S31+U31+W31+Y31)</f>
        <v>8</v>
      </c>
      <c r="AB31" s="71">
        <v>9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6"/>
      <c r="C32" s="78"/>
      <c r="D32" s="68"/>
      <c r="E32" s="68"/>
      <c r="F32" s="60"/>
      <c r="G32" s="50"/>
      <c r="H32" s="58"/>
      <c r="I32" s="50"/>
      <c r="J32" s="58"/>
      <c r="K32" s="50"/>
      <c r="L32" s="58"/>
      <c r="M32" s="50"/>
      <c r="N32" s="58"/>
      <c r="O32" s="50"/>
      <c r="P32" s="58"/>
      <c r="Q32" s="50"/>
      <c r="R32" s="58"/>
      <c r="S32" s="50"/>
      <c r="T32" s="58"/>
      <c r="U32" s="50"/>
      <c r="V32" s="58"/>
      <c r="W32" s="50"/>
      <c r="X32" s="58"/>
      <c r="Y32" s="50"/>
      <c r="Z32" s="66"/>
      <c r="AA32" s="72"/>
      <c r="AB32" s="72"/>
      <c r="AC32" s="21"/>
      <c r="AD32" s="21"/>
      <c r="AE32" s="21"/>
      <c r="AF32" s="21"/>
      <c r="AG32" s="21"/>
      <c r="AH32" s="21"/>
    </row>
    <row r="33" spans="1:34" ht="12" customHeight="1" thickBot="1" thickTop="1">
      <c r="A33" s="1"/>
      <c r="B33" s="129" t="s">
        <v>54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1"/>
      <c r="AC33" s="21"/>
      <c r="AD33" s="21"/>
      <c r="AE33" s="21"/>
      <c r="AF33" s="21"/>
      <c r="AG33" s="21"/>
      <c r="AH33" s="21"/>
    </row>
    <row r="34" spans="2:34" ht="12.75" customHeight="1" thickTop="1">
      <c r="B34" s="75">
        <v>14</v>
      </c>
      <c r="C34" s="77" t="str">
        <f>VLOOKUP(B34,'пр.взв'!B33:E56,2,FALSE)</f>
        <v>Герасимов Илья Владимирович</v>
      </c>
      <c r="D34" s="67" t="str">
        <f>VLOOKUP(B34,'пр.взв'!B33:F84,3,FALSE)</f>
        <v>12.12.1994, 1р</v>
      </c>
      <c r="E34" s="69" t="str">
        <f>VLOOKUP(B34,'пр.взв'!B33:G84,4,FALSE)</f>
        <v>ПФО, Нижегородская область, г.Дзержинск</v>
      </c>
      <c r="F34" s="59">
        <v>15</v>
      </c>
      <c r="G34" s="52" t="s">
        <v>148</v>
      </c>
      <c r="H34" s="57">
        <v>16</v>
      </c>
      <c r="I34" s="51">
        <v>2</v>
      </c>
      <c r="J34" s="57">
        <v>17</v>
      </c>
      <c r="K34" s="51">
        <v>4</v>
      </c>
      <c r="L34" s="57" t="s">
        <v>152</v>
      </c>
      <c r="M34" s="51"/>
      <c r="N34" s="57" t="s">
        <v>152</v>
      </c>
      <c r="O34" s="51"/>
      <c r="P34" s="57" t="s">
        <v>152</v>
      </c>
      <c r="Q34" s="51"/>
      <c r="R34" s="57" t="s">
        <v>152</v>
      </c>
      <c r="S34" s="51"/>
      <c r="T34" s="57" t="s">
        <v>152</v>
      </c>
      <c r="U34" s="51"/>
      <c r="V34" s="57" t="s">
        <v>152</v>
      </c>
      <c r="W34" s="51"/>
      <c r="X34" s="57" t="s">
        <v>152</v>
      </c>
      <c r="Y34" s="51"/>
      <c r="Z34" s="65">
        <v>3</v>
      </c>
      <c r="AA34" s="73" t="s">
        <v>166</v>
      </c>
      <c r="AB34" s="71">
        <v>15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76"/>
      <c r="C35" s="78"/>
      <c r="D35" s="68"/>
      <c r="E35" s="70"/>
      <c r="F35" s="60"/>
      <c r="G35" s="50"/>
      <c r="H35" s="58"/>
      <c r="I35" s="50"/>
      <c r="J35" s="58"/>
      <c r="K35" s="50" t="s">
        <v>155</v>
      </c>
      <c r="L35" s="58"/>
      <c r="M35" s="50"/>
      <c r="N35" s="58"/>
      <c r="O35" s="50"/>
      <c r="P35" s="58"/>
      <c r="Q35" s="50"/>
      <c r="R35" s="58"/>
      <c r="S35" s="50"/>
      <c r="T35" s="58"/>
      <c r="U35" s="50"/>
      <c r="V35" s="58"/>
      <c r="W35" s="50"/>
      <c r="X35" s="58"/>
      <c r="Y35" s="50"/>
      <c r="Z35" s="66"/>
      <c r="AA35" s="74"/>
      <c r="AB35" s="72"/>
      <c r="AC35" s="21"/>
      <c r="AD35" s="21"/>
      <c r="AE35" s="21"/>
      <c r="AF35" s="21"/>
      <c r="AG35" s="21"/>
      <c r="AH35" s="21"/>
    </row>
    <row r="36" spans="2:34" ht="12.75" customHeight="1" thickTop="1">
      <c r="B36" s="75">
        <v>15</v>
      </c>
      <c r="C36" s="77" t="str">
        <f>VLOOKUP(B36,'пр.взв'!B35:E58,2,FALSE)</f>
        <v>Чанутрия Георгий Гиглаевич</v>
      </c>
      <c r="D36" s="67" t="str">
        <f>VLOOKUP(B36,'пр.взв'!B35:F86,3,FALSE)</f>
        <v>09.03.1994, кмс</v>
      </c>
      <c r="E36" s="67" t="str">
        <f>VLOOKUP(B36,'пр.взв'!B35:G86,4,FALSE)</f>
        <v>СЗФО, Санкт-Петербург, МО</v>
      </c>
      <c r="F36" s="59">
        <v>14</v>
      </c>
      <c r="G36" s="51">
        <v>3</v>
      </c>
      <c r="H36" s="57">
        <v>17</v>
      </c>
      <c r="I36" s="51">
        <v>3</v>
      </c>
      <c r="J36" s="57" t="s">
        <v>152</v>
      </c>
      <c r="K36" s="51"/>
      <c r="L36" s="57" t="s">
        <v>152</v>
      </c>
      <c r="M36" s="51"/>
      <c r="N36" s="57" t="s">
        <v>152</v>
      </c>
      <c r="O36" s="51"/>
      <c r="P36" s="57" t="s">
        <v>152</v>
      </c>
      <c r="Q36" s="51"/>
      <c r="R36" s="57" t="s">
        <v>152</v>
      </c>
      <c r="S36" s="51"/>
      <c r="T36" s="57" t="s">
        <v>152</v>
      </c>
      <c r="U36" s="51"/>
      <c r="V36" s="57" t="s">
        <v>152</v>
      </c>
      <c r="W36" s="51"/>
      <c r="X36" s="57" t="s">
        <v>152</v>
      </c>
      <c r="Y36" s="51"/>
      <c r="Z36" s="65">
        <v>2</v>
      </c>
      <c r="AA36" s="71">
        <f>SUM(G36+I36+K36+M36+O36+Q36+S36+U36+W36+Y36)</f>
        <v>6</v>
      </c>
      <c r="AB36" s="71">
        <v>22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76"/>
      <c r="C37" s="78"/>
      <c r="D37" s="68"/>
      <c r="E37" s="68"/>
      <c r="F37" s="60"/>
      <c r="G37" s="50"/>
      <c r="H37" s="58"/>
      <c r="I37" s="50"/>
      <c r="J37" s="58"/>
      <c r="K37" s="50"/>
      <c r="L37" s="58"/>
      <c r="M37" s="50"/>
      <c r="N37" s="58"/>
      <c r="O37" s="50"/>
      <c r="P37" s="58"/>
      <c r="Q37" s="50"/>
      <c r="R37" s="58"/>
      <c r="S37" s="50"/>
      <c r="T37" s="58"/>
      <c r="U37" s="50"/>
      <c r="V37" s="58"/>
      <c r="W37" s="50"/>
      <c r="X37" s="58"/>
      <c r="Y37" s="50"/>
      <c r="Z37" s="66"/>
      <c r="AA37" s="72"/>
      <c r="AB37" s="72"/>
      <c r="AC37" s="21"/>
      <c r="AD37" s="21"/>
      <c r="AE37" s="21"/>
      <c r="AF37" s="21"/>
      <c r="AG37" s="21"/>
      <c r="AH37" s="21"/>
    </row>
    <row r="38" spans="2:34" ht="12.75" customHeight="1" thickTop="1">
      <c r="B38" s="75">
        <v>16</v>
      </c>
      <c r="C38" s="77" t="str">
        <f>VLOOKUP(B38,'пр.взв'!B37:E58,2,FALSE)</f>
        <v>Петкевич Владимир Владимирович</v>
      </c>
      <c r="D38" s="67" t="str">
        <f>VLOOKUP(B38,'пр.взв'!B37:F88,3,FALSE)</f>
        <v>09.09.1995, 1р</v>
      </c>
      <c r="E38" s="69" t="str">
        <f>VLOOKUP(B38,'пр.взв'!B37:G88,4,FALSE)</f>
        <v>Москва</v>
      </c>
      <c r="F38" s="59">
        <v>17</v>
      </c>
      <c r="G38" s="51">
        <v>4</v>
      </c>
      <c r="H38" s="57">
        <v>14</v>
      </c>
      <c r="I38" s="51">
        <v>3</v>
      </c>
      <c r="J38" s="57" t="s">
        <v>152</v>
      </c>
      <c r="K38" s="51"/>
      <c r="L38" s="57" t="s">
        <v>152</v>
      </c>
      <c r="M38" s="51"/>
      <c r="N38" s="57" t="s">
        <v>152</v>
      </c>
      <c r="O38" s="51"/>
      <c r="P38" s="57" t="s">
        <v>152</v>
      </c>
      <c r="Q38" s="51"/>
      <c r="R38" s="57" t="s">
        <v>152</v>
      </c>
      <c r="S38" s="51"/>
      <c r="T38" s="57" t="s">
        <v>152</v>
      </c>
      <c r="U38" s="51"/>
      <c r="V38" s="57" t="s">
        <v>152</v>
      </c>
      <c r="W38" s="51"/>
      <c r="X38" s="57" t="s">
        <v>152</v>
      </c>
      <c r="Y38" s="51"/>
      <c r="Z38" s="65">
        <v>2</v>
      </c>
      <c r="AA38" s="71">
        <f>SUM(G38+I38+K38+M38+O38+Q38+S38+U38+W38+Y38)</f>
        <v>7</v>
      </c>
      <c r="AB38" s="71">
        <v>25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76"/>
      <c r="C39" s="78"/>
      <c r="D39" s="68"/>
      <c r="E39" s="70"/>
      <c r="F39" s="60"/>
      <c r="G39" s="50" t="s">
        <v>146</v>
      </c>
      <c r="H39" s="58"/>
      <c r="I39" s="50"/>
      <c r="J39" s="58"/>
      <c r="K39" s="50"/>
      <c r="L39" s="58"/>
      <c r="M39" s="50"/>
      <c r="N39" s="58"/>
      <c r="O39" s="50"/>
      <c r="P39" s="58"/>
      <c r="Q39" s="50"/>
      <c r="R39" s="58"/>
      <c r="S39" s="50"/>
      <c r="T39" s="58"/>
      <c r="U39" s="50"/>
      <c r="V39" s="58"/>
      <c r="W39" s="50"/>
      <c r="X39" s="58"/>
      <c r="Y39" s="50"/>
      <c r="Z39" s="66"/>
      <c r="AA39" s="72"/>
      <c r="AB39" s="72"/>
      <c r="AC39" s="21"/>
      <c r="AD39" s="21"/>
      <c r="AE39" s="21"/>
      <c r="AF39" s="21"/>
      <c r="AG39" s="21"/>
      <c r="AH39" s="21"/>
    </row>
    <row r="40" spans="2:34" ht="12.75" customHeight="1" thickTop="1">
      <c r="B40" s="75">
        <v>17</v>
      </c>
      <c r="C40" s="77" t="str">
        <f>VLOOKUP(B40,'пр.взв'!B39:E58,2,FALSE)</f>
        <v>Светик Кирилл Сергеевич</v>
      </c>
      <c r="D40" s="67" t="str">
        <f>VLOOKUP(B40,'пр.взв'!B39:F90,3,FALSE)</f>
        <v>17.01.1994, кмс</v>
      </c>
      <c r="E40" s="67" t="str">
        <f>VLOOKUP(B40,'пр.взв'!B39:G90,4,FALSE)</f>
        <v>ЦФО, Московская об.</v>
      </c>
      <c r="F40" s="59">
        <v>16</v>
      </c>
      <c r="G40" s="51">
        <v>0</v>
      </c>
      <c r="H40" s="57">
        <v>15</v>
      </c>
      <c r="I40" s="51">
        <v>1</v>
      </c>
      <c r="J40" s="57">
        <v>14</v>
      </c>
      <c r="K40" s="51">
        <v>0</v>
      </c>
      <c r="L40" s="57">
        <v>20</v>
      </c>
      <c r="M40" s="51">
        <v>4</v>
      </c>
      <c r="N40" s="57">
        <v>23</v>
      </c>
      <c r="O40" s="51">
        <v>3</v>
      </c>
      <c r="P40" s="57" t="s">
        <v>152</v>
      </c>
      <c r="Q40" s="51"/>
      <c r="R40" s="57" t="s">
        <v>152</v>
      </c>
      <c r="S40" s="51"/>
      <c r="T40" s="57" t="s">
        <v>152</v>
      </c>
      <c r="U40" s="51"/>
      <c r="V40" s="57" t="s">
        <v>152</v>
      </c>
      <c r="W40" s="51"/>
      <c r="X40" s="57" t="s">
        <v>152</v>
      </c>
      <c r="Y40" s="51"/>
      <c r="Z40" s="65">
        <v>5</v>
      </c>
      <c r="AA40" s="71">
        <f>SUM(G40+I40+K40+M40+O40+Q40+S40+U40+W40+Y40)</f>
        <v>8</v>
      </c>
      <c r="AB40" s="71">
        <v>8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76"/>
      <c r="C41" s="78"/>
      <c r="D41" s="68"/>
      <c r="E41" s="68"/>
      <c r="F41" s="60"/>
      <c r="G41" s="50" t="s">
        <v>146</v>
      </c>
      <c r="H41" s="58"/>
      <c r="I41" s="50"/>
      <c r="J41" s="58"/>
      <c r="K41" s="50" t="s">
        <v>155</v>
      </c>
      <c r="L41" s="58"/>
      <c r="M41" s="50" t="s">
        <v>160</v>
      </c>
      <c r="N41" s="58"/>
      <c r="O41" s="50"/>
      <c r="P41" s="58"/>
      <c r="Q41" s="50"/>
      <c r="R41" s="58"/>
      <c r="S41" s="50"/>
      <c r="T41" s="58"/>
      <c r="U41" s="50"/>
      <c r="V41" s="58"/>
      <c r="W41" s="50"/>
      <c r="X41" s="58"/>
      <c r="Y41" s="50"/>
      <c r="Z41" s="66"/>
      <c r="AA41" s="72"/>
      <c r="AB41" s="72"/>
      <c r="AC41" s="21"/>
      <c r="AD41" s="21"/>
      <c r="AE41" s="21"/>
      <c r="AF41" s="21"/>
      <c r="AG41" s="21"/>
      <c r="AH41" s="21"/>
    </row>
    <row r="42" spans="2:34" ht="12.75" customHeight="1" thickTop="1">
      <c r="B42" s="75">
        <v>18</v>
      </c>
      <c r="C42" s="77" t="str">
        <f>VLOOKUP(B42,'пр.взв'!B41:E58,2,FALSE)</f>
        <v>Данилов Глеб Александрович</v>
      </c>
      <c r="D42" s="67" t="str">
        <f>VLOOKUP(B42,'пр.взв'!B41:F92,3,FALSE)</f>
        <v>06.10.1994, 1р</v>
      </c>
      <c r="E42" s="69" t="str">
        <f>VLOOKUP(B42,'пр.взв'!B41:G92,4,FALSE)</f>
        <v>ПФО, Самарская область, г.Тольятти, МО</v>
      </c>
      <c r="F42" s="59">
        <v>19</v>
      </c>
      <c r="G42" s="51">
        <v>3</v>
      </c>
      <c r="H42" s="57">
        <v>20</v>
      </c>
      <c r="I42" s="51">
        <v>3</v>
      </c>
      <c r="J42" s="57" t="s">
        <v>152</v>
      </c>
      <c r="K42" s="51"/>
      <c r="L42" s="57" t="s">
        <v>152</v>
      </c>
      <c r="M42" s="51"/>
      <c r="N42" s="57" t="s">
        <v>152</v>
      </c>
      <c r="O42" s="51"/>
      <c r="P42" s="57" t="s">
        <v>152</v>
      </c>
      <c r="Q42" s="51"/>
      <c r="R42" s="57" t="s">
        <v>152</v>
      </c>
      <c r="S42" s="51"/>
      <c r="T42" s="57" t="s">
        <v>152</v>
      </c>
      <c r="U42" s="51"/>
      <c r="V42" s="57" t="s">
        <v>152</v>
      </c>
      <c r="W42" s="51"/>
      <c r="X42" s="57" t="s">
        <v>152</v>
      </c>
      <c r="Y42" s="51"/>
      <c r="Z42" s="65">
        <v>2</v>
      </c>
      <c r="AA42" s="71">
        <f>SUM(G42+I42+K42+M42+O42+Q42+S42+U42+W42+Y42)</f>
        <v>6</v>
      </c>
      <c r="AB42" s="71">
        <v>23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76"/>
      <c r="C43" s="78"/>
      <c r="D43" s="68"/>
      <c r="E43" s="70"/>
      <c r="F43" s="60"/>
      <c r="G43" s="50"/>
      <c r="H43" s="58"/>
      <c r="I43" s="50"/>
      <c r="J43" s="58"/>
      <c r="K43" s="50"/>
      <c r="L43" s="58"/>
      <c r="M43" s="50"/>
      <c r="N43" s="58"/>
      <c r="O43" s="50"/>
      <c r="P43" s="58"/>
      <c r="Q43" s="50"/>
      <c r="R43" s="58"/>
      <c r="S43" s="50"/>
      <c r="T43" s="58"/>
      <c r="U43" s="50"/>
      <c r="V43" s="58"/>
      <c r="W43" s="50"/>
      <c r="X43" s="58"/>
      <c r="Y43" s="50"/>
      <c r="Z43" s="66"/>
      <c r="AA43" s="72"/>
      <c r="AB43" s="72"/>
      <c r="AC43" s="21"/>
      <c r="AD43" s="21"/>
      <c r="AE43" s="21"/>
      <c r="AF43" s="21"/>
      <c r="AG43" s="21"/>
      <c r="AH43" s="21"/>
    </row>
    <row r="44" spans="2:34" ht="12.75" customHeight="1" thickTop="1">
      <c r="B44" s="75">
        <v>19</v>
      </c>
      <c r="C44" s="77" t="str">
        <f>VLOOKUP(B44,'пр.взв'!B43:E58,2,FALSE)</f>
        <v>Жабин Максим Михайлович</v>
      </c>
      <c r="D44" s="67" t="str">
        <f>VLOOKUP(B44,'пр.взв'!B43:F94,3,FALSE)</f>
        <v>02.01.1994, кмс</v>
      </c>
      <c r="E44" s="67" t="str">
        <f>VLOOKUP(B44,'пр.взв'!B43:G94,4,FALSE)</f>
        <v>ЦФО, Воронежская область, г.Воронеж</v>
      </c>
      <c r="F44" s="59">
        <v>18</v>
      </c>
      <c r="G44" s="51">
        <v>2</v>
      </c>
      <c r="H44" s="57">
        <v>21</v>
      </c>
      <c r="I44" s="51">
        <v>3</v>
      </c>
      <c r="J44" s="57">
        <v>20</v>
      </c>
      <c r="K44" s="51">
        <v>4</v>
      </c>
      <c r="L44" s="57" t="s">
        <v>159</v>
      </c>
      <c r="M44" s="61"/>
      <c r="N44" s="61"/>
      <c r="O44" s="62"/>
      <c r="P44" s="57" t="s">
        <v>152</v>
      </c>
      <c r="Q44" s="51"/>
      <c r="R44" s="57" t="s">
        <v>152</v>
      </c>
      <c r="S44" s="51"/>
      <c r="T44" s="57" t="s">
        <v>152</v>
      </c>
      <c r="U44" s="51"/>
      <c r="V44" s="57" t="s">
        <v>152</v>
      </c>
      <c r="W44" s="51"/>
      <c r="X44" s="57" t="s">
        <v>152</v>
      </c>
      <c r="Y44" s="51"/>
      <c r="Z44" s="65">
        <v>3</v>
      </c>
      <c r="AA44" s="71">
        <f>SUM(G44+I44+K44+M44+O44+Q44+S44+U44+W44+Y44)</f>
        <v>9</v>
      </c>
      <c r="AB44" s="71">
        <v>18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76"/>
      <c r="C45" s="78"/>
      <c r="D45" s="68"/>
      <c r="E45" s="68"/>
      <c r="F45" s="60"/>
      <c r="G45" s="50"/>
      <c r="H45" s="58"/>
      <c r="I45" s="50"/>
      <c r="J45" s="58"/>
      <c r="K45" s="50" t="s">
        <v>156</v>
      </c>
      <c r="L45" s="58"/>
      <c r="M45" s="63"/>
      <c r="N45" s="63"/>
      <c r="O45" s="64"/>
      <c r="P45" s="58"/>
      <c r="Q45" s="50"/>
      <c r="R45" s="58"/>
      <c r="S45" s="50"/>
      <c r="T45" s="58"/>
      <c r="U45" s="50"/>
      <c r="V45" s="58"/>
      <c r="W45" s="50"/>
      <c r="X45" s="58"/>
      <c r="Y45" s="50"/>
      <c r="Z45" s="66"/>
      <c r="AA45" s="72"/>
      <c r="AB45" s="72"/>
      <c r="AC45" s="21"/>
      <c r="AD45" s="21"/>
      <c r="AE45" s="21"/>
      <c r="AF45" s="21"/>
      <c r="AG45" s="21"/>
      <c r="AH45" s="21"/>
    </row>
    <row r="46" spans="2:34" ht="12.75" customHeight="1" thickTop="1">
      <c r="B46" s="75">
        <v>20</v>
      </c>
      <c r="C46" s="77" t="str">
        <f>VLOOKUP(B46,'пр.взв'!B45:E58,2,FALSE)</f>
        <v>Шафиков Данил Камильевич</v>
      </c>
      <c r="D46" s="67" t="str">
        <f>VLOOKUP(B46,'пр.взв'!B45:F96,3,FALSE)</f>
        <v>01.07.1994, 1р</v>
      </c>
      <c r="E46" s="69" t="str">
        <f>VLOOKUP(B46,'пр.взв'!B45:G96,4,FALSE)</f>
        <v>УрФО, Челябинская </v>
      </c>
      <c r="F46" s="59">
        <v>21</v>
      </c>
      <c r="G46" s="51">
        <v>1</v>
      </c>
      <c r="H46" s="57">
        <v>18</v>
      </c>
      <c r="I46" s="51">
        <v>1</v>
      </c>
      <c r="J46" s="57">
        <v>19</v>
      </c>
      <c r="K46" s="51">
        <v>0</v>
      </c>
      <c r="L46" s="57">
        <v>17</v>
      </c>
      <c r="M46" s="51">
        <v>0</v>
      </c>
      <c r="N46" s="57" t="s">
        <v>56</v>
      </c>
      <c r="O46" s="51"/>
      <c r="P46" s="57">
        <v>22</v>
      </c>
      <c r="Q46" s="51">
        <v>1</v>
      </c>
      <c r="R46" s="57">
        <v>23</v>
      </c>
      <c r="S46" s="51">
        <v>1</v>
      </c>
      <c r="T46" s="57">
        <v>9</v>
      </c>
      <c r="U46" s="52" t="s">
        <v>148</v>
      </c>
      <c r="V46" s="57">
        <v>11</v>
      </c>
      <c r="W46" s="51">
        <v>4</v>
      </c>
      <c r="X46" s="57"/>
      <c r="Y46" s="51"/>
      <c r="Z46" s="65" t="s">
        <v>164</v>
      </c>
      <c r="AA46" s="71"/>
      <c r="AB46" s="71">
        <v>2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76"/>
      <c r="C47" s="78"/>
      <c r="D47" s="68"/>
      <c r="E47" s="70"/>
      <c r="F47" s="60"/>
      <c r="G47" s="50"/>
      <c r="H47" s="58"/>
      <c r="I47" s="50"/>
      <c r="J47" s="58"/>
      <c r="K47" s="50" t="s">
        <v>156</v>
      </c>
      <c r="L47" s="58"/>
      <c r="M47" s="50" t="s">
        <v>160</v>
      </c>
      <c r="N47" s="58"/>
      <c r="O47" s="50"/>
      <c r="P47" s="58"/>
      <c r="Q47" s="50"/>
      <c r="R47" s="58"/>
      <c r="S47" s="50"/>
      <c r="T47" s="58"/>
      <c r="U47" s="50"/>
      <c r="V47" s="58"/>
      <c r="W47" s="50" t="s">
        <v>170</v>
      </c>
      <c r="X47" s="58"/>
      <c r="Y47" s="50"/>
      <c r="Z47" s="66"/>
      <c r="AA47" s="72"/>
      <c r="AB47" s="72"/>
      <c r="AC47" s="21"/>
      <c r="AD47" s="21"/>
      <c r="AE47" s="21"/>
      <c r="AF47" s="21"/>
      <c r="AG47" s="21"/>
      <c r="AH47" s="21"/>
    </row>
    <row r="48" spans="2:34" ht="12.75" customHeight="1" thickTop="1">
      <c r="B48" s="75">
        <v>21</v>
      </c>
      <c r="C48" s="77" t="str">
        <f>VLOOKUP(B48,'пр.взв'!B47:E58,2,FALSE)</f>
        <v>Малышев Дмитрий Алексеевич</v>
      </c>
      <c r="D48" s="67" t="str">
        <f>VLOOKUP(B48,'пр.взв'!B47:F98,3,FALSE)</f>
        <v>01.07.1994, 1р</v>
      </c>
      <c r="E48" s="67" t="str">
        <f>VLOOKUP(B48,'пр.взв'!B47:G98,4,FALSE)</f>
        <v>ЦФО, Владимирская область, г.Александров, ПР</v>
      </c>
      <c r="F48" s="59">
        <v>20</v>
      </c>
      <c r="G48" s="51">
        <v>3</v>
      </c>
      <c r="H48" s="57">
        <v>19</v>
      </c>
      <c r="I48" s="51">
        <v>2</v>
      </c>
      <c r="J48" s="57">
        <v>22</v>
      </c>
      <c r="K48" s="51">
        <v>4</v>
      </c>
      <c r="L48" s="57" t="s">
        <v>152</v>
      </c>
      <c r="M48" s="51"/>
      <c r="N48" s="57" t="s">
        <v>152</v>
      </c>
      <c r="O48" s="51"/>
      <c r="P48" s="57" t="s">
        <v>152</v>
      </c>
      <c r="Q48" s="51"/>
      <c r="R48" s="57" t="s">
        <v>152</v>
      </c>
      <c r="S48" s="51"/>
      <c r="T48" s="57" t="s">
        <v>152</v>
      </c>
      <c r="U48" s="51"/>
      <c r="V48" s="57" t="s">
        <v>152</v>
      </c>
      <c r="W48" s="51"/>
      <c r="X48" s="57" t="s">
        <v>152</v>
      </c>
      <c r="Y48" s="51"/>
      <c r="Z48" s="65">
        <v>3</v>
      </c>
      <c r="AA48" s="71">
        <f>SUM(G48+I48+K48+M48+O48+Q48+S48+U48+W48+Y48)</f>
        <v>9</v>
      </c>
      <c r="AB48" s="71">
        <v>17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76"/>
      <c r="C49" s="78"/>
      <c r="D49" s="68"/>
      <c r="E49" s="68"/>
      <c r="F49" s="60"/>
      <c r="G49" s="50"/>
      <c r="H49" s="58"/>
      <c r="I49" s="50"/>
      <c r="J49" s="58"/>
      <c r="K49" s="50" t="s">
        <v>157</v>
      </c>
      <c r="L49" s="58"/>
      <c r="M49" s="50"/>
      <c r="N49" s="58"/>
      <c r="O49" s="50"/>
      <c r="P49" s="58"/>
      <c r="Q49" s="50"/>
      <c r="R49" s="58"/>
      <c r="S49" s="50"/>
      <c r="T49" s="58"/>
      <c r="U49" s="50"/>
      <c r="V49" s="58"/>
      <c r="W49" s="50"/>
      <c r="X49" s="58"/>
      <c r="Y49" s="50"/>
      <c r="Z49" s="66"/>
      <c r="AA49" s="72"/>
      <c r="AB49" s="72"/>
      <c r="AC49" s="21"/>
      <c r="AD49" s="21"/>
      <c r="AE49" s="21"/>
      <c r="AF49" s="21"/>
      <c r="AG49" s="21"/>
      <c r="AH49" s="21"/>
    </row>
    <row r="50" spans="2:34" ht="12.75" customHeight="1" thickTop="1">
      <c r="B50" s="75">
        <v>22</v>
      </c>
      <c r="C50" s="77" t="str">
        <f>VLOOKUP(B50,'пр.взв'!B49:E58,2,FALSE)</f>
        <v>Бученков Александр Николаевич</v>
      </c>
      <c r="D50" s="67" t="str">
        <f>VLOOKUP(B50,'пр.взв'!B49:F100,3,FALSE)</f>
        <v>27.06.1994, кмс</v>
      </c>
      <c r="E50" s="69" t="str">
        <f>VLOOKUP(B50,'пр.взв'!B49:G100,4,FALSE)</f>
        <v>Москва</v>
      </c>
      <c r="F50" s="59">
        <v>23</v>
      </c>
      <c r="G50" s="51">
        <v>1</v>
      </c>
      <c r="H50" s="57">
        <v>24</v>
      </c>
      <c r="I50" s="51">
        <v>0</v>
      </c>
      <c r="J50" s="57">
        <v>21</v>
      </c>
      <c r="K50" s="51">
        <v>0</v>
      </c>
      <c r="L50" s="57" t="s">
        <v>56</v>
      </c>
      <c r="M50" s="51"/>
      <c r="N50" s="57">
        <v>25</v>
      </c>
      <c r="O50" s="51">
        <v>1</v>
      </c>
      <c r="P50" s="57">
        <v>20</v>
      </c>
      <c r="Q50" s="51">
        <v>3</v>
      </c>
      <c r="R50" s="57" t="s">
        <v>56</v>
      </c>
      <c r="S50" s="51"/>
      <c r="T50" s="57">
        <v>11</v>
      </c>
      <c r="U50" s="51">
        <v>4</v>
      </c>
      <c r="V50" s="57"/>
      <c r="W50" s="51"/>
      <c r="X50" s="57"/>
      <c r="Y50" s="51"/>
      <c r="Z50" s="65" t="s">
        <v>165</v>
      </c>
      <c r="AA50" s="71"/>
      <c r="AB50" s="71">
        <v>3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76"/>
      <c r="C51" s="78"/>
      <c r="D51" s="68"/>
      <c r="E51" s="70"/>
      <c r="F51" s="60"/>
      <c r="G51" s="50"/>
      <c r="H51" s="58"/>
      <c r="I51" s="50" t="s">
        <v>153</v>
      </c>
      <c r="J51" s="58"/>
      <c r="K51" s="50" t="s">
        <v>157</v>
      </c>
      <c r="L51" s="58"/>
      <c r="M51" s="50"/>
      <c r="N51" s="58"/>
      <c r="O51" s="50"/>
      <c r="P51" s="58"/>
      <c r="Q51" s="50"/>
      <c r="R51" s="58"/>
      <c r="S51" s="50"/>
      <c r="T51" s="58"/>
      <c r="U51" s="50" t="s">
        <v>156</v>
      </c>
      <c r="V51" s="58"/>
      <c r="W51" s="50"/>
      <c r="X51" s="58"/>
      <c r="Y51" s="50"/>
      <c r="Z51" s="66"/>
      <c r="AA51" s="72"/>
      <c r="AB51" s="72"/>
      <c r="AC51" s="21"/>
      <c r="AD51" s="21"/>
      <c r="AE51" s="21"/>
      <c r="AF51" s="21"/>
      <c r="AG51" s="21"/>
      <c r="AH51" s="21"/>
    </row>
    <row r="52" spans="2:34" ht="12.75" customHeight="1" thickTop="1">
      <c r="B52" s="75">
        <v>23</v>
      </c>
      <c r="C52" s="77" t="str">
        <f>VLOOKUP(B52,'пр.взв'!B51:E58,2,FALSE)</f>
        <v>Романовский Александр Александрович</v>
      </c>
      <c r="D52" s="67" t="str">
        <f>VLOOKUP(B52,'пр.взв'!B51:F102,3,FALSE)</f>
        <v>20.04.1994, кмс</v>
      </c>
      <c r="E52" s="67" t="str">
        <f>VLOOKUP(B52,'пр.взв'!B51:G102,4,FALSE)</f>
        <v>ЦФО, Калужская область, МО</v>
      </c>
      <c r="F52" s="59">
        <v>22</v>
      </c>
      <c r="G52" s="51">
        <v>3</v>
      </c>
      <c r="H52" s="57">
        <v>26</v>
      </c>
      <c r="I52" s="51">
        <v>0</v>
      </c>
      <c r="J52" s="57" t="s">
        <v>56</v>
      </c>
      <c r="K52" s="51"/>
      <c r="L52" s="57">
        <v>25</v>
      </c>
      <c r="M52" s="51">
        <v>1</v>
      </c>
      <c r="N52" s="57">
        <v>17</v>
      </c>
      <c r="O52" s="51">
        <v>2</v>
      </c>
      <c r="P52" s="57" t="s">
        <v>56</v>
      </c>
      <c r="Q52" s="51"/>
      <c r="R52" s="57">
        <v>20</v>
      </c>
      <c r="S52" s="51">
        <v>3</v>
      </c>
      <c r="T52" s="57" t="s">
        <v>152</v>
      </c>
      <c r="U52" s="51"/>
      <c r="V52" s="57" t="s">
        <v>152</v>
      </c>
      <c r="W52" s="51"/>
      <c r="X52" s="57" t="s">
        <v>152</v>
      </c>
      <c r="Y52" s="51"/>
      <c r="Z52" s="65">
        <v>7</v>
      </c>
      <c r="AA52" s="71">
        <f>SUM(G52+I52+K52+M52+O52+Q52+S52+U52+W52+Y52)</f>
        <v>9</v>
      </c>
      <c r="AB52" s="71">
        <v>5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76"/>
      <c r="C53" s="78"/>
      <c r="D53" s="68"/>
      <c r="E53" s="68"/>
      <c r="F53" s="60"/>
      <c r="G53" s="50"/>
      <c r="H53" s="58"/>
      <c r="I53" s="50" t="s">
        <v>154</v>
      </c>
      <c r="J53" s="58"/>
      <c r="K53" s="50"/>
      <c r="L53" s="58"/>
      <c r="M53" s="50"/>
      <c r="N53" s="58"/>
      <c r="O53" s="50"/>
      <c r="P53" s="58"/>
      <c r="Q53" s="50"/>
      <c r="R53" s="58"/>
      <c r="S53" s="50"/>
      <c r="T53" s="58"/>
      <c r="U53" s="50"/>
      <c r="V53" s="58"/>
      <c r="W53" s="50"/>
      <c r="X53" s="58"/>
      <c r="Y53" s="50"/>
      <c r="Z53" s="66"/>
      <c r="AA53" s="72"/>
      <c r="AB53" s="72"/>
      <c r="AC53" s="21"/>
      <c r="AD53" s="21"/>
      <c r="AE53" s="21"/>
      <c r="AF53" s="21"/>
      <c r="AG53" s="21"/>
      <c r="AH53" s="21"/>
    </row>
    <row r="54" spans="2:34" ht="12.75" customHeight="1" thickTop="1">
      <c r="B54" s="75">
        <v>24</v>
      </c>
      <c r="C54" s="77" t="str">
        <f>VLOOKUP(B54,'пр.взв'!B53:E58,2,FALSE)</f>
        <v>Мишин Станислав Сергеевич</v>
      </c>
      <c r="D54" s="67" t="str">
        <f>VLOOKUP(B54,'пр.взв'!B53:F104,3,FALSE)</f>
        <v>18.12.1994, 1р</v>
      </c>
      <c r="E54" s="69" t="str">
        <f>VLOOKUP(B54,'пр.взв'!B53:G104,4,FALSE)</f>
        <v>ПФО, Р.Башкортостан, г.Октябрьский, МО </v>
      </c>
      <c r="F54" s="59">
        <v>25</v>
      </c>
      <c r="G54" s="51">
        <v>4</v>
      </c>
      <c r="H54" s="57">
        <v>22</v>
      </c>
      <c r="I54" s="51">
        <v>4</v>
      </c>
      <c r="J54" s="57" t="s">
        <v>152</v>
      </c>
      <c r="K54" s="51"/>
      <c r="L54" s="57" t="s">
        <v>152</v>
      </c>
      <c r="M54" s="51"/>
      <c r="N54" s="57" t="s">
        <v>152</v>
      </c>
      <c r="O54" s="51"/>
      <c r="P54" s="57" t="s">
        <v>152</v>
      </c>
      <c r="Q54" s="51"/>
      <c r="R54" s="57" t="s">
        <v>152</v>
      </c>
      <c r="S54" s="51"/>
      <c r="T54" s="57" t="s">
        <v>152</v>
      </c>
      <c r="U54" s="51"/>
      <c r="V54" s="57" t="s">
        <v>152</v>
      </c>
      <c r="W54" s="51"/>
      <c r="X54" s="57" t="s">
        <v>152</v>
      </c>
      <c r="Y54" s="51"/>
      <c r="Z54" s="65">
        <v>2</v>
      </c>
      <c r="AA54" s="71">
        <f>SUM(G54+I54+K54+M54+O54+Q54+S54+U54+W54+Y54)</f>
        <v>8</v>
      </c>
      <c r="AB54" s="71">
        <v>26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76"/>
      <c r="C55" s="78"/>
      <c r="D55" s="68"/>
      <c r="E55" s="70"/>
      <c r="F55" s="60"/>
      <c r="G55" s="50" t="s">
        <v>147</v>
      </c>
      <c r="H55" s="58"/>
      <c r="I55" s="50" t="s">
        <v>153</v>
      </c>
      <c r="J55" s="58"/>
      <c r="K55" s="50"/>
      <c r="L55" s="58"/>
      <c r="M55" s="50"/>
      <c r="N55" s="58"/>
      <c r="O55" s="50"/>
      <c r="P55" s="58"/>
      <c r="Q55" s="50"/>
      <c r="R55" s="58"/>
      <c r="S55" s="50"/>
      <c r="T55" s="58"/>
      <c r="U55" s="50"/>
      <c r="V55" s="58"/>
      <c r="W55" s="50"/>
      <c r="X55" s="58"/>
      <c r="Y55" s="50"/>
      <c r="Z55" s="66"/>
      <c r="AA55" s="72"/>
      <c r="AB55" s="72"/>
      <c r="AC55" s="21"/>
      <c r="AD55" s="21"/>
      <c r="AE55" s="21"/>
      <c r="AF55" s="21"/>
      <c r="AG55" s="21"/>
      <c r="AH55" s="21"/>
    </row>
    <row r="56" spans="2:34" ht="12.75" customHeight="1" thickTop="1">
      <c r="B56" s="75">
        <v>25</v>
      </c>
      <c r="C56" s="77" t="str">
        <f>VLOOKUP(B56,'пр.взв'!B55:E58,2,FALSE)</f>
        <v>Минкин Ильдар Мансурович</v>
      </c>
      <c r="D56" s="67" t="str">
        <f>VLOOKUP(B56,'пр.взв'!B55:F106,3,FALSE)</f>
        <v>10.08.1994, кмс</v>
      </c>
      <c r="E56" s="67" t="str">
        <f>VLOOKUP(B56,'пр.взв'!B55:G106,4,FALSE)</f>
        <v>СФО, Красноярский край, г.Красноярск, ПФ</v>
      </c>
      <c r="F56" s="59">
        <v>24</v>
      </c>
      <c r="G56" s="51">
        <v>0</v>
      </c>
      <c r="H56" s="57" t="s">
        <v>56</v>
      </c>
      <c r="I56" s="51"/>
      <c r="J56" s="57">
        <v>26</v>
      </c>
      <c r="K56" s="51">
        <v>0</v>
      </c>
      <c r="L56" s="57">
        <v>23</v>
      </c>
      <c r="M56" s="51">
        <v>3</v>
      </c>
      <c r="N56" s="57">
        <v>22</v>
      </c>
      <c r="O56" s="51">
        <v>3</v>
      </c>
      <c r="P56" s="57" t="s">
        <v>152</v>
      </c>
      <c r="Q56" s="51"/>
      <c r="R56" s="57" t="s">
        <v>152</v>
      </c>
      <c r="S56" s="51"/>
      <c r="T56" s="57" t="s">
        <v>152</v>
      </c>
      <c r="U56" s="51"/>
      <c r="V56" s="57" t="s">
        <v>152</v>
      </c>
      <c r="W56" s="51"/>
      <c r="X56" s="57" t="s">
        <v>152</v>
      </c>
      <c r="Y56" s="51"/>
      <c r="Z56" s="65">
        <v>5</v>
      </c>
      <c r="AA56" s="71">
        <f>SUM(G56+I56+K56+M56+O56+Q56+S56+U56+W56+Y56)</f>
        <v>6</v>
      </c>
      <c r="AB56" s="71">
        <v>6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76"/>
      <c r="C57" s="78"/>
      <c r="D57" s="68"/>
      <c r="E57" s="68"/>
      <c r="F57" s="60"/>
      <c r="G57" s="50" t="s">
        <v>147</v>
      </c>
      <c r="H57" s="58"/>
      <c r="I57" s="50"/>
      <c r="J57" s="58"/>
      <c r="K57" s="50" t="s">
        <v>158</v>
      </c>
      <c r="L57" s="58"/>
      <c r="M57" s="50"/>
      <c r="N57" s="58"/>
      <c r="O57" s="50"/>
      <c r="P57" s="58"/>
      <c r="Q57" s="50"/>
      <c r="R57" s="58"/>
      <c r="S57" s="50"/>
      <c r="T57" s="58"/>
      <c r="U57" s="50"/>
      <c r="V57" s="58"/>
      <c r="W57" s="50"/>
      <c r="X57" s="58"/>
      <c r="Y57" s="50"/>
      <c r="Z57" s="66"/>
      <c r="AA57" s="72"/>
      <c r="AB57" s="72"/>
      <c r="AC57" s="21"/>
      <c r="AD57" s="21"/>
      <c r="AE57" s="21"/>
      <c r="AF57" s="21"/>
      <c r="AG57" s="21"/>
      <c r="AH57" s="21"/>
    </row>
    <row r="58" spans="2:34" ht="12.75" customHeight="1" thickTop="1">
      <c r="B58" s="75">
        <v>26</v>
      </c>
      <c r="C58" s="77" t="str">
        <f>VLOOKUP(B58,'пр.взв'!B57:E58,2,FALSE)</f>
        <v>Битаров Роман Александрович </v>
      </c>
      <c r="D58" s="67" t="str">
        <f>VLOOKUP(B58,'пр.взв'!B57:F108,3,FALSE)</f>
        <v>04.07.1995, кмс</v>
      </c>
      <c r="E58" s="69" t="str">
        <f>VLOOKUP(B58,'пр.взв'!B57:G108,4,FALSE)</f>
        <v>УФО, Свердловская область, г.Екатеринбург</v>
      </c>
      <c r="F58" s="59" t="s">
        <v>56</v>
      </c>
      <c r="G58" s="51"/>
      <c r="H58" s="57">
        <v>23</v>
      </c>
      <c r="I58" s="51">
        <v>4</v>
      </c>
      <c r="J58" s="57">
        <v>25</v>
      </c>
      <c r="K58" s="51">
        <v>4</v>
      </c>
      <c r="L58" s="57" t="s">
        <v>152</v>
      </c>
      <c r="M58" s="51"/>
      <c r="N58" s="57" t="s">
        <v>152</v>
      </c>
      <c r="O58" s="51"/>
      <c r="P58" s="57" t="s">
        <v>152</v>
      </c>
      <c r="Q58" s="51"/>
      <c r="R58" s="57" t="s">
        <v>152</v>
      </c>
      <c r="S58" s="51"/>
      <c r="T58" s="57" t="s">
        <v>152</v>
      </c>
      <c r="U58" s="51"/>
      <c r="V58" s="57" t="s">
        <v>152</v>
      </c>
      <c r="W58" s="51"/>
      <c r="X58" s="57" t="s">
        <v>152</v>
      </c>
      <c r="Y58" s="51"/>
      <c r="Z58" s="65">
        <v>3</v>
      </c>
      <c r="AA58" s="71">
        <f>SUM(G58+I58+K58+M58+O58+Q58+S58+U58+W58+Y58)</f>
        <v>8</v>
      </c>
      <c r="AB58" s="71">
        <v>14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76"/>
      <c r="C59" s="78"/>
      <c r="D59" s="68"/>
      <c r="E59" s="70"/>
      <c r="F59" s="60"/>
      <c r="G59" s="50"/>
      <c r="H59" s="58"/>
      <c r="I59" s="50" t="s">
        <v>154</v>
      </c>
      <c r="J59" s="58"/>
      <c r="K59" s="50" t="s">
        <v>158</v>
      </c>
      <c r="L59" s="58"/>
      <c r="M59" s="50"/>
      <c r="N59" s="58"/>
      <c r="O59" s="50"/>
      <c r="P59" s="58"/>
      <c r="Q59" s="50"/>
      <c r="R59" s="58"/>
      <c r="S59" s="50"/>
      <c r="T59" s="58"/>
      <c r="U59" s="50"/>
      <c r="V59" s="58"/>
      <c r="W59" s="50"/>
      <c r="X59" s="58"/>
      <c r="Y59" s="50"/>
      <c r="Z59" s="66"/>
      <c r="AA59" s="72"/>
      <c r="AB59" s="72"/>
      <c r="AC59" s="21"/>
      <c r="AD59" s="21"/>
      <c r="AE59" s="21"/>
      <c r="AF59" s="21"/>
      <c r="AG59" s="21"/>
      <c r="AH59" s="21"/>
    </row>
    <row r="60" spans="2:34" ht="6" customHeight="1" thickTop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6.5" customHeight="1">
      <c r="B61" s="27" t="str">
        <f>HYPERLINK('[1]реквизиты'!$A$6)</f>
        <v>Гл. судья, судья МК</v>
      </c>
      <c r="C61" s="31"/>
      <c r="D61" s="31"/>
      <c r="E61" s="32"/>
      <c r="F61" s="33"/>
      <c r="N61" s="34" t="str">
        <f>HYPERLINK('[1]реквизиты'!$G$6)</f>
        <v>В.И.Зотов</v>
      </c>
      <c r="O61" s="32"/>
      <c r="P61" s="32"/>
      <c r="Q61" s="32"/>
      <c r="R61" s="38"/>
      <c r="S61" s="35"/>
      <c r="T61" s="38"/>
      <c r="U61" s="35"/>
      <c r="V61" s="38"/>
      <c r="W61" s="36" t="str">
        <f>HYPERLINK('[1]реквизиты'!$G$7)</f>
        <v>/Энгельс/</v>
      </c>
      <c r="X61" s="38"/>
      <c r="Y61" s="35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5" customHeight="1">
      <c r="B62" s="39" t="str">
        <f>HYPERLINK('[1]реквизиты'!$A$8)</f>
        <v>Гл. секретарь, судья РК</v>
      </c>
      <c r="C62" s="31"/>
      <c r="D62" s="48"/>
      <c r="E62" s="40"/>
      <c r="F62" s="41"/>
      <c r="G62" s="7"/>
      <c r="H62" s="7"/>
      <c r="I62" s="7"/>
      <c r="J62" s="7"/>
      <c r="K62" s="7"/>
      <c r="L62" s="7"/>
      <c r="M62" s="7"/>
      <c r="N62" s="34" t="str">
        <f>HYPERLINK('[1]реквизиты'!$G$8)</f>
        <v>С.Г.Пчелов</v>
      </c>
      <c r="O62" s="32"/>
      <c r="P62" s="32"/>
      <c r="Q62" s="32"/>
      <c r="R62" s="38"/>
      <c r="S62" s="35"/>
      <c r="T62" s="38"/>
      <c r="U62" s="35"/>
      <c r="V62" s="38"/>
      <c r="W62" s="36" t="str">
        <f>HYPERLINK('[1]реквизиты'!$G$9)</f>
        <v>/Чебоксары/</v>
      </c>
      <c r="X62" s="38"/>
      <c r="Y62" s="35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6"/>
      <c r="C63" s="6"/>
      <c r="D63" s="28"/>
      <c r="E63" s="3"/>
      <c r="F63" s="29"/>
      <c r="G63" s="1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4:34" ht="10.5" customHeight="1"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30"/>
      <c r="C65" s="30"/>
      <c r="D65" s="30"/>
      <c r="E65" s="10"/>
      <c r="F65" s="10"/>
      <c r="H65" s="1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31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5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5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</sheetData>
  <sheetProtection/>
  <mergeCells count="469">
    <mergeCell ref="AB42:AB43"/>
    <mergeCell ref="AB36:AB37"/>
    <mergeCell ref="J38:J39"/>
    <mergeCell ref="H36:H37"/>
    <mergeCell ref="AB58:AB59"/>
    <mergeCell ref="AB44:AB45"/>
    <mergeCell ref="AB46:AB47"/>
    <mergeCell ref="AB48:AB49"/>
    <mergeCell ref="AB50:AB51"/>
    <mergeCell ref="AB52:AB53"/>
    <mergeCell ref="AB54:AB55"/>
    <mergeCell ref="AB56:AB57"/>
    <mergeCell ref="AB11:AB12"/>
    <mergeCell ref="AB13:AB14"/>
    <mergeCell ref="AB15:AB16"/>
    <mergeCell ref="AB17:AB18"/>
    <mergeCell ref="AB27:AB28"/>
    <mergeCell ref="AB29:AB30"/>
    <mergeCell ref="AB19:AB20"/>
    <mergeCell ref="AB21:AB22"/>
    <mergeCell ref="AB23:AB24"/>
    <mergeCell ref="AB25:AB26"/>
    <mergeCell ref="AB31:AB32"/>
    <mergeCell ref="AB34:AB35"/>
    <mergeCell ref="L36:L37"/>
    <mergeCell ref="N36:N37"/>
    <mergeCell ref="P54:P55"/>
    <mergeCell ref="V56:V57"/>
    <mergeCell ref="L38:L39"/>
    <mergeCell ref="N38:N39"/>
    <mergeCell ref="X56:X57"/>
    <mergeCell ref="AA50:AA51"/>
    <mergeCell ref="F38:F39"/>
    <mergeCell ref="H38:H39"/>
    <mergeCell ref="J36:J37"/>
    <mergeCell ref="B56:B57"/>
    <mergeCell ref="B52:B53"/>
    <mergeCell ref="B48:B49"/>
    <mergeCell ref="B50:B51"/>
    <mergeCell ref="C50:C51"/>
    <mergeCell ref="D50:D51"/>
    <mergeCell ref="E50:E51"/>
    <mergeCell ref="B58:B59"/>
    <mergeCell ref="C58:C59"/>
    <mergeCell ref="D58:D59"/>
    <mergeCell ref="C52:C53"/>
    <mergeCell ref="D52:D53"/>
    <mergeCell ref="E52:E53"/>
    <mergeCell ref="E58:E59"/>
    <mergeCell ref="C56:C57"/>
    <mergeCell ref="D56:D57"/>
    <mergeCell ref="E56:E57"/>
    <mergeCell ref="E48:E49"/>
    <mergeCell ref="C48:C49"/>
    <mergeCell ref="D48:D49"/>
    <mergeCell ref="B46:B47"/>
    <mergeCell ref="C46:C47"/>
    <mergeCell ref="D46:D47"/>
    <mergeCell ref="E46:E47"/>
    <mergeCell ref="D31:D32"/>
    <mergeCell ref="B42:B43"/>
    <mergeCell ref="C42:C43"/>
    <mergeCell ref="D42:D43"/>
    <mergeCell ref="B44:B45"/>
    <mergeCell ref="C44:C45"/>
    <mergeCell ref="D44:D45"/>
    <mergeCell ref="B33:AB33"/>
    <mergeCell ref="AB38:AB39"/>
    <mergeCell ref="AB40:AB41"/>
    <mergeCell ref="B29:B30"/>
    <mergeCell ref="B25:B26"/>
    <mergeCell ref="C25:C26"/>
    <mergeCell ref="B40:B41"/>
    <mergeCell ref="C40:C41"/>
    <mergeCell ref="B31:B32"/>
    <mergeCell ref="C31:C32"/>
    <mergeCell ref="AA15:AA16"/>
    <mergeCell ref="AA17:AA18"/>
    <mergeCell ref="Z17:Z18"/>
    <mergeCell ref="B23:B24"/>
    <mergeCell ref="C23:C24"/>
    <mergeCell ref="D23:D24"/>
    <mergeCell ref="E23:E24"/>
    <mergeCell ref="B21:B22"/>
    <mergeCell ref="B17:B18"/>
    <mergeCell ref="C17:C18"/>
    <mergeCell ref="E25:E26"/>
    <mergeCell ref="D27:D28"/>
    <mergeCell ref="E27:E28"/>
    <mergeCell ref="C21:C22"/>
    <mergeCell ref="D21:D22"/>
    <mergeCell ref="E21:E22"/>
    <mergeCell ref="B38:B39"/>
    <mergeCell ref="E29:E30"/>
    <mergeCell ref="C38:C39"/>
    <mergeCell ref="B27:B28"/>
    <mergeCell ref="C27:C28"/>
    <mergeCell ref="B36:B37"/>
    <mergeCell ref="C36:C37"/>
    <mergeCell ref="D36:D37"/>
    <mergeCell ref="C29:C30"/>
    <mergeCell ref="D29:D30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D7:D8"/>
    <mergeCell ref="E7:E8"/>
    <mergeCell ref="D9:D10"/>
    <mergeCell ref="E9:E10"/>
    <mergeCell ref="B4:B5"/>
    <mergeCell ref="C4:C5"/>
    <mergeCell ref="F5:G5"/>
    <mergeCell ref="E17:E18"/>
    <mergeCell ref="E19:E20"/>
    <mergeCell ref="E44:E45"/>
    <mergeCell ref="R29:R30"/>
    <mergeCell ref="D25:D26"/>
    <mergeCell ref="T31:T32"/>
    <mergeCell ref="T29:T30"/>
    <mergeCell ref="H25:H26"/>
    <mergeCell ref="H23:H24"/>
    <mergeCell ref="R25:R26"/>
    <mergeCell ref="Z54:Z55"/>
    <mergeCell ref="AA54:AA55"/>
    <mergeCell ref="V34:V35"/>
    <mergeCell ref="T50:T51"/>
    <mergeCell ref="Z50:Z51"/>
    <mergeCell ref="X50:X51"/>
    <mergeCell ref="Z58:Z59"/>
    <mergeCell ref="AA58:AA59"/>
    <mergeCell ref="X58:X59"/>
    <mergeCell ref="T56:T57"/>
    <mergeCell ref="AA52:AA53"/>
    <mergeCell ref="X52:X53"/>
    <mergeCell ref="Z52:Z53"/>
    <mergeCell ref="Z56:Z57"/>
    <mergeCell ref="AA56:AA57"/>
    <mergeCell ref="T54:T55"/>
    <mergeCell ref="AA48:AA49"/>
    <mergeCell ref="T46:T47"/>
    <mergeCell ref="Z46:Z47"/>
    <mergeCell ref="AA46:AA47"/>
    <mergeCell ref="X46:X47"/>
    <mergeCell ref="X48:X49"/>
    <mergeCell ref="Z48:Z49"/>
    <mergeCell ref="V46:V47"/>
    <mergeCell ref="T48:T49"/>
    <mergeCell ref="AA44:AA45"/>
    <mergeCell ref="T42:T43"/>
    <mergeCell ref="Z42:Z43"/>
    <mergeCell ref="AA42:AA43"/>
    <mergeCell ref="X42:X43"/>
    <mergeCell ref="X44:X45"/>
    <mergeCell ref="V44:V45"/>
    <mergeCell ref="V42:V43"/>
    <mergeCell ref="T44:T45"/>
    <mergeCell ref="Z44:Z45"/>
    <mergeCell ref="AA40:AA41"/>
    <mergeCell ref="T38:T39"/>
    <mergeCell ref="Z38:Z39"/>
    <mergeCell ref="AA38:AA39"/>
    <mergeCell ref="V40:V41"/>
    <mergeCell ref="X40:X41"/>
    <mergeCell ref="T40:T41"/>
    <mergeCell ref="Z40:Z41"/>
    <mergeCell ref="AA29:AA30"/>
    <mergeCell ref="V31:V32"/>
    <mergeCell ref="X31:X32"/>
    <mergeCell ref="Z31:Z32"/>
    <mergeCell ref="V29:V30"/>
    <mergeCell ref="X29:X30"/>
    <mergeCell ref="AA31:AA32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F19:F20"/>
    <mergeCell ref="F21:F22"/>
    <mergeCell ref="F23:F24"/>
    <mergeCell ref="T7:T8"/>
    <mergeCell ref="T5:U5"/>
    <mergeCell ref="T11:T12"/>
    <mergeCell ref="T15:T16"/>
    <mergeCell ref="T23:T24"/>
    <mergeCell ref="R23:R24"/>
    <mergeCell ref="B6:AB6"/>
    <mergeCell ref="H29:H30"/>
    <mergeCell ref="J29:J30"/>
    <mergeCell ref="J25:J26"/>
    <mergeCell ref="J23:J24"/>
    <mergeCell ref="F9:F10"/>
    <mergeCell ref="F11:F12"/>
    <mergeCell ref="F13:F14"/>
    <mergeCell ref="F15:F16"/>
    <mergeCell ref="F29:F30"/>
    <mergeCell ref="F17:F18"/>
    <mergeCell ref="P27:P28"/>
    <mergeCell ref="R27:R28"/>
    <mergeCell ref="F25:F26"/>
    <mergeCell ref="F27:F28"/>
    <mergeCell ref="H27:H28"/>
    <mergeCell ref="J27:J28"/>
    <mergeCell ref="L25:L26"/>
    <mergeCell ref="N25:N26"/>
    <mergeCell ref="P25:P26"/>
    <mergeCell ref="P29:P30"/>
    <mergeCell ref="L23:L24"/>
    <mergeCell ref="N23:N24"/>
    <mergeCell ref="L29:L30"/>
    <mergeCell ref="N29:N30"/>
    <mergeCell ref="L27:L28"/>
    <mergeCell ref="N27:N28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5:I5"/>
    <mergeCell ref="F4:Y4"/>
    <mergeCell ref="P5:Q5"/>
    <mergeCell ref="R5:S5"/>
    <mergeCell ref="N5:O5"/>
    <mergeCell ref="V7:V8"/>
    <mergeCell ref="X7:X8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X13:X14"/>
    <mergeCell ref="V15:V16"/>
    <mergeCell ref="B54:B55"/>
    <mergeCell ref="N54:N55"/>
    <mergeCell ref="T52:T53"/>
    <mergeCell ref="F54:F55"/>
    <mergeCell ref="H54:H55"/>
    <mergeCell ref="J54:J55"/>
    <mergeCell ref="L54:L55"/>
    <mergeCell ref="H13:H14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R31:R32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AA36:AA37"/>
    <mergeCell ref="P34:P35"/>
    <mergeCell ref="R34:R35"/>
    <mergeCell ref="T34:T35"/>
    <mergeCell ref="X34:X35"/>
    <mergeCell ref="X38:X39"/>
    <mergeCell ref="Z34:Z35"/>
    <mergeCell ref="AA34:AA35"/>
    <mergeCell ref="T36:T37"/>
    <mergeCell ref="V36:V37"/>
    <mergeCell ref="F36:F37"/>
    <mergeCell ref="P36:P37"/>
    <mergeCell ref="R36:R37"/>
    <mergeCell ref="R42:R43"/>
    <mergeCell ref="D40:D41"/>
    <mergeCell ref="E40:E41"/>
    <mergeCell ref="E42:E43"/>
    <mergeCell ref="D38:D39"/>
    <mergeCell ref="E38:E39"/>
    <mergeCell ref="E36:E37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P44:P45"/>
    <mergeCell ref="H42:H43"/>
    <mergeCell ref="J42:J43"/>
    <mergeCell ref="L42:L43"/>
    <mergeCell ref="N42:N43"/>
    <mergeCell ref="P42:P43"/>
    <mergeCell ref="L44:O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V50:V51"/>
    <mergeCell ref="F48:F49"/>
    <mergeCell ref="H48:H49"/>
    <mergeCell ref="J48:J49"/>
    <mergeCell ref="L48:L49"/>
    <mergeCell ref="N48:N49"/>
    <mergeCell ref="P48:P49"/>
    <mergeCell ref="P52:P53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H56:H57"/>
    <mergeCell ref="J56:J57"/>
    <mergeCell ref="L56:L57"/>
    <mergeCell ref="N56:N57"/>
    <mergeCell ref="F52:F53"/>
    <mergeCell ref="H52:H53"/>
    <mergeCell ref="J52:J53"/>
    <mergeCell ref="L52:L53"/>
    <mergeCell ref="N52:N53"/>
    <mergeCell ref="R52:R53"/>
    <mergeCell ref="V52:V53"/>
    <mergeCell ref="R54:R55"/>
    <mergeCell ref="V54:V55"/>
    <mergeCell ref="X54:X55"/>
    <mergeCell ref="V58:V59"/>
    <mergeCell ref="T58:T59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79"/>
  <sheetViews>
    <sheetView zoomScalePageLayoutView="0" workbookViewId="0" topLeftCell="A25">
      <selection activeCell="D47" sqref="D45:D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2" t="s">
        <v>40</v>
      </c>
      <c r="B1" s="132"/>
      <c r="C1" s="132"/>
      <c r="D1" s="132"/>
      <c r="E1" s="132"/>
      <c r="F1" s="132"/>
      <c r="G1" s="132"/>
    </row>
    <row r="2" spans="1:10" ht="24" customHeight="1">
      <c r="A2" s="148" t="str">
        <f>HYPERLINK('[1]реквизиты'!$A$2)</f>
        <v>Первенство России по борьбе самбо, среди юношей 1994-1995гг.р.</v>
      </c>
      <c r="B2" s="149"/>
      <c r="C2" s="149"/>
      <c r="D2" s="149"/>
      <c r="E2" s="149"/>
      <c r="F2" s="149"/>
      <c r="G2" s="149"/>
      <c r="H2" s="4"/>
      <c r="I2" s="4"/>
      <c r="J2" s="4"/>
    </row>
    <row r="3" spans="1:7" ht="15" customHeight="1">
      <c r="A3" s="150" t="str">
        <f>HYPERLINK('[1]реквизиты'!$A$3)</f>
        <v>25-29 октября 2010г.  г. Отрадный</v>
      </c>
      <c r="B3" s="150"/>
      <c r="C3" s="150"/>
      <c r="D3" s="150"/>
      <c r="E3" s="150"/>
      <c r="F3" s="150"/>
      <c r="G3" s="150"/>
    </row>
    <row r="4" ht="12.75">
      <c r="D4" s="30" t="s">
        <v>142</v>
      </c>
    </row>
    <row r="5" spans="1:7" ht="12.75">
      <c r="A5" s="144" t="s">
        <v>0</v>
      </c>
      <c r="B5" s="151" t="s">
        <v>4</v>
      </c>
      <c r="C5" s="144" t="s">
        <v>1</v>
      </c>
      <c r="D5" s="144" t="s">
        <v>2</v>
      </c>
      <c r="E5" s="144" t="s">
        <v>22</v>
      </c>
      <c r="F5" s="144" t="s">
        <v>7</v>
      </c>
      <c r="G5" s="144" t="s">
        <v>8</v>
      </c>
    </row>
    <row r="6" spans="1:7" ht="12.75">
      <c r="A6" s="144"/>
      <c r="B6" s="144"/>
      <c r="C6" s="144"/>
      <c r="D6" s="144"/>
      <c r="E6" s="144"/>
      <c r="F6" s="144"/>
      <c r="G6" s="144"/>
    </row>
    <row r="7" spans="1:7" ht="12.75" customHeight="1">
      <c r="A7" s="140" t="s">
        <v>9</v>
      </c>
      <c r="B7" s="141">
        <v>1</v>
      </c>
      <c r="C7" s="143" t="s">
        <v>75</v>
      </c>
      <c r="D7" s="144" t="s">
        <v>76</v>
      </c>
      <c r="E7" s="145" t="s">
        <v>77</v>
      </c>
      <c r="F7" s="146"/>
      <c r="G7" s="139" t="s">
        <v>78</v>
      </c>
    </row>
    <row r="8" spans="1:7" ht="12.75">
      <c r="A8" s="140"/>
      <c r="B8" s="142"/>
      <c r="C8" s="143"/>
      <c r="D8" s="144"/>
      <c r="E8" s="145"/>
      <c r="F8" s="146"/>
      <c r="G8" s="139"/>
    </row>
    <row r="9" spans="1:7" ht="12.75" customHeight="1">
      <c r="A9" s="140" t="s">
        <v>10</v>
      </c>
      <c r="B9" s="141">
        <v>2</v>
      </c>
      <c r="C9" s="143" t="s">
        <v>63</v>
      </c>
      <c r="D9" s="144" t="s">
        <v>64</v>
      </c>
      <c r="E9" s="145" t="s">
        <v>65</v>
      </c>
      <c r="F9" s="146"/>
      <c r="G9" s="139" t="s">
        <v>66</v>
      </c>
    </row>
    <row r="10" spans="1:7" ht="12.75" customHeight="1">
      <c r="A10" s="140"/>
      <c r="B10" s="142"/>
      <c r="C10" s="143"/>
      <c r="D10" s="144"/>
      <c r="E10" s="145"/>
      <c r="F10" s="146"/>
      <c r="G10" s="139"/>
    </row>
    <row r="11" spans="1:7" ht="12.75" customHeight="1">
      <c r="A11" s="140" t="s">
        <v>11</v>
      </c>
      <c r="B11" s="141">
        <v>3</v>
      </c>
      <c r="C11" s="143" t="s">
        <v>89</v>
      </c>
      <c r="D11" s="144" t="s">
        <v>52</v>
      </c>
      <c r="E11" s="145" t="s">
        <v>90</v>
      </c>
      <c r="F11" s="146"/>
      <c r="G11" s="139" t="s">
        <v>91</v>
      </c>
    </row>
    <row r="12" spans="1:7" ht="12.75" customHeight="1">
      <c r="A12" s="140"/>
      <c r="B12" s="142"/>
      <c r="C12" s="143"/>
      <c r="D12" s="144"/>
      <c r="E12" s="145"/>
      <c r="F12" s="146"/>
      <c r="G12" s="139"/>
    </row>
    <row r="13" spans="1:7" ht="12.75" customHeight="1">
      <c r="A13" s="140" t="s">
        <v>12</v>
      </c>
      <c r="B13" s="141">
        <v>4</v>
      </c>
      <c r="C13" s="143" t="s">
        <v>136</v>
      </c>
      <c r="D13" s="144" t="s">
        <v>44</v>
      </c>
      <c r="E13" s="145" t="s">
        <v>144</v>
      </c>
      <c r="F13" s="146"/>
      <c r="G13" s="139" t="s">
        <v>137</v>
      </c>
    </row>
    <row r="14" spans="1:7" ht="12.75" customHeight="1">
      <c r="A14" s="140"/>
      <c r="B14" s="142"/>
      <c r="C14" s="143"/>
      <c r="D14" s="144"/>
      <c r="E14" s="145"/>
      <c r="F14" s="146"/>
      <c r="G14" s="139"/>
    </row>
    <row r="15" spans="1:7" ht="12.75" customHeight="1">
      <c r="A15" s="140" t="s">
        <v>13</v>
      </c>
      <c r="B15" s="141">
        <v>5</v>
      </c>
      <c r="C15" s="143" t="s">
        <v>125</v>
      </c>
      <c r="D15" s="144" t="s">
        <v>126</v>
      </c>
      <c r="E15" s="145" t="s">
        <v>51</v>
      </c>
      <c r="F15" s="146"/>
      <c r="G15" s="139" t="s">
        <v>127</v>
      </c>
    </row>
    <row r="16" spans="1:7" ht="12.75" customHeight="1">
      <c r="A16" s="140"/>
      <c r="B16" s="142"/>
      <c r="C16" s="143"/>
      <c r="D16" s="144"/>
      <c r="E16" s="145"/>
      <c r="F16" s="146"/>
      <c r="G16" s="139"/>
    </row>
    <row r="17" spans="1:7" ht="12.75" customHeight="1">
      <c r="A17" s="140" t="s">
        <v>14</v>
      </c>
      <c r="B17" s="141">
        <v>6</v>
      </c>
      <c r="C17" s="143" t="s">
        <v>71</v>
      </c>
      <c r="D17" s="144" t="s">
        <v>72</v>
      </c>
      <c r="E17" s="145" t="s">
        <v>73</v>
      </c>
      <c r="F17" s="146"/>
      <c r="G17" s="139" t="s">
        <v>74</v>
      </c>
    </row>
    <row r="18" spans="1:7" ht="12.75" customHeight="1">
      <c r="A18" s="140"/>
      <c r="B18" s="142"/>
      <c r="C18" s="143"/>
      <c r="D18" s="144"/>
      <c r="E18" s="145"/>
      <c r="F18" s="146"/>
      <c r="G18" s="139"/>
    </row>
    <row r="19" spans="1:7" ht="12.75" customHeight="1">
      <c r="A19" s="140" t="s">
        <v>15</v>
      </c>
      <c r="B19" s="141">
        <v>7</v>
      </c>
      <c r="C19" s="143" t="s">
        <v>67</v>
      </c>
      <c r="D19" s="144" t="s">
        <v>68</v>
      </c>
      <c r="E19" s="145" t="s">
        <v>69</v>
      </c>
      <c r="F19" s="146"/>
      <c r="G19" s="139" t="s">
        <v>70</v>
      </c>
    </row>
    <row r="20" spans="1:7" ht="12.75" customHeight="1">
      <c r="A20" s="140"/>
      <c r="B20" s="142"/>
      <c r="C20" s="143"/>
      <c r="D20" s="144"/>
      <c r="E20" s="145"/>
      <c r="F20" s="146"/>
      <c r="G20" s="139"/>
    </row>
    <row r="21" spans="1:7" ht="12.75" customHeight="1">
      <c r="A21" s="140" t="s">
        <v>16</v>
      </c>
      <c r="B21" s="141">
        <v>8</v>
      </c>
      <c r="C21" s="143" t="s">
        <v>113</v>
      </c>
      <c r="D21" s="144" t="s">
        <v>114</v>
      </c>
      <c r="E21" s="145" t="s">
        <v>48</v>
      </c>
      <c r="F21" s="146"/>
      <c r="G21" s="139" t="s">
        <v>115</v>
      </c>
    </row>
    <row r="22" spans="1:7" ht="12.75" customHeight="1">
      <c r="A22" s="140"/>
      <c r="B22" s="142"/>
      <c r="C22" s="143"/>
      <c r="D22" s="144"/>
      <c r="E22" s="145"/>
      <c r="F22" s="146"/>
      <c r="G22" s="139"/>
    </row>
    <row r="23" spans="1:7" ht="12.75" customHeight="1">
      <c r="A23" s="140" t="s">
        <v>17</v>
      </c>
      <c r="B23" s="141">
        <v>9</v>
      </c>
      <c r="C23" s="143" t="s">
        <v>82</v>
      </c>
      <c r="D23" s="144" t="s">
        <v>83</v>
      </c>
      <c r="E23" s="145" t="s">
        <v>84</v>
      </c>
      <c r="F23" s="146"/>
      <c r="G23" s="139" t="s">
        <v>85</v>
      </c>
    </row>
    <row r="24" spans="1:7" ht="12.75" customHeight="1">
      <c r="A24" s="140"/>
      <c r="B24" s="142"/>
      <c r="C24" s="143"/>
      <c r="D24" s="144"/>
      <c r="E24" s="145"/>
      <c r="F24" s="146"/>
      <c r="G24" s="139"/>
    </row>
    <row r="25" spans="1:7" ht="12.75" customHeight="1">
      <c r="A25" s="140" t="s">
        <v>18</v>
      </c>
      <c r="B25" s="141">
        <v>10</v>
      </c>
      <c r="C25" s="143" t="s">
        <v>79</v>
      </c>
      <c r="D25" s="144" t="s">
        <v>80</v>
      </c>
      <c r="E25" s="145" t="s">
        <v>46</v>
      </c>
      <c r="F25" s="146"/>
      <c r="G25" s="139" t="s">
        <v>81</v>
      </c>
    </row>
    <row r="26" spans="1:7" ht="12.75" customHeight="1">
      <c r="A26" s="140"/>
      <c r="B26" s="142"/>
      <c r="C26" s="143"/>
      <c r="D26" s="144"/>
      <c r="E26" s="145"/>
      <c r="F26" s="146"/>
      <c r="G26" s="139"/>
    </row>
    <row r="27" spans="1:7" ht="12.75" customHeight="1">
      <c r="A27" s="140" t="s">
        <v>19</v>
      </c>
      <c r="B27" s="141">
        <v>11</v>
      </c>
      <c r="C27" s="143" t="s">
        <v>96</v>
      </c>
      <c r="D27" s="144" t="s">
        <v>97</v>
      </c>
      <c r="E27" s="145" t="s">
        <v>98</v>
      </c>
      <c r="F27" s="146"/>
      <c r="G27" s="139" t="s">
        <v>99</v>
      </c>
    </row>
    <row r="28" spans="1:7" ht="12.75" customHeight="1">
      <c r="A28" s="140"/>
      <c r="B28" s="142"/>
      <c r="C28" s="143"/>
      <c r="D28" s="144"/>
      <c r="E28" s="145"/>
      <c r="F28" s="146"/>
      <c r="G28" s="139"/>
    </row>
    <row r="29" spans="1:7" ht="12.75" customHeight="1">
      <c r="A29" s="140" t="s">
        <v>20</v>
      </c>
      <c r="B29" s="141">
        <v>12</v>
      </c>
      <c r="C29" s="143" t="s">
        <v>128</v>
      </c>
      <c r="D29" s="144" t="s">
        <v>129</v>
      </c>
      <c r="E29" s="145" t="s">
        <v>55</v>
      </c>
      <c r="F29" s="146"/>
      <c r="G29" s="139" t="s">
        <v>50</v>
      </c>
    </row>
    <row r="30" spans="1:7" ht="12.75">
      <c r="A30" s="140"/>
      <c r="B30" s="142"/>
      <c r="C30" s="143"/>
      <c r="D30" s="144"/>
      <c r="E30" s="145"/>
      <c r="F30" s="146"/>
      <c r="G30" s="139"/>
    </row>
    <row r="31" spans="1:7" ht="12.75" customHeight="1">
      <c r="A31" s="140" t="s">
        <v>23</v>
      </c>
      <c r="B31" s="141">
        <v>13</v>
      </c>
      <c r="C31" s="143" t="s">
        <v>60</v>
      </c>
      <c r="D31" s="144" t="s">
        <v>49</v>
      </c>
      <c r="E31" s="145" t="s">
        <v>61</v>
      </c>
      <c r="F31" s="146"/>
      <c r="G31" s="139" t="s">
        <v>62</v>
      </c>
    </row>
    <row r="32" spans="1:7" ht="12.75">
      <c r="A32" s="140"/>
      <c r="B32" s="142"/>
      <c r="C32" s="143"/>
      <c r="D32" s="144"/>
      <c r="E32" s="145"/>
      <c r="F32" s="146"/>
      <c r="G32" s="139"/>
    </row>
    <row r="33" spans="1:7" ht="12.75" customHeight="1">
      <c r="A33" s="140" t="s">
        <v>24</v>
      </c>
      <c r="B33" s="141">
        <v>14</v>
      </c>
      <c r="C33" s="143" t="s">
        <v>116</v>
      </c>
      <c r="D33" s="144" t="s">
        <v>117</v>
      </c>
      <c r="E33" s="145" t="s">
        <v>118</v>
      </c>
      <c r="F33" s="146"/>
      <c r="G33" s="139" t="s">
        <v>119</v>
      </c>
    </row>
    <row r="34" spans="1:7" ht="12.75">
      <c r="A34" s="140"/>
      <c r="B34" s="142"/>
      <c r="C34" s="143"/>
      <c r="D34" s="144"/>
      <c r="E34" s="145"/>
      <c r="F34" s="146"/>
      <c r="G34" s="139"/>
    </row>
    <row r="35" spans="1:7" ht="12.75" customHeight="1">
      <c r="A35" s="140" t="s">
        <v>25</v>
      </c>
      <c r="B35" s="141">
        <v>15</v>
      </c>
      <c r="C35" s="143" t="s">
        <v>143</v>
      </c>
      <c r="D35" s="144" t="s">
        <v>103</v>
      </c>
      <c r="E35" s="145" t="s">
        <v>104</v>
      </c>
      <c r="F35" s="146"/>
      <c r="G35" s="139" t="s">
        <v>105</v>
      </c>
    </row>
    <row r="36" spans="1:7" ht="12.75">
      <c r="A36" s="140"/>
      <c r="B36" s="142"/>
      <c r="C36" s="143"/>
      <c r="D36" s="144"/>
      <c r="E36" s="145"/>
      <c r="F36" s="146"/>
      <c r="G36" s="139"/>
    </row>
    <row r="37" spans="1:7" ht="12.75" customHeight="1">
      <c r="A37" s="140" t="s">
        <v>26</v>
      </c>
      <c r="B37" s="141">
        <v>16</v>
      </c>
      <c r="C37" s="143" t="s">
        <v>120</v>
      </c>
      <c r="D37" s="144" t="s">
        <v>121</v>
      </c>
      <c r="E37" s="145" t="s">
        <v>51</v>
      </c>
      <c r="F37" s="146"/>
      <c r="G37" s="139" t="s">
        <v>122</v>
      </c>
    </row>
    <row r="38" spans="1:7" ht="12.75">
      <c r="A38" s="140"/>
      <c r="B38" s="142"/>
      <c r="C38" s="143"/>
      <c r="D38" s="144"/>
      <c r="E38" s="145"/>
      <c r="F38" s="146"/>
      <c r="G38" s="139"/>
    </row>
    <row r="39" spans="1:7" ht="12.75" customHeight="1">
      <c r="A39" s="140" t="s">
        <v>27</v>
      </c>
      <c r="B39" s="141">
        <v>17</v>
      </c>
      <c r="C39" s="143" t="s">
        <v>138</v>
      </c>
      <c r="D39" s="144" t="s">
        <v>139</v>
      </c>
      <c r="E39" s="145" t="s">
        <v>140</v>
      </c>
      <c r="F39" s="146"/>
      <c r="G39" s="139" t="s">
        <v>141</v>
      </c>
    </row>
    <row r="40" spans="1:7" ht="12.75">
      <c r="A40" s="140"/>
      <c r="B40" s="142"/>
      <c r="C40" s="143"/>
      <c r="D40" s="144"/>
      <c r="E40" s="145"/>
      <c r="F40" s="146"/>
      <c r="G40" s="139"/>
    </row>
    <row r="41" spans="1:7" ht="12.75" customHeight="1">
      <c r="A41" s="140" t="s">
        <v>28</v>
      </c>
      <c r="B41" s="141">
        <v>18</v>
      </c>
      <c r="C41" s="143" t="s">
        <v>110</v>
      </c>
      <c r="D41" s="147" t="s">
        <v>111</v>
      </c>
      <c r="E41" s="145" t="s">
        <v>48</v>
      </c>
      <c r="F41" s="146"/>
      <c r="G41" s="139" t="s">
        <v>112</v>
      </c>
    </row>
    <row r="42" spans="1:7" ht="12.75">
      <c r="A42" s="140"/>
      <c r="B42" s="142"/>
      <c r="C42" s="143"/>
      <c r="D42" s="144"/>
      <c r="E42" s="145"/>
      <c r="F42" s="146"/>
      <c r="G42" s="139"/>
    </row>
    <row r="43" spans="1:7" ht="12.75" customHeight="1">
      <c r="A43" s="140" t="s">
        <v>29</v>
      </c>
      <c r="B43" s="141">
        <v>19</v>
      </c>
      <c r="C43" s="143" t="s">
        <v>100</v>
      </c>
      <c r="D43" s="144" t="s">
        <v>101</v>
      </c>
      <c r="E43" s="145" t="s">
        <v>45</v>
      </c>
      <c r="F43" s="146"/>
      <c r="G43" s="139" t="s">
        <v>102</v>
      </c>
    </row>
    <row r="44" spans="1:7" ht="12.75">
      <c r="A44" s="140"/>
      <c r="B44" s="142"/>
      <c r="C44" s="143"/>
      <c r="D44" s="144"/>
      <c r="E44" s="145"/>
      <c r="F44" s="146"/>
      <c r="G44" s="139"/>
    </row>
    <row r="45" spans="1:7" ht="12.75">
      <c r="A45" s="140" t="s">
        <v>30</v>
      </c>
      <c r="B45" s="141">
        <v>20</v>
      </c>
      <c r="C45" s="143" t="s">
        <v>57</v>
      </c>
      <c r="D45" s="144" t="s">
        <v>58</v>
      </c>
      <c r="E45" s="145" t="s">
        <v>163</v>
      </c>
      <c r="F45" s="146"/>
      <c r="G45" s="139" t="s">
        <v>59</v>
      </c>
    </row>
    <row r="46" spans="1:7" ht="12.75">
      <c r="A46" s="140"/>
      <c r="B46" s="142"/>
      <c r="C46" s="143"/>
      <c r="D46" s="144"/>
      <c r="E46" s="145"/>
      <c r="F46" s="146"/>
      <c r="G46" s="139"/>
    </row>
    <row r="47" spans="1:7" ht="12.75" customHeight="1">
      <c r="A47" s="140" t="s">
        <v>31</v>
      </c>
      <c r="B47" s="141">
        <v>21</v>
      </c>
      <c r="C47" s="143" t="s">
        <v>86</v>
      </c>
      <c r="D47" s="144" t="s">
        <v>58</v>
      </c>
      <c r="E47" s="145" t="s">
        <v>87</v>
      </c>
      <c r="F47" s="146"/>
      <c r="G47" s="139" t="s">
        <v>88</v>
      </c>
    </row>
    <row r="48" spans="1:7" ht="12.75">
      <c r="A48" s="140"/>
      <c r="B48" s="142"/>
      <c r="C48" s="143"/>
      <c r="D48" s="144"/>
      <c r="E48" s="145"/>
      <c r="F48" s="146"/>
      <c r="G48" s="139"/>
    </row>
    <row r="49" spans="1:7" ht="12.75" customHeight="1">
      <c r="A49" s="140" t="s">
        <v>32</v>
      </c>
      <c r="B49" s="141">
        <v>22</v>
      </c>
      <c r="C49" s="143" t="s">
        <v>123</v>
      </c>
      <c r="D49" s="144" t="s">
        <v>47</v>
      </c>
      <c r="E49" s="145" t="s">
        <v>51</v>
      </c>
      <c r="F49" s="146"/>
      <c r="G49" s="139" t="s">
        <v>124</v>
      </c>
    </row>
    <row r="50" spans="1:7" ht="12.75">
      <c r="A50" s="140"/>
      <c r="B50" s="142"/>
      <c r="C50" s="143"/>
      <c r="D50" s="144"/>
      <c r="E50" s="145"/>
      <c r="F50" s="146"/>
      <c r="G50" s="139"/>
    </row>
    <row r="51" spans="1:7" ht="12.75">
      <c r="A51" s="140" t="s">
        <v>33</v>
      </c>
      <c r="B51" s="141">
        <v>23</v>
      </c>
      <c r="C51" s="143" t="s">
        <v>106</v>
      </c>
      <c r="D51" s="144" t="s">
        <v>107</v>
      </c>
      <c r="E51" s="145" t="s">
        <v>108</v>
      </c>
      <c r="F51" s="146"/>
      <c r="G51" s="139" t="s">
        <v>109</v>
      </c>
    </row>
    <row r="52" spans="1:7" ht="12.75">
      <c r="A52" s="140"/>
      <c r="B52" s="142"/>
      <c r="C52" s="143"/>
      <c r="D52" s="144"/>
      <c r="E52" s="145"/>
      <c r="F52" s="146"/>
      <c r="G52" s="139"/>
    </row>
    <row r="53" spans="1:7" ht="12.75">
      <c r="A53" s="140" t="s">
        <v>34</v>
      </c>
      <c r="B53" s="141">
        <v>24</v>
      </c>
      <c r="C53" s="143" t="s">
        <v>133</v>
      </c>
      <c r="D53" s="144" t="s">
        <v>134</v>
      </c>
      <c r="E53" s="145" t="s">
        <v>145</v>
      </c>
      <c r="F53" s="146"/>
      <c r="G53" s="139" t="s">
        <v>135</v>
      </c>
    </row>
    <row r="54" spans="1:7" ht="12.75">
      <c r="A54" s="140"/>
      <c r="B54" s="142"/>
      <c r="C54" s="143"/>
      <c r="D54" s="144"/>
      <c r="E54" s="145"/>
      <c r="F54" s="146"/>
      <c r="G54" s="139"/>
    </row>
    <row r="55" spans="1:7" ht="12.75" customHeight="1">
      <c r="A55" s="140" t="s">
        <v>35</v>
      </c>
      <c r="B55" s="141">
        <v>25</v>
      </c>
      <c r="C55" s="143" t="s">
        <v>92</v>
      </c>
      <c r="D55" s="144" t="s">
        <v>93</v>
      </c>
      <c r="E55" s="145" t="s">
        <v>94</v>
      </c>
      <c r="F55" s="146"/>
      <c r="G55" s="139" t="s">
        <v>95</v>
      </c>
    </row>
    <row r="56" spans="1:7" ht="12.75">
      <c r="A56" s="140"/>
      <c r="B56" s="142"/>
      <c r="C56" s="143"/>
      <c r="D56" s="144"/>
      <c r="E56" s="145"/>
      <c r="F56" s="146"/>
      <c r="G56" s="139"/>
    </row>
    <row r="57" spans="1:7" ht="12.75" customHeight="1">
      <c r="A57" s="140" t="s">
        <v>36</v>
      </c>
      <c r="B57" s="141">
        <v>26</v>
      </c>
      <c r="C57" s="143" t="s">
        <v>130</v>
      </c>
      <c r="D57" s="144" t="s">
        <v>131</v>
      </c>
      <c r="E57" s="145" t="s">
        <v>53</v>
      </c>
      <c r="F57" s="146"/>
      <c r="G57" s="139" t="s">
        <v>132</v>
      </c>
    </row>
    <row r="58" spans="1:7" ht="12.75">
      <c r="A58" s="140"/>
      <c r="B58" s="142"/>
      <c r="C58" s="143"/>
      <c r="D58" s="144"/>
      <c r="E58" s="145"/>
      <c r="F58" s="146"/>
      <c r="G58" s="139"/>
    </row>
    <row r="59" spans="1:8" ht="12.75">
      <c r="A59" s="136"/>
      <c r="B59" s="137"/>
      <c r="C59" s="135"/>
      <c r="D59" s="133"/>
      <c r="E59" s="133"/>
      <c r="F59" s="134"/>
      <c r="G59" s="135"/>
      <c r="H59" s="3"/>
    </row>
    <row r="60" spans="1:8" ht="12.75">
      <c r="A60" s="136"/>
      <c r="B60" s="138"/>
      <c r="C60" s="135"/>
      <c r="D60" s="133"/>
      <c r="E60" s="133"/>
      <c r="F60" s="134"/>
      <c r="G60" s="135"/>
      <c r="H60" s="3"/>
    </row>
    <row r="61" spans="1:8" ht="12.75">
      <c r="A61" s="136"/>
      <c r="B61" s="137"/>
      <c r="C61" s="135"/>
      <c r="D61" s="133"/>
      <c r="E61" s="133"/>
      <c r="F61" s="134"/>
      <c r="G61" s="135"/>
      <c r="H61" s="3"/>
    </row>
    <row r="62" spans="1:8" ht="12.75">
      <c r="A62" s="136"/>
      <c r="B62" s="138"/>
      <c r="C62" s="135"/>
      <c r="D62" s="133"/>
      <c r="E62" s="133"/>
      <c r="F62" s="134"/>
      <c r="G62" s="135"/>
      <c r="H62" s="3"/>
    </row>
    <row r="63" spans="1:8" ht="12.75">
      <c r="A63" s="136"/>
      <c r="B63" s="137"/>
      <c r="C63" s="135"/>
      <c r="D63" s="133"/>
      <c r="E63" s="133"/>
      <c r="F63" s="134"/>
      <c r="G63" s="135"/>
      <c r="H63" s="3"/>
    </row>
    <row r="64" spans="1:8" ht="12.75">
      <c r="A64" s="136"/>
      <c r="B64" s="138"/>
      <c r="C64" s="135"/>
      <c r="D64" s="133"/>
      <c r="E64" s="133"/>
      <c r="F64" s="134"/>
      <c r="G64" s="135"/>
      <c r="H64" s="3"/>
    </row>
    <row r="65" spans="1:8" ht="12.75">
      <c r="A65" s="136"/>
      <c r="B65" s="137"/>
      <c r="C65" s="135"/>
      <c r="D65" s="133"/>
      <c r="E65" s="133"/>
      <c r="F65" s="134"/>
      <c r="G65" s="135"/>
      <c r="H65" s="3"/>
    </row>
    <row r="66" spans="1:8" ht="12.75">
      <c r="A66" s="136"/>
      <c r="B66" s="138"/>
      <c r="C66" s="135"/>
      <c r="D66" s="133"/>
      <c r="E66" s="133"/>
      <c r="F66" s="134"/>
      <c r="G66" s="135"/>
      <c r="H66" s="3"/>
    </row>
    <row r="67" spans="1:8" ht="12.75">
      <c r="A67" s="136"/>
      <c r="B67" s="137"/>
      <c r="C67" s="135"/>
      <c r="D67" s="133"/>
      <c r="E67" s="133"/>
      <c r="F67" s="134"/>
      <c r="G67" s="135"/>
      <c r="H67" s="3"/>
    </row>
    <row r="68" spans="1:8" ht="12.75">
      <c r="A68" s="136"/>
      <c r="B68" s="138"/>
      <c r="C68" s="135"/>
      <c r="D68" s="133"/>
      <c r="E68" s="133"/>
      <c r="F68" s="134"/>
      <c r="G68" s="135"/>
      <c r="H68" s="3"/>
    </row>
    <row r="69" spans="1:8" ht="12.75">
      <c r="A69" s="136"/>
      <c r="B69" s="137"/>
      <c r="C69" s="135"/>
      <c r="D69" s="133"/>
      <c r="E69" s="133"/>
      <c r="F69" s="134"/>
      <c r="G69" s="135"/>
      <c r="H69" s="3"/>
    </row>
    <row r="70" spans="1:8" ht="12.75">
      <c r="A70" s="136"/>
      <c r="B70" s="138"/>
      <c r="C70" s="135"/>
      <c r="D70" s="133"/>
      <c r="E70" s="133"/>
      <c r="F70" s="134"/>
      <c r="G70" s="135"/>
      <c r="H70" s="3"/>
    </row>
    <row r="71" spans="1:8" ht="12.75">
      <c r="A71" s="136"/>
      <c r="B71" s="137"/>
      <c r="C71" s="135"/>
      <c r="D71" s="133"/>
      <c r="E71" s="133"/>
      <c r="F71" s="134"/>
      <c r="G71" s="135"/>
      <c r="H71" s="3"/>
    </row>
    <row r="72" spans="1:8" ht="12.75">
      <c r="A72" s="136"/>
      <c r="B72" s="138"/>
      <c r="C72" s="135"/>
      <c r="D72" s="133"/>
      <c r="E72" s="133"/>
      <c r="F72" s="134"/>
      <c r="G72" s="135"/>
      <c r="H72" s="3"/>
    </row>
    <row r="73" spans="1:8" ht="12.75">
      <c r="A73" s="136"/>
      <c r="B73" s="137"/>
      <c r="C73" s="135"/>
      <c r="D73" s="133"/>
      <c r="E73" s="133"/>
      <c r="F73" s="134"/>
      <c r="G73" s="135"/>
      <c r="H73" s="3"/>
    </row>
    <row r="74" spans="1:8" ht="12.75">
      <c r="A74" s="136"/>
      <c r="B74" s="138"/>
      <c r="C74" s="135"/>
      <c r="D74" s="133"/>
      <c r="E74" s="133"/>
      <c r="F74" s="134"/>
      <c r="G74" s="135"/>
      <c r="H74" s="3"/>
    </row>
    <row r="75" spans="1:8" ht="12.75">
      <c r="A75" s="136"/>
      <c r="B75" s="137"/>
      <c r="C75" s="135"/>
      <c r="D75" s="133"/>
      <c r="E75" s="133"/>
      <c r="F75" s="134"/>
      <c r="G75" s="135"/>
      <c r="H75" s="3"/>
    </row>
    <row r="76" spans="1:8" ht="12.75">
      <c r="A76" s="136"/>
      <c r="B76" s="138"/>
      <c r="C76" s="135"/>
      <c r="D76" s="133"/>
      <c r="E76" s="133"/>
      <c r="F76" s="134"/>
      <c r="G76" s="135"/>
      <c r="H76" s="3"/>
    </row>
    <row r="77" spans="1:8" ht="12.75">
      <c r="A77" s="136"/>
      <c r="B77" s="137"/>
      <c r="C77" s="135"/>
      <c r="D77" s="133"/>
      <c r="E77" s="133"/>
      <c r="F77" s="134"/>
      <c r="G77" s="135"/>
      <c r="H77" s="3"/>
    </row>
    <row r="78" spans="1:8" ht="12.75">
      <c r="A78" s="136"/>
      <c r="B78" s="138"/>
      <c r="C78" s="135"/>
      <c r="D78" s="133"/>
      <c r="E78" s="133"/>
      <c r="F78" s="134"/>
      <c r="G78" s="135"/>
      <c r="H78" s="3"/>
    </row>
    <row r="79" spans="1:8" ht="12.75">
      <c r="A79" s="136"/>
      <c r="B79" s="137"/>
      <c r="C79" s="135"/>
      <c r="D79" s="133"/>
      <c r="E79" s="133"/>
      <c r="F79" s="134"/>
      <c r="G79" s="135"/>
      <c r="H79" s="3"/>
    </row>
    <row r="80" spans="1:8" ht="12.75">
      <c r="A80" s="136"/>
      <c r="B80" s="138"/>
      <c r="C80" s="135"/>
      <c r="D80" s="133"/>
      <c r="E80" s="133"/>
      <c r="F80" s="134"/>
      <c r="G80" s="135"/>
      <c r="H80" s="3"/>
    </row>
    <row r="81" spans="1:8" ht="12.75">
      <c r="A81" s="136"/>
      <c r="B81" s="137"/>
      <c r="C81" s="135"/>
      <c r="D81" s="133"/>
      <c r="E81" s="133"/>
      <c r="F81" s="134"/>
      <c r="G81" s="135"/>
      <c r="H81" s="3"/>
    </row>
    <row r="82" spans="1:8" ht="12.75">
      <c r="A82" s="136"/>
      <c r="B82" s="138"/>
      <c r="C82" s="135"/>
      <c r="D82" s="133"/>
      <c r="E82" s="133"/>
      <c r="F82" s="134"/>
      <c r="G82" s="135"/>
      <c r="H82" s="3"/>
    </row>
    <row r="83" spans="1:8" ht="12.75">
      <c r="A83" s="136"/>
      <c r="B83" s="137"/>
      <c r="C83" s="135"/>
      <c r="D83" s="133"/>
      <c r="E83" s="133"/>
      <c r="F83" s="134"/>
      <c r="G83" s="135"/>
      <c r="H83" s="3"/>
    </row>
    <row r="84" spans="1:8" ht="12.75">
      <c r="A84" s="136"/>
      <c r="B84" s="138"/>
      <c r="C84" s="135"/>
      <c r="D84" s="133"/>
      <c r="E84" s="133"/>
      <c r="F84" s="134"/>
      <c r="G84" s="135"/>
      <c r="H84" s="3"/>
    </row>
    <row r="85" spans="1:8" ht="12.75">
      <c r="A85" s="136"/>
      <c r="B85" s="137"/>
      <c r="C85" s="135"/>
      <c r="D85" s="133"/>
      <c r="E85" s="133"/>
      <c r="F85" s="134"/>
      <c r="G85" s="135"/>
      <c r="H85" s="3"/>
    </row>
    <row r="86" spans="1:8" ht="12.75">
      <c r="A86" s="136"/>
      <c r="B86" s="138"/>
      <c r="C86" s="135"/>
      <c r="D86" s="133"/>
      <c r="E86" s="133"/>
      <c r="F86" s="134"/>
      <c r="G86" s="135"/>
      <c r="H86" s="3"/>
    </row>
    <row r="87" spans="1:8" ht="12.75">
      <c r="A87" s="136"/>
      <c r="B87" s="137"/>
      <c r="C87" s="135"/>
      <c r="D87" s="133"/>
      <c r="E87" s="133"/>
      <c r="F87" s="134"/>
      <c r="G87" s="135"/>
      <c r="H87" s="3"/>
    </row>
    <row r="88" spans="1:8" ht="12.75">
      <c r="A88" s="136"/>
      <c r="B88" s="138"/>
      <c r="C88" s="135"/>
      <c r="D88" s="133"/>
      <c r="E88" s="133"/>
      <c r="F88" s="134"/>
      <c r="G88" s="135"/>
      <c r="H88" s="3"/>
    </row>
    <row r="89" spans="1:8" ht="12.75">
      <c r="A89" s="136"/>
      <c r="B89" s="137"/>
      <c r="C89" s="135"/>
      <c r="D89" s="133"/>
      <c r="E89" s="133"/>
      <c r="F89" s="134"/>
      <c r="G89" s="135"/>
      <c r="H89" s="3"/>
    </row>
    <row r="90" spans="1:8" ht="12.75">
      <c r="A90" s="136"/>
      <c r="B90" s="138"/>
      <c r="C90" s="135"/>
      <c r="D90" s="133"/>
      <c r="E90" s="133"/>
      <c r="F90" s="134"/>
      <c r="G90" s="135"/>
      <c r="H90" s="3"/>
    </row>
    <row r="91" spans="1:8" ht="12.75">
      <c r="A91" s="136"/>
      <c r="B91" s="137"/>
      <c r="C91" s="135"/>
      <c r="D91" s="133"/>
      <c r="E91" s="133"/>
      <c r="F91" s="134"/>
      <c r="G91" s="135"/>
      <c r="H91" s="3"/>
    </row>
    <row r="92" spans="1:8" ht="12.75">
      <c r="A92" s="136"/>
      <c r="B92" s="138"/>
      <c r="C92" s="135"/>
      <c r="D92" s="133"/>
      <c r="E92" s="133"/>
      <c r="F92" s="134"/>
      <c r="G92" s="135"/>
      <c r="H92" s="3"/>
    </row>
    <row r="93" spans="1:8" ht="12.75">
      <c r="A93" s="136"/>
      <c r="B93" s="137"/>
      <c r="C93" s="135"/>
      <c r="D93" s="133"/>
      <c r="E93" s="133"/>
      <c r="F93" s="134"/>
      <c r="G93" s="135"/>
      <c r="H93" s="3"/>
    </row>
    <row r="94" spans="1:8" ht="12.75">
      <c r="A94" s="136"/>
      <c r="B94" s="138"/>
      <c r="C94" s="135"/>
      <c r="D94" s="133"/>
      <c r="E94" s="133"/>
      <c r="F94" s="134"/>
      <c r="G94" s="135"/>
      <c r="H94" s="3"/>
    </row>
    <row r="95" spans="1:8" ht="12.75">
      <c r="A95" s="136"/>
      <c r="B95" s="137"/>
      <c r="C95" s="135"/>
      <c r="D95" s="133"/>
      <c r="E95" s="133"/>
      <c r="F95" s="134"/>
      <c r="G95" s="135"/>
      <c r="H95" s="3"/>
    </row>
    <row r="96" spans="1:8" ht="12.75">
      <c r="A96" s="136"/>
      <c r="B96" s="138"/>
      <c r="C96" s="135"/>
      <c r="D96" s="133"/>
      <c r="E96" s="133"/>
      <c r="F96" s="134"/>
      <c r="G96" s="135"/>
      <c r="H96" s="3"/>
    </row>
    <row r="97" spans="1:8" ht="12.75">
      <c r="A97" s="136"/>
      <c r="B97" s="137"/>
      <c r="C97" s="135"/>
      <c r="D97" s="133"/>
      <c r="E97" s="133"/>
      <c r="F97" s="134"/>
      <c r="G97" s="135"/>
      <c r="H97" s="3"/>
    </row>
    <row r="98" spans="1:8" ht="12.75">
      <c r="A98" s="136"/>
      <c r="B98" s="138"/>
      <c r="C98" s="135"/>
      <c r="D98" s="133"/>
      <c r="E98" s="133"/>
      <c r="F98" s="134"/>
      <c r="G98" s="135"/>
      <c r="H98" s="3"/>
    </row>
    <row r="99" spans="1:8" ht="12.75">
      <c r="A99" s="136"/>
      <c r="B99" s="137"/>
      <c r="C99" s="135"/>
      <c r="D99" s="133"/>
      <c r="E99" s="133"/>
      <c r="F99" s="134"/>
      <c r="G99" s="135"/>
      <c r="H99" s="3"/>
    </row>
    <row r="100" spans="1:8" ht="12.75">
      <c r="A100" s="136"/>
      <c r="B100" s="138"/>
      <c r="C100" s="135"/>
      <c r="D100" s="133"/>
      <c r="E100" s="133"/>
      <c r="F100" s="134"/>
      <c r="G100" s="135"/>
      <c r="H100" s="3"/>
    </row>
    <row r="101" spans="1:8" ht="12.75">
      <c r="A101" s="136"/>
      <c r="B101" s="137"/>
      <c r="C101" s="135"/>
      <c r="D101" s="133"/>
      <c r="E101" s="133"/>
      <c r="F101" s="134"/>
      <c r="G101" s="135"/>
      <c r="H101" s="3"/>
    </row>
    <row r="102" spans="1:8" ht="12.75">
      <c r="A102" s="136"/>
      <c r="B102" s="138"/>
      <c r="C102" s="135"/>
      <c r="D102" s="133"/>
      <c r="E102" s="133"/>
      <c r="F102" s="134"/>
      <c r="G102" s="135"/>
      <c r="H102" s="3"/>
    </row>
    <row r="103" spans="1:8" ht="12.75">
      <c r="A103" s="136"/>
      <c r="B103" s="137"/>
      <c r="C103" s="135"/>
      <c r="D103" s="133"/>
      <c r="E103" s="133"/>
      <c r="F103" s="134"/>
      <c r="G103" s="135"/>
      <c r="H103" s="3"/>
    </row>
    <row r="104" spans="1:8" ht="12.75">
      <c r="A104" s="136"/>
      <c r="B104" s="138"/>
      <c r="C104" s="135"/>
      <c r="D104" s="133"/>
      <c r="E104" s="133"/>
      <c r="F104" s="134"/>
      <c r="G104" s="135"/>
      <c r="H104" s="3"/>
    </row>
    <row r="105" spans="1:8" ht="12.75">
      <c r="A105" s="136"/>
      <c r="B105" s="137"/>
      <c r="C105" s="135"/>
      <c r="D105" s="133"/>
      <c r="E105" s="133"/>
      <c r="F105" s="134"/>
      <c r="G105" s="135"/>
      <c r="H105" s="3"/>
    </row>
    <row r="106" spans="1:8" ht="12.75">
      <c r="A106" s="136"/>
      <c r="B106" s="138"/>
      <c r="C106" s="135"/>
      <c r="D106" s="133"/>
      <c r="E106" s="133"/>
      <c r="F106" s="134"/>
      <c r="G106" s="135"/>
      <c r="H106" s="3"/>
    </row>
    <row r="107" spans="1:8" ht="12.75">
      <c r="A107" s="136"/>
      <c r="B107" s="137"/>
      <c r="C107" s="135"/>
      <c r="D107" s="133"/>
      <c r="E107" s="133"/>
      <c r="F107" s="134"/>
      <c r="G107" s="135"/>
      <c r="H107" s="3"/>
    </row>
    <row r="108" spans="1:8" ht="12.75">
      <c r="A108" s="136"/>
      <c r="B108" s="138"/>
      <c r="C108" s="135"/>
      <c r="D108" s="133"/>
      <c r="E108" s="133"/>
      <c r="F108" s="134"/>
      <c r="G108" s="135"/>
      <c r="H108" s="3"/>
    </row>
    <row r="109" spans="1:8" ht="12.75">
      <c r="A109" s="136"/>
      <c r="B109" s="137"/>
      <c r="C109" s="135"/>
      <c r="D109" s="133"/>
      <c r="E109" s="133"/>
      <c r="F109" s="134"/>
      <c r="G109" s="135"/>
      <c r="H109" s="3"/>
    </row>
    <row r="110" spans="1:8" ht="12.75">
      <c r="A110" s="136"/>
      <c r="B110" s="138"/>
      <c r="C110" s="135"/>
      <c r="D110" s="133"/>
      <c r="E110" s="133"/>
      <c r="F110" s="134"/>
      <c r="G110" s="135"/>
      <c r="H110" s="3"/>
    </row>
    <row r="111" spans="1:8" ht="12.75">
      <c r="A111" s="136"/>
      <c r="B111" s="137"/>
      <c r="C111" s="135"/>
      <c r="D111" s="133"/>
      <c r="E111" s="133"/>
      <c r="F111" s="134"/>
      <c r="G111" s="135"/>
      <c r="H111" s="3"/>
    </row>
    <row r="112" spans="1:8" ht="12.75">
      <c r="A112" s="136"/>
      <c r="B112" s="138"/>
      <c r="C112" s="135"/>
      <c r="D112" s="133"/>
      <c r="E112" s="133"/>
      <c r="F112" s="134"/>
      <c r="G112" s="135"/>
      <c r="H112" s="3"/>
    </row>
    <row r="113" spans="1:8" ht="12.75">
      <c r="A113" s="136"/>
      <c r="B113" s="137"/>
      <c r="C113" s="135"/>
      <c r="D113" s="133"/>
      <c r="E113" s="133"/>
      <c r="F113" s="134"/>
      <c r="G113" s="135"/>
      <c r="H113" s="3"/>
    </row>
    <row r="114" spans="1:8" ht="12.75">
      <c r="A114" s="136"/>
      <c r="B114" s="138"/>
      <c r="C114" s="135"/>
      <c r="D114" s="133"/>
      <c r="E114" s="133"/>
      <c r="F114" s="134"/>
      <c r="G114" s="135"/>
      <c r="H114" s="3"/>
    </row>
    <row r="115" spans="1:8" ht="12.75">
      <c r="A115" s="136"/>
      <c r="B115" s="137"/>
      <c r="C115" s="135"/>
      <c r="D115" s="133"/>
      <c r="E115" s="133"/>
      <c r="F115" s="134"/>
      <c r="G115" s="135"/>
      <c r="H115" s="3"/>
    </row>
    <row r="116" spans="1:8" ht="12.75">
      <c r="A116" s="136"/>
      <c r="B116" s="138"/>
      <c r="C116" s="135"/>
      <c r="D116" s="133"/>
      <c r="E116" s="133"/>
      <c r="F116" s="134"/>
      <c r="G116" s="135"/>
      <c r="H116" s="3"/>
    </row>
    <row r="117" spans="1:8" ht="12.75">
      <c r="A117" s="136"/>
      <c r="B117" s="137"/>
      <c r="C117" s="135"/>
      <c r="D117" s="133"/>
      <c r="E117" s="133"/>
      <c r="F117" s="134"/>
      <c r="G117" s="135"/>
      <c r="H117" s="3"/>
    </row>
    <row r="118" spans="1:8" ht="12.75">
      <c r="A118" s="136"/>
      <c r="B118" s="138"/>
      <c r="C118" s="135"/>
      <c r="D118" s="133"/>
      <c r="E118" s="133"/>
      <c r="F118" s="134"/>
      <c r="G118" s="135"/>
      <c r="H118" s="3"/>
    </row>
    <row r="119" spans="1:8" ht="12.75">
      <c r="A119" s="136"/>
      <c r="B119" s="137"/>
      <c r="C119" s="135"/>
      <c r="D119" s="133"/>
      <c r="E119" s="133"/>
      <c r="F119" s="134"/>
      <c r="G119" s="135"/>
      <c r="H119" s="3"/>
    </row>
    <row r="120" spans="1:8" ht="12.75">
      <c r="A120" s="136"/>
      <c r="B120" s="138"/>
      <c r="C120" s="135"/>
      <c r="D120" s="133"/>
      <c r="E120" s="133"/>
      <c r="F120" s="134"/>
      <c r="G120" s="135"/>
      <c r="H120" s="3"/>
    </row>
    <row r="121" spans="1:8" ht="12.75">
      <c r="A121" s="136"/>
      <c r="B121" s="137"/>
      <c r="C121" s="135"/>
      <c r="D121" s="133"/>
      <c r="E121" s="133"/>
      <c r="F121" s="134"/>
      <c r="G121" s="135"/>
      <c r="H121" s="3"/>
    </row>
    <row r="122" spans="1:8" ht="12.75">
      <c r="A122" s="136"/>
      <c r="B122" s="138"/>
      <c r="C122" s="135"/>
      <c r="D122" s="133"/>
      <c r="E122" s="133"/>
      <c r="F122" s="134"/>
      <c r="G122" s="135"/>
      <c r="H122" s="3"/>
    </row>
    <row r="123" spans="1:8" ht="12.75">
      <c r="A123" s="136"/>
      <c r="B123" s="137"/>
      <c r="C123" s="135"/>
      <c r="D123" s="133"/>
      <c r="E123" s="133"/>
      <c r="F123" s="134"/>
      <c r="G123" s="135"/>
      <c r="H123" s="3"/>
    </row>
    <row r="124" spans="1:8" ht="12.75">
      <c r="A124" s="136"/>
      <c r="B124" s="138"/>
      <c r="C124" s="135"/>
      <c r="D124" s="133"/>
      <c r="E124" s="133"/>
      <c r="F124" s="134"/>
      <c r="G124" s="135"/>
      <c r="H124" s="3"/>
    </row>
    <row r="125" spans="1:8" ht="12.75">
      <c r="A125" s="136"/>
      <c r="B125" s="137"/>
      <c r="C125" s="135"/>
      <c r="D125" s="133"/>
      <c r="E125" s="133"/>
      <c r="F125" s="134"/>
      <c r="G125" s="135"/>
      <c r="H125" s="3"/>
    </row>
    <row r="126" spans="1:8" ht="12.75">
      <c r="A126" s="136"/>
      <c r="B126" s="138"/>
      <c r="C126" s="135"/>
      <c r="D126" s="133"/>
      <c r="E126" s="133"/>
      <c r="F126" s="134"/>
      <c r="G126" s="135"/>
      <c r="H126" s="3"/>
    </row>
    <row r="127" spans="1:8" ht="12.75">
      <c r="A127" s="136"/>
      <c r="B127" s="137"/>
      <c r="C127" s="135"/>
      <c r="D127" s="133"/>
      <c r="E127" s="133"/>
      <c r="F127" s="134"/>
      <c r="G127" s="135"/>
      <c r="H127" s="3"/>
    </row>
    <row r="128" spans="1:8" ht="12.75">
      <c r="A128" s="136"/>
      <c r="B128" s="138"/>
      <c r="C128" s="135"/>
      <c r="D128" s="133"/>
      <c r="E128" s="133"/>
      <c r="F128" s="134"/>
      <c r="G128" s="135"/>
      <c r="H128" s="3"/>
    </row>
    <row r="129" spans="1:8" ht="12.75">
      <c r="A129" s="136"/>
      <c r="B129" s="137"/>
      <c r="C129" s="135"/>
      <c r="D129" s="133"/>
      <c r="E129" s="133"/>
      <c r="F129" s="134"/>
      <c r="G129" s="135"/>
      <c r="H129" s="3"/>
    </row>
    <row r="130" spans="1:8" ht="12.75">
      <c r="A130" s="136"/>
      <c r="B130" s="138"/>
      <c r="C130" s="135"/>
      <c r="D130" s="133"/>
      <c r="E130" s="133"/>
      <c r="F130" s="134"/>
      <c r="G130" s="135"/>
      <c r="H130" s="3"/>
    </row>
    <row r="131" spans="1:8" ht="12.75">
      <c r="A131" s="136"/>
      <c r="B131" s="137"/>
      <c r="C131" s="135"/>
      <c r="D131" s="133"/>
      <c r="E131" s="133"/>
      <c r="F131" s="134"/>
      <c r="G131" s="135"/>
      <c r="H131" s="3"/>
    </row>
    <row r="132" spans="1:8" ht="12.75">
      <c r="A132" s="136"/>
      <c r="B132" s="138"/>
      <c r="C132" s="135"/>
      <c r="D132" s="133"/>
      <c r="E132" s="133"/>
      <c r="F132" s="134"/>
      <c r="G132" s="135"/>
      <c r="H132" s="3"/>
    </row>
    <row r="133" spans="1:8" ht="12.75">
      <c r="A133" s="136"/>
      <c r="B133" s="137"/>
      <c r="C133" s="135"/>
      <c r="D133" s="133"/>
      <c r="E133" s="133"/>
      <c r="F133" s="134"/>
      <c r="G133" s="135"/>
      <c r="H133" s="3"/>
    </row>
    <row r="134" spans="1:8" ht="12.75">
      <c r="A134" s="136"/>
      <c r="B134" s="138"/>
      <c r="C134" s="135"/>
      <c r="D134" s="133"/>
      <c r="E134" s="133"/>
      <c r="F134" s="134"/>
      <c r="G134" s="135"/>
      <c r="H134" s="3"/>
    </row>
    <row r="135" spans="1:8" ht="12.75">
      <c r="A135" s="136"/>
      <c r="B135" s="137"/>
      <c r="C135" s="135"/>
      <c r="D135" s="133"/>
      <c r="E135" s="133"/>
      <c r="F135" s="134"/>
      <c r="G135" s="135"/>
      <c r="H135" s="3"/>
    </row>
    <row r="136" spans="1:8" ht="12.75">
      <c r="A136" s="136"/>
      <c r="B136" s="138"/>
      <c r="C136" s="135"/>
      <c r="D136" s="133"/>
      <c r="E136" s="133"/>
      <c r="F136" s="134"/>
      <c r="G136" s="135"/>
      <c r="H136" s="3"/>
    </row>
    <row r="137" spans="1:8" ht="12.75">
      <c r="A137" s="136"/>
      <c r="B137" s="137"/>
      <c r="C137" s="135"/>
      <c r="D137" s="133"/>
      <c r="E137" s="133"/>
      <c r="F137" s="134"/>
      <c r="G137" s="135"/>
      <c r="H137" s="3"/>
    </row>
    <row r="138" spans="1:8" ht="12.75">
      <c r="A138" s="136"/>
      <c r="B138" s="138"/>
      <c r="C138" s="135"/>
      <c r="D138" s="133"/>
      <c r="E138" s="133"/>
      <c r="F138" s="134"/>
      <c r="G138" s="135"/>
      <c r="H138" s="3"/>
    </row>
    <row r="139" spans="1:8" ht="12.75">
      <c r="A139" s="136"/>
      <c r="B139" s="137"/>
      <c r="C139" s="135"/>
      <c r="D139" s="133"/>
      <c r="E139" s="133"/>
      <c r="F139" s="134"/>
      <c r="G139" s="135"/>
      <c r="H139" s="3"/>
    </row>
    <row r="140" spans="1:8" ht="12.75">
      <c r="A140" s="136"/>
      <c r="B140" s="138"/>
      <c r="C140" s="135"/>
      <c r="D140" s="133"/>
      <c r="E140" s="133"/>
      <c r="F140" s="134"/>
      <c r="G140" s="135"/>
      <c r="H140" s="3"/>
    </row>
    <row r="141" spans="1:8" ht="12.75">
      <c r="A141" s="136"/>
      <c r="B141" s="137"/>
      <c r="C141" s="135"/>
      <c r="D141" s="133"/>
      <c r="E141" s="133"/>
      <c r="F141" s="134"/>
      <c r="G141" s="135"/>
      <c r="H141" s="3"/>
    </row>
    <row r="142" spans="1:8" ht="12.75">
      <c r="A142" s="136"/>
      <c r="B142" s="138"/>
      <c r="C142" s="135"/>
      <c r="D142" s="133"/>
      <c r="E142" s="133"/>
      <c r="F142" s="134"/>
      <c r="G142" s="135"/>
      <c r="H142" s="3"/>
    </row>
    <row r="143" spans="1:8" ht="12.75">
      <c r="A143" s="136"/>
      <c r="B143" s="137"/>
      <c r="C143" s="135"/>
      <c r="D143" s="133"/>
      <c r="E143" s="133"/>
      <c r="F143" s="134"/>
      <c r="G143" s="135"/>
      <c r="H143" s="3"/>
    </row>
    <row r="144" spans="1:8" ht="12.75">
      <c r="A144" s="136"/>
      <c r="B144" s="138"/>
      <c r="C144" s="135"/>
      <c r="D144" s="133"/>
      <c r="E144" s="133"/>
      <c r="F144" s="134"/>
      <c r="G144" s="135"/>
      <c r="H144" s="3"/>
    </row>
    <row r="145" spans="1:8" ht="12.75">
      <c r="A145" s="136"/>
      <c r="B145" s="137"/>
      <c r="C145" s="135"/>
      <c r="D145" s="133"/>
      <c r="E145" s="133"/>
      <c r="F145" s="134"/>
      <c r="G145" s="135"/>
      <c r="H145" s="3"/>
    </row>
    <row r="146" spans="1:8" ht="12.75">
      <c r="A146" s="136"/>
      <c r="B146" s="138"/>
      <c r="C146" s="135"/>
      <c r="D146" s="133"/>
      <c r="E146" s="133"/>
      <c r="F146" s="134"/>
      <c r="G146" s="135"/>
      <c r="H146" s="3"/>
    </row>
    <row r="147" spans="1:8" ht="12.75">
      <c r="A147" s="136"/>
      <c r="B147" s="137"/>
      <c r="C147" s="135"/>
      <c r="D147" s="133"/>
      <c r="E147" s="133"/>
      <c r="F147" s="134"/>
      <c r="G147" s="135"/>
      <c r="H147" s="3"/>
    </row>
    <row r="148" spans="1:8" ht="12.75">
      <c r="A148" s="136"/>
      <c r="B148" s="138"/>
      <c r="C148" s="135"/>
      <c r="D148" s="133"/>
      <c r="E148" s="133"/>
      <c r="F148" s="134"/>
      <c r="G148" s="135"/>
      <c r="H148" s="3"/>
    </row>
    <row r="149" spans="1:8" ht="12.75">
      <c r="A149" s="136"/>
      <c r="B149" s="137"/>
      <c r="C149" s="135"/>
      <c r="D149" s="133"/>
      <c r="E149" s="133"/>
      <c r="F149" s="134"/>
      <c r="G149" s="135"/>
      <c r="H149" s="3"/>
    </row>
    <row r="150" spans="1:8" ht="12.75">
      <c r="A150" s="136"/>
      <c r="B150" s="138"/>
      <c r="C150" s="135"/>
      <c r="D150" s="133"/>
      <c r="E150" s="133"/>
      <c r="F150" s="134"/>
      <c r="G150" s="135"/>
      <c r="H150" s="3"/>
    </row>
    <row r="151" spans="1:8" ht="12.75">
      <c r="A151" s="136"/>
      <c r="B151" s="137"/>
      <c r="C151" s="135"/>
      <c r="D151" s="133"/>
      <c r="E151" s="133"/>
      <c r="F151" s="134"/>
      <c r="G151" s="135"/>
      <c r="H151" s="3"/>
    </row>
    <row r="152" spans="1:8" ht="12.75">
      <c r="A152" s="136"/>
      <c r="B152" s="138"/>
      <c r="C152" s="135"/>
      <c r="D152" s="133"/>
      <c r="E152" s="133"/>
      <c r="F152" s="134"/>
      <c r="G152" s="135"/>
      <c r="H152" s="3"/>
    </row>
    <row r="153" spans="1:8" ht="12.75">
      <c r="A153" s="136"/>
      <c r="B153" s="137"/>
      <c r="C153" s="135"/>
      <c r="D153" s="133"/>
      <c r="E153" s="133"/>
      <c r="F153" s="134"/>
      <c r="G153" s="135"/>
      <c r="H153" s="3"/>
    </row>
    <row r="154" spans="1:8" ht="12.75">
      <c r="A154" s="136"/>
      <c r="B154" s="138"/>
      <c r="C154" s="135"/>
      <c r="D154" s="133"/>
      <c r="E154" s="133"/>
      <c r="F154" s="134"/>
      <c r="G154" s="135"/>
      <c r="H154" s="3"/>
    </row>
    <row r="155" spans="1:8" ht="12.75">
      <c r="A155" s="136"/>
      <c r="B155" s="137"/>
      <c r="C155" s="135"/>
      <c r="D155" s="133"/>
      <c r="E155" s="133"/>
      <c r="F155" s="134"/>
      <c r="G155" s="135"/>
      <c r="H155" s="3"/>
    </row>
    <row r="156" spans="1:8" ht="12.75">
      <c r="A156" s="136"/>
      <c r="B156" s="138"/>
      <c r="C156" s="135"/>
      <c r="D156" s="133"/>
      <c r="E156" s="133"/>
      <c r="F156" s="134"/>
      <c r="G156" s="135"/>
      <c r="H156" s="3"/>
    </row>
    <row r="157" spans="1:8" ht="12.75">
      <c r="A157" s="136"/>
      <c r="B157" s="137"/>
      <c r="C157" s="135"/>
      <c r="D157" s="133"/>
      <c r="E157" s="133"/>
      <c r="F157" s="134"/>
      <c r="G157" s="135"/>
      <c r="H157" s="3"/>
    </row>
    <row r="158" spans="1:8" ht="12.75">
      <c r="A158" s="136"/>
      <c r="B158" s="138"/>
      <c r="C158" s="135"/>
      <c r="D158" s="133"/>
      <c r="E158" s="133"/>
      <c r="F158" s="134"/>
      <c r="G158" s="135"/>
      <c r="H158" s="3"/>
    </row>
    <row r="159" spans="1:8" ht="12.75">
      <c r="A159" s="136"/>
      <c r="B159" s="137"/>
      <c r="C159" s="135"/>
      <c r="D159" s="133"/>
      <c r="E159" s="133"/>
      <c r="F159" s="134"/>
      <c r="G159" s="135"/>
      <c r="H159" s="3"/>
    </row>
    <row r="160" spans="1:8" ht="12.75">
      <c r="A160" s="136"/>
      <c r="B160" s="138"/>
      <c r="C160" s="135"/>
      <c r="D160" s="133"/>
      <c r="E160" s="133"/>
      <c r="F160" s="134"/>
      <c r="G160" s="135"/>
      <c r="H160" s="3"/>
    </row>
    <row r="161" spans="1:8" ht="12.75">
      <c r="A161" s="136"/>
      <c r="B161" s="137"/>
      <c r="C161" s="135"/>
      <c r="D161" s="133"/>
      <c r="E161" s="133"/>
      <c r="F161" s="134"/>
      <c r="G161" s="135"/>
      <c r="H161" s="3"/>
    </row>
    <row r="162" spans="1:8" ht="12.75">
      <c r="A162" s="136"/>
      <c r="B162" s="138"/>
      <c r="C162" s="135"/>
      <c r="D162" s="133"/>
      <c r="E162" s="133"/>
      <c r="F162" s="134"/>
      <c r="G162" s="135"/>
      <c r="H162" s="3"/>
    </row>
    <row r="163" spans="1:8" ht="12.75">
      <c r="A163" s="24"/>
      <c r="B163" s="25"/>
      <c r="C163" s="15"/>
      <c r="D163" s="16"/>
      <c r="E163" s="16"/>
      <c r="F163" s="26"/>
      <c r="G163" s="15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</sheetData>
  <sheetProtection/>
  <mergeCells count="556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A155:A156"/>
    <mergeCell ref="B155:B156"/>
    <mergeCell ref="C155:C156"/>
    <mergeCell ref="D155:D156"/>
    <mergeCell ref="A161:A162"/>
    <mergeCell ref="B161:B162"/>
    <mergeCell ref="C161:C162"/>
    <mergeCell ref="D157:D158"/>
    <mergeCell ref="A159:A160"/>
    <mergeCell ref="B159:B160"/>
    <mergeCell ref="B157:B158"/>
    <mergeCell ref="C157:C158"/>
    <mergeCell ref="F161:F162"/>
    <mergeCell ref="G161:G162"/>
    <mergeCell ref="E157:E158"/>
    <mergeCell ref="F157:F158"/>
    <mergeCell ref="G157:G158"/>
    <mergeCell ref="D161:D162"/>
    <mergeCell ref="E161:E162"/>
    <mergeCell ref="A1:G1"/>
    <mergeCell ref="E159:E160"/>
    <mergeCell ref="F159:F160"/>
    <mergeCell ref="G159:G160"/>
    <mergeCell ref="E155:E156"/>
    <mergeCell ref="F155:F156"/>
    <mergeCell ref="G155:G156"/>
    <mergeCell ref="A157:A158"/>
    <mergeCell ref="C159:C160"/>
    <mergeCell ref="D159:D16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1"/>
  <sheetViews>
    <sheetView zoomScalePageLayoutView="0" workbookViewId="0" topLeftCell="A37">
      <selection activeCell="C64" sqref="C64:C6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5" t="s">
        <v>37</v>
      </c>
      <c r="B1" s="175"/>
      <c r="C1" s="175"/>
      <c r="D1" s="175"/>
      <c r="E1" s="175"/>
      <c r="F1" s="175"/>
      <c r="G1" s="17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4" t="s">
        <v>41</v>
      </c>
      <c r="B2" s="94"/>
      <c r="C2" s="94"/>
      <c r="D2" s="176" t="str">
        <f>HYPERLINK('[1]реквизиты'!$A$2)</f>
        <v>Первенство России по борьбе самбо, среди юношей 1994-1995гг.р.</v>
      </c>
      <c r="E2" s="177"/>
      <c r="F2" s="177"/>
      <c r="G2" s="178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172" t="str">
        <f>HYPERLINK('[1]реквизиты'!$A$3)</f>
        <v>25-29 октября 2010г.  г. Отрадный</v>
      </c>
      <c r="E3" s="172"/>
      <c r="F3" s="172"/>
      <c r="G3" s="45" t="str">
        <f>HYPERLINK('пр.взв'!D4)</f>
        <v>В.к.   78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9" t="s">
        <v>21</v>
      </c>
      <c r="B4" s="181" t="s">
        <v>4</v>
      </c>
      <c r="C4" s="167" t="s">
        <v>1</v>
      </c>
      <c r="D4" s="167" t="s">
        <v>2</v>
      </c>
      <c r="E4" s="167" t="s">
        <v>3</v>
      </c>
      <c r="F4" s="167" t="s">
        <v>7</v>
      </c>
      <c r="G4" s="170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0"/>
      <c r="B5" s="168"/>
      <c r="C5" s="169"/>
      <c r="D5" s="168"/>
      <c r="E5" s="169"/>
      <c r="F5" s="169"/>
      <c r="G5" s="17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64" t="s">
        <v>9</v>
      </c>
      <c r="B6" s="165">
        <v>11</v>
      </c>
      <c r="C6" s="166" t="str">
        <f>VLOOKUP(B6,'пр.взв'!B7:G58,2,FALSE)</f>
        <v>Ординян Парис Арменович</v>
      </c>
      <c r="D6" s="56" t="str">
        <f>VLOOKUP(B6,'пр.взв'!B7:G58,3,FALSE)</f>
        <v>23.03.1994, кмс</v>
      </c>
      <c r="E6" s="54" t="str">
        <f>VLOOKUP(B6,'пр.взв'!B7:G58,4,FALSE)</f>
        <v>ЮФО, Краснодарский край, г.Анапа, МО</v>
      </c>
      <c r="F6" s="55">
        <f>VLOOKUP(B6,'пр.взв'!B7:G58,5,FALSE)</f>
        <v>0</v>
      </c>
      <c r="G6" s="174" t="str">
        <f>VLOOKUP(B6,'пр.взв'!B7:G58,6,FALSE)</f>
        <v>Бабарцкий 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7"/>
      <c r="B7" s="159"/>
      <c r="C7" s="160"/>
      <c r="D7" s="173"/>
      <c r="E7" s="162"/>
      <c r="F7" s="163"/>
      <c r="G7" s="155"/>
    </row>
    <row r="8" spans="1:7" ht="12.75" customHeight="1">
      <c r="A8" s="156" t="s">
        <v>10</v>
      </c>
      <c r="B8" s="158">
        <v>20</v>
      </c>
      <c r="C8" s="160" t="str">
        <f>VLOOKUP(B8,'пр.взв'!B7:G58,2,FALSE)</f>
        <v>Шафиков Данил Камильевич</v>
      </c>
      <c r="D8" s="161" t="str">
        <f>VLOOKUP(B8,'пр.взв'!B7:G58,3,FALSE)</f>
        <v>01.07.1994, 1р</v>
      </c>
      <c r="E8" s="162" t="str">
        <f>VLOOKUP(B8,'пр.взв'!B7:G58,4,FALSE)</f>
        <v>УрФО, Челябинская </v>
      </c>
      <c r="F8" s="163">
        <f>VLOOKUP(B8,'пр.взв'!B7:G58,5,FALSE)</f>
        <v>0</v>
      </c>
      <c r="G8" s="155" t="str">
        <f>VLOOKUP(B8,'пр.взв'!B7:G58,6,FALSE)</f>
        <v>Аккуин Д.</v>
      </c>
    </row>
    <row r="9" spans="1:7" ht="12.75" customHeight="1">
      <c r="A9" s="157"/>
      <c r="B9" s="159"/>
      <c r="C9" s="160"/>
      <c r="D9" s="161"/>
      <c r="E9" s="162"/>
      <c r="F9" s="163"/>
      <c r="G9" s="155"/>
    </row>
    <row r="10" spans="1:7" ht="12.75" customHeight="1">
      <c r="A10" s="156" t="s">
        <v>11</v>
      </c>
      <c r="B10" s="158">
        <v>9</v>
      </c>
      <c r="C10" s="160" t="str">
        <f>VLOOKUP(B10,'пр.взв'!B7:G58,2,FALSE)</f>
        <v>Каримов Ариф Мамед-Оглы</v>
      </c>
      <c r="D10" s="161" t="str">
        <f>VLOOKUP(B10,'пр.взв'!B7:G58,3,FALSE)</f>
        <v>1994, кмс</v>
      </c>
      <c r="E10" s="162" t="str">
        <f>VLOOKUP(B10,'пр.взв'!B7:G58,4,FALSE)</f>
        <v>ЦФО, Ярославская область, г.Ярославль, МО</v>
      </c>
      <c r="F10" s="163">
        <f>VLOOKUP(B10,'пр.взв'!B7:G58,5,FALSE)</f>
        <v>0</v>
      </c>
      <c r="G10" s="155" t="str">
        <f>VLOOKUP(B10,'пр.взв'!B7:G58,6,FALSE)</f>
        <v>Загиров З.Г.</v>
      </c>
    </row>
    <row r="11" spans="1:7" ht="12.75" customHeight="1">
      <c r="A11" s="157"/>
      <c r="B11" s="159"/>
      <c r="C11" s="160"/>
      <c r="D11" s="161"/>
      <c r="E11" s="162"/>
      <c r="F11" s="163"/>
      <c r="G11" s="155"/>
    </row>
    <row r="12" spans="1:7" ht="12.75" customHeight="1">
      <c r="A12" s="156" t="s">
        <v>11</v>
      </c>
      <c r="B12" s="158">
        <v>22</v>
      </c>
      <c r="C12" s="160" t="str">
        <f>VLOOKUP(B12,'пр.взв'!B7:G58,2,FALSE)</f>
        <v>Бученков Александр Николаевич</v>
      </c>
      <c r="D12" s="161" t="str">
        <f>VLOOKUP(B12,'пр.взв'!B7:G58,3,FALSE)</f>
        <v>27.06.1994, кмс</v>
      </c>
      <c r="E12" s="162" t="str">
        <f>VLOOKUP(B12,'пр.взв'!B7:G58,4,FALSE)</f>
        <v>Москва</v>
      </c>
      <c r="F12" s="163">
        <f>VLOOKUP(B12,'пр.взв'!B7:G58,5,FALSE)</f>
        <v>0</v>
      </c>
      <c r="G12" s="155" t="str">
        <f>VLOOKUP(B12,'пр.взв'!B7:G58,6,FALSE)</f>
        <v>Савкин А.В., Соломатин С.В.</v>
      </c>
    </row>
    <row r="13" spans="1:7" ht="12.75" customHeight="1">
      <c r="A13" s="157"/>
      <c r="B13" s="159"/>
      <c r="C13" s="160"/>
      <c r="D13" s="161"/>
      <c r="E13" s="162"/>
      <c r="F13" s="163"/>
      <c r="G13" s="155"/>
    </row>
    <row r="14" spans="1:7" ht="12.75" customHeight="1">
      <c r="A14" s="156" t="s">
        <v>13</v>
      </c>
      <c r="B14" s="158">
        <v>23</v>
      </c>
      <c r="C14" s="160" t="str">
        <f>VLOOKUP(B14,'пр.взв'!B7:G58,2,FALSE)</f>
        <v>Романовский Александр Александрович</v>
      </c>
      <c r="D14" s="161" t="str">
        <f>VLOOKUP(B14,'пр.взв'!B7:G58,3,FALSE)</f>
        <v>20.04.1994, кмс</v>
      </c>
      <c r="E14" s="162" t="str">
        <f>VLOOKUP(B14,'пр.взв'!B7:G58,4,FALSE)</f>
        <v>ЦФО, Калужская область, МО</v>
      </c>
      <c r="F14" s="163">
        <f>VLOOKUP(B14,'пр.взв'!B7:G58,5,FALSE)</f>
        <v>0</v>
      </c>
      <c r="G14" s="155" t="str">
        <f>VLOOKUP(B14,'пр.взв'!B7:G58,6,FALSE)</f>
        <v>Журавлев М.В.</v>
      </c>
    </row>
    <row r="15" spans="1:7" ht="12.75" customHeight="1">
      <c r="A15" s="157"/>
      <c r="B15" s="159"/>
      <c r="C15" s="160"/>
      <c r="D15" s="161"/>
      <c r="E15" s="162"/>
      <c r="F15" s="163"/>
      <c r="G15" s="155"/>
    </row>
    <row r="16" spans="1:7" ht="12.75" customHeight="1">
      <c r="A16" s="156" t="s">
        <v>14</v>
      </c>
      <c r="B16" s="158">
        <v>25</v>
      </c>
      <c r="C16" s="160" t="str">
        <f>VLOOKUP(B16,'пр.взв'!B7:G58,2,FALSE)</f>
        <v>Минкин Ильдар Мансурович</v>
      </c>
      <c r="D16" s="161" t="str">
        <f>VLOOKUP(B16,'пр.взв'!B7:G58,3,FALSE)</f>
        <v>10.08.1994, кмс</v>
      </c>
      <c r="E16" s="162" t="str">
        <f>VLOOKUP(B16,'пр.взв'!B7:G58,4,FALSE)</f>
        <v>СФО, Красноярский край, г.Красноярск, ПФ</v>
      </c>
      <c r="F16" s="163">
        <f>VLOOKUP(B16,'пр.взв'!B7:G58,5,FALSE)</f>
        <v>0</v>
      </c>
      <c r="G16" s="155" t="str">
        <f>VLOOKUP(B16,'пр.взв'!B7:G58,6,FALSE)</f>
        <v>Табунцов Н.Н., Калентьев В.И.</v>
      </c>
    </row>
    <row r="17" spans="1:7" ht="12.75" customHeight="1">
      <c r="A17" s="157"/>
      <c r="B17" s="159"/>
      <c r="C17" s="160"/>
      <c r="D17" s="161"/>
      <c r="E17" s="162"/>
      <c r="F17" s="163"/>
      <c r="G17" s="155"/>
    </row>
    <row r="18" spans="1:7" ht="12.75" customHeight="1">
      <c r="A18" s="156" t="s">
        <v>15</v>
      </c>
      <c r="B18" s="158">
        <v>8</v>
      </c>
      <c r="C18" s="160" t="str">
        <f>VLOOKUP(B18,'пр.взв'!B7:G58,2,FALSE)</f>
        <v>Журавлев Александр Игоревич</v>
      </c>
      <c r="D18" s="161" t="str">
        <f>VLOOKUP(B18,'пр.взв'!B7:G58,3,FALSE)</f>
        <v>26.01.1995, 1р</v>
      </c>
      <c r="E18" s="162" t="str">
        <f>VLOOKUP(B18,'пр.взв'!B7:G58,4,FALSE)</f>
        <v>ПФО, Самарская область, г.Тольятти, МО</v>
      </c>
      <c r="F18" s="163">
        <f>VLOOKUP(B18,'пр.взв'!B7:G58,5,FALSE)</f>
        <v>0</v>
      </c>
      <c r="G18" s="155" t="str">
        <f>VLOOKUP(B18,'пр.взв'!B7:G58,6,FALSE)</f>
        <v>Миховский Г.Н.</v>
      </c>
    </row>
    <row r="19" spans="1:7" ht="12.75" customHeight="1">
      <c r="A19" s="157"/>
      <c r="B19" s="159"/>
      <c r="C19" s="160"/>
      <c r="D19" s="161"/>
      <c r="E19" s="162"/>
      <c r="F19" s="163"/>
      <c r="G19" s="155"/>
    </row>
    <row r="20" spans="1:7" ht="12.75" customHeight="1">
      <c r="A20" s="156" t="s">
        <v>16</v>
      </c>
      <c r="B20" s="158">
        <v>17</v>
      </c>
      <c r="C20" s="160" t="str">
        <f>VLOOKUP(B20,'пр.взв'!B7:G58,2,FALSE)</f>
        <v>Светик Кирилл Сергеевич</v>
      </c>
      <c r="D20" s="161" t="str">
        <f>VLOOKUP(B20,'пр.взв'!B7:G58,3,FALSE)</f>
        <v>17.01.1994, кмс</v>
      </c>
      <c r="E20" s="162" t="str">
        <f>VLOOKUP(B20,'пр.взв'!B7:G58,4,FALSE)</f>
        <v>ЦФО, Московская об.</v>
      </c>
      <c r="F20" s="163">
        <f>VLOOKUP(B20,'пр.взв'!B7:G58,5,FALSE)</f>
        <v>0</v>
      </c>
      <c r="G20" s="155" t="str">
        <f>VLOOKUP(B20,'пр.взв'!B7:G58,6,FALSE)</f>
        <v>Гончаров Ю.С.</v>
      </c>
    </row>
    <row r="21" spans="1:7" ht="12.75" customHeight="1">
      <c r="A21" s="157"/>
      <c r="B21" s="159"/>
      <c r="C21" s="160"/>
      <c r="D21" s="161"/>
      <c r="E21" s="162"/>
      <c r="F21" s="163"/>
      <c r="G21" s="155"/>
    </row>
    <row r="22" spans="1:7" ht="12.75" customHeight="1">
      <c r="A22" s="156" t="s">
        <v>17</v>
      </c>
      <c r="B22" s="158">
        <v>13</v>
      </c>
      <c r="C22" s="160" t="str">
        <f>VLOOKUP(B22,'пр.взв'!B7:G58,2,FALSE)</f>
        <v>Пусь Артур Сергеевич</v>
      </c>
      <c r="D22" s="161" t="str">
        <f>VLOOKUP(B22,'пр.взв'!B7:G58,3,FALSE)</f>
        <v>14.07.1994, 1р</v>
      </c>
      <c r="E22" s="162" t="str">
        <f>VLOOKUP(B22,'пр.взв'!B7:G58,4,FALSE)</f>
        <v>ЦФО, Липецкая, Елец, Л</v>
      </c>
      <c r="F22" s="163">
        <f>VLOOKUP(B22,'пр.взв'!B7:G58,5,FALSE)</f>
        <v>0</v>
      </c>
      <c r="G22" s="155" t="str">
        <f>VLOOKUP(B22,'пр.взв'!B7:G58,6,FALSE)</f>
        <v>Антонов С.В.</v>
      </c>
    </row>
    <row r="23" spans="1:7" ht="12.75" customHeight="1">
      <c r="A23" s="157"/>
      <c r="B23" s="159"/>
      <c r="C23" s="160"/>
      <c r="D23" s="161"/>
      <c r="E23" s="162"/>
      <c r="F23" s="163"/>
      <c r="G23" s="155"/>
    </row>
    <row r="24" spans="1:7" ht="12.75" customHeight="1">
      <c r="A24" s="156" t="s">
        <v>18</v>
      </c>
      <c r="B24" s="158">
        <v>7</v>
      </c>
      <c r="C24" s="160" t="str">
        <f>VLOOKUP(B24,'пр.взв'!B7:G58,2,FALSE)</f>
        <v>Ермолаев Андрей Алексеевич</v>
      </c>
      <c r="D24" s="161" t="str">
        <f>VLOOKUP(B24,'пр.взв'!B7:G58,3,FALSE)</f>
        <v>10.06.1994, 1р</v>
      </c>
      <c r="E24" s="162" t="str">
        <f>VLOOKUP(B24,'пр.взв'!B7:G58,4,FALSE)</f>
        <v>СФО, Забайкальский, Чита, МО</v>
      </c>
      <c r="F24" s="163">
        <f>VLOOKUP(B24,'пр.взв'!B7:G58,5,FALSE)</f>
        <v>0</v>
      </c>
      <c r="G24" s="155" t="str">
        <f>VLOOKUP(B24,'пр.взв'!B7:G58,6,FALSE)</f>
        <v>Малышев Э.Г.</v>
      </c>
    </row>
    <row r="25" spans="1:7" ht="12.75" customHeight="1">
      <c r="A25" s="157"/>
      <c r="B25" s="159"/>
      <c r="C25" s="160"/>
      <c r="D25" s="161"/>
      <c r="E25" s="162"/>
      <c r="F25" s="163"/>
      <c r="G25" s="155"/>
    </row>
    <row r="26" spans="1:7" ht="12.75" customHeight="1">
      <c r="A26" s="156" t="s">
        <v>19</v>
      </c>
      <c r="B26" s="158">
        <v>4</v>
      </c>
      <c r="C26" s="160" t="str">
        <f>VLOOKUP(B26,'пр.взв'!B7:G58,2,FALSE)</f>
        <v>Мухаметзянов Дамир Русланович</v>
      </c>
      <c r="D26" s="161" t="str">
        <f>VLOOKUP(B26,'пр.взв'!B7:G58,3,FALSE)</f>
        <v>26.01.1994, 1р</v>
      </c>
      <c r="E26" s="162" t="str">
        <f>VLOOKUP(B26,'пр.взв'!B7:G58,4,FALSE)</f>
        <v>ПФО, Р.Башкортостан, МО </v>
      </c>
      <c r="F26" s="163">
        <f>VLOOKUP(B26,'пр.взв'!B7:G58,5,FALSE)</f>
        <v>0</v>
      </c>
      <c r="G26" s="155" t="str">
        <f>VLOOKUP(B26,'пр.взв'!B7:G58,6,FALSE)</f>
        <v>Осадченко И.В., Хренников И.Ю., Ахметшин Р.С.</v>
      </c>
    </row>
    <row r="27" spans="1:7" ht="12.75" customHeight="1">
      <c r="A27" s="157"/>
      <c r="B27" s="159"/>
      <c r="C27" s="160"/>
      <c r="D27" s="161"/>
      <c r="E27" s="162"/>
      <c r="F27" s="163"/>
      <c r="G27" s="155"/>
    </row>
    <row r="28" spans="1:7" ht="12.75" customHeight="1">
      <c r="A28" s="156" t="s">
        <v>20</v>
      </c>
      <c r="B28" s="158">
        <v>12</v>
      </c>
      <c r="C28" s="160" t="str">
        <f>VLOOKUP(B28,'пр.взв'!B7:G58,2,FALSE)</f>
        <v>Габбасов Азамат Фарахович</v>
      </c>
      <c r="D28" s="161" t="str">
        <f>VLOOKUP(B28,'пр.взв'!B7:G58,3,FALSE)</f>
        <v>31.10.1994, 1р</v>
      </c>
      <c r="E28" s="162" t="str">
        <f>VLOOKUP(B28,'пр.взв'!B7:G58,4,FALSE)</f>
        <v>ПФО, Р.Башкортостан, г.Кумертау</v>
      </c>
      <c r="F28" s="163">
        <f>VLOOKUP(B28,'пр.взв'!B7:G58,5,FALSE)</f>
        <v>0</v>
      </c>
      <c r="G28" s="155" t="str">
        <f>VLOOKUP(B28,'пр.взв'!B7:G58,6,FALSE)</f>
        <v>Шрамков А.С.</v>
      </c>
    </row>
    <row r="29" spans="1:7" ht="12.75" customHeight="1">
      <c r="A29" s="157"/>
      <c r="B29" s="159"/>
      <c r="C29" s="160"/>
      <c r="D29" s="161"/>
      <c r="E29" s="162"/>
      <c r="F29" s="163"/>
      <c r="G29" s="155"/>
    </row>
    <row r="30" spans="1:7" ht="12.75" customHeight="1">
      <c r="A30" s="156" t="s">
        <v>23</v>
      </c>
      <c r="B30" s="158">
        <v>1</v>
      </c>
      <c r="C30" s="160" t="str">
        <f>VLOOKUP(B30,'пр.взв'!B7:G58,2,FALSE)</f>
        <v>Шаламов Павел Сергеевич</v>
      </c>
      <c r="D30" s="161" t="str">
        <f>VLOOKUP(B30,'пр.взв'!B7:G58,3,FALSE)</f>
        <v>04.02.1994, кмс</v>
      </c>
      <c r="E30" s="162" t="str">
        <f>VLOOKUP(B30,'пр.взв'!B7:G58,4,FALSE)</f>
        <v>УрФО, Тюменская, Тюмень, МО</v>
      </c>
      <c r="F30" s="163">
        <f>VLOOKUP(B30,'пр.взв'!B7:G58,5,FALSE)</f>
        <v>0</v>
      </c>
      <c r="G30" s="155" t="str">
        <f>VLOOKUP(B30,'пр.взв'!B7:G58,6,FALSE)</f>
        <v>Базадыров Е.В.</v>
      </c>
    </row>
    <row r="31" spans="1:14" ht="12.75" customHeight="1">
      <c r="A31" s="157"/>
      <c r="B31" s="159"/>
      <c r="C31" s="160"/>
      <c r="D31" s="161"/>
      <c r="E31" s="162"/>
      <c r="F31" s="163"/>
      <c r="G31" s="155"/>
      <c r="H31" s="5"/>
      <c r="I31" s="5"/>
      <c r="J31" s="5"/>
      <c r="L31" s="5"/>
      <c r="M31" s="5"/>
      <c r="N31" s="5"/>
    </row>
    <row r="32" spans="1:14" ht="12.75" customHeight="1">
      <c r="A32" s="156" t="s">
        <v>24</v>
      </c>
      <c r="B32" s="158">
        <v>26</v>
      </c>
      <c r="C32" s="160" t="str">
        <f>VLOOKUP(B32,'пр.взв'!B7:G58,2,FALSE)</f>
        <v>Битаров Роман Александрович </v>
      </c>
      <c r="D32" s="161" t="str">
        <f>VLOOKUP(B32,'пр.взв'!B7:G58,3,FALSE)</f>
        <v>04.07.1995, кмс</v>
      </c>
      <c r="E32" s="162" t="str">
        <f>VLOOKUP(B32,'пр.взв'!B7:G58,4,FALSE)</f>
        <v>УФО, Свердловская область, г.Екатеринбург</v>
      </c>
      <c r="F32" s="163">
        <f>VLOOKUP(B32,'пр.взв'!B7:G58,5,FALSE)</f>
        <v>0</v>
      </c>
      <c r="G32" s="155" t="str">
        <f>VLOOKUP(B32,'пр.взв'!B7:G58,6,FALSE)</f>
        <v>Козлов А.А.</v>
      </c>
      <c r="H32" s="5"/>
      <c r="I32" s="5"/>
      <c r="J32" s="5"/>
      <c r="L32" s="5"/>
      <c r="M32" s="5"/>
      <c r="N32" s="5"/>
    </row>
    <row r="33" spans="1:14" ht="12.75" customHeight="1">
      <c r="A33" s="157"/>
      <c r="B33" s="159"/>
      <c r="C33" s="160"/>
      <c r="D33" s="161"/>
      <c r="E33" s="162"/>
      <c r="F33" s="163"/>
      <c r="G33" s="155"/>
      <c r="H33" s="5"/>
      <c r="I33" s="5"/>
      <c r="J33" s="5"/>
      <c r="L33" s="5"/>
      <c r="M33" s="5"/>
      <c r="N33" s="5"/>
    </row>
    <row r="34" spans="1:7" ht="12.75" customHeight="1">
      <c r="A34" s="156" t="s">
        <v>25</v>
      </c>
      <c r="B34" s="158">
        <v>14</v>
      </c>
      <c r="C34" s="160" t="str">
        <f>VLOOKUP(B34,'пр.взв'!B7:G58,2,FALSE)</f>
        <v>Герасимов Илья Владимирович</v>
      </c>
      <c r="D34" s="161" t="str">
        <f>VLOOKUP(B34,'пр.взв'!B9:G60,3,FALSE)</f>
        <v>12.12.1994, 1р</v>
      </c>
      <c r="E34" s="162" t="str">
        <f>VLOOKUP(B34,'пр.взв'!B7:G58,4,FALSE)</f>
        <v>ПФО, Нижегородская область, г.Дзержинск</v>
      </c>
      <c r="F34" s="163">
        <f>VLOOKUP(B34,'пр.взв'!B7:G58,5,FALSE)</f>
        <v>0</v>
      </c>
      <c r="G34" s="155" t="str">
        <f>VLOOKUP(B34,'пр.взв'!B7:G58,6,FALSE)</f>
        <v>Герасимов В.Л.</v>
      </c>
    </row>
    <row r="35" spans="1:7" ht="12.75" customHeight="1">
      <c r="A35" s="157"/>
      <c r="B35" s="159"/>
      <c r="C35" s="160"/>
      <c r="D35" s="161"/>
      <c r="E35" s="162"/>
      <c r="F35" s="163"/>
      <c r="G35" s="155"/>
    </row>
    <row r="36" spans="1:7" ht="12.75" customHeight="1">
      <c r="A36" s="156" t="s">
        <v>26</v>
      </c>
      <c r="B36" s="158">
        <v>6</v>
      </c>
      <c r="C36" s="160" t="str">
        <f>VLOOKUP(B36,'пр.взв'!B7:G58,2,FALSE)</f>
        <v>Сергеев Дмитрий Анатольевич</v>
      </c>
      <c r="D36" s="161" t="str">
        <f>VLOOKUP(B36,'пр.взв'!B7:G58,3,FALSE)</f>
        <v>05.03.1994, 1р</v>
      </c>
      <c r="E36" s="162" t="str">
        <f>VLOOKUP(B36,'пр.взв'!B7:G58,4,FALSE)</f>
        <v>ЦФО, Владимирская, Владимир</v>
      </c>
      <c r="F36" s="163">
        <f>VLOOKUP(B36,'пр.взв'!B7:G58,5,FALSE)</f>
        <v>0</v>
      </c>
      <c r="G36" s="155" t="str">
        <f>VLOOKUP(B36,'пр.взв'!B7:G58,6,FALSE)</f>
        <v>Коновалов А.В.</v>
      </c>
    </row>
    <row r="37" spans="1:7" ht="12.75" customHeight="1">
      <c r="A37" s="157"/>
      <c r="B37" s="159"/>
      <c r="C37" s="160"/>
      <c r="D37" s="161"/>
      <c r="E37" s="162"/>
      <c r="F37" s="163"/>
      <c r="G37" s="155"/>
    </row>
    <row r="38" spans="1:7" ht="12.75" customHeight="1">
      <c r="A38" s="156" t="s">
        <v>27</v>
      </c>
      <c r="B38" s="158">
        <v>21</v>
      </c>
      <c r="C38" s="160" t="str">
        <f>VLOOKUP(B38,'пр.взв'!B7:G58,2,FALSE)</f>
        <v>Малышев Дмитрий Алексеевич</v>
      </c>
      <c r="D38" s="161" t="str">
        <f>VLOOKUP(B38,'пр.взв'!B9:G60,3,FALSE)</f>
        <v>01.07.1994, 1р</v>
      </c>
      <c r="E38" s="162" t="str">
        <f>VLOOKUP(B38,'пр.взв'!B7:G58,4,FALSE)</f>
        <v>ЦФО, Владимирская область, г.Александров, ПР</v>
      </c>
      <c r="F38" s="163">
        <f>VLOOKUP(B38,'пр.взв'!B7:G58,5,FALSE)</f>
        <v>0</v>
      </c>
      <c r="G38" s="155" t="str">
        <f>VLOOKUP(B38,'пр.взв'!B7:G58,6,FALSE)</f>
        <v>Тугарев А.М.</v>
      </c>
    </row>
    <row r="39" spans="1:7" ht="12.75" customHeight="1">
      <c r="A39" s="157"/>
      <c r="B39" s="159"/>
      <c r="C39" s="160"/>
      <c r="D39" s="161"/>
      <c r="E39" s="162"/>
      <c r="F39" s="163"/>
      <c r="G39" s="155"/>
    </row>
    <row r="40" spans="1:7" ht="12.75" customHeight="1">
      <c r="A40" s="156" t="s">
        <v>28</v>
      </c>
      <c r="B40" s="158">
        <v>19</v>
      </c>
      <c r="C40" s="160" t="str">
        <f>VLOOKUP(B40,'пр.взв'!B7:G58,2,FALSE)</f>
        <v>Жабин Максим Михайлович</v>
      </c>
      <c r="D40" s="161" t="str">
        <f>VLOOKUP(B40,'пр.взв'!B7:G58,3,FALSE)</f>
        <v>02.01.1994, кмс</v>
      </c>
      <c r="E40" s="162" t="str">
        <f>VLOOKUP(B40,'пр.взв'!B7:G58,4,FALSE)</f>
        <v>ЦФО, Воронежская область, г.Воронеж</v>
      </c>
      <c r="F40" s="163">
        <f>VLOOKUP(B40,'пр.взв'!B7:G58,5,FALSE)</f>
        <v>0</v>
      </c>
      <c r="G40" s="155" t="str">
        <f>VLOOKUP(B40,'пр.взв'!B7:G58,6,FALSE)</f>
        <v>Алексеев Ю.В.</v>
      </c>
    </row>
    <row r="41" spans="1:7" ht="12.75" customHeight="1">
      <c r="A41" s="157"/>
      <c r="B41" s="159"/>
      <c r="C41" s="160"/>
      <c r="D41" s="161"/>
      <c r="E41" s="162"/>
      <c r="F41" s="163"/>
      <c r="G41" s="155"/>
    </row>
    <row r="42" spans="1:7" ht="12.75" customHeight="1">
      <c r="A42" s="156" t="s">
        <v>29</v>
      </c>
      <c r="B42" s="158">
        <v>2</v>
      </c>
      <c r="C42" s="160" t="str">
        <f>VLOOKUP(B42,'пр.взв'!B7:G58,2,FALSE)</f>
        <v>Ястребов Илья Александрович</v>
      </c>
      <c r="D42" s="161" t="str">
        <f>VLOOKUP(B42,'пр.взв'!B7:G58,3,FALSE)</f>
        <v>01.01.1994, 1р</v>
      </c>
      <c r="E42" s="162" t="str">
        <f>VLOOKUP(B42,'пр.взв'!B7:G58,4,FALSE)</f>
        <v>ЦФО, Московская, Троицк, МО</v>
      </c>
      <c r="F42" s="163">
        <f>VLOOKUP(B42,'пр.взв'!B7:G58,5,FALSE)</f>
        <v>0</v>
      </c>
      <c r="G42" s="155" t="str">
        <f>VLOOKUP(B42,'пр.взв'!B7:G58,6,FALSE)</f>
        <v>Косицын А.</v>
      </c>
    </row>
    <row r="43" spans="1:7" ht="12.75" customHeight="1">
      <c r="A43" s="157"/>
      <c r="B43" s="159"/>
      <c r="C43" s="160"/>
      <c r="D43" s="161"/>
      <c r="E43" s="162"/>
      <c r="F43" s="163"/>
      <c r="G43" s="155"/>
    </row>
    <row r="44" spans="1:7" ht="12.75" customHeight="1">
      <c r="A44" s="156" t="s">
        <v>30</v>
      </c>
      <c r="B44" s="158">
        <v>3</v>
      </c>
      <c r="C44" s="160" t="str">
        <f>VLOOKUP(B44,'пр.взв'!B7:G58,2,FALSE)</f>
        <v>Певнев Александр Андреевич</v>
      </c>
      <c r="D44" s="161" t="str">
        <f>VLOOKUP(B44,'пр.взв'!B7:G58,3,FALSE)</f>
        <v>24.06.1994, кмс</v>
      </c>
      <c r="E44" s="162" t="str">
        <f>VLOOKUP(B44,'пр.взв'!B7:G58,4,FALSE)</f>
        <v>СФО, Красноярский край, г.Канск, ПФ</v>
      </c>
      <c r="F44" s="163">
        <f>VLOOKUP(B44,'пр.взв'!B7:G58,5,FALSE)</f>
        <v>0</v>
      </c>
      <c r="G44" s="155" t="str">
        <f>VLOOKUP(B44,'пр.взв'!B7:G58,6,FALSE)</f>
        <v>Ледже А.Б.</v>
      </c>
    </row>
    <row r="45" spans="1:7" ht="12.75" customHeight="1">
      <c r="A45" s="157"/>
      <c r="B45" s="159"/>
      <c r="C45" s="160"/>
      <c r="D45" s="161"/>
      <c r="E45" s="162"/>
      <c r="F45" s="163"/>
      <c r="G45" s="155"/>
    </row>
    <row r="46" spans="1:7" ht="12.75" customHeight="1">
      <c r="A46" s="156" t="s">
        <v>31</v>
      </c>
      <c r="B46" s="158">
        <v>10</v>
      </c>
      <c r="C46" s="160" t="str">
        <f>VLOOKUP(B46,'пр.взв'!B7:G58,2,FALSE)</f>
        <v>Межлумов Гамид Насирович</v>
      </c>
      <c r="D46" s="161" t="str">
        <f>VLOOKUP(B46,'пр.взв'!B7:G58,3,FALSE)</f>
        <v>28.02.1994, кмс</v>
      </c>
      <c r="E46" s="162" t="str">
        <f>VLOOKUP(B46,'пр.взв'!B7:G58,4,FALSE)</f>
        <v>ХМАО-Югры, г.Радужный</v>
      </c>
      <c r="F46" s="163">
        <f>VLOOKUP(B46,'пр.взв'!B7:G58,5,FALSE)</f>
        <v>0</v>
      </c>
      <c r="G46" s="155" t="str">
        <f>VLOOKUP(B46,'пр.взв'!B7:G58,6,FALSE)</f>
        <v>Гаджиев М.Р.</v>
      </c>
    </row>
    <row r="47" spans="1:7" ht="12.75" customHeight="1">
      <c r="A47" s="157"/>
      <c r="B47" s="159"/>
      <c r="C47" s="160"/>
      <c r="D47" s="161"/>
      <c r="E47" s="162"/>
      <c r="F47" s="163"/>
      <c r="G47" s="155"/>
    </row>
    <row r="48" spans="1:7" ht="12.75" customHeight="1">
      <c r="A48" s="156" t="s">
        <v>32</v>
      </c>
      <c r="B48" s="158">
        <v>15</v>
      </c>
      <c r="C48" s="160" t="str">
        <f>VLOOKUP(B48,'пр.взв'!B7:G58,2,FALSE)</f>
        <v>Чанутрия Георгий Гиглаевич</v>
      </c>
      <c r="D48" s="161" t="str">
        <f>VLOOKUP(B48,'пр.взв'!B7:G58,3,FALSE)</f>
        <v>09.03.1994, кмс</v>
      </c>
      <c r="E48" s="162" t="str">
        <f>VLOOKUP(B48,'пр.взв'!B7:G58,4,FALSE)</f>
        <v>СЗФО, Санкт-Петербург, МО</v>
      </c>
      <c r="F48" s="163">
        <f>VLOOKUP(B48,'пр.взв'!B7:G58,5,FALSE)</f>
        <v>0</v>
      </c>
      <c r="G48" s="155" t="str">
        <f>VLOOKUP(B48,'пр.взв'!B7:G58,6,FALSE)</f>
        <v>Ильин А.Н.</v>
      </c>
    </row>
    <row r="49" spans="1:7" ht="12.75" customHeight="1">
      <c r="A49" s="157"/>
      <c r="B49" s="159"/>
      <c r="C49" s="160"/>
      <c r="D49" s="161"/>
      <c r="E49" s="162"/>
      <c r="F49" s="163"/>
      <c r="G49" s="155"/>
    </row>
    <row r="50" spans="1:7" ht="12.75" customHeight="1">
      <c r="A50" s="156" t="s">
        <v>33</v>
      </c>
      <c r="B50" s="158">
        <v>18</v>
      </c>
      <c r="C50" s="160" t="str">
        <f>VLOOKUP(B50,'пр.взв'!B7:G58,2,FALSE)</f>
        <v>Данилов Глеб Александрович</v>
      </c>
      <c r="D50" s="161" t="str">
        <f>VLOOKUP(B50,'пр.взв'!B7:G58,3,FALSE)</f>
        <v>06.10.1994, 1р</v>
      </c>
      <c r="E50" s="162" t="str">
        <f>VLOOKUP(B50,'пр.взв'!B7:G58,4,FALSE)</f>
        <v>ПФО, Самарская область, г.Тольятти, МО</v>
      </c>
      <c r="F50" s="163">
        <f>VLOOKUP(B50,'пр.взв'!B7:G58,5,FALSE)</f>
        <v>0</v>
      </c>
      <c r="G50" s="155" t="str">
        <f>VLOOKUP(B50,'пр.взв'!B7:G58,6,FALSE)</f>
        <v>Чикишев А.В., Белоусов И.И.</v>
      </c>
    </row>
    <row r="51" spans="1:7" ht="12.75" customHeight="1">
      <c r="A51" s="157"/>
      <c r="B51" s="159"/>
      <c r="C51" s="160"/>
      <c r="D51" s="161"/>
      <c r="E51" s="162"/>
      <c r="F51" s="163"/>
      <c r="G51" s="155"/>
    </row>
    <row r="52" spans="1:7" ht="12.75" customHeight="1">
      <c r="A52" s="156" t="s">
        <v>34</v>
      </c>
      <c r="B52" s="158">
        <v>5</v>
      </c>
      <c r="C52" s="160" t="str">
        <f>VLOOKUP(B52,'пр.взв'!B7:G58,2,FALSE)</f>
        <v>Горбачевский Никита Александрович</v>
      </c>
      <c r="D52" s="161" t="str">
        <f>VLOOKUP(B52,'пр.взв'!B7:G58,3,FALSE)</f>
        <v>13.03.1994, 1р</v>
      </c>
      <c r="E52" s="162" t="str">
        <f>VLOOKUP(B52,'пр.взв'!B7:G58,4,FALSE)</f>
        <v>Москва</v>
      </c>
      <c r="F52" s="163">
        <f>VLOOKUP(B52,'пр.взв'!B7:G58,5,FALSE)</f>
        <v>0</v>
      </c>
      <c r="G52" s="155" t="str">
        <f>VLOOKUP(B52,'пр.взв'!B7:G58,6,FALSE)</f>
        <v>Кузнецов С.В., Вашурин В.В.</v>
      </c>
    </row>
    <row r="53" spans="1:7" ht="12.75" customHeight="1">
      <c r="A53" s="157"/>
      <c r="B53" s="159"/>
      <c r="C53" s="160"/>
      <c r="D53" s="161"/>
      <c r="E53" s="162"/>
      <c r="F53" s="163"/>
      <c r="G53" s="155"/>
    </row>
    <row r="54" spans="1:7" ht="12.75" customHeight="1">
      <c r="A54" s="156" t="s">
        <v>35</v>
      </c>
      <c r="B54" s="158">
        <v>16</v>
      </c>
      <c r="C54" s="160" t="str">
        <f>VLOOKUP(B54,'пр.взв'!B7:G58,2,FALSE)</f>
        <v>Петкевич Владимир Владимирович</v>
      </c>
      <c r="D54" s="161" t="str">
        <f>VLOOKUP(B54,'пр.взв'!B7:G58,3,FALSE)</f>
        <v>09.09.1995, 1р</v>
      </c>
      <c r="E54" s="162" t="str">
        <f>VLOOKUP(B54,'пр.взв'!B7:G58,4,FALSE)</f>
        <v>Москва</v>
      </c>
      <c r="F54" s="163">
        <f>VLOOKUP(B54,'пр.взв'!B7:G58,5,FALSE)</f>
        <v>0</v>
      </c>
      <c r="G54" s="155" t="str">
        <f>VLOOKUP(B54,'пр.взв'!B7:G58,6,FALSE)</f>
        <v>Киселев С.Н.</v>
      </c>
    </row>
    <row r="55" spans="1:7" ht="12.75" customHeight="1">
      <c r="A55" s="157"/>
      <c r="B55" s="159"/>
      <c r="C55" s="160"/>
      <c r="D55" s="161"/>
      <c r="E55" s="162"/>
      <c r="F55" s="163"/>
      <c r="G55" s="155"/>
    </row>
    <row r="56" spans="1:7" ht="12.75" customHeight="1">
      <c r="A56" s="156" t="s">
        <v>36</v>
      </c>
      <c r="B56" s="158">
        <v>24</v>
      </c>
      <c r="C56" s="160" t="str">
        <f>VLOOKUP(B56,'пр.взв'!B7:G58,2,FALSE)</f>
        <v>Мишин Станислав Сергеевич</v>
      </c>
      <c r="D56" s="161" t="str">
        <f>VLOOKUP(B56,'пр.взв'!B7:G58,3,FALSE)</f>
        <v>18.12.1994, 1р</v>
      </c>
      <c r="E56" s="162" t="str">
        <f>VLOOKUP(B56,'пр.взв'!B7:G58,4,FALSE)</f>
        <v>ПФО, Р.Башкортостан, г.Октябрьский, МО </v>
      </c>
      <c r="F56" s="163">
        <f>VLOOKUP(B56,'пр.взв'!B7:G58,5,FALSE)</f>
        <v>0</v>
      </c>
      <c r="G56" s="155" t="str">
        <f>VLOOKUP(B56,'пр.взв'!B7:G58,6,FALSE)</f>
        <v>Залеев Р.Г., Ахуньянов Р.М.</v>
      </c>
    </row>
    <row r="57" spans="1:7" ht="12.75" customHeight="1">
      <c r="A57" s="157"/>
      <c r="B57" s="159"/>
      <c r="C57" s="160"/>
      <c r="D57" s="161"/>
      <c r="E57" s="162"/>
      <c r="F57" s="163"/>
      <c r="G57" s="155"/>
    </row>
    <row r="58" spans="1:26" ht="26.25" customHeight="1">
      <c r="A58" s="27" t="str">
        <f>HYPERLINK('[1]реквизиты'!$A$6)</f>
        <v>Гл. судья, судья МК</v>
      </c>
      <c r="B58" s="31"/>
      <c r="C58" s="31"/>
      <c r="D58" s="32"/>
      <c r="E58" s="34" t="str">
        <f>HYPERLINK('[1]реквизиты'!$G$6)</f>
        <v>В.И.Зотов</v>
      </c>
      <c r="G58" s="36" t="str">
        <f>HYPERLINK('[1]реквизиты'!$G$7)</f>
        <v>/Энгельс/</v>
      </c>
      <c r="H58" s="3"/>
      <c r="I58" s="3"/>
      <c r="J58" s="3"/>
      <c r="K58" s="3"/>
      <c r="L58" s="3"/>
      <c r="M58" s="3"/>
      <c r="N58" s="32"/>
      <c r="O58" s="32"/>
      <c r="P58" s="32"/>
      <c r="Q58" s="38"/>
      <c r="R58" s="35"/>
      <c r="S58" s="38"/>
      <c r="T58" s="35"/>
      <c r="U58" s="38"/>
      <c r="W58" s="38"/>
      <c r="X58" s="35"/>
      <c r="Y58" s="21"/>
      <c r="Z58" s="21"/>
    </row>
    <row r="59" spans="1:26" ht="28.5" customHeight="1">
      <c r="A59" s="39" t="str">
        <f>HYPERLINK('[1]реквизиты'!$A$8)</f>
        <v>Гл. секретарь, судья РК</v>
      </c>
      <c r="B59" s="31"/>
      <c r="C59" s="37"/>
      <c r="D59" s="40"/>
      <c r="E59" s="34" t="str">
        <f>HYPERLINK('[1]реквизиты'!$G$8)</f>
        <v>С.Г.Пчелов</v>
      </c>
      <c r="F59" s="3"/>
      <c r="G59" s="36" t="str">
        <f>HYPERLINK('[1]реквизиты'!$G$9)</f>
        <v>/Чебоксары/</v>
      </c>
      <c r="H59" s="3"/>
      <c r="I59" s="3"/>
      <c r="J59" s="3"/>
      <c r="K59" s="3"/>
      <c r="L59" s="3"/>
      <c r="M59" s="3"/>
      <c r="N59" s="32"/>
      <c r="O59" s="32"/>
      <c r="P59" s="32"/>
      <c r="Q59" s="38"/>
      <c r="R59" s="35"/>
      <c r="S59" s="38"/>
      <c r="T59" s="35"/>
      <c r="U59" s="38"/>
      <c r="W59" s="38"/>
      <c r="X59" s="35"/>
      <c r="Y59" s="21"/>
      <c r="Z59" s="21"/>
    </row>
    <row r="60" spans="1:13" ht="12.75">
      <c r="A60" s="152"/>
      <c r="B60" s="137"/>
      <c r="C60" s="135"/>
      <c r="D60" s="133"/>
      <c r="E60" s="153"/>
      <c r="F60" s="154"/>
      <c r="G60" s="135"/>
      <c r="H60" s="3"/>
      <c r="I60" s="3"/>
      <c r="J60" s="3"/>
      <c r="K60" s="3"/>
      <c r="L60" s="3"/>
      <c r="M60" s="3"/>
    </row>
    <row r="61" spans="1:13" ht="12.75">
      <c r="A61" s="152"/>
      <c r="B61" s="138"/>
      <c r="C61" s="135"/>
      <c r="D61" s="133"/>
      <c r="E61" s="153"/>
      <c r="F61" s="154"/>
      <c r="G61" s="135"/>
      <c r="H61" s="3"/>
      <c r="I61" s="3"/>
      <c r="J61" s="3"/>
      <c r="K61" s="3"/>
      <c r="L61" s="3"/>
      <c r="M61" s="3"/>
    </row>
    <row r="62" spans="1:10" ht="12.75">
      <c r="A62" s="152"/>
      <c r="B62" s="137"/>
      <c r="C62" s="135"/>
      <c r="D62" s="133"/>
      <c r="E62" s="153"/>
      <c r="F62" s="154"/>
      <c r="G62" s="135"/>
      <c r="H62" s="3"/>
      <c r="I62" s="3"/>
      <c r="J62" s="3"/>
    </row>
    <row r="63" spans="1:10" ht="12.75">
      <c r="A63" s="152"/>
      <c r="B63" s="138"/>
      <c r="C63" s="135"/>
      <c r="D63" s="133"/>
      <c r="E63" s="153"/>
      <c r="F63" s="154"/>
      <c r="G63" s="135"/>
      <c r="H63" s="3"/>
      <c r="I63" s="3"/>
      <c r="J63" s="3"/>
    </row>
    <row r="64" spans="1:10" ht="12.75">
      <c r="A64" s="152"/>
      <c r="B64" s="137"/>
      <c r="C64" s="135"/>
      <c r="D64" s="133"/>
      <c r="E64" s="153"/>
      <c r="F64" s="154"/>
      <c r="G64" s="135"/>
      <c r="H64" s="3"/>
      <c r="I64" s="3"/>
      <c r="J64" s="3"/>
    </row>
    <row r="65" spans="1:10" ht="12.75">
      <c r="A65" s="152"/>
      <c r="B65" s="138"/>
      <c r="C65" s="135"/>
      <c r="D65" s="133"/>
      <c r="E65" s="153"/>
      <c r="F65" s="154"/>
      <c r="G65" s="135"/>
      <c r="H65" s="3"/>
      <c r="I65" s="3"/>
      <c r="J65" s="3"/>
    </row>
    <row r="66" spans="1:10" ht="12.75">
      <c r="A66" s="152"/>
      <c r="B66" s="137"/>
      <c r="C66" s="135"/>
      <c r="D66" s="133"/>
      <c r="E66" s="153"/>
      <c r="F66" s="154"/>
      <c r="G66" s="135"/>
      <c r="H66" s="3"/>
      <c r="I66" s="3"/>
      <c r="J66" s="3"/>
    </row>
    <row r="67" spans="1:10" ht="12.75">
      <c r="A67" s="152"/>
      <c r="B67" s="138"/>
      <c r="C67" s="135"/>
      <c r="D67" s="133"/>
      <c r="E67" s="153"/>
      <c r="F67" s="154"/>
      <c r="G67" s="135"/>
      <c r="H67" s="3"/>
      <c r="I67" s="3"/>
      <c r="J67" s="3"/>
    </row>
    <row r="68" spans="1:10" ht="12.75">
      <c r="A68" s="152"/>
      <c r="B68" s="137"/>
      <c r="C68" s="135"/>
      <c r="D68" s="133"/>
      <c r="E68" s="153"/>
      <c r="F68" s="154"/>
      <c r="G68" s="135"/>
      <c r="H68" s="3"/>
      <c r="I68" s="3"/>
      <c r="J68" s="3"/>
    </row>
    <row r="69" spans="1:10" ht="12.75">
      <c r="A69" s="152"/>
      <c r="B69" s="138"/>
      <c r="C69" s="135"/>
      <c r="D69" s="133"/>
      <c r="E69" s="153"/>
      <c r="F69" s="154"/>
      <c r="G69" s="135"/>
      <c r="H69" s="3"/>
      <c r="I69" s="3"/>
      <c r="J69" s="3"/>
    </row>
    <row r="70" spans="1:10" ht="12.75">
      <c r="A70" s="152"/>
      <c r="B70" s="137"/>
      <c r="C70" s="135"/>
      <c r="D70" s="133"/>
      <c r="E70" s="153"/>
      <c r="F70" s="154"/>
      <c r="G70" s="135"/>
      <c r="H70" s="3"/>
      <c r="I70" s="3"/>
      <c r="J70" s="3"/>
    </row>
    <row r="71" spans="1:10" ht="12.75">
      <c r="A71" s="152"/>
      <c r="B71" s="138"/>
      <c r="C71" s="135"/>
      <c r="D71" s="133"/>
      <c r="E71" s="153"/>
      <c r="F71" s="154"/>
      <c r="G71" s="135"/>
      <c r="H71" s="3"/>
      <c r="I71" s="3"/>
      <c r="J71" s="3"/>
    </row>
    <row r="72" spans="1:10" ht="12.75">
      <c r="A72" s="152"/>
      <c r="B72" s="137"/>
      <c r="C72" s="135"/>
      <c r="D72" s="133"/>
      <c r="E72" s="153"/>
      <c r="F72" s="154"/>
      <c r="G72" s="135"/>
      <c r="H72" s="3"/>
      <c r="I72" s="3"/>
      <c r="J72" s="3"/>
    </row>
    <row r="73" spans="1:10" ht="12.75">
      <c r="A73" s="152"/>
      <c r="B73" s="138"/>
      <c r="C73" s="135"/>
      <c r="D73" s="133"/>
      <c r="E73" s="153"/>
      <c r="F73" s="154"/>
      <c r="G73" s="135"/>
      <c r="H73" s="3"/>
      <c r="I73" s="3"/>
      <c r="J73" s="3"/>
    </row>
    <row r="74" spans="1:10" ht="12.75">
      <c r="A74" s="152"/>
      <c r="B74" s="137"/>
      <c r="C74" s="135"/>
      <c r="D74" s="133"/>
      <c r="E74" s="153"/>
      <c r="F74" s="154"/>
      <c r="G74" s="135"/>
      <c r="H74" s="3"/>
      <c r="I74" s="3"/>
      <c r="J74" s="3"/>
    </row>
    <row r="75" spans="1:10" ht="12.75">
      <c r="A75" s="152"/>
      <c r="B75" s="138"/>
      <c r="C75" s="135"/>
      <c r="D75" s="133"/>
      <c r="E75" s="153"/>
      <c r="F75" s="154"/>
      <c r="G75" s="135"/>
      <c r="H75" s="3"/>
      <c r="I75" s="3"/>
      <c r="J75" s="3"/>
    </row>
    <row r="76" spans="1:10" ht="12.75">
      <c r="A76" s="152"/>
      <c r="B76" s="137"/>
      <c r="C76" s="135"/>
      <c r="D76" s="133"/>
      <c r="E76" s="153"/>
      <c r="F76" s="154"/>
      <c r="G76" s="135"/>
      <c r="H76" s="3"/>
      <c r="I76" s="3"/>
      <c r="J76" s="3"/>
    </row>
    <row r="77" spans="1:10" ht="12.75">
      <c r="A77" s="152"/>
      <c r="B77" s="138"/>
      <c r="C77" s="135"/>
      <c r="D77" s="133"/>
      <c r="E77" s="153"/>
      <c r="F77" s="154"/>
      <c r="G77" s="135"/>
      <c r="H77" s="3"/>
      <c r="I77" s="3"/>
      <c r="J77" s="3"/>
    </row>
    <row r="78" spans="1:10" ht="12.75">
      <c r="A78" s="152"/>
      <c r="B78" s="137"/>
      <c r="C78" s="135"/>
      <c r="D78" s="133"/>
      <c r="E78" s="153"/>
      <c r="F78" s="154"/>
      <c r="G78" s="135"/>
      <c r="H78" s="3"/>
      <c r="I78" s="3"/>
      <c r="J78" s="3"/>
    </row>
    <row r="79" spans="1:10" ht="12.75">
      <c r="A79" s="152"/>
      <c r="B79" s="138"/>
      <c r="C79" s="135"/>
      <c r="D79" s="133"/>
      <c r="E79" s="153"/>
      <c r="F79" s="154"/>
      <c r="G79" s="135"/>
      <c r="H79" s="3"/>
      <c r="I79" s="3"/>
      <c r="J79" s="3"/>
    </row>
    <row r="80" spans="1:10" ht="12.75">
      <c r="A80" s="152"/>
      <c r="B80" s="137"/>
      <c r="C80" s="135"/>
      <c r="D80" s="133"/>
      <c r="E80" s="153"/>
      <c r="F80" s="154"/>
      <c r="G80" s="135"/>
      <c r="H80" s="3"/>
      <c r="I80" s="3"/>
      <c r="J80" s="3"/>
    </row>
    <row r="81" spans="1:10" ht="12.75">
      <c r="A81" s="152"/>
      <c r="B81" s="138"/>
      <c r="C81" s="135"/>
      <c r="D81" s="133"/>
      <c r="E81" s="153"/>
      <c r="F81" s="154"/>
      <c r="G81" s="135"/>
      <c r="H81" s="3"/>
      <c r="I81" s="3"/>
      <c r="J81" s="3"/>
    </row>
    <row r="82" spans="1:10" ht="12.75">
      <c r="A82" s="152"/>
      <c r="B82" s="137"/>
      <c r="C82" s="135"/>
      <c r="D82" s="133"/>
      <c r="E82" s="153"/>
      <c r="F82" s="154"/>
      <c r="G82" s="135"/>
      <c r="H82" s="3"/>
      <c r="I82" s="3"/>
      <c r="J82" s="3"/>
    </row>
    <row r="83" spans="1:10" ht="12.75">
      <c r="A83" s="152"/>
      <c r="B83" s="138"/>
      <c r="C83" s="135"/>
      <c r="D83" s="133"/>
      <c r="E83" s="153"/>
      <c r="F83" s="154"/>
      <c r="G83" s="135"/>
      <c r="H83" s="3"/>
      <c r="I83" s="3"/>
      <c r="J83" s="3"/>
    </row>
    <row r="84" spans="1:10" ht="12.75">
      <c r="A84" s="152"/>
      <c r="B84" s="137"/>
      <c r="C84" s="135"/>
      <c r="D84" s="133"/>
      <c r="E84" s="153"/>
      <c r="F84" s="154"/>
      <c r="G84" s="135"/>
      <c r="H84" s="3"/>
      <c r="I84" s="3"/>
      <c r="J84" s="3"/>
    </row>
    <row r="85" spans="1:10" ht="12.75">
      <c r="A85" s="152"/>
      <c r="B85" s="138"/>
      <c r="C85" s="135"/>
      <c r="D85" s="133"/>
      <c r="E85" s="153"/>
      <c r="F85" s="154"/>
      <c r="G85" s="135"/>
      <c r="H85" s="3"/>
      <c r="I85" s="3"/>
      <c r="J85" s="3"/>
    </row>
    <row r="86" spans="1:10" ht="12.75">
      <c r="A86" s="152"/>
      <c r="B86" s="137"/>
      <c r="C86" s="135"/>
      <c r="D86" s="133"/>
      <c r="E86" s="153"/>
      <c r="F86" s="154"/>
      <c r="G86" s="135"/>
      <c r="H86" s="3"/>
      <c r="I86" s="3"/>
      <c r="J86" s="3"/>
    </row>
    <row r="87" spans="1:10" ht="12.75">
      <c r="A87" s="152"/>
      <c r="B87" s="138"/>
      <c r="C87" s="135"/>
      <c r="D87" s="133"/>
      <c r="E87" s="153"/>
      <c r="F87" s="154"/>
      <c r="G87" s="135"/>
      <c r="H87" s="3"/>
      <c r="I87" s="3"/>
      <c r="J87" s="3"/>
    </row>
    <row r="88" spans="1:10" ht="12.75">
      <c r="A88" s="152"/>
      <c r="B88" s="137"/>
      <c r="C88" s="135"/>
      <c r="D88" s="133"/>
      <c r="E88" s="153"/>
      <c r="F88" s="154"/>
      <c r="G88" s="135"/>
      <c r="H88" s="3"/>
      <c r="I88" s="3"/>
      <c r="J88" s="3"/>
    </row>
    <row r="89" spans="1:10" ht="12.75">
      <c r="A89" s="152"/>
      <c r="B89" s="138"/>
      <c r="C89" s="135"/>
      <c r="D89" s="133"/>
      <c r="E89" s="153"/>
      <c r="F89" s="154"/>
      <c r="G89" s="135"/>
      <c r="H89" s="3"/>
      <c r="I89" s="3"/>
      <c r="J89" s="3"/>
    </row>
    <row r="90" spans="1:10" ht="12.75">
      <c r="A90" s="152"/>
      <c r="B90" s="137"/>
      <c r="C90" s="135"/>
      <c r="D90" s="133"/>
      <c r="E90" s="153"/>
      <c r="F90" s="154"/>
      <c r="G90" s="135"/>
      <c r="H90" s="3"/>
      <c r="I90" s="3"/>
      <c r="J90" s="3"/>
    </row>
    <row r="91" spans="1:10" ht="12.75">
      <c r="A91" s="152"/>
      <c r="B91" s="138"/>
      <c r="C91" s="135"/>
      <c r="D91" s="133"/>
      <c r="E91" s="153"/>
      <c r="F91" s="154"/>
      <c r="G91" s="135"/>
      <c r="H91" s="3"/>
      <c r="I91" s="3"/>
      <c r="J91" s="3"/>
    </row>
    <row r="92" spans="1:10" ht="12.75">
      <c r="A92" s="152"/>
      <c r="B92" s="137"/>
      <c r="C92" s="135"/>
      <c r="D92" s="133"/>
      <c r="E92" s="153"/>
      <c r="F92" s="154"/>
      <c r="G92" s="135"/>
      <c r="H92" s="3"/>
      <c r="I92" s="3"/>
      <c r="J92" s="3"/>
    </row>
    <row r="93" spans="1:10" ht="12.75">
      <c r="A93" s="152"/>
      <c r="B93" s="138"/>
      <c r="C93" s="135"/>
      <c r="D93" s="133"/>
      <c r="E93" s="153"/>
      <c r="F93" s="154"/>
      <c r="G93" s="135"/>
      <c r="H93" s="3"/>
      <c r="I93" s="3"/>
      <c r="J93" s="3"/>
    </row>
    <row r="94" spans="1:10" ht="12.75">
      <c r="A94" s="152"/>
      <c r="B94" s="137"/>
      <c r="C94" s="135"/>
      <c r="D94" s="133"/>
      <c r="E94" s="153"/>
      <c r="F94" s="154"/>
      <c r="G94" s="135"/>
      <c r="H94" s="3"/>
      <c r="I94" s="3"/>
      <c r="J94" s="3"/>
    </row>
    <row r="95" spans="1:10" ht="12.75">
      <c r="A95" s="152"/>
      <c r="B95" s="138"/>
      <c r="C95" s="135"/>
      <c r="D95" s="133"/>
      <c r="E95" s="153"/>
      <c r="F95" s="154"/>
      <c r="G95" s="135"/>
      <c r="H95" s="3"/>
      <c r="I95" s="3"/>
      <c r="J95" s="3"/>
    </row>
    <row r="96" spans="1:10" ht="12.75">
      <c r="A96" s="152"/>
      <c r="B96" s="137"/>
      <c r="C96" s="135"/>
      <c r="D96" s="133"/>
      <c r="E96" s="153"/>
      <c r="F96" s="154"/>
      <c r="G96" s="135"/>
      <c r="H96" s="3"/>
      <c r="I96" s="3"/>
      <c r="J96" s="3"/>
    </row>
    <row r="97" spans="1:10" ht="12.75">
      <c r="A97" s="152"/>
      <c r="B97" s="138"/>
      <c r="C97" s="135"/>
      <c r="D97" s="133"/>
      <c r="E97" s="153"/>
      <c r="F97" s="154"/>
      <c r="G97" s="135"/>
      <c r="H97" s="3"/>
      <c r="I97" s="3"/>
      <c r="J97" s="3"/>
    </row>
    <row r="98" spans="1:10" ht="12.75">
      <c r="A98" s="46"/>
      <c r="B98" s="25"/>
      <c r="C98" s="15"/>
      <c r="D98" s="16"/>
      <c r="E98" s="18"/>
      <c r="F98" s="47"/>
      <c r="G98" s="15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/>
  <mergeCells count="326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F56:F57"/>
    <mergeCell ref="A54:A55"/>
    <mergeCell ref="B54:B55"/>
    <mergeCell ref="C54:C55"/>
    <mergeCell ref="D54:D55"/>
    <mergeCell ref="E54:E55"/>
    <mergeCell ref="F54:F55"/>
    <mergeCell ref="A60:A61"/>
    <mergeCell ref="B60:B61"/>
    <mergeCell ref="C60:C61"/>
    <mergeCell ref="D60:D61"/>
    <mergeCell ref="G54:G55"/>
    <mergeCell ref="A52:A53"/>
    <mergeCell ref="B52:B53"/>
    <mergeCell ref="A56:A57"/>
    <mergeCell ref="B56:B57"/>
    <mergeCell ref="C56:C57"/>
    <mergeCell ref="C62:C63"/>
    <mergeCell ref="D62:D63"/>
    <mergeCell ref="E62:E63"/>
    <mergeCell ref="F62:F63"/>
    <mergeCell ref="G56:G57"/>
    <mergeCell ref="E60:E61"/>
    <mergeCell ref="F60:F61"/>
    <mergeCell ref="G60:G61"/>
    <mergeCell ref="D56:D57"/>
    <mergeCell ref="E56:E5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2010-10-28T04:56:06Z</cp:lastPrinted>
  <dcterms:created xsi:type="dcterms:W3CDTF">1996-10-08T23:32:33Z</dcterms:created>
  <dcterms:modified xsi:type="dcterms:W3CDTF">2010-10-31T17:30:22Z</dcterms:modified>
  <cp:category/>
  <cp:version/>
  <cp:contentType/>
  <cp:contentStatus/>
</cp:coreProperties>
</file>