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 протокол" sheetId="1" r:id="rId1"/>
    <sheet name="наградной лист" sheetId="2" r:id="rId2"/>
    <sheet name="пр. хода" sheetId="3" r:id="rId3"/>
    <sheet name="ПОЛУФИНАЛ ФИНАЛ" sheetId="4" r:id="rId4"/>
    <sheet name="пр.взвешивания" sheetId="5" r:id="rId5"/>
    <sheet name="круги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<sst xmlns="http://schemas.openxmlformats.org/spreadsheetml/2006/main" count="293" uniqueCount="130">
  <si>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</si>
  <si>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</si>
  <si>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</si>
  <si>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</si>
  <si>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</si>
  <si>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</si>
  <si>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</si>
  <si>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</si>
  <si>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</si>
  <si>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</si>
  <si>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</si>
  <si>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</si>
  <si>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</si>
  <si>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</si>
  <si>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</si>
  <si>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</si>
  <si>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</si>
  <si>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</si>
  <si>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</si>
  <si>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</si>
  <si>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</si>
  <si>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</si>
  <si>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</si>
  <si>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</si>
  <si>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</si>
  <si>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</si>
  <si>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</si>
  <si>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</si>
  <si>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</si>
  <si>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</si>
  <si>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</si>
  <si>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</si>
  <si>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>СВОБОДЕН</t>
  </si>
  <si>
    <t>3</t>
  </si>
  <si>
    <t>4</t>
  </si>
  <si>
    <t>ПОЛУФИНАЛ</t>
  </si>
  <si>
    <t>12''</t>
  </si>
  <si>
    <t xml:space="preserve">ПРОТОКОЛ ХОДА СОРЕВНОВАНИЙ  </t>
  </si>
  <si>
    <t>ИТОГОВЫЙ ПРОТОКОЛ</t>
  </si>
  <si>
    <t>ВСЕРОССИЙСКАЯ ФЕДЕРАЦИЯ САМБО</t>
  </si>
  <si>
    <t>1</t>
  </si>
  <si>
    <t>2</t>
  </si>
  <si>
    <t>9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</si>
  <si>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</si>
  <si>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</si>
  <si>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</si>
  <si>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</si>
  <si>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</si>
  <si>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</si>
  <si>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</si>
  <si>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</si>
  <si>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КУРДАДЗЕ Лали Мерабиевна</t>
  </si>
  <si>
    <t>16.08.95 КМС</t>
  </si>
  <si>
    <t>ЦФО Владимирская Ковров МО</t>
  </si>
  <si>
    <t>1710019373</t>
  </si>
  <si>
    <t>Ларин ЕЕ Рыбин СМ</t>
  </si>
  <si>
    <t>ПЛОТНИКОВА Олеся Анатольевна</t>
  </si>
  <si>
    <t>07.03.93 КМС</t>
  </si>
  <si>
    <t>ДВФО ЕАО Биробиджан Д</t>
  </si>
  <si>
    <t>9906213477</t>
  </si>
  <si>
    <t>Алеев ВА</t>
  </si>
  <si>
    <t>АГАФОНОВА Екатерина Евгеньевна</t>
  </si>
  <si>
    <t>21.03.94 КМС</t>
  </si>
  <si>
    <t>ДВФО Приморский Владивосток  МО</t>
  </si>
  <si>
    <t>0508547563</t>
  </si>
  <si>
    <t>Леонтьев ЮА Фалеева ОА</t>
  </si>
  <si>
    <t>ПАВЛЕНКО Анастасия Сергеевна</t>
  </si>
  <si>
    <t>21.02.94 КМС</t>
  </si>
  <si>
    <t>ПФО Самарская Самара МО</t>
  </si>
  <si>
    <t>0307783686</t>
  </si>
  <si>
    <t>Герасимов СВ</t>
  </si>
  <si>
    <t>РАУШЕНБЕРГ Лариса Александровна</t>
  </si>
  <si>
    <t>21.01.94 КМС</t>
  </si>
  <si>
    <t>ПФО Оренбургская Соль-Илецк МО</t>
  </si>
  <si>
    <t>5307640397</t>
  </si>
  <si>
    <t>Султанов ФН</t>
  </si>
  <si>
    <t>НИЗАМОВА Венера Альбертовна</t>
  </si>
  <si>
    <t>28.05.93 кмс</t>
  </si>
  <si>
    <t>ПФО Пермский Березники ПР</t>
  </si>
  <si>
    <t>5707022777</t>
  </si>
  <si>
    <t>Журавлева ТА</t>
  </si>
  <si>
    <t>МОЖАЕВА Екатерина Константиновна</t>
  </si>
  <si>
    <t>12.09.93 КМС</t>
  </si>
  <si>
    <t>С.П СКА</t>
  </si>
  <si>
    <t>4007434202</t>
  </si>
  <si>
    <t>Солдатов ВВ Солдатов НВ</t>
  </si>
  <si>
    <t>КИТУНИНА Светлана Александровна</t>
  </si>
  <si>
    <t>15.07.94 КМС</t>
  </si>
  <si>
    <t>УФО Челябинская Челябинск МО</t>
  </si>
  <si>
    <t>7508296155</t>
  </si>
  <si>
    <t>Брызгалов ВА  Новикова НВ</t>
  </si>
  <si>
    <t>КЕДА Алиса Георгиевна</t>
  </si>
  <si>
    <t>03.11.95 КМС</t>
  </si>
  <si>
    <t>МОСКВА МКС</t>
  </si>
  <si>
    <t>4510376281</t>
  </si>
  <si>
    <t>Дугаева НС Шмаков ОВ</t>
  </si>
  <si>
    <t>ЧИСТИЛИНА Светлана Игоревна</t>
  </si>
  <si>
    <t>02.08.94 1</t>
  </si>
  <si>
    <t>4509665477</t>
  </si>
  <si>
    <t>Дорошко ЕВ Кузнецова НВ</t>
  </si>
  <si>
    <t>ВЛАСОВА Лаписа Владимирвна</t>
  </si>
  <si>
    <t>СФОКраснярский Канск МО</t>
  </si>
  <si>
    <t>0308546638</t>
  </si>
  <si>
    <t>Коваленко ОВ</t>
  </si>
  <si>
    <t>ТИТОВСКАЯ Дарья Сергеевна</t>
  </si>
  <si>
    <t>23.02.94 КМС</t>
  </si>
  <si>
    <t>5207587139</t>
  </si>
  <si>
    <t>Галиева РФ</t>
  </si>
  <si>
    <t>в.к.   44      кг.</t>
  </si>
  <si>
    <t>1'6''</t>
  </si>
  <si>
    <t>3'12''</t>
  </si>
  <si>
    <t>2'20''</t>
  </si>
  <si>
    <t>29''</t>
  </si>
  <si>
    <t>35''</t>
  </si>
  <si>
    <t>1'20''</t>
  </si>
  <si>
    <t>2'43''</t>
  </si>
  <si>
    <t>57''</t>
  </si>
  <si>
    <t>50''</t>
  </si>
  <si>
    <t>47''</t>
  </si>
  <si>
    <t>52''</t>
  </si>
  <si>
    <t>1'22''</t>
  </si>
  <si>
    <t>1'5''</t>
  </si>
  <si>
    <t>ВСТРЕЧА 2</t>
  </si>
  <si>
    <t>В.К. 44</t>
  </si>
  <si>
    <t>4:0</t>
  </si>
  <si>
    <t>СФО Омская Омск МО</t>
  </si>
  <si>
    <t>3,5:0</t>
  </si>
  <si>
    <t>5-6</t>
  </si>
  <si>
    <t>7-8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</si>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</sst>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BrushScriptUkrain"/>
      <family val="0"/>
    </font>
    <font>
      <b/>
      <sz val="12"/>
      <name val="Arial Narrow"/>
      <family val="2"/>
    </font>
    <font>
      <u val="single"/>
      <sz val="10"/>
      <color indexed="12"/>
      <name val="Arial Narrow"/>
      <family val="2"/>
    </font>
    <font>
      <sz val="12"/>
      <name val="Arial Narrow"/>
      <family val="2"/>
    </font>
    <font>
      <b/>
      <i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5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2" fillId="0" borderId="0" xfId="15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1" fillId="0" borderId="0" xfId="15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6" xfId="15" applyNumberFormat="1" applyFont="1" applyFill="1" applyBorder="1" applyAlignment="1" applyProtection="1">
      <alignment horizontal="center" vertical="center" wrapText="1"/>
      <protection/>
    </xf>
    <xf numFmtId="0" fontId="12" fillId="0" borderId="7" xfId="15" applyNumberFormat="1" applyFont="1" applyFill="1" applyBorder="1" applyAlignment="1" applyProtection="1">
      <alignment horizontal="center" vertical="center" wrapText="1"/>
      <protection/>
    </xf>
    <xf numFmtId="0" fontId="13" fillId="0" borderId="0" xfId="15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8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1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2" borderId="6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10" xfId="15" applyFont="1" applyBorder="1" applyAlignment="1">
      <alignment horizontal="center"/>
    </xf>
    <xf numFmtId="0" fontId="5" fillId="0" borderId="0" xfId="15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2" xfId="15" applyFont="1" applyBorder="1" applyAlignment="1">
      <alignment horizontal="center"/>
    </xf>
    <xf numFmtId="0" fontId="3" fillId="0" borderId="1" xfId="15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15" applyNumberFormat="1" applyFont="1" applyBorder="1" applyAlignment="1">
      <alignment horizontal="center"/>
    </xf>
    <xf numFmtId="0" fontId="5" fillId="2" borderId="15" xfId="0" applyNumberFormat="1" applyFont="1" applyFill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8" xfId="15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7" xfId="15" applyFont="1" applyBorder="1" applyAlignment="1">
      <alignment horizontal="center"/>
    </xf>
    <xf numFmtId="0" fontId="3" fillId="0" borderId="18" xfId="15" applyNumberFormat="1" applyFont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0" xfId="15" applyFont="1" applyBorder="1" applyAlignment="1">
      <alignment horizontal="center"/>
    </xf>
    <xf numFmtId="0" fontId="5" fillId="0" borderId="8" xfId="15" applyNumberFormat="1" applyFont="1" applyBorder="1" applyAlignment="1">
      <alignment horizontal="center"/>
    </xf>
    <xf numFmtId="0" fontId="5" fillId="0" borderId="15" xfId="15" applyNumberFormat="1" applyFont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5" fillId="0" borderId="8" xfId="15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17" xfId="15" applyFont="1" applyFill="1" applyBorder="1" applyAlignment="1">
      <alignment horizontal="center"/>
    </xf>
    <xf numFmtId="0" fontId="3" fillId="0" borderId="21" xfId="15" applyNumberFormat="1" applyFont="1" applyBorder="1" applyAlignment="1">
      <alignment horizontal="center"/>
    </xf>
    <xf numFmtId="0" fontId="3" fillId="0" borderId="22" xfId="15" applyNumberFormat="1" applyFont="1" applyBorder="1" applyAlignment="1">
      <alignment horizontal="center"/>
    </xf>
    <xf numFmtId="0" fontId="3" fillId="2" borderId="21" xfId="0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15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2" borderId="13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15" applyFont="1" applyFill="1" applyBorder="1" applyAlignment="1">
      <alignment horizontal="center"/>
    </xf>
    <xf numFmtId="0" fontId="3" fillId="0" borderId="21" xfId="15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49" fontId="3" fillId="0" borderId="1" xfId="15" applyNumberFormat="1" applyFont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5" fillId="0" borderId="9" xfId="15" applyFont="1" applyBorder="1" applyAlignment="1">
      <alignment horizontal="center"/>
    </xf>
    <xf numFmtId="0" fontId="5" fillId="0" borderId="6" xfId="15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3" fillId="0" borderId="21" xfId="15" applyNumberFormat="1" applyFont="1" applyBorder="1" applyAlignment="1">
      <alignment horizontal="center"/>
    </xf>
    <xf numFmtId="0" fontId="21" fillId="0" borderId="22" xfId="15" applyNumberFormat="1" applyFont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0" fontId="5" fillId="0" borderId="14" xfId="15" applyFont="1" applyBorder="1" applyAlignment="1">
      <alignment horizontal="center"/>
    </xf>
    <xf numFmtId="0" fontId="5" fillId="0" borderId="27" xfId="15" applyFont="1" applyBorder="1" applyAlignment="1">
      <alignment horizontal="center"/>
    </xf>
    <xf numFmtId="0" fontId="3" fillId="0" borderId="18" xfId="15" applyFont="1" applyBorder="1" applyAlignment="1">
      <alignment horizontal="center"/>
    </xf>
    <xf numFmtId="0" fontId="3" fillId="0" borderId="28" xfId="15" applyFont="1" applyBorder="1" applyAlignment="1">
      <alignment horizontal="center"/>
    </xf>
    <xf numFmtId="0" fontId="5" fillId="0" borderId="14" xfId="15" applyFont="1" applyFill="1" applyBorder="1" applyAlignment="1">
      <alignment horizontal="center"/>
    </xf>
    <xf numFmtId="0" fontId="5" fillId="0" borderId="27" xfId="15" applyFont="1" applyFill="1" applyBorder="1" applyAlignment="1">
      <alignment horizontal="center"/>
    </xf>
    <xf numFmtId="0" fontId="3" fillId="0" borderId="18" xfId="15" applyFont="1" applyFill="1" applyBorder="1" applyAlignment="1">
      <alignment horizontal="center"/>
    </xf>
    <xf numFmtId="0" fontId="3" fillId="0" borderId="28" xfId="15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15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15" applyFont="1" applyAlignment="1">
      <alignment/>
    </xf>
    <xf numFmtId="0" fontId="24" fillId="0" borderId="0" xfId="0" applyFont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15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49" fontId="5" fillId="0" borderId="7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2" fillId="3" borderId="36" xfId="15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7" fillId="0" borderId="37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49" fontId="28" fillId="0" borderId="37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38" xfId="15" applyFont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6" fillId="0" borderId="37" xfId="0" applyNumberFormat="1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13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right" vertical="center" wrapText="1"/>
    </xf>
    <xf numFmtId="0" fontId="2" fillId="0" borderId="38" xfId="15" applyFont="1" applyBorder="1" applyAlignment="1">
      <alignment horizontal="right" vertical="center" wrapText="1"/>
    </xf>
    <xf numFmtId="0" fontId="2" fillId="3" borderId="39" xfId="15" applyNumberFormat="1" applyFont="1" applyFill="1" applyBorder="1" applyAlignment="1" applyProtection="1">
      <alignment horizontal="center" vertical="center" wrapText="1"/>
      <protection/>
    </xf>
    <xf numFmtId="0" fontId="2" fillId="3" borderId="40" xfId="15" applyNumberFormat="1" applyFont="1" applyFill="1" applyBorder="1" applyAlignment="1" applyProtection="1">
      <alignment horizontal="center" vertical="center" wrapText="1"/>
      <protection/>
    </xf>
    <xf numFmtId="0" fontId="14" fillId="5" borderId="39" xfId="15" applyFont="1" applyFill="1" applyBorder="1" applyAlignment="1" applyProtection="1">
      <alignment horizontal="center" vertical="center" wrapText="1"/>
      <protection/>
    </xf>
    <xf numFmtId="0" fontId="14" fillId="5" borderId="36" xfId="15" applyFont="1" applyFill="1" applyBorder="1" applyAlignment="1" applyProtection="1">
      <alignment horizontal="center" vertical="center" wrapText="1"/>
      <protection/>
    </xf>
    <xf numFmtId="0" fontId="14" fillId="5" borderId="40" xfId="15" applyFont="1" applyFill="1" applyBorder="1" applyAlignment="1" applyProtection="1">
      <alignment horizontal="center" vertical="center" wrapText="1"/>
      <protection/>
    </xf>
    <xf numFmtId="0" fontId="0" fillId="0" borderId="6" xfId="15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9" fillId="6" borderId="39" xfId="15" applyFont="1" applyFill="1" applyBorder="1" applyAlignment="1">
      <alignment horizontal="center" vertical="center"/>
    </xf>
    <xf numFmtId="0" fontId="9" fillId="6" borderId="36" xfId="15" applyFont="1" applyFill="1" applyBorder="1" applyAlignment="1">
      <alignment horizontal="center" vertical="center"/>
    </xf>
    <xf numFmtId="0" fontId="9" fillId="6" borderId="40" xfId="15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7" fillId="7" borderId="41" xfId="0" applyFont="1" applyFill="1" applyBorder="1" applyAlignment="1">
      <alignment horizontal="center" vertical="center"/>
    </xf>
    <xf numFmtId="0" fontId="17" fillId="7" borderId="29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7" fillId="6" borderId="24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7" fillId="8" borderId="24" xfId="0" applyFont="1" applyFill="1" applyBorder="1" applyAlignment="1">
      <alignment horizontal="center" vertical="center"/>
    </xf>
    <xf numFmtId="0" fontId="17" fillId="8" borderId="41" xfId="0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3" fillId="0" borderId="44" xfId="15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24" fillId="0" borderId="28" xfId="15" applyFont="1" applyBorder="1" applyAlignment="1">
      <alignment horizontal="left" vertical="center" wrapText="1"/>
    </xf>
    <xf numFmtId="0" fontId="25" fillId="0" borderId="56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45" xfId="15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3" fillId="0" borderId="48" xfId="15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24" fillId="0" borderId="58" xfId="15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4" fillId="0" borderId="59" xfId="15" applyFont="1" applyBorder="1" applyAlignment="1">
      <alignment horizontal="left" vertical="center" wrapText="1"/>
    </xf>
    <xf numFmtId="0" fontId="25" fillId="0" borderId="59" xfId="0" applyFont="1" applyBorder="1" applyAlignment="1">
      <alignment horizontal="left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43" xfId="15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60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3" fillId="0" borderId="42" xfId="15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3" borderId="39" xfId="15" applyNumberFormat="1" applyFont="1" applyFill="1" applyBorder="1" applyAlignment="1" applyProtection="1">
      <alignment horizontal="center" vertical="center" wrapText="1"/>
      <protection/>
    </xf>
    <xf numFmtId="0" fontId="19" fillId="3" borderId="36" xfId="15" applyNumberFormat="1" applyFont="1" applyFill="1" applyBorder="1" applyAlignment="1" applyProtection="1">
      <alignment horizontal="center" vertical="center" wrapText="1"/>
      <protection/>
    </xf>
    <xf numFmtId="0" fontId="19" fillId="3" borderId="40" xfId="15" applyNumberFormat="1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0" fontId="0" fillId="0" borderId="37" xfId="15" applyFont="1" applyFill="1" applyBorder="1" applyAlignment="1">
      <alignment horizontal="left" vertical="center" wrapText="1"/>
    </xf>
    <xf numFmtId="0" fontId="0" fillId="0" borderId="37" xfId="15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2" xfId="15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7" xfId="15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15" applyFont="1" applyBorder="1" applyAlignment="1">
      <alignment horizontal="left" vertical="center" wrapText="1"/>
    </xf>
    <xf numFmtId="0" fontId="3" fillId="0" borderId="22" xfId="15" applyFont="1" applyBorder="1" applyAlignment="1">
      <alignment horizontal="left" vertical="center" wrapText="1"/>
    </xf>
    <xf numFmtId="0" fontId="3" fillId="0" borderId="9" xfId="15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1</xdr:col>
      <xdr:colOff>85725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38</xdr:row>
      <xdr:rowOff>0</xdr:rowOff>
    </xdr:from>
    <xdr:to>
      <xdr:col>10</xdr:col>
      <xdr:colOff>171450</xdr:colOff>
      <xdr:row>38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7362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352425</xdr:colOff>
      <xdr:row>1</xdr:row>
      <xdr:rowOff>314325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&#1076;&#1077;&#1074;.%20&#1063;&#1077;&#1083;&#1103;&#1073;&#1080;&#1085;&#1089;&#1082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&#1076;&#1077;&#1074;.%20&#1063;&#1077;&#1083;&#1103;&#1073;&#1080;&#1085;&#1089;&#1082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девушек 1993-94 гг.р.</v>
          </cell>
        </row>
        <row r="3">
          <cell r="A3" t="str">
            <v>11-15 февраля 2011 г.    г. Челябинск</v>
          </cell>
        </row>
        <row r="6">
          <cell r="A6" t="str">
            <v>Гл. судья, судья МК</v>
          </cell>
          <cell r="G6" t="str">
            <v>Р.Г. Мухаметшин</v>
          </cell>
        </row>
        <row r="7">
          <cell r="G7" t="str">
            <v>/г. Краснокамск/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51"/>
  <sheetViews>
    <sheetView workbookViewId="0" topLeftCell="A28">
      <selection activeCell="A1" sqref="A1:G40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7" max="7" width="17.57421875" style="0" customWidth="1"/>
  </cols>
  <sheetData>
    <row r="1" spans="1:20" ht="27" customHeight="1" thickBot="1">
      <c r="A1" s="167" t="s">
        <v>39</v>
      </c>
      <c r="B1" s="167"/>
      <c r="C1" s="167"/>
      <c r="D1" s="167"/>
      <c r="E1" s="167"/>
      <c r="F1" s="167"/>
      <c r="G1" s="167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10" ht="33" customHeight="1" thickBot="1">
      <c r="A2" s="168" t="s">
        <v>38</v>
      </c>
      <c r="B2" s="168"/>
      <c r="C2" s="169"/>
      <c r="D2" s="170" t="str">
        <f>HYPERLINK('[2]реквизиты'!$A$2)</f>
        <v>Первенство России среди девушек 1993-94 гг.р.</v>
      </c>
      <c r="E2" s="150"/>
      <c r="F2" s="150"/>
      <c r="G2" s="171"/>
      <c r="I2" s="26"/>
      <c r="J2" s="26"/>
    </row>
    <row r="3" spans="1:7" ht="12.75" customHeight="1" thickBot="1">
      <c r="A3" s="36"/>
      <c r="B3" s="36"/>
      <c r="C3" s="36"/>
      <c r="D3" s="37"/>
      <c r="E3" s="37"/>
      <c r="F3" s="38"/>
      <c r="G3" s="39"/>
    </row>
    <row r="4" spans="1:7" ht="24" customHeight="1" thickBot="1">
      <c r="A4" s="159" t="str">
        <f>HYPERLINK('[2]реквизиты'!$A$3)</f>
        <v>11-15 февраля 2011 г.    г. Челябинск</v>
      </c>
      <c r="B4" s="159"/>
      <c r="C4" s="159"/>
      <c r="D4" s="159"/>
      <c r="E4" s="160"/>
      <c r="F4" s="161" t="str">
        <f>'пр.взвешивания'!E3</f>
        <v>в.к.   44      кг.</v>
      </c>
      <c r="G4" s="162"/>
    </row>
    <row r="5" spans="1:7" ht="12.75">
      <c r="A5" s="163"/>
      <c r="B5" s="164"/>
      <c r="C5" s="164"/>
      <c r="D5" s="164"/>
      <c r="E5" s="164"/>
      <c r="F5" s="164"/>
      <c r="G5" s="164"/>
    </row>
    <row r="6" spans="1:7" ht="12.75">
      <c r="A6" s="151" t="s">
        <v>30</v>
      </c>
      <c r="B6" s="151" t="s">
        <v>0</v>
      </c>
      <c r="C6" s="151" t="s">
        <v>1</v>
      </c>
      <c r="D6" s="151" t="s">
        <v>21</v>
      </c>
      <c r="E6" s="151" t="s">
        <v>22</v>
      </c>
      <c r="F6" s="151" t="s">
        <v>23</v>
      </c>
      <c r="G6" s="151" t="s">
        <v>24</v>
      </c>
    </row>
    <row r="7" spans="1:7" ht="12.75">
      <c r="A7" s="152"/>
      <c r="B7" s="152"/>
      <c r="C7" s="152"/>
      <c r="D7" s="152"/>
      <c r="E7" s="152"/>
      <c r="F7" s="152"/>
      <c r="G7" s="152"/>
    </row>
    <row r="8" spans="1:7" ht="12.75">
      <c r="A8" s="165" t="s">
        <v>40</v>
      </c>
      <c r="B8" s="154">
        <v>2</v>
      </c>
      <c r="C8" s="156" t="str">
        <f>VLOOKUP(B8,'пр.взвешивания'!B6:G65,2,FALSE)</f>
        <v>АГАФОНОВА Екатерина Евгеньевна</v>
      </c>
      <c r="D8" s="156" t="str">
        <f>VLOOKUP(B8,'пр.взвешивания'!B6:H65,3,FALSE)</f>
        <v>21.03.94 КМС</v>
      </c>
      <c r="E8" s="156" t="str">
        <f>VLOOKUP(B8,'пр.взвешивания'!B6:I65,4,FALSE)</f>
        <v>ДВФО Приморский Владивосток  МО</v>
      </c>
      <c r="F8" s="166" t="str">
        <f>VLOOKUP(B8,'пр.взвешивания'!B6:J65,5,FALSE)</f>
        <v>0508547563</v>
      </c>
      <c r="G8" s="156" t="str">
        <f>VLOOKUP(B8,'пр.взвешивания'!B6:K65,6,FALSE)</f>
        <v>Леонтьев ЮА Фалеева ОА</v>
      </c>
    </row>
    <row r="9" spans="1:7" ht="12.75">
      <c r="A9" s="165"/>
      <c r="B9" s="155"/>
      <c r="C9" s="156"/>
      <c r="D9" s="156"/>
      <c r="E9" s="156"/>
      <c r="F9" s="166"/>
      <c r="G9" s="156"/>
    </row>
    <row r="10" spans="1:7" ht="12.75">
      <c r="A10" s="153" t="s">
        <v>41</v>
      </c>
      <c r="B10" s="154">
        <v>9</v>
      </c>
      <c r="C10" s="156" t="str">
        <f>VLOOKUP(B10,'пр.взвешивания'!B3:G67,2,FALSE)</f>
        <v>ЧИСТИЛИНА Светлана Игоревна</v>
      </c>
      <c r="D10" s="156" t="str">
        <f>VLOOKUP(B10,'пр.взвешивания'!B4:H67,3,FALSE)</f>
        <v>02.08.94 1</v>
      </c>
      <c r="E10" s="156" t="str">
        <f>VLOOKUP(B10,'пр.взвешивания'!B3:I67,4,FALSE)</f>
        <v>МОСКВА МКС</v>
      </c>
      <c r="F10" s="166" t="str">
        <f>VLOOKUP(B10,'пр.взвешивания'!B3:J67,5,FALSE)</f>
        <v>4509665477</v>
      </c>
      <c r="G10" s="156" t="str">
        <f>VLOOKUP(B10,'пр.взвешивания'!B3:K67,6,FALSE)</f>
        <v>Дорошко ЕВ Кузнецова НВ</v>
      </c>
    </row>
    <row r="11" spans="1:7" ht="12.75">
      <c r="A11" s="153"/>
      <c r="B11" s="155"/>
      <c r="C11" s="156"/>
      <c r="D11" s="156"/>
      <c r="E11" s="156"/>
      <c r="F11" s="166"/>
      <c r="G11" s="156"/>
    </row>
    <row r="12" spans="1:7" ht="12.75">
      <c r="A12" s="157" t="s">
        <v>33</v>
      </c>
      <c r="B12" s="154">
        <v>7</v>
      </c>
      <c r="C12" s="156" t="str">
        <f>VLOOKUP(B12,'пр.взвешивания'!B1:G69,2,FALSE)</f>
        <v>НИЗАМОВА Венера Альбертовна</v>
      </c>
      <c r="D12" s="156" t="str">
        <f>VLOOKUP(B12,'пр.взвешивания'!B1:H69,3,FALSE)</f>
        <v>28.05.93 кмс</v>
      </c>
      <c r="E12" s="156" t="str">
        <f>VLOOKUP(B12,'пр.взвешивания'!B1:I69,4,FALSE)</f>
        <v>ПФО Пермский Березники ПР</v>
      </c>
      <c r="F12" s="166" t="str">
        <f>VLOOKUP(B12,'пр.взвешивания'!B1:J69,5,FALSE)</f>
        <v>5707022777</v>
      </c>
      <c r="G12" s="156" t="str">
        <f>VLOOKUP(B12,'пр.взвешивания'!B1:K69,6,FALSE)</f>
        <v>Журавлева ТА</v>
      </c>
    </row>
    <row r="13" spans="1:7" ht="12.75">
      <c r="A13" s="157"/>
      <c r="B13" s="155"/>
      <c r="C13" s="156"/>
      <c r="D13" s="156"/>
      <c r="E13" s="156"/>
      <c r="F13" s="166"/>
      <c r="G13" s="156"/>
    </row>
    <row r="14" spans="1:7" ht="12.75">
      <c r="A14" s="157" t="s">
        <v>33</v>
      </c>
      <c r="B14" s="154">
        <v>3</v>
      </c>
      <c r="C14" s="156" t="str">
        <f>VLOOKUP(B14,'пр.взвешивания'!B1:G71,2,FALSE)</f>
        <v>ПАВЛЕНКО Анастасия Сергеевна</v>
      </c>
      <c r="D14" s="156" t="str">
        <f>VLOOKUP(B14,'пр.взвешивания'!B1:H71,3,FALSE)</f>
        <v>21.02.94 КМС</v>
      </c>
      <c r="E14" s="156" t="str">
        <f>VLOOKUP(B14,'пр.взвешивания'!B1:I71,4,FALSE)</f>
        <v>ПФО Самарская Самара МО</v>
      </c>
      <c r="F14" s="166" t="str">
        <f>VLOOKUP(B14,'пр.взвешивания'!B1:J71,5,FALSE)</f>
        <v>0307783686</v>
      </c>
      <c r="G14" s="156" t="str">
        <f>VLOOKUP(B14,'пр.взвешивания'!B1:K71,6,FALSE)</f>
        <v>Герасимов СВ</v>
      </c>
    </row>
    <row r="15" spans="1:7" ht="12.75">
      <c r="A15" s="157"/>
      <c r="B15" s="155"/>
      <c r="C15" s="156"/>
      <c r="D15" s="156"/>
      <c r="E15" s="156"/>
      <c r="F15" s="166"/>
      <c r="G15" s="156"/>
    </row>
    <row r="16" spans="1:7" ht="12.75">
      <c r="A16" s="158" t="s">
        <v>127</v>
      </c>
      <c r="B16" s="154">
        <v>6</v>
      </c>
      <c r="C16" s="156" t="str">
        <f>VLOOKUP(B16,'пр.взвешивания'!B1:G73,2,FALSE)</f>
        <v>МОЖАЕВА Екатерина Константиновна</v>
      </c>
      <c r="D16" s="156" t="str">
        <f>VLOOKUP(B16,'пр.взвешивания'!B1:H73,3,FALSE)</f>
        <v>12.09.93 КМС</v>
      </c>
      <c r="E16" s="156" t="str">
        <f>VLOOKUP(B16,'пр.взвешивания'!B1:I73,4,FALSE)</f>
        <v>С.П СКА</v>
      </c>
      <c r="F16" s="166" t="str">
        <f>VLOOKUP(B16,'пр.взвешивания'!B1:J73,5,FALSE)</f>
        <v>4007434202</v>
      </c>
      <c r="G16" s="156" t="str">
        <f>VLOOKUP(B16,'пр.взвешивания'!B1:K73,6,FALSE)</f>
        <v>Солдатов ВВ Солдатов НВ</v>
      </c>
    </row>
    <row r="17" spans="1:7" ht="12.75">
      <c r="A17" s="158"/>
      <c r="B17" s="155"/>
      <c r="C17" s="156"/>
      <c r="D17" s="156"/>
      <c r="E17" s="156"/>
      <c r="F17" s="166"/>
      <c r="G17" s="156"/>
    </row>
    <row r="18" spans="1:7" ht="12.75">
      <c r="A18" s="158" t="s">
        <v>127</v>
      </c>
      <c r="B18" s="154">
        <v>12</v>
      </c>
      <c r="C18" s="156" t="str">
        <f>VLOOKUP(B18,'пр.взвешивания'!B1:G75,2,FALSE)</f>
        <v>ТИТОВСКАЯ Дарья Сергеевна</v>
      </c>
      <c r="D18" s="156" t="str">
        <f>VLOOKUP(B18,'пр.взвешивания'!B1:H75,3,FALSE)</f>
        <v>23.02.94 КМС</v>
      </c>
      <c r="E18" s="156" t="str">
        <f>VLOOKUP(B18,'пр.взвешивания'!B1:I75,4,FALSE)</f>
        <v>СФО Омская Омск МО</v>
      </c>
      <c r="F18" s="166" t="str">
        <f>VLOOKUP(B18,'пр.взвешивания'!B1:J75,5,FALSE)</f>
        <v>5207587139</v>
      </c>
      <c r="G18" s="156" t="str">
        <f>VLOOKUP(B18,'пр.взвешивания'!B1:K75,6,FALSE)</f>
        <v>Галиева РФ</v>
      </c>
    </row>
    <row r="19" spans="1:7" ht="12.75">
      <c r="A19" s="158"/>
      <c r="B19" s="155"/>
      <c r="C19" s="156"/>
      <c r="D19" s="156"/>
      <c r="E19" s="156"/>
      <c r="F19" s="166"/>
      <c r="G19" s="156"/>
    </row>
    <row r="20" spans="1:7" ht="12.75">
      <c r="A20" s="158" t="s">
        <v>128</v>
      </c>
      <c r="B20" s="154">
        <v>5</v>
      </c>
      <c r="C20" s="156" t="str">
        <f>VLOOKUP(B20,'пр.взвешивания'!B1:G77,2,FALSE)</f>
        <v>КЕДА Алиса Георгиевна</v>
      </c>
      <c r="D20" s="156" t="str">
        <f>VLOOKUP(B20,'пр.взвешивания'!B1:H77,3,FALSE)</f>
        <v>03.11.95 КМС</v>
      </c>
      <c r="E20" s="156" t="str">
        <f>VLOOKUP(B20,'пр.взвешивания'!B1:I77,4,FALSE)</f>
        <v>МОСКВА МКС</v>
      </c>
      <c r="F20" s="166" t="str">
        <f>VLOOKUP(B20,'пр.взвешивания'!B1:J77,5,FALSE)</f>
        <v>4510376281</v>
      </c>
      <c r="G20" s="156" t="str">
        <f>VLOOKUP(B20,'пр.взвешивания'!B1:K77,6,FALSE)</f>
        <v>Дугаева НС Шмаков ОВ</v>
      </c>
    </row>
    <row r="21" spans="1:7" ht="12.75">
      <c r="A21" s="158"/>
      <c r="B21" s="155"/>
      <c r="C21" s="156"/>
      <c r="D21" s="156"/>
      <c r="E21" s="156"/>
      <c r="F21" s="166"/>
      <c r="G21" s="156"/>
    </row>
    <row r="22" spans="1:7" ht="12.75">
      <c r="A22" s="158" t="s">
        <v>128</v>
      </c>
      <c r="B22" s="154">
        <v>11</v>
      </c>
      <c r="C22" s="156" t="str">
        <f>VLOOKUP(B22,'пр.взвешивания'!B2:G79,2,FALSE)</f>
        <v>РАУШЕНБЕРГ Лариса Александровна</v>
      </c>
      <c r="D22" s="156" t="str">
        <f>VLOOKUP(B22,'пр.взвешивания'!B2:H79,3,FALSE)</f>
        <v>21.01.94 КМС</v>
      </c>
      <c r="E22" s="156" t="str">
        <f>VLOOKUP(B22,'пр.взвешивания'!B2:I79,4,FALSE)</f>
        <v>ПФО Оренбургская Соль-Илецк МО</v>
      </c>
      <c r="F22" s="166" t="str">
        <f>VLOOKUP(B22,'пр.взвешивания'!B2:J79,5,FALSE)</f>
        <v>5307640397</v>
      </c>
      <c r="G22" s="156" t="str">
        <f>VLOOKUP(B22,'пр.взвешивания'!B2:K79,6,FALSE)</f>
        <v>Султанов ФН</v>
      </c>
    </row>
    <row r="23" spans="1:7" ht="12.75">
      <c r="A23" s="158"/>
      <c r="B23" s="155"/>
      <c r="C23" s="156"/>
      <c r="D23" s="156"/>
      <c r="E23" s="156"/>
      <c r="F23" s="166"/>
      <c r="G23" s="156"/>
    </row>
    <row r="24" spans="1:7" ht="12.75">
      <c r="A24" s="158" t="s">
        <v>129</v>
      </c>
      <c r="B24" s="154">
        <v>1</v>
      </c>
      <c r="C24" s="156" t="str">
        <f>VLOOKUP(B24,'пр.взвешивания'!B2:G81,2,FALSE)</f>
        <v>КУРДАДЗЕ Лали Мерабиевна</v>
      </c>
      <c r="D24" s="156" t="str">
        <f>VLOOKUP(B24,'пр.взвешивания'!B2:H81,3,FALSE)</f>
        <v>16.08.95 КМС</v>
      </c>
      <c r="E24" s="156" t="str">
        <f>VLOOKUP(B24,'пр.взвешивания'!B2:I81,4,FALSE)</f>
        <v>ЦФО Владимирская Ковров МО</v>
      </c>
      <c r="F24" s="166" t="str">
        <f>VLOOKUP(B24,'пр.взвешивания'!B2:J81,5,FALSE)</f>
        <v>1710019373</v>
      </c>
      <c r="G24" s="156" t="str">
        <f>VLOOKUP(B24,'пр.взвешивания'!B2:K81,6,FALSE)</f>
        <v>Ларин ЕЕ Рыбин СМ</v>
      </c>
    </row>
    <row r="25" spans="1:7" ht="12.75">
      <c r="A25" s="158"/>
      <c r="B25" s="155"/>
      <c r="C25" s="156"/>
      <c r="D25" s="156"/>
      <c r="E25" s="156"/>
      <c r="F25" s="166"/>
      <c r="G25" s="156"/>
    </row>
    <row r="26" spans="1:7" ht="12.75">
      <c r="A26" s="158" t="s">
        <v>129</v>
      </c>
      <c r="B26" s="154">
        <v>4</v>
      </c>
      <c r="C26" s="156" t="str">
        <f>VLOOKUP(B26,'пр.взвешивания'!B2:G83,2,FALSE)</f>
        <v>ВЛАСОВА Лаписа Владимирвна</v>
      </c>
      <c r="D26" s="156">
        <f>VLOOKUP(B26,'пр.взвешивания'!B2:H83,3,FALSE)</f>
        <v>34137</v>
      </c>
      <c r="E26" s="156" t="str">
        <f>VLOOKUP(B26,'пр.взвешивания'!B2:I83,4,FALSE)</f>
        <v>СФОКраснярский Канск МО</v>
      </c>
      <c r="F26" s="166" t="str">
        <f>VLOOKUP(B26,'пр.взвешивания'!B2:J83,5,FALSE)</f>
        <v>0308546638</v>
      </c>
      <c r="G26" s="156" t="str">
        <f>VLOOKUP(B26,'пр.взвешивания'!B2:K83,6,FALSE)</f>
        <v>Коваленко ОВ</v>
      </c>
    </row>
    <row r="27" spans="1:7" ht="12.75">
      <c r="A27" s="158"/>
      <c r="B27" s="155"/>
      <c r="C27" s="156"/>
      <c r="D27" s="156"/>
      <c r="E27" s="156"/>
      <c r="F27" s="166"/>
      <c r="G27" s="156"/>
    </row>
    <row r="28" spans="1:7" ht="12.75">
      <c r="A28" s="158" t="s">
        <v>129</v>
      </c>
      <c r="B28" s="154">
        <v>8</v>
      </c>
      <c r="C28" s="156" t="str">
        <f>VLOOKUP(B28,'пр.взвешивания'!B2:G85,2,FALSE)</f>
        <v>КИТУНИНА Светлана Александровна</v>
      </c>
      <c r="D28" s="156" t="str">
        <f>VLOOKUP(B28,'пр.взвешивания'!B2:H85,3,FALSE)</f>
        <v>15.07.94 КМС</v>
      </c>
      <c r="E28" s="156" t="str">
        <f>VLOOKUP(B28,'пр.взвешивания'!B2:I85,4,FALSE)</f>
        <v>УФО Челябинская Челябинск МО</v>
      </c>
      <c r="F28" s="166" t="str">
        <f>VLOOKUP(B28,'пр.взвешивания'!B2:J85,5,FALSE)</f>
        <v>7508296155</v>
      </c>
      <c r="G28" s="156" t="str">
        <f>VLOOKUP(B28,'пр.взвешивания'!B2:K85,6,FALSE)</f>
        <v>Брызгалов ВА  Новикова НВ</v>
      </c>
    </row>
    <row r="29" spans="1:7" ht="12.75">
      <c r="A29" s="158"/>
      <c r="B29" s="155"/>
      <c r="C29" s="156"/>
      <c r="D29" s="156"/>
      <c r="E29" s="156"/>
      <c r="F29" s="166"/>
      <c r="G29" s="156"/>
    </row>
    <row r="30" spans="1:7" ht="12.75">
      <c r="A30" s="158" t="s">
        <v>129</v>
      </c>
      <c r="B30" s="154">
        <v>10</v>
      </c>
      <c r="C30" s="156" t="str">
        <f>VLOOKUP(B30,'пр.взвешивания'!B2:G87,2,FALSE)</f>
        <v>ПЛОТНИКОВА Олеся Анатольевна</v>
      </c>
      <c r="D30" s="156" t="str">
        <f>VLOOKUP(B30,'пр.взвешивания'!B2:H87,3,FALSE)</f>
        <v>07.03.93 КМС</v>
      </c>
      <c r="E30" s="156" t="str">
        <f>VLOOKUP(B30,'пр.взвешивания'!B2:I87,4,FALSE)</f>
        <v>ДВФО ЕАО Биробиджан Д</v>
      </c>
      <c r="F30" s="166" t="str">
        <f>VLOOKUP(B30,'пр.взвешивания'!B2:J87,5,FALSE)</f>
        <v>9906213477</v>
      </c>
      <c r="G30" s="156" t="str">
        <f>VLOOKUP(B30,'пр.взвешивания'!B2:K87,6,FALSE)</f>
        <v>Алеев ВА</v>
      </c>
    </row>
    <row r="31" spans="1:7" ht="12.75">
      <c r="A31" s="158"/>
      <c r="B31" s="155"/>
      <c r="C31" s="156"/>
      <c r="D31" s="156"/>
      <c r="E31" s="156"/>
      <c r="F31" s="166"/>
      <c r="G31" s="156"/>
    </row>
    <row r="35" spans="1:7" ht="12.75">
      <c r="A35" s="16"/>
      <c r="B35" s="16"/>
      <c r="C35" s="16"/>
      <c r="D35" s="16"/>
      <c r="E35" s="16"/>
      <c r="G35" s="16"/>
    </row>
    <row r="36" spans="1:8" ht="15.75">
      <c r="A36" s="31" t="str">
        <f>HYPERLINK('[2]реквизиты'!$A$6)</f>
        <v>Гл. судья, судья МК</v>
      </c>
      <c r="B36" s="32"/>
      <c r="C36" s="41"/>
      <c r="D36" s="20"/>
      <c r="E36" s="42"/>
      <c r="F36" s="52" t="str">
        <f>HYPERLINK('[2]реквизиты'!$G$6)</f>
        <v>Р.Г. Мухаметшин</v>
      </c>
      <c r="H36" s="16"/>
    </row>
    <row r="37" spans="1:8" ht="15.75">
      <c r="A37" s="32"/>
      <c r="B37" s="32"/>
      <c r="C37" s="41"/>
      <c r="D37" s="20"/>
      <c r="E37" s="42"/>
      <c r="F37" s="53" t="str">
        <f>HYPERLINK('[2]реквизиты'!$G$7)</f>
        <v>/г. Краснокамск/</v>
      </c>
      <c r="H37" s="16"/>
    </row>
    <row r="38" spans="1:8" ht="12.75">
      <c r="A38" s="34"/>
      <c r="B38" s="34"/>
      <c r="C38" s="35"/>
      <c r="D38" s="20"/>
      <c r="E38" s="20"/>
      <c r="F38" s="20"/>
      <c r="H38" s="16"/>
    </row>
    <row r="39" spans="1:8" ht="15.75">
      <c r="A39" s="31" t="str">
        <f>HYPERLINK('[3]реквизиты'!$A$22)</f>
        <v>Гл. секретарь, судья МК</v>
      </c>
      <c r="B39" s="32"/>
      <c r="C39" s="41"/>
      <c r="D39" s="20"/>
      <c r="E39" s="42"/>
      <c r="F39" s="52" t="str">
        <f>HYPERLINK('[2]реквизиты'!$G$8)</f>
        <v>Н.Ю. Глушкова</v>
      </c>
      <c r="H39" s="16"/>
    </row>
    <row r="40" spans="1:8" ht="12.75">
      <c r="A40" s="34"/>
      <c r="B40" s="34"/>
      <c r="C40" s="35"/>
      <c r="D40" s="20"/>
      <c r="E40" s="20"/>
      <c r="F40" s="53" t="str">
        <f>HYPERLINK('[2]реквизиты'!$G$9)</f>
        <v>/г. Рязань/</v>
      </c>
      <c r="H40" s="16"/>
    </row>
    <row r="41" spans="3:7" ht="12.75">
      <c r="C41" s="1"/>
      <c r="D41" s="1"/>
      <c r="E41" s="1"/>
      <c r="F41" s="1"/>
      <c r="G41" s="1"/>
    </row>
    <row r="42" spans="3:7" ht="12.75">
      <c r="C42" s="1"/>
      <c r="D42" s="1"/>
      <c r="E42" s="1"/>
      <c r="F42" s="1"/>
      <c r="G42" s="1"/>
    </row>
    <row r="43" spans="3:7" ht="12.75">
      <c r="C43" s="1"/>
      <c r="D43" s="1"/>
      <c r="E43" s="1"/>
      <c r="F43" s="1"/>
      <c r="G43" s="1"/>
    </row>
    <row r="44" spans="3:7" ht="12.75">
      <c r="C44" s="1"/>
      <c r="D44" s="1"/>
      <c r="E44" s="1"/>
      <c r="F44" s="1"/>
      <c r="G44" s="1"/>
    </row>
    <row r="45" spans="3:7" ht="12.75">
      <c r="C45" s="1"/>
      <c r="D45" s="1"/>
      <c r="E45" s="1"/>
      <c r="F45" s="1"/>
      <c r="G45" s="1"/>
    </row>
    <row r="46" spans="3:7" ht="12.75">
      <c r="C46" s="1"/>
      <c r="D46" s="1"/>
      <c r="E46" s="1"/>
      <c r="F46" s="1"/>
      <c r="G46" s="1"/>
    </row>
    <row r="47" spans="3:7" ht="12.75">
      <c r="C47" s="1"/>
      <c r="D47" s="1"/>
      <c r="E47" s="1"/>
      <c r="F47" s="1"/>
      <c r="G47" s="1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</sheetData>
  <mergeCells count="97">
    <mergeCell ref="A1:G1"/>
    <mergeCell ref="A2:C2"/>
    <mergeCell ref="D2:G2"/>
    <mergeCell ref="A30:A31"/>
    <mergeCell ref="B30:B31"/>
    <mergeCell ref="C30:C31"/>
    <mergeCell ref="D30:D31"/>
    <mergeCell ref="E30:E31"/>
    <mergeCell ref="F30:F31"/>
    <mergeCell ref="G30:G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4:E4"/>
    <mergeCell ref="F4:G4"/>
    <mergeCell ref="A5:G5"/>
    <mergeCell ref="A26:A27"/>
    <mergeCell ref="B26:B27"/>
    <mergeCell ref="C26:C27"/>
    <mergeCell ref="D26:D27"/>
    <mergeCell ref="A22:A23"/>
    <mergeCell ref="B22:B23"/>
    <mergeCell ref="C22:C23"/>
    <mergeCell ref="D22:D23"/>
    <mergeCell ref="A18:A19"/>
    <mergeCell ref="B18:B19"/>
    <mergeCell ref="C18:C19"/>
    <mergeCell ref="D18:D19"/>
    <mergeCell ref="A14:A15"/>
    <mergeCell ref="B14:B15"/>
    <mergeCell ref="C14:C15"/>
    <mergeCell ref="D14:D15"/>
    <mergeCell ref="A10:A11"/>
    <mergeCell ref="B10:B11"/>
    <mergeCell ref="C10:C11"/>
    <mergeCell ref="D10:D11"/>
    <mergeCell ref="A6:A7"/>
    <mergeCell ref="B6:B7"/>
    <mergeCell ref="C6:C7"/>
    <mergeCell ref="D6:D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">
      <selection activeCell="H38" sqref="A1:H38"/>
    </sheetView>
  </sheetViews>
  <sheetFormatPr defaultColWidth="9.140625" defaultRowHeight="12.75"/>
  <sheetData>
    <row r="1" spans="1:8" ht="15.75" thickBot="1">
      <c r="A1" s="172" t="str">
        <f>'[2]реквизиты'!$A$2</f>
        <v>Первенство России среди девушек 1993-94 гг.р.</v>
      </c>
      <c r="B1" s="173"/>
      <c r="C1" s="173"/>
      <c r="D1" s="173"/>
      <c r="E1" s="173"/>
      <c r="F1" s="173"/>
      <c r="G1" s="173"/>
      <c r="H1" s="174"/>
    </row>
    <row r="2" spans="1:8" ht="12.75">
      <c r="A2" s="175" t="str">
        <f>'[2]реквизиты'!$A$3</f>
        <v>11-15 февраля 2011 г.    г. Челябинск</v>
      </c>
      <c r="B2" s="175"/>
      <c r="C2" s="175"/>
      <c r="D2" s="175"/>
      <c r="E2" s="175"/>
      <c r="F2" s="175"/>
      <c r="G2" s="175"/>
      <c r="H2" s="175"/>
    </row>
    <row r="3" spans="1:8" ht="18.75" thickBot="1">
      <c r="A3" s="176" t="s">
        <v>43</v>
      </c>
      <c r="B3" s="176"/>
      <c r="C3" s="176"/>
      <c r="D3" s="176"/>
      <c r="E3" s="176"/>
      <c r="F3" s="176"/>
      <c r="G3" s="176"/>
      <c r="H3" s="176"/>
    </row>
    <row r="4" spans="2:8" ht="18.75" thickBot="1">
      <c r="B4" s="44"/>
      <c r="C4" s="45"/>
      <c r="D4" s="177" t="str">
        <f>'пр.взвешивания'!E3</f>
        <v>в.к.   44      кг.</v>
      </c>
      <c r="E4" s="178"/>
      <c r="F4" s="179"/>
      <c r="G4" s="45"/>
      <c r="H4" s="45"/>
    </row>
    <row r="5" spans="1:8" ht="18.75" thickBot="1">
      <c r="A5" s="45"/>
      <c r="B5" s="45"/>
      <c r="C5" s="45"/>
      <c r="D5" s="45"/>
      <c r="E5" s="45"/>
      <c r="F5" s="45"/>
      <c r="G5" s="45"/>
      <c r="H5" s="45"/>
    </row>
    <row r="6" spans="1:10" ht="18">
      <c r="A6" s="180" t="s">
        <v>44</v>
      </c>
      <c r="B6" s="183" t="str">
        <f>VLOOKUP(J6,'пр.взвешивания'!B6:G71,2,FALSE)</f>
        <v>АГАФОНОВА Екатерина Евгеньевна</v>
      </c>
      <c r="C6" s="183"/>
      <c r="D6" s="183"/>
      <c r="E6" s="183"/>
      <c r="F6" s="183"/>
      <c r="G6" s="183"/>
      <c r="H6" s="185" t="str">
        <f>VLOOKUP(J6,'пр.взвешивания'!B6:G71,3,FALSE)</f>
        <v>21.03.94 КМС</v>
      </c>
      <c r="I6" s="45"/>
      <c r="J6" s="46">
        <v>2</v>
      </c>
    </row>
    <row r="7" spans="1:10" ht="18">
      <c r="A7" s="181"/>
      <c r="B7" s="184"/>
      <c r="C7" s="184"/>
      <c r="D7" s="184"/>
      <c r="E7" s="184"/>
      <c r="F7" s="184"/>
      <c r="G7" s="184"/>
      <c r="H7" s="186"/>
      <c r="I7" s="45"/>
      <c r="J7" s="46"/>
    </row>
    <row r="8" spans="1:10" ht="18">
      <c r="A8" s="181"/>
      <c r="B8" s="187" t="str">
        <f>VLOOKUP(J6,'пр.взвешивания'!B6:G71,4,FALSE)</f>
        <v>ДВФО Приморский Владивосток  МО</v>
      </c>
      <c r="C8" s="187"/>
      <c r="D8" s="187"/>
      <c r="E8" s="187"/>
      <c r="F8" s="187"/>
      <c r="G8" s="187"/>
      <c r="H8" s="186"/>
      <c r="I8" s="45"/>
      <c r="J8" s="46"/>
    </row>
    <row r="9" spans="1:10" ht="18.75" thickBot="1">
      <c r="A9" s="182"/>
      <c r="B9" s="188"/>
      <c r="C9" s="188"/>
      <c r="D9" s="188"/>
      <c r="E9" s="188"/>
      <c r="F9" s="188"/>
      <c r="G9" s="188"/>
      <c r="H9" s="189"/>
      <c r="I9" s="45"/>
      <c r="J9" s="46"/>
    </row>
    <row r="10" spans="1:10" ht="18.75" thickBot="1">
      <c r="A10" s="45"/>
      <c r="B10" s="45"/>
      <c r="C10" s="45"/>
      <c r="D10" s="45"/>
      <c r="E10" s="45"/>
      <c r="F10" s="45"/>
      <c r="G10" s="45"/>
      <c r="H10" s="45"/>
      <c r="I10" s="45"/>
      <c r="J10" s="46"/>
    </row>
    <row r="11" spans="1:10" ht="18" customHeight="1">
      <c r="A11" s="190" t="s">
        <v>45</v>
      </c>
      <c r="B11" s="183" t="str">
        <f>VLOOKUP(J11,'пр.взвешивания'!B1:G76,2,FALSE)</f>
        <v>ЧИСТИЛИНА Светлана Игоревна</v>
      </c>
      <c r="C11" s="183"/>
      <c r="D11" s="183"/>
      <c r="E11" s="183"/>
      <c r="F11" s="183"/>
      <c r="G11" s="183"/>
      <c r="H11" s="185" t="str">
        <f>VLOOKUP(J11,'пр.взвешивания'!B1:G76,3,FALSE)</f>
        <v>02.08.94 1</v>
      </c>
      <c r="I11" s="45"/>
      <c r="J11" s="46">
        <v>9</v>
      </c>
    </row>
    <row r="12" spans="1:10" ht="18" customHeight="1">
      <c r="A12" s="191"/>
      <c r="B12" s="184"/>
      <c r="C12" s="184"/>
      <c r="D12" s="184"/>
      <c r="E12" s="184"/>
      <c r="F12" s="184"/>
      <c r="G12" s="184"/>
      <c r="H12" s="186"/>
      <c r="I12" s="45"/>
      <c r="J12" s="46"/>
    </row>
    <row r="13" spans="1:10" ht="18">
      <c r="A13" s="191"/>
      <c r="B13" s="187" t="str">
        <f>VLOOKUP(J11,'пр.взвешивания'!B1:G76,4,FALSE)</f>
        <v>МОСКВА МКС</v>
      </c>
      <c r="C13" s="187"/>
      <c r="D13" s="187"/>
      <c r="E13" s="187"/>
      <c r="F13" s="187"/>
      <c r="G13" s="187"/>
      <c r="H13" s="186"/>
      <c r="I13" s="45"/>
      <c r="J13" s="46"/>
    </row>
    <row r="14" spans="1:10" ht="18.75" thickBot="1">
      <c r="A14" s="192"/>
      <c r="B14" s="188"/>
      <c r="C14" s="188"/>
      <c r="D14" s="188"/>
      <c r="E14" s="188"/>
      <c r="F14" s="188"/>
      <c r="G14" s="188"/>
      <c r="H14" s="189"/>
      <c r="I14" s="45"/>
      <c r="J14" s="46"/>
    </row>
    <row r="15" spans="1:10" ht="18.75" thickBot="1">
      <c r="A15" s="45"/>
      <c r="B15" s="45"/>
      <c r="C15" s="45"/>
      <c r="D15" s="45"/>
      <c r="E15" s="45"/>
      <c r="F15" s="45"/>
      <c r="G15" s="45"/>
      <c r="H15" s="45"/>
      <c r="I15" s="45"/>
      <c r="J15" s="46"/>
    </row>
    <row r="16" spans="1:10" ht="18" customHeight="1">
      <c r="A16" s="193" t="s">
        <v>46</v>
      </c>
      <c r="B16" s="183" t="str">
        <f>VLOOKUP(J16,'пр.взвешивания'!B6:G81,2,FALSE)</f>
        <v>НИЗАМОВА Венера Альбертовна</v>
      </c>
      <c r="C16" s="183"/>
      <c r="D16" s="183"/>
      <c r="E16" s="183"/>
      <c r="F16" s="183"/>
      <c r="G16" s="183"/>
      <c r="H16" s="185" t="str">
        <f>VLOOKUP(J16,'пр.взвешивания'!B6:G81,3,FALSE)</f>
        <v>28.05.93 кмс</v>
      </c>
      <c r="I16" s="45"/>
      <c r="J16" s="46">
        <v>7</v>
      </c>
    </row>
    <row r="17" spans="1:10" ht="18" customHeight="1">
      <c r="A17" s="194"/>
      <c r="B17" s="184"/>
      <c r="C17" s="184"/>
      <c r="D17" s="184"/>
      <c r="E17" s="184"/>
      <c r="F17" s="184"/>
      <c r="G17" s="184"/>
      <c r="H17" s="186"/>
      <c r="I17" s="45"/>
      <c r="J17" s="46"/>
    </row>
    <row r="18" spans="1:10" ht="18">
      <c r="A18" s="194"/>
      <c r="B18" s="187" t="str">
        <f>VLOOKUP(J16,'пр.взвешивания'!B6:G81,4,FALSE)</f>
        <v>ПФО Пермский Березники ПР</v>
      </c>
      <c r="C18" s="187"/>
      <c r="D18" s="187"/>
      <c r="E18" s="187"/>
      <c r="F18" s="187"/>
      <c r="G18" s="187"/>
      <c r="H18" s="186"/>
      <c r="I18" s="45"/>
      <c r="J18" s="46"/>
    </row>
    <row r="19" spans="1:10" ht="18.75" thickBot="1">
      <c r="A19" s="195"/>
      <c r="B19" s="188"/>
      <c r="C19" s="188"/>
      <c r="D19" s="188"/>
      <c r="E19" s="188"/>
      <c r="F19" s="188"/>
      <c r="G19" s="188"/>
      <c r="H19" s="189"/>
      <c r="I19" s="45"/>
      <c r="J19" s="46"/>
    </row>
    <row r="20" spans="1:10" ht="18.75" thickBot="1">
      <c r="A20" s="45"/>
      <c r="B20" s="45"/>
      <c r="C20" s="45"/>
      <c r="D20" s="45"/>
      <c r="E20" s="45"/>
      <c r="F20" s="45"/>
      <c r="G20" s="45"/>
      <c r="H20" s="45"/>
      <c r="I20" s="45"/>
      <c r="J20" s="46"/>
    </row>
    <row r="21" spans="1:10" ht="18" customHeight="1">
      <c r="A21" s="193" t="s">
        <v>46</v>
      </c>
      <c r="B21" s="183" t="str">
        <f>VLOOKUP(J21,'пр.взвешивания'!B1:G86,2,FALSE)</f>
        <v>ПАВЛЕНКО Анастасия Сергеевна</v>
      </c>
      <c r="C21" s="183"/>
      <c r="D21" s="183"/>
      <c r="E21" s="183"/>
      <c r="F21" s="183"/>
      <c r="G21" s="183"/>
      <c r="H21" s="185" t="str">
        <f>VLOOKUP(J21,'пр.взвешивания'!B1:G86,3,FALSE)</f>
        <v>21.02.94 КМС</v>
      </c>
      <c r="I21" s="45"/>
      <c r="J21" s="46">
        <v>3</v>
      </c>
    </row>
    <row r="22" spans="1:10" ht="18" customHeight="1">
      <c r="A22" s="194"/>
      <c r="B22" s="184"/>
      <c r="C22" s="184"/>
      <c r="D22" s="184"/>
      <c r="E22" s="184"/>
      <c r="F22" s="184"/>
      <c r="G22" s="184"/>
      <c r="H22" s="186"/>
      <c r="I22" s="45"/>
      <c r="J22" s="46"/>
    </row>
    <row r="23" spans="1:9" ht="18">
      <c r="A23" s="194"/>
      <c r="B23" s="187" t="str">
        <f>VLOOKUP(J21,'пр.взвешивания'!B1:G86,4,FALSE)</f>
        <v>ПФО Самарская Самара МО</v>
      </c>
      <c r="C23" s="187"/>
      <c r="D23" s="187"/>
      <c r="E23" s="187"/>
      <c r="F23" s="187"/>
      <c r="G23" s="187"/>
      <c r="H23" s="186"/>
      <c r="I23" s="45"/>
    </row>
    <row r="24" spans="1:9" ht="18.75" thickBot="1">
      <c r="A24" s="195"/>
      <c r="B24" s="188"/>
      <c r="C24" s="188"/>
      <c r="D24" s="188"/>
      <c r="E24" s="188"/>
      <c r="F24" s="188"/>
      <c r="G24" s="188"/>
      <c r="H24" s="189"/>
      <c r="I24" s="45"/>
    </row>
    <row r="25" spans="1:8" ht="18">
      <c r="A25" s="45"/>
      <c r="B25" s="45"/>
      <c r="C25" s="45"/>
      <c r="D25" s="45"/>
      <c r="E25" s="45"/>
      <c r="F25" s="45"/>
      <c r="G25" s="45"/>
      <c r="H25" s="45"/>
    </row>
    <row r="26" spans="1:8" ht="18">
      <c r="A26" s="45" t="s">
        <v>47</v>
      </c>
      <c r="B26" s="45"/>
      <c r="C26" s="45"/>
      <c r="D26" s="45"/>
      <c r="E26" s="45"/>
      <c r="F26" s="45"/>
      <c r="G26" s="45"/>
      <c r="H26" s="45"/>
    </row>
    <row r="27" ht="13.5" thickBot="1"/>
    <row r="28" spans="1:10" ht="12.75">
      <c r="A28" s="196" t="str">
        <f>VLOOKUP(J28,'пр.взвешивания'!B6:G71,6,FALSE)</f>
        <v>Леонтьев ЮА Фалеева ОА</v>
      </c>
      <c r="B28" s="197"/>
      <c r="C28" s="197"/>
      <c r="D28" s="197"/>
      <c r="E28" s="197"/>
      <c r="F28" s="197"/>
      <c r="G28" s="197"/>
      <c r="H28" s="185"/>
      <c r="J28">
        <v>2</v>
      </c>
    </row>
    <row r="29" spans="1:8" ht="13.5" thickBot="1">
      <c r="A29" s="198"/>
      <c r="B29" s="188"/>
      <c r="C29" s="188"/>
      <c r="D29" s="188"/>
      <c r="E29" s="188"/>
      <c r="F29" s="188"/>
      <c r="G29" s="188"/>
      <c r="H29" s="189"/>
    </row>
    <row r="32" spans="1:8" ht="18">
      <c r="A32" s="45" t="s">
        <v>48</v>
      </c>
      <c r="B32" s="45"/>
      <c r="C32" s="45"/>
      <c r="D32" s="45"/>
      <c r="E32" s="45"/>
      <c r="F32" s="45"/>
      <c r="G32" s="45"/>
      <c r="H32" s="45"/>
    </row>
    <row r="33" spans="1:8" ht="18">
      <c r="A33" s="45"/>
      <c r="B33" s="45"/>
      <c r="C33" s="45"/>
      <c r="D33" s="45"/>
      <c r="E33" s="45"/>
      <c r="F33" s="45"/>
      <c r="G33" s="45"/>
      <c r="H33" s="45"/>
    </row>
    <row r="34" spans="1:8" ht="18">
      <c r="A34" s="45"/>
      <c r="B34" s="45"/>
      <c r="C34" s="45"/>
      <c r="D34" s="45"/>
      <c r="E34" s="45"/>
      <c r="F34" s="45"/>
      <c r="G34" s="45"/>
      <c r="H34" s="45"/>
    </row>
    <row r="35" spans="1:8" ht="18">
      <c r="A35" s="47"/>
      <c r="B35" s="47"/>
      <c r="C35" s="47"/>
      <c r="D35" s="47"/>
      <c r="E35" s="47"/>
      <c r="F35" s="47"/>
      <c r="G35" s="47"/>
      <c r="H35" s="47"/>
    </row>
    <row r="36" spans="1:8" ht="18">
      <c r="A36" s="48"/>
      <c r="B36" s="48"/>
      <c r="C36" s="48"/>
      <c r="D36" s="48"/>
      <c r="E36" s="48"/>
      <c r="F36" s="48"/>
      <c r="G36" s="48"/>
      <c r="H36" s="48"/>
    </row>
    <row r="37" spans="1:8" ht="18">
      <c r="A37" s="47"/>
      <c r="B37" s="47"/>
      <c r="C37" s="47"/>
      <c r="D37" s="47"/>
      <c r="E37" s="47"/>
      <c r="F37" s="47"/>
      <c r="G37" s="47"/>
      <c r="H37" s="47"/>
    </row>
    <row r="38" spans="1:8" ht="18">
      <c r="A38" s="49"/>
      <c r="B38" s="49"/>
      <c r="C38" s="49"/>
      <c r="D38" s="49"/>
      <c r="E38" s="49"/>
      <c r="F38" s="49"/>
      <c r="G38" s="49"/>
      <c r="H38" s="49"/>
    </row>
    <row r="39" spans="1:8" ht="18">
      <c r="A39" s="47"/>
      <c r="B39" s="47"/>
      <c r="C39" s="47"/>
      <c r="D39" s="47"/>
      <c r="E39" s="47"/>
      <c r="F39" s="47"/>
      <c r="G39" s="47"/>
      <c r="H39" s="47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9"/>
  <sheetViews>
    <sheetView tabSelected="1" workbookViewId="0" topLeftCell="A1">
      <selection activeCell="T38" sqref="A1:T38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7.7109375" style="0" customWidth="1"/>
    <col min="4" max="4" width="9.421875" style="0" customWidth="1"/>
    <col min="5" max="8" width="4.7109375" style="0" customWidth="1"/>
    <col min="9" max="9" width="5.57421875" style="0" customWidth="1"/>
    <col min="10" max="10" width="1.8515625" style="0" customWidth="1"/>
    <col min="11" max="11" width="5.421875" style="0" customWidth="1"/>
    <col min="12" max="12" width="19.57421875" style="0" customWidth="1"/>
    <col min="15" max="19" width="4.7109375" style="0" customWidth="1"/>
    <col min="20" max="20" width="5.57421875" style="0" customWidth="1"/>
  </cols>
  <sheetData>
    <row r="1" spans="1:20" ht="32.25" customHeight="1" thickBot="1">
      <c r="A1" s="167" t="s">
        <v>39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42" customHeight="1" thickBot="1">
      <c r="A2" s="30"/>
      <c r="B2" s="266" t="s">
        <v>37</v>
      </c>
      <c r="C2" s="266"/>
      <c r="D2" s="266"/>
      <c r="E2" s="266"/>
      <c r="F2" s="266"/>
      <c r="G2" s="266"/>
      <c r="H2" s="266"/>
      <c r="I2" s="266"/>
      <c r="L2" s="267" t="str">
        <f>HYPERLINK('[2]реквизиты'!$A$2)</f>
        <v>Первенство России среди девушек 1993-94 гг.р.</v>
      </c>
      <c r="M2" s="268"/>
      <c r="N2" s="268"/>
      <c r="O2" s="268"/>
      <c r="P2" s="268"/>
      <c r="Q2" s="268"/>
      <c r="R2" s="268"/>
      <c r="S2" s="268"/>
      <c r="T2" s="269"/>
    </row>
    <row r="3" spans="1:20" ht="18.75" thickBot="1">
      <c r="A3" s="2" t="s">
        <v>9</v>
      </c>
      <c r="C3" s="271" t="str">
        <f>HYPERLINK('[2]реквизиты'!$A$3)</f>
        <v>11-15 февраля 2011 г.    г. Челябинск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"/>
      <c r="Q3" s="161" t="str">
        <f>'пр.взвешивания'!E3</f>
        <v>в.к.   44      кг.</v>
      </c>
      <c r="R3" s="272"/>
      <c r="S3" s="272"/>
      <c r="T3" s="162"/>
    </row>
    <row r="4" spans="1:20" ht="13.5" thickBot="1">
      <c r="A4" s="251" t="s">
        <v>0</v>
      </c>
      <c r="B4" s="251" t="s">
        <v>1</v>
      </c>
      <c r="C4" s="251" t="s">
        <v>2</v>
      </c>
      <c r="D4" s="251" t="s">
        <v>3</v>
      </c>
      <c r="E4" s="256" t="s">
        <v>4</v>
      </c>
      <c r="F4" s="257"/>
      <c r="G4" s="258"/>
      <c r="H4" s="251" t="s">
        <v>5</v>
      </c>
      <c r="I4" s="251" t="s">
        <v>6</v>
      </c>
      <c r="K4" s="251" t="s">
        <v>0</v>
      </c>
      <c r="L4" s="251" t="s">
        <v>1</v>
      </c>
      <c r="M4" s="251" t="s">
        <v>2</v>
      </c>
      <c r="N4" s="251" t="s">
        <v>3</v>
      </c>
      <c r="O4" s="256" t="s">
        <v>4</v>
      </c>
      <c r="P4" s="257"/>
      <c r="Q4" s="257"/>
      <c r="R4" s="258"/>
      <c r="S4" s="251" t="s">
        <v>5</v>
      </c>
      <c r="T4" s="251" t="s">
        <v>6</v>
      </c>
    </row>
    <row r="5" spans="1:20" ht="13.5" thickBot="1">
      <c r="A5" s="252"/>
      <c r="B5" s="252"/>
      <c r="C5" s="252"/>
      <c r="D5" s="252"/>
      <c r="E5" s="27">
        <v>1</v>
      </c>
      <c r="F5" s="28">
        <v>2</v>
      </c>
      <c r="G5" s="29">
        <v>3</v>
      </c>
      <c r="H5" s="252"/>
      <c r="I5" s="252"/>
      <c r="K5" s="252"/>
      <c r="L5" s="252"/>
      <c r="M5" s="252"/>
      <c r="N5" s="253"/>
      <c r="O5" s="27">
        <v>1</v>
      </c>
      <c r="P5" s="28">
        <v>2</v>
      </c>
      <c r="Q5" s="28">
        <v>3</v>
      </c>
      <c r="R5" s="29">
        <v>4</v>
      </c>
      <c r="S5" s="259"/>
      <c r="T5" s="252"/>
    </row>
    <row r="6" spans="1:20" ht="12.75" customHeight="1">
      <c r="A6" s="239">
        <v>1</v>
      </c>
      <c r="B6" s="263" t="str">
        <f>VLOOKUP(A6,'пр.взвешивания'!B6:E29,2,FALSE)</f>
        <v>КУРДАДЗЕ Лали Мерабиевна</v>
      </c>
      <c r="C6" s="230" t="str">
        <f>VLOOKUP(A6,'пр.взвешивания'!B6:F29,3,FALSE)</f>
        <v>16.08.95 КМС</v>
      </c>
      <c r="D6" s="232" t="str">
        <f>VLOOKUP(A6,'пр.взвешивания'!B6:G29,4,FALSE)</f>
        <v>ЦФО Владимирская Ковров МО</v>
      </c>
      <c r="E6" s="54"/>
      <c r="F6" s="55">
        <v>0</v>
      </c>
      <c r="G6" s="56">
        <v>0</v>
      </c>
      <c r="H6" s="242">
        <f>SUM(E6:G6)</f>
        <v>0</v>
      </c>
      <c r="I6" s="246">
        <v>3</v>
      </c>
      <c r="J6" s="4"/>
      <c r="K6" s="199">
        <v>2</v>
      </c>
      <c r="L6" s="250" t="str">
        <f>VLOOKUP(K6,'пр.взвешивания'!B6:C29,2,FALSE)</f>
        <v>АГАФОНОВА Екатерина Евгеньевна</v>
      </c>
      <c r="M6" s="207" t="str">
        <f>VLOOKUP(K6,'пр.взвешивания'!B6:D29,3,FALSE)</f>
        <v>21.03.94 КМС</v>
      </c>
      <c r="N6" s="207" t="str">
        <f>VLOOKUP(L6,'пр.взвешивания'!C6:E29,3,FALSE)</f>
        <v>ДВФО Приморский Владивосток  МО</v>
      </c>
      <c r="O6" s="57"/>
      <c r="P6" s="58">
        <v>4</v>
      </c>
      <c r="Q6" s="59">
        <v>4</v>
      </c>
      <c r="R6" s="60">
        <v>4</v>
      </c>
      <c r="S6" s="220">
        <f>SUM(O6:R6)</f>
        <v>12</v>
      </c>
      <c r="T6" s="254">
        <v>1</v>
      </c>
    </row>
    <row r="7" spans="1:20" ht="14.25" customHeight="1">
      <c r="A7" s="227"/>
      <c r="B7" s="244"/>
      <c r="C7" s="231"/>
      <c r="D7" s="233"/>
      <c r="E7" s="61"/>
      <c r="F7" s="62">
        <f>HYPERLINK(круги!H5)</f>
      </c>
      <c r="G7" s="63">
        <f>HYPERLINK(круги!H12)</f>
      </c>
      <c r="H7" s="236"/>
      <c r="I7" s="237"/>
      <c r="J7" s="4"/>
      <c r="K7" s="200"/>
      <c r="L7" s="247"/>
      <c r="M7" s="249"/>
      <c r="N7" s="249"/>
      <c r="O7" s="64"/>
      <c r="P7" s="65" t="s">
        <v>118</v>
      </c>
      <c r="Q7" s="66" t="s">
        <v>114</v>
      </c>
      <c r="R7" s="67"/>
      <c r="S7" s="212"/>
      <c r="T7" s="255"/>
    </row>
    <row r="8" spans="1:20" ht="12.75" customHeight="1">
      <c r="A8" s="227">
        <v>2</v>
      </c>
      <c r="B8" s="243" t="str">
        <f>VLOOKUP(A8,'пр.взвешивания'!B8:E31,2,FALSE)</f>
        <v>АГАФОНОВА Екатерина Евгеньевна</v>
      </c>
      <c r="C8" s="228" t="str">
        <f>VLOOKUP(A8,'пр.взвешивания'!B8:F31,3,FALSE)</f>
        <v>21.03.94 КМС</v>
      </c>
      <c r="D8" s="234" t="str">
        <f>VLOOKUP(A8,'пр.взвешивания'!B8:G31,4,FALSE)</f>
        <v>ДВФО Приморский Владивосток  МО</v>
      </c>
      <c r="E8" s="68">
        <v>3</v>
      </c>
      <c r="F8" s="69"/>
      <c r="G8" s="70">
        <v>4</v>
      </c>
      <c r="H8" s="236">
        <f>SUM(E8:G8)</f>
        <v>7</v>
      </c>
      <c r="I8" s="237">
        <v>1</v>
      </c>
      <c r="J8" s="4"/>
      <c r="K8" s="200">
        <v>6</v>
      </c>
      <c r="L8" s="247" t="str">
        <f>VLOOKUP(K8,'пр.взвешивания'!B8:C31,2,FALSE)</f>
        <v>МОЖАЕВА Екатерина Константиновна</v>
      </c>
      <c r="M8" s="204" t="str">
        <f>VLOOKUP(K8,'пр.взвешивания'!B3:D31,3,FALSE)</f>
        <v>12.09.93 КМС</v>
      </c>
      <c r="N8" s="204" t="str">
        <f>VLOOKUP(L8,'пр.взвешивания'!C3:E31,3,FALSE)</f>
        <v>С.П СКА</v>
      </c>
      <c r="O8" s="71">
        <v>0</v>
      </c>
      <c r="P8" s="72"/>
      <c r="Q8" s="73">
        <v>3</v>
      </c>
      <c r="R8" s="74">
        <v>0</v>
      </c>
      <c r="S8" s="212">
        <f>SUM(O8:R8)</f>
        <v>3</v>
      </c>
      <c r="T8" s="255">
        <v>3</v>
      </c>
    </row>
    <row r="9" spans="1:20" ht="12.75">
      <c r="A9" s="227"/>
      <c r="B9" s="244"/>
      <c r="C9" s="229"/>
      <c r="D9" s="235"/>
      <c r="E9" s="75">
        <f>HYPERLINK(круги!H7)</f>
      </c>
      <c r="F9" s="76"/>
      <c r="G9" s="77" t="s">
        <v>112</v>
      </c>
      <c r="H9" s="236"/>
      <c r="I9" s="237"/>
      <c r="J9" s="4"/>
      <c r="K9" s="200"/>
      <c r="L9" s="247"/>
      <c r="M9" s="204"/>
      <c r="N9" s="204"/>
      <c r="O9" s="66"/>
      <c r="P9" s="78"/>
      <c r="Q9" s="79"/>
      <c r="R9" s="80"/>
      <c r="S9" s="212"/>
      <c r="T9" s="255"/>
    </row>
    <row r="10" spans="1:20" ht="12.75" customHeight="1">
      <c r="A10" s="227">
        <v>3</v>
      </c>
      <c r="B10" s="243" t="str">
        <f>VLOOKUP(A10,'пр.взвешивания'!B10:E33,2,FALSE)</f>
        <v>ПАВЛЕНКО Анастасия Сергеевна</v>
      </c>
      <c r="C10" s="221" t="str">
        <f>VLOOKUP(A10,'пр.взвешивания'!B10:F33,3,FALSE)</f>
        <v>21.02.94 КМС</v>
      </c>
      <c r="D10" s="223" t="str">
        <f>VLOOKUP(A10,'пр.взвешивания'!B10:G33,4,FALSE)</f>
        <v>ПФО Самарская Самара МО</v>
      </c>
      <c r="E10" s="81">
        <v>3</v>
      </c>
      <c r="F10" s="82">
        <v>0</v>
      </c>
      <c r="G10" s="83"/>
      <c r="H10" s="236">
        <f>SUM(E10:G10)</f>
        <v>3</v>
      </c>
      <c r="I10" s="237">
        <v>2</v>
      </c>
      <c r="J10" s="4"/>
      <c r="K10" s="210">
        <v>5</v>
      </c>
      <c r="L10" s="247" t="str">
        <f>VLOOKUP(K10,'пр.взвешивания'!B6:C29,2,FALSE)</f>
        <v>КЕДА Алиса Георгиевна</v>
      </c>
      <c r="M10" s="204" t="str">
        <f>VLOOKUP(K10,'пр.взвешивания'!B1:D33,3,FALSE)</f>
        <v>03.11.95 КМС</v>
      </c>
      <c r="N10" s="204" t="str">
        <f>VLOOKUP(L10,'пр.взвешивания'!C1:E33,3,FALSE)</f>
        <v>МОСКВА МКС</v>
      </c>
      <c r="O10" s="84">
        <v>0</v>
      </c>
      <c r="P10" s="85">
        <v>1</v>
      </c>
      <c r="Q10" s="86"/>
      <c r="R10" s="87">
        <v>0</v>
      </c>
      <c r="S10" s="212">
        <f>SUM(O10:R10)</f>
        <v>1</v>
      </c>
      <c r="T10" s="260">
        <v>4</v>
      </c>
    </row>
    <row r="11" spans="1:20" ht="13.5" thickBot="1">
      <c r="A11" s="238"/>
      <c r="B11" s="245"/>
      <c r="C11" s="222"/>
      <c r="D11" s="224"/>
      <c r="E11" s="88">
        <f>HYPERLINK(круги!H14)</f>
      </c>
      <c r="F11" s="89">
        <f>HYPERLINK(круги!H19)</f>
      </c>
      <c r="G11" s="90"/>
      <c r="H11" s="240"/>
      <c r="I11" s="241"/>
      <c r="J11" s="4"/>
      <c r="K11" s="210"/>
      <c r="L11" s="247"/>
      <c r="M11" s="204"/>
      <c r="N11" s="204"/>
      <c r="O11" s="91"/>
      <c r="P11" s="92"/>
      <c r="Q11" s="64"/>
      <c r="R11" s="93"/>
      <c r="S11" s="212"/>
      <c r="T11" s="260"/>
    </row>
    <row r="12" spans="1:20" ht="16.5" thickBot="1">
      <c r="A12" s="2" t="s">
        <v>10</v>
      </c>
      <c r="B12" s="4"/>
      <c r="C12" s="4"/>
      <c r="D12" s="134"/>
      <c r="E12" s="94"/>
      <c r="F12" s="94"/>
      <c r="G12" s="94"/>
      <c r="H12" s="95"/>
      <c r="I12" s="95"/>
      <c r="J12" s="4"/>
      <c r="K12" s="210">
        <v>3</v>
      </c>
      <c r="L12" s="247" t="str">
        <f>VLOOKUP(K12,'пр.взвешивания'!B6:C29,2,FALSE)</f>
        <v>ПАВЛЕНКО Анастасия Сергеевна</v>
      </c>
      <c r="M12" s="204" t="str">
        <f>VLOOKUP(K12,'пр.взвешивания'!B1:D35,3,FALSE)</f>
        <v>21.02.94 КМС</v>
      </c>
      <c r="N12" s="204" t="str">
        <f>VLOOKUP(L12,'пр.взвешивания'!C1:E35,3,FALSE)</f>
        <v>ПФО Самарская Самара МО</v>
      </c>
      <c r="O12" s="135">
        <v>0</v>
      </c>
      <c r="P12" s="137">
        <v>4</v>
      </c>
      <c r="Q12" s="84">
        <v>4</v>
      </c>
      <c r="R12" s="96"/>
      <c r="S12" s="212">
        <f>SUM(O12:R12)</f>
        <v>8</v>
      </c>
      <c r="T12" s="260">
        <v>2</v>
      </c>
    </row>
    <row r="13" spans="1:20" ht="13.5" thickBot="1">
      <c r="A13" s="239">
        <v>4</v>
      </c>
      <c r="B13" s="230" t="str">
        <f>VLOOKUP(A13,'пр.взвешивания'!B6:E29,2,FALSE)</f>
        <v>ВЛАСОВА Лаписа Владимирвна</v>
      </c>
      <c r="C13" s="230">
        <f>VLOOKUP(A13,'пр.взвешивания'!B1:F36,3,FALSE)</f>
        <v>34137</v>
      </c>
      <c r="D13" s="232" t="str">
        <f>VLOOKUP(A13,'пр.взвешивания'!B1:G36,4,FALSE)</f>
        <v>СФОКраснярский Канск МО</v>
      </c>
      <c r="E13" s="97"/>
      <c r="F13" s="55">
        <v>0.5</v>
      </c>
      <c r="G13" s="56">
        <v>0</v>
      </c>
      <c r="H13" s="242">
        <f>SUM(E13:G13)</f>
        <v>0.5</v>
      </c>
      <c r="I13" s="246">
        <v>3</v>
      </c>
      <c r="J13" s="4"/>
      <c r="K13" s="211"/>
      <c r="L13" s="248"/>
      <c r="M13" s="209"/>
      <c r="N13" s="209"/>
      <c r="O13" s="98"/>
      <c r="P13" s="99" t="s">
        <v>115</v>
      </c>
      <c r="Q13" s="100" t="s">
        <v>119</v>
      </c>
      <c r="R13" s="101"/>
      <c r="S13" s="213"/>
      <c r="T13" s="270"/>
    </row>
    <row r="14" spans="1:19" ht="14.25" customHeight="1">
      <c r="A14" s="227"/>
      <c r="B14" s="229"/>
      <c r="C14" s="231"/>
      <c r="D14" s="233"/>
      <c r="E14" s="102"/>
      <c r="F14" s="103">
        <f>HYPERLINK(круги!H29)</f>
      </c>
      <c r="G14" s="104">
        <f>HYPERLINK(круги!H36)</f>
      </c>
      <c r="H14" s="236"/>
      <c r="I14" s="237"/>
      <c r="J14" s="4"/>
      <c r="K14" s="261" t="s">
        <v>8</v>
      </c>
      <c r="L14" s="4"/>
      <c r="M14" s="4"/>
      <c r="N14" s="4"/>
      <c r="O14" s="4"/>
      <c r="P14" s="4"/>
      <c r="Q14" s="4"/>
      <c r="R14" s="4"/>
      <c r="S14" s="4"/>
    </row>
    <row r="15" spans="1:19" ht="13.5" thickBot="1">
      <c r="A15" s="227">
        <v>5</v>
      </c>
      <c r="B15" s="228" t="str">
        <f>VLOOKUP(A15,'пр.взвешивания'!B8:E31,2,FALSE)</f>
        <v>КЕДА Алиса Георгиевна</v>
      </c>
      <c r="C15" s="228" t="str">
        <f>VLOOKUP(A15,'пр.взвешивания'!B1:F38,3,FALSE)</f>
        <v>03.11.95 КМС</v>
      </c>
      <c r="D15" s="234" t="str">
        <f>VLOOKUP(A15,'пр.взвешивания'!B1:G38,4,FALSE)</f>
        <v>МОСКВА МКС</v>
      </c>
      <c r="E15" s="81">
        <v>3.5</v>
      </c>
      <c r="F15" s="105"/>
      <c r="G15" s="70">
        <v>1</v>
      </c>
      <c r="H15" s="236">
        <f>SUM(E15:G15)</f>
        <v>4.5</v>
      </c>
      <c r="I15" s="237">
        <v>2</v>
      </c>
      <c r="J15" s="4"/>
      <c r="K15" s="262"/>
      <c r="L15" s="4"/>
      <c r="M15" s="4"/>
      <c r="N15" s="4"/>
      <c r="O15" s="4"/>
      <c r="P15" s="4"/>
      <c r="Q15" s="4"/>
      <c r="R15" s="4"/>
      <c r="S15" s="4"/>
    </row>
    <row r="16" spans="1:20" ht="12.75">
      <c r="A16" s="227"/>
      <c r="B16" s="229"/>
      <c r="C16" s="229"/>
      <c r="D16" s="235"/>
      <c r="E16" s="106">
        <f>HYPERLINK(круги!H31)</f>
      </c>
      <c r="F16" s="107"/>
      <c r="G16" s="77">
        <f>HYPERLINK(круги!H45)</f>
      </c>
      <c r="H16" s="236"/>
      <c r="I16" s="237"/>
      <c r="J16" s="4"/>
      <c r="K16" s="199">
        <v>9</v>
      </c>
      <c r="L16" s="206" t="str">
        <f>VLOOKUP(K16,'пр.взвешивания'!B6:C29,2,FALSE)</f>
        <v>ЧИСТИЛИНА Светлана Игоревна</v>
      </c>
      <c r="M16" s="207" t="str">
        <f>VLOOKUP(K16,'пр.взвешивания'!B1:D39,3,FALSE)</f>
        <v>02.08.94 1</v>
      </c>
      <c r="N16" s="218" t="str">
        <f>VLOOKUP(K16,'пр.взвешивания'!B6:G177,4,FALSE)</f>
        <v>МОСКВА МКС</v>
      </c>
      <c r="O16" s="108"/>
      <c r="P16" s="109">
        <v>4</v>
      </c>
      <c r="Q16" s="110">
        <v>4</v>
      </c>
      <c r="R16" s="111">
        <v>4</v>
      </c>
      <c r="S16" s="220">
        <f aca="true" t="shared" si="0" ref="S16:S22">SUM(O16:R16)</f>
        <v>12</v>
      </c>
      <c r="T16" s="225">
        <v>1</v>
      </c>
    </row>
    <row r="17" spans="1:20" ht="12.75">
      <c r="A17" s="227">
        <v>6</v>
      </c>
      <c r="B17" s="228" t="str">
        <f>VLOOKUP(A17,'пр.взвешивания'!B10:E33,2,FALSE)</f>
        <v>МОЖАЕВА Екатерина Константиновна</v>
      </c>
      <c r="C17" s="221" t="str">
        <f>VLOOKUP(A17,'пр.взвешивания'!B1:F40,3,FALSE)</f>
        <v>12.09.93 КМС</v>
      </c>
      <c r="D17" s="223" t="str">
        <f>VLOOKUP(A17,'пр.взвешивания'!B1:G40,4,FALSE)</f>
        <v>С.П СКА</v>
      </c>
      <c r="E17" s="81">
        <v>4</v>
      </c>
      <c r="F17" s="82">
        <v>3</v>
      </c>
      <c r="G17" s="112"/>
      <c r="H17" s="236">
        <f>SUM(E17:G17)</f>
        <v>7</v>
      </c>
      <c r="I17" s="237">
        <v>1</v>
      </c>
      <c r="J17" s="4"/>
      <c r="K17" s="200"/>
      <c r="L17" s="202"/>
      <c r="M17" s="249"/>
      <c r="N17" s="219"/>
      <c r="O17" s="113"/>
      <c r="P17" s="65" t="s">
        <v>120</v>
      </c>
      <c r="Q17" s="66" t="s">
        <v>116</v>
      </c>
      <c r="R17" s="114"/>
      <c r="S17" s="212"/>
      <c r="T17" s="226"/>
    </row>
    <row r="18" spans="1:20" ht="13.5" thickBot="1">
      <c r="A18" s="238"/>
      <c r="B18" s="222"/>
      <c r="C18" s="222"/>
      <c r="D18" s="224"/>
      <c r="E18" s="115" t="s">
        <v>110</v>
      </c>
      <c r="F18" s="116">
        <f>HYPERLINK(круги!H43)</f>
      </c>
      <c r="G18" s="117"/>
      <c r="H18" s="240"/>
      <c r="I18" s="241"/>
      <c r="J18" s="4"/>
      <c r="K18" s="200">
        <v>12</v>
      </c>
      <c r="L18" s="202" t="str">
        <f>VLOOKUP(K18,'пр.взвешивания'!B8:C31,2,FALSE)</f>
        <v>ТИТОВСКАЯ Дарья Сергеевна</v>
      </c>
      <c r="M18" s="204" t="str">
        <f>VLOOKUP(K18,'пр.взвешивания'!B1:D41,3,FALSE)</f>
        <v>23.02.94 КМС</v>
      </c>
      <c r="N18" s="216" t="str">
        <f>VLOOKUP(K18,'пр.взвешивания'!B6:G47,4,FALSE)</f>
        <v>СФО Омская Омск МО</v>
      </c>
      <c r="O18" s="118">
        <v>0</v>
      </c>
      <c r="P18" s="72"/>
      <c r="Q18" s="73">
        <v>3</v>
      </c>
      <c r="R18" s="119">
        <v>0</v>
      </c>
      <c r="S18" s="212">
        <f t="shared" si="0"/>
        <v>3</v>
      </c>
      <c r="T18" s="226">
        <v>3</v>
      </c>
    </row>
    <row r="19" spans="1:20" ht="16.5" thickBot="1">
      <c r="A19" s="2" t="s">
        <v>11</v>
      </c>
      <c r="B19" s="4"/>
      <c r="C19" s="4"/>
      <c r="D19" s="134"/>
      <c r="E19" s="94"/>
      <c r="F19" s="94"/>
      <c r="G19" s="94"/>
      <c r="H19" s="95"/>
      <c r="I19" s="95"/>
      <c r="J19" s="4"/>
      <c r="K19" s="200"/>
      <c r="L19" s="202"/>
      <c r="M19" s="204"/>
      <c r="N19" s="216"/>
      <c r="O19" s="120"/>
      <c r="P19" s="78"/>
      <c r="Q19" s="79"/>
      <c r="R19" s="121"/>
      <c r="S19" s="212"/>
      <c r="T19" s="226"/>
    </row>
    <row r="20" spans="1:20" ht="12.75">
      <c r="A20" s="239">
        <v>7</v>
      </c>
      <c r="B20" s="230" t="str">
        <f>VLOOKUP(A20,'пр.взвешивания'!B6:E29,2,FALSE)</f>
        <v>НИЗАМОВА Венера Альбертовна</v>
      </c>
      <c r="C20" s="230" t="str">
        <f>VLOOKUP(A20,'пр.взвешивания'!B2:F43,3,FALSE)</f>
        <v>28.05.93 кмс</v>
      </c>
      <c r="D20" s="232" t="str">
        <f>VLOOKUP(A20,'пр.взвешивания'!B2:G43,4,FALSE)</f>
        <v>ПФО Пермский Березники ПР</v>
      </c>
      <c r="E20" s="97"/>
      <c r="F20" s="55">
        <v>3</v>
      </c>
      <c r="G20" s="56">
        <v>0</v>
      </c>
      <c r="H20" s="242">
        <f>SUM(E20:G20)</f>
        <v>3</v>
      </c>
      <c r="I20" s="246">
        <v>2</v>
      </c>
      <c r="J20" s="4"/>
      <c r="K20" s="210">
        <v>11</v>
      </c>
      <c r="L20" s="202" t="str">
        <f>VLOOKUP(K20,'пр.взвешивания'!B10:C33,2,FALSE)</f>
        <v>РАУШЕНБЕРГ Лариса Александровна</v>
      </c>
      <c r="M20" s="204" t="str">
        <f>VLOOKUP(K20,'пр.взвешивания'!B2:D43,3,FALSE)</f>
        <v>21.01.94 КМС</v>
      </c>
      <c r="N20" s="216" t="str">
        <f>VLOOKUP(K20,'пр.взвешивания'!B6:G188,4,FALSE)</f>
        <v>ПФО Оренбургская Соль-Илецк МО</v>
      </c>
      <c r="O20" s="122">
        <v>0</v>
      </c>
      <c r="P20" s="85">
        <v>1</v>
      </c>
      <c r="Q20" s="86"/>
      <c r="R20" s="123">
        <v>0</v>
      </c>
      <c r="S20" s="212">
        <f t="shared" si="0"/>
        <v>1</v>
      </c>
      <c r="T20" s="214">
        <v>4</v>
      </c>
    </row>
    <row r="21" spans="1:20" ht="17.25" customHeight="1">
      <c r="A21" s="227"/>
      <c r="B21" s="229"/>
      <c r="C21" s="231"/>
      <c r="D21" s="233"/>
      <c r="E21" s="102"/>
      <c r="F21" s="103">
        <f>HYPERLINK(круги!P5)</f>
      </c>
      <c r="G21" s="104">
        <f>HYPERLINK(круги!P12)</f>
      </c>
      <c r="H21" s="236"/>
      <c r="I21" s="237"/>
      <c r="J21" s="4"/>
      <c r="K21" s="210"/>
      <c r="L21" s="202"/>
      <c r="M21" s="204"/>
      <c r="N21" s="216"/>
      <c r="O21" s="124"/>
      <c r="P21" s="92"/>
      <c r="Q21" s="64"/>
      <c r="R21" s="125"/>
      <c r="S21" s="212"/>
      <c r="T21" s="214"/>
    </row>
    <row r="22" spans="1:20" ht="12.75">
      <c r="A22" s="227">
        <v>8</v>
      </c>
      <c r="B22" s="228" t="str">
        <f>VLOOKUP(A22,'пр.взвешивания'!B8:E31,2,FALSE)</f>
        <v>КИТУНИНА Светлана Александровна</v>
      </c>
      <c r="C22" s="228" t="str">
        <f>VLOOKUP(A22,'пр.взвешивания'!B2:F45,3,FALSE)</f>
        <v>15.07.94 КМС</v>
      </c>
      <c r="D22" s="234" t="str">
        <f>VLOOKUP(A22,'пр.взвешивания'!B2:G45,4,FALSE)</f>
        <v>УФО Челябинская Челябинск МО</v>
      </c>
      <c r="E22" s="81">
        <v>0</v>
      </c>
      <c r="F22" s="105"/>
      <c r="G22" s="70">
        <v>0</v>
      </c>
      <c r="H22" s="236">
        <f>SUM(E22:G22)</f>
        <v>0</v>
      </c>
      <c r="I22" s="237">
        <v>3</v>
      </c>
      <c r="J22" s="4"/>
      <c r="K22" s="210">
        <v>7</v>
      </c>
      <c r="L22" s="202" t="str">
        <f>VLOOKUP(K22,'пр.взвешивания'!B12:C35,2,FALSE)</f>
        <v>НИЗАМОВА Венера Альбертовна</v>
      </c>
      <c r="M22" s="204" t="str">
        <f>VLOOKUP(K22,'пр.взвешивания'!B2:D45,3,FALSE)</f>
        <v>28.05.93 кмс</v>
      </c>
      <c r="N22" s="216" t="str">
        <f>VLOOKUP(K22,'пр.взвешивания'!B1:G69,4,FALSE)</f>
        <v>ПФО Пермский Березники ПР</v>
      </c>
      <c r="O22" s="136">
        <v>0</v>
      </c>
      <c r="P22" s="137">
        <v>4</v>
      </c>
      <c r="Q22" s="84">
        <v>4</v>
      </c>
      <c r="R22" s="138"/>
      <c r="S22" s="212">
        <f t="shared" si="0"/>
        <v>8</v>
      </c>
      <c r="T22" s="214">
        <v>2</v>
      </c>
    </row>
    <row r="23" spans="1:20" ht="13.5" thickBot="1">
      <c r="A23" s="227"/>
      <c r="B23" s="229"/>
      <c r="C23" s="229"/>
      <c r="D23" s="235"/>
      <c r="E23" s="106">
        <f>HYPERLINK(круги!P7)</f>
      </c>
      <c r="F23" s="107"/>
      <c r="G23" s="77">
        <f>HYPERLINK(круги!P21)</f>
      </c>
      <c r="H23" s="236"/>
      <c r="I23" s="237"/>
      <c r="J23" s="4"/>
      <c r="K23" s="211"/>
      <c r="L23" s="208"/>
      <c r="M23" s="209"/>
      <c r="N23" s="217"/>
      <c r="O23" s="126"/>
      <c r="P23" s="99" t="s">
        <v>117</v>
      </c>
      <c r="Q23" s="100" t="s">
        <v>121</v>
      </c>
      <c r="R23" s="127"/>
      <c r="S23" s="213"/>
      <c r="T23" s="215"/>
    </row>
    <row r="24" spans="1:19" ht="12.75">
      <c r="A24" s="227">
        <v>9</v>
      </c>
      <c r="B24" s="228" t="str">
        <f>VLOOKUP(A24,'пр.взвешивания'!B10:E33,2,FALSE)</f>
        <v>ЧИСТИЛИНА Светлана Игоревна</v>
      </c>
      <c r="C24" s="221" t="str">
        <f>VLOOKUP(A24,'пр.взвешивания'!B2:F47,3,FALSE)</f>
        <v>02.08.94 1</v>
      </c>
      <c r="D24" s="223" t="str">
        <f>VLOOKUP(A24,'пр.взвешивания'!B2:G47,4,FALSE)</f>
        <v>МОСКВА МКС</v>
      </c>
      <c r="E24" s="81">
        <v>4</v>
      </c>
      <c r="F24" s="82">
        <v>4</v>
      </c>
      <c r="G24" s="112"/>
      <c r="H24" s="236">
        <f>SUM(E24:G24)</f>
        <v>8</v>
      </c>
      <c r="I24" s="237">
        <v>1</v>
      </c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3.5" thickBot="1">
      <c r="A25" s="238"/>
      <c r="B25" s="222"/>
      <c r="C25" s="222"/>
      <c r="D25" s="224"/>
      <c r="E25" s="115" t="s">
        <v>111</v>
      </c>
      <c r="F25" s="89" t="s">
        <v>113</v>
      </c>
      <c r="G25" s="117"/>
      <c r="H25" s="240"/>
      <c r="I25" s="241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6.5" thickBot="1">
      <c r="A26" s="2" t="s">
        <v>12</v>
      </c>
      <c r="B26" s="4"/>
      <c r="C26" s="4"/>
      <c r="D26" s="134"/>
      <c r="E26" s="94"/>
      <c r="F26" s="94"/>
      <c r="G26" s="94"/>
      <c r="H26" s="4"/>
      <c r="I26" s="4"/>
      <c r="J26" s="4"/>
      <c r="K26" s="4"/>
      <c r="L26" s="4" t="s">
        <v>35</v>
      </c>
      <c r="M26" s="4"/>
      <c r="N26" s="4"/>
      <c r="O26" s="205" t="s">
        <v>29</v>
      </c>
      <c r="P26" s="205"/>
      <c r="Q26" s="4"/>
      <c r="R26" s="4"/>
      <c r="S26" s="4"/>
    </row>
    <row r="27" spans="1:19" ht="13.5" thickBot="1">
      <c r="A27" s="239">
        <v>10</v>
      </c>
      <c r="B27" s="230" t="str">
        <f>VLOOKUP(A27,'пр.взвешивания'!B6:E29,2,FALSE)</f>
        <v>ПЛОТНИКОВА Олеся Анатольевна</v>
      </c>
      <c r="C27" s="230" t="str">
        <f>VLOOKUP(A27,'пр.взвешивания'!B2:F50,3,FALSE)</f>
        <v>07.03.93 КМС</v>
      </c>
      <c r="D27" s="232" t="str">
        <f>VLOOKUP(A27,'пр.взвешивания'!B2:G50,4,FALSE)</f>
        <v>ДВФО ЕАО Биробиджан Д</v>
      </c>
      <c r="E27" s="97"/>
      <c r="F27" s="55">
        <v>0</v>
      </c>
      <c r="G27" s="56">
        <v>0.5</v>
      </c>
      <c r="H27" s="242">
        <f>SUM(E27:G27)</f>
        <v>0.5</v>
      </c>
      <c r="I27" s="273">
        <v>3</v>
      </c>
      <c r="J27" s="4"/>
      <c r="K27" s="4"/>
      <c r="L27" s="4"/>
      <c r="M27" s="4"/>
      <c r="N27" s="4"/>
      <c r="O27" s="94"/>
      <c r="P27" s="94"/>
      <c r="Q27" s="4"/>
      <c r="R27" s="4"/>
      <c r="S27" s="4"/>
    </row>
    <row r="28" spans="1:19" ht="13.5" thickBot="1">
      <c r="A28" s="227"/>
      <c r="B28" s="229"/>
      <c r="C28" s="231"/>
      <c r="D28" s="233"/>
      <c r="E28" s="102"/>
      <c r="F28" s="103">
        <f>HYPERLINK(круги!P29)</f>
      </c>
      <c r="G28" s="104">
        <f>HYPERLINK(круги!P36)</f>
      </c>
      <c r="H28" s="236"/>
      <c r="I28" s="264"/>
      <c r="J28" s="4"/>
      <c r="K28" s="199">
        <v>2</v>
      </c>
      <c r="L28" s="206" t="str">
        <f>VLOOKUP(K28,'пр.взвешивания'!B6:E29,2,FALSE)</f>
        <v>АГАФОНОВА Екатерина Евгеньевна</v>
      </c>
      <c r="M28" s="206" t="str">
        <f>VLOOKUP(K28,'пр.взвешивания'!B6:F29,3,FALSE)</f>
        <v>21.03.94 КМС</v>
      </c>
      <c r="N28" s="207" t="str">
        <f>VLOOKUP(K28,'пр.взвешивания'!B6:G29,4,FALSE)</f>
        <v>ДВФО Приморский Владивосток  МО</v>
      </c>
      <c r="O28" s="94"/>
      <c r="P28" s="94"/>
      <c r="Q28" s="139"/>
      <c r="R28" s="139"/>
      <c r="S28" s="95"/>
    </row>
    <row r="29" spans="1:19" ht="12.75">
      <c r="A29" s="227">
        <v>11</v>
      </c>
      <c r="B29" s="228" t="str">
        <f>VLOOKUP(A29,'пр.взвешивания'!B8:E31,2,FALSE)</f>
        <v>РАУШЕНБЕРГ Лариса Александровна</v>
      </c>
      <c r="C29" s="228" t="str">
        <f>VLOOKUP(A29,'пр.взвешивания'!B2:F52,3,FALSE)</f>
        <v>21.01.94 КМС</v>
      </c>
      <c r="D29" s="234" t="str">
        <f>VLOOKUP(A29,'пр.взвешивания'!B2:G52,4,FALSE)</f>
        <v>ПФО Оренбургская Соль-Илецк МО</v>
      </c>
      <c r="E29" s="81">
        <v>4</v>
      </c>
      <c r="F29" s="105"/>
      <c r="G29" s="70">
        <v>1</v>
      </c>
      <c r="H29" s="236">
        <f>SUM(E29:G29)</f>
        <v>5</v>
      </c>
      <c r="I29" s="264">
        <v>2</v>
      </c>
      <c r="J29" s="4"/>
      <c r="K29" s="200"/>
      <c r="L29" s="202"/>
      <c r="M29" s="202"/>
      <c r="N29" s="204"/>
      <c r="O29" s="140">
        <v>2</v>
      </c>
      <c r="P29" s="94"/>
      <c r="Q29" s="139"/>
      <c r="R29" s="139"/>
      <c r="S29" s="95"/>
    </row>
    <row r="30" spans="1:19" ht="13.5" thickBot="1">
      <c r="A30" s="227"/>
      <c r="B30" s="229"/>
      <c r="C30" s="229"/>
      <c r="D30" s="235"/>
      <c r="E30" s="106" t="s">
        <v>109</v>
      </c>
      <c r="F30" s="107"/>
      <c r="G30" s="77">
        <f>HYPERLINK(круги!P45)</f>
      </c>
      <c r="H30" s="236"/>
      <c r="I30" s="264"/>
      <c r="J30" s="4"/>
      <c r="K30" s="210">
        <v>7</v>
      </c>
      <c r="L30" s="202" t="str">
        <f>VLOOKUP(K30,'пр.взвешивания'!B6:E29,2,FALSE)</f>
        <v>НИЗАМОВА Венера Альбертовна</v>
      </c>
      <c r="M30" s="202" t="str">
        <f>VLOOKUP(K30,'пр.взвешивания'!B6:F29,3,FALSE)</f>
        <v>28.05.93 кмс</v>
      </c>
      <c r="N30" s="202" t="str">
        <f>VLOOKUP(L30,'пр.взвешивания'!C6:G29,3,FALSE)</f>
        <v>ПФО Пермский Березники ПР</v>
      </c>
      <c r="O30" s="141" t="s">
        <v>124</v>
      </c>
      <c r="P30" s="142"/>
      <c r="Q30" s="143"/>
      <c r="R30" s="139"/>
      <c r="S30" s="95"/>
    </row>
    <row r="31" spans="1:19" ht="13.5" thickBot="1">
      <c r="A31" s="227">
        <v>12</v>
      </c>
      <c r="B31" s="228" t="str">
        <f>VLOOKUP(A31,'пр.взвешивания'!B10:E33,2,FALSE)</f>
        <v>ТИТОВСКАЯ Дарья Сергеевна</v>
      </c>
      <c r="C31" s="221" t="str">
        <f>VLOOKUP(A31,'пр.взвешивания'!B3:F54,3,FALSE)</f>
        <v>23.02.94 КМС</v>
      </c>
      <c r="D31" s="223" t="str">
        <f>VLOOKUP(A31,'пр.взвешивания'!B3:G54,4,FALSE)</f>
        <v>СФО Омская Омск МО</v>
      </c>
      <c r="E31" s="81">
        <v>3.5</v>
      </c>
      <c r="F31" s="82">
        <v>3</v>
      </c>
      <c r="G31" s="112"/>
      <c r="H31" s="236">
        <f>SUM(E31:G31)</f>
        <v>6.5</v>
      </c>
      <c r="I31" s="264">
        <v>1</v>
      </c>
      <c r="J31" s="4"/>
      <c r="K31" s="211"/>
      <c r="L31" s="208"/>
      <c r="M31" s="208"/>
      <c r="N31" s="208"/>
      <c r="O31" s="94"/>
      <c r="P31" s="144"/>
      <c r="Q31" s="145"/>
      <c r="R31" s="148" t="s">
        <v>41</v>
      </c>
      <c r="S31" s="95"/>
    </row>
    <row r="32" spans="1:19" ht="13.5" thickBot="1">
      <c r="A32" s="238"/>
      <c r="B32" s="222"/>
      <c r="C32" s="222"/>
      <c r="D32" s="224"/>
      <c r="E32" s="115">
        <f>HYPERLINK(круги!P38)</f>
      </c>
      <c r="F32" s="116">
        <f>HYPERLINK(круги!P43)</f>
      </c>
      <c r="G32" s="117"/>
      <c r="H32" s="240"/>
      <c r="I32" s="265"/>
      <c r="J32" s="4"/>
      <c r="K32" s="199">
        <v>9</v>
      </c>
      <c r="L32" s="201" t="str">
        <f>VLOOKUP(K32,'пр.взвешивания'!B6:E29,2,FALSE)</f>
        <v>ЧИСТИЛИНА Светлана Игоревна</v>
      </c>
      <c r="M32" s="201" t="str">
        <f>VLOOKUP(K32,'пр.взвешивания'!B6:F29,3,FALSE)</f>
        <v>02.08.94 1</v>
      </c>
      <c r="N32" s="203" t="str">
        <f>VLOOKUP(K32,'пр.взвешивания'!B6:G29,4,FALSE)</f>
        <v>МОСКВА МКС</v>
      </c>
      <c r="O32" s="94"/>
      <c r="P32" s="146"/>
      <c r="Q32" s="145"/>
      <c r="R32" s="149" t="s">
        <v>126</v>
      </c>
      <c r="S32" s="95"/>
    </row>
    <row r="33" spans="2:19" ht="13.5">
      <c r="B33" s="4"/>
      <c r="C33" s="4"/>
      <c r="D33" s="134"/>
      <c r="E33" s="4"/>
      <c r="F33" s="4"/>
      <c r="G33" s="4"/>
      <c r="H33" s="4"/>
      <c r="I33" s="4"/>
      <c r="J33" s="4"/>
      <c r="K33" s="200"/>
      <c r="L33" s="202"/>
      <c r="M33" s="202"/>
      <c r="N33" s="204"/>
      <c r="O33" s="140" t="s">
        <v>42</v>
      </c>
      <c r="P33" s="104"/>
      <c r="Q33" s="147"/>
      <c r="R33" s="139"/>
      <c r="S33" s="95"/>
    </row>
    <row r="34" spans="1:19" ht="17.25" thickBot="1">
      <c r="A34" s="31" t="str">
        <f>HYPERLINK('[2]реквизиты'!$A$6)</f>
        <v>Гл. судья, судья МК</v>
      </c>
      <c r="B34" s="128"/>
      <c r="C34" s="128"/>
      <c r="D34" s="134"/>
      <c r="E34" s="129"/>
      <c r="F34" s="129"/>
      <c r="G34" s="130" t="str">
        <f>HYPERLINK('[2]реквизиты'!$G$6)</f>
        <v>Р.Г. Мухаметшин</v>
      </c>
      <c r="H34" s="4"/>
      <c r="I34" s="4"/>
      <c r="J34" s="4"/>
      <c r="K34" s="210">
        <v>3</v>
      </c>
      <c r="L34" s="202" t="str">
        <f>VLOOKUP(K34,'пр.взвешивания'!B6:E29,2,FALSE)</f>
        <v>ПАВЛЕНКО Анастасия Сергеевна</v>
      </c>
      <c r="M34" s="202" t="str">
        <f>VLOOKUP(K34,'пр.взвешивания'!B6:F29,3,FALSE)</f>
        <v>21.02.94 КМС</v>
      </c>
      <c r="N34" s="204" t="str">
        <f>VLOOKUP(K34,'пр.взвешивания'!B6:G29,4,FALSE)</f>
        <v>ПФО Самарская Самара МО</v>
      </c>
      <c r="O34" s="141" t="s">
        <v>124</v>
      </c>
      <c r="P34" s="94"/>
      <c r="Q34" s="139"/>
      <c r="R34" s="139"/>
      <c r="S34" s="95"/>
    </row>
    <row r="35" spans="1:19" ht="16.5" thickBot="1">
      <c r="A35" s="32"/>
      <c r="B35" s="128"/>
      <c r="C35" s="131"/>
      <c r="D35" s="6"/>
      <c r="E35" s="132"/>
      <c r="F35" s="132"/>
      <c r="G35" s="133" t="str">
        <f>HYPERLINK('[2]реквизиты'!$G$7)</f>
        <v>/г. Краснокамск/</v>
      </c>
      <c r="H35" s="4"/>
      <c r="I35" s="4"/>
      <c r="J35" s="4"/>
      <c r="K35" s="211"/>
      <c r="L35" s="208"/>
      <c r="M35" s="208"/>
      <c r="N35" s="209"/>
      <c r="O35" s="94"/>
      <c r="P35" s="94"/>
      <c r="Q35" s="139"/>
      <c r="R35" s="139"/>
      <c r="S35" s="4"/>
    </row>
    <row r="36" spans="1:8" ht="12.75">
      <c r="A36" s="34"/>
      <c r="B36" s="34"/>
      <c r="C36" s="35"/>
      <c r="D36" s="20"/>
      <c r="E36" s="20"/>
      <c r="F36" s="20"/>
      <c r="G36" s="16"/>
      <c r="H36" s="16"/>
    </row>
    <row r="37" spans="1:8" ht="15.75">
      <c r="A37" s="31" t="str">
        <f>HYPERLINK('[3]реквизиты'!$A$22)</f>
        <v>Гл. секретарь, судья МК</v>
      </c>
      <c r="B37" s="32"/>
      <c r="C37" s="41"/>
      <c r="D37" s="20"/>
      <c r="E37" s="42"/>
      <c r="F37" s="42"/>
      <c r="G37" s="33" t="str">
        <f>HYPERLINK('[2]реквизиты'!$G$8)</f>
        <v>Н.Ю. Глушкова</v>
      </c>
      <c r="H37" s="16"/>
    </row>
    <row r="38" spans="1:8" ht="12.75">
      <c r="A38" s="34"/>
      <c r="B38" s="34"/>
      <c r="C38" s="35"/>
      <c r="D38" s="20"/>
      <c r="E38" s="20"/>
      <c r="F38" s="20"/>
      <c r="G38" s="15" t="str">
        <f>HYPERLINK('[2]реквизиты'!$G$9)</f>
        <v>/г. Рязань/</v>
      </c>
      <c r="H38" s="16"/>
    </row>
    <row r="39" spans="1:9" ht="12.75">
      <c r="A39" s="5"/>
      <c r="B39" s="5"/>
      <c r="C39" s="43"/>
      <c r="D39" s="43"/>
      <c r="E39" s="43"/>
      <c r="F39" s="43"/>
      <c r="G39" s="5"/>
      <c r="H39" s="5"/>
      <c r="I39" s="5"/>
    </row>
    <row r="40" spans="1:9" ht="12.75">
      <c r="A40" s="5"/>
      <c r="B40" s="5"/>
      <c r="C40" s="43"/>
      <c r="D40" s="43"/>
      <c r="E40" s="43"/>
      <c r="F40" s="43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19" ht="12.75">
      <c r="A47" s="5"/>
      <c r="B47" s="5"/>
      <c r="C47" s="5"/>
      <c r="D47" s="5"/>
      <c r="E47" s="5"/>
      <c r="F47" s="5"/>
      <c r="G47" s="5"/>
      <c r="H47" s="5"/>
      <c r="I47" s="5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7" ht="12.75">
      <c r="A48" s="5"/>
      <c r="B48" s="5"/>
      <c r="C48" s="5"/>
      <c r="D48" s="5"/>
      <c r="E48" s="5"/>
      <c r="F48" s="5"/>
      <c r="G48" s="5"/>
      <c r="H48" s="5"/>
      <c r="I48" s="5"/>
      <c r="N48" s="23"/>
      <c r="O48" s="23"/>
      <c r="P48" s="23"/>
      <c r="Q48" s="23"/>
    </row>
    <row r="49" spans="1:17" ht="12.75">
      <c r="A49" s="5"/>
      <c r="B49" s="5"/>
      <c r="C49" s="5"/>
      <c r="D49" s="5"/>
      <c r="E49" s="5"/>
      <c r="F49" s="5"/>
      <c r="G49" s="5"/>
      <c r="H49" s="5"/>
      <c r="I49" s="5"/>
      <c r="P49" s="23"/>
      <c r="Q49" s="23"/>
    </row>
    <row r="50" spans="1:18" ht="12.75">
      <c r="A50" s="5"/>
      <c r="B50" s="5"/>
      <c r="C50" s="5"/>
      <c r="D50" s="5"/>
      <c r="E50" s="5"/>
      <c r="F50" s="5"/>
      <c r="G50" s="5"/>
      <c r="H50" s="5"/>
      <c r="I50" s="5"/>
      <c r="P50" s="19"/>
      <c r="Q50" s="19"/>
      <c r="R50" s="17"/>
    </row>
    <row r="51" spans="1:18" ht="12.75">
      <c r="A51" s="5"/>
      <c r="B51" s="5"/>
      <c r="C51" s="5"/>
      <c r="D51" s="5"/>
      <c r="E51" s="5"/>
      <c r="F51" s="5"/>
      <c r="G51" s="5"/>
      <c r="H51" s="5"/>
      <c r="I51" s="5"/>
      <c r="P51" s="19"/>
      <c r="Q51" s="24"/>
      <c r="R51" s="17"/>
    </row>
    <row r="52" spans="1:18" ht="12.75">
      <c r="A52" s="5"/>
      <c r="B52" s="5"/>
      <c r="C52" s="5"/>
      <c r="D52" s="5"/>
      <c r="E52" s="5"/>
      <c r="F52" s="5"/>
      <c r="G52" s="5"/>
      <c r="H52" s="5"/>
      <c r="I52" s="5"/>
      <c r="P52" s="18"/>
      <c r="Q52" s="19"/>
      <c r="R52" s="17"/>
    </row>
    <row r="53" spans="1:18" ht="12.75">
      <c r="A53" s="5"/>
      <c r="B53" s="5"/>
      <c r="C53" s="5"/>
      <c r="D53" s="5"/>
      <c r="E53" s="5"/>
      <c r="F53" s="5"/>
      <c r="G53" s="5"/>
      <c r="H53" s="5"/>
      <c r="I53" s="5"/>
      <c r="P53" s="18"/>
      <c r="Q53" s="19"/>
      <c r="R53" s="17"/>
    </row>
    <row r="54" spans="1:18" ht="15.75">
      <c r="A54" s="5"/>
      <c r="B54" s="5"/>
      <c r="C54" s="5"/>
      <c r="D54" s="5"/>
      <c r="E54" s="5"/>
      <c r="F54" s="5"/>
      <c r="G54" s="5"/>
      <c r="H54" s="5"/>
      <c r="I54" s="5"/>
      <c r="P54" s="25"/>
      <c r="Q54" s="19"/>
      <c r="R54" s="17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P55" s="18"/>
      <c r="Q55" s="19"/>
      <c r="R55" s="19"/>
    </row>
    <row r="56" spans="1:18" ht="12.75">
      <c r="A56" s="5"/>
      <c r="B56" s="5"/>
      <c r="C56" s="5"/>
      <c r="D56" s="5"/>
      <c r="E56" s="5"/>
      <c r="F56" s="5"/>
      <c r="G56" s="5"/>
      <c r="H56" s="5"/>
      <c r="I56" s="5"/>
      <c r="P56" s="18"/>
      <c r="Q56" s="24"/>
      <c r="R56" s="17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P57" s="18"/>
      <c r="Q57" s="24"/>
      <c r="R57" s="17"/>
    </row>
    <row r="58" spans="1:18" ht="12.75">
      <c r="A58" s="5"/>
      <c r="B58" s="5"/>
      <c r="C58" s="5"/>
      <c r="D58" s="5"/>
      <c r="E58" s="5"/>
      <c r="F58" s="5"/>
      <c r="G58" s="5"/>
      <c r="H58" s="5"/>
      <c r="I58" s="5"/>
      <c r="P58" s="19"/>
      <c r="Q58" s="24"/>
      <c r="R58" s="17"/>
    </row>
    <row r="59" spans="14:18" ht="12.75">
      <c r="N59" s="19"/>
      <c r="O59" s="19"/>
      <c r="P59" s="19"/>
      <c r="Q59" s="24"/>
      <c r="R59" s="17"/>
    </row>
  </sheetData>
  <mergeCells count="157">
    <mergeCell ref="K34:K35"/>
    <mergeCell ref="C3:N3"/>
    <mergeCell ref="Q3:T3"/>
    <mergeCell ref="H6:H7"/>
    <mergeCell ref="H8:H9"/>
    <mergeCell ref="I8:I9"/>
    <mergeCell ref="H27:H28"/>
    <mergeCell ref="I27:I28"/>
    <mergeCell ref="N8:N9"/>
    <mergeCell ref="L16:L17"/>
    <mergeCell ref="I20:I21"/>
    <mergeCell ref="I24:I25"/>
    <mergeCell ref="B2:I2"/>
    <mergeCell ref="L2:T2"/>
    <mergeCell ref="T12:T13"/>
    <mergeCell ref="M12:M13"/>
    <mergeCell ref="N12:N13"/>
    <mergeCell ref="S12:S13"/>
    <mergeCell ref="M16:M17"/>
    <mergeCell ref="B4:B5"/>
    <mergeCell ref="H31:H32"/>
    <mergeCell ref="I31:I32"/>
    <mergeCell ref="H29:H30"/>
    <mergeCell ref="I29:I30"/>
    <mergeCell ref="A4:A5"/>
    <mergeCell ref="I6:I7"/>
    <mergeCell ref="H10:H11"/>
    <mergeCell ref="I10:I11"/>
    <mergeCell ref="A6:A7"/>
    <mergeCell ref="B6:B7"/>
    <mergeCell ref="C6:C7"/>
    <mergeCell ref="E4:G4"/>
    <mergeCell ref="H4:H5"/>
    <mergeCell ref="I4:I5"/>
    <mergeCell ref="C4:C5"/>
    <mergeCell ref="D4:D5"/>
    <mergeCell ref="K8:K9"/>
    <mergeCell ref="K4:K5"/>
    <mergeCell ref="K6:K7"/>
    <mergeCell ref="D6:D7"/>
    <mergeCell ref="C15:C16"/>
    <mergeCell ref="D15:D16"/>
    <mergeCell ref="K16:K17"/>
    <mergeCell ref="K14:K15"/>
    <mergeCell ref="D13:D14"/>
    <mergeCell ref="D17:D18"/>
    <mergeCell ref="T4:T5"/>
    <mergeCell ref="T6:T7"/>
    <mergeCell ref="S10:S11"/>
    <mergeCell ref="M10:M11"/>
    <mergeCell ref="O4:R4"/>
    <mergeCell ref="S4:S5"/>
    <mergeCell ref="N6:N7"/>
    <mergeCell ref="S6:S7"/>
    <mergeCell ref="T8:T9"/>
    <mergeCell ref="T10:T11"/>
    <mergeCell ref="L4:L5"/>
    <mergeCell ref="M4:M5"/>
    <mergeCell ref="N4:N5"/>
    <mergeCell ref="N10:N11"/>
    <mergeCell ref="L8:L9"/>
    <mergeCell ref="M8:M9"/>
    <mergeCell ref="S8:S9"/>
    <mergeCell ref="L12:L13"/>
    <mergeCell ref="L10:L11"/>
    <mergeCell ref="M6:M7"/>
    <mergeCell ref="L6:L7"/>
    <mergeCell ref="D22:D23"/>
    <mergeCell ref="K10:K11"/>
    <mergeCell ref="B22:B23"/>
    <mergeCell ref="D10:D11"/>
    <mergeCell ref="H13:H14"/>
    <mergeCell ref="I13:I14"/>
    <mergeCell ref="H15:H16"/>
    <mergeCell ref="I15:I16"/>
    <mergeCell ref="H17:H18"/>
    <mergeCell ref="K12:K13"/>
    <mergeCell ref="A10:A11"/>
    <mergeCell ref="B10:B11"/>
    <mergeCell ref="C10:C11"/>
    <mergeCell ref="C22:C23"/>
    <mergeCell ref="A13:A14"/>
    <mergeCell ref="B13:B14"/>
    <mergeCell ref="C13:C14"/>
    <mergeCell ref="A17:A18"/>
    <mergeCell ref="B17:B18"/>
    <mergeCell ref="C17:C18"/>
    <mergeCell ref="A8:A9"/>
    <mergeCell ref="B8:B9"/>
    <mergeCell ref="C8:C9"/>
    <mergeCell ref="D8:D9"/>
    <mergeCell ref="H24:H25"/>
    <mergeCell ref="A22:A23"/>
    <mergeCell ref="I17:I18"/>
    <mergeCell ref="A15:A16"/>
    <mergeCell ref="B15:B16"/>
    <mergeCell ref="A20:A21"/>
    <mergeCell ref="B20:B21"/>
    <mergeCell ref="C20:C21"/>
    <mergeCell ref="D20:D21"/>
    <mergeCell ref="H20:H21"/>
    <mergeCell ref="H22:H23"/>
    <mergeCell ref="I22:I23"/>
    <mergeCell ref="A24:A25"/>
    <mergeCell ref="A31:A32"/>
    <mergeCell ref="B31:B32"/>
    <mergeCell ref="A27:A28"/>
    <mergeCell ref="B27:B28"/>
    <mergeCell ref="B24:B25"/>
    <mergeCell ref="C24:C25"/>
    <mergeCell ref="D24:D25"/>
    <mergeCell ref="A29:A30"/>
    <mergeCell ref="B29:B30"/>
    <mergeCell ref="C27:C28"/>
    <mergeCell ref="D27:D28"/>
    <mergeCell ref="C29:C30"/>
    <mergeCell ref="D29:D30"/>
    <mergeCell ref="C31:C32"/>
    <mergeCell ref="D31:D32"/>
    <mergeCell ref="N20:N21"/>
    <mergeCell ref="T16:T17"/>
    <mergeCell ref="K18:K19"/>
    <mergeCell ref="L18:L19"/>
    <mergeCell ref="M18:M19"/>
    <mergeCell ref="N18:N19"/>
    <mergeCell ref="S18:S19"/>
    <mergeCell ref="T18:T19"/>
    <mergeCell ref="S20:S21"/>
    <mergeCell ref="N16:N17"/>
    <mergeCell ref="T20:T21"/>
    <mergeCell ref="S16:S17"/>
    <mergeCell ref="K30:K31"/>
    <mergeCell ref="S22:S23"/>
    <mergeCell ref="T22:T23"/>
    <mergeCell ref="K20:K21"/>
    <mergeCell ref="L20:L21"/>
    <mergeCell ref="M20:M21"/>
    <mergeCell ref="K22:K23"/>
    <mergeCell ref="L22:L23"/>
    <mergeCell ref="M22:M23"/>
    <mergeCell ref="N22:N23"/>
    <mergeCell ref="L34:L35"/>
    <mergeCell ref="M34:M35"/>
    <mergeCell ref="N34:N35"/>
    <mergeCell ref="M30:M31"/>
    <mergeCell ref="N30:N31"/>
    <mergeCell ref="L30:L31"/>
    <mergeCell ref="A1:T1"/>
    <mergeCell ref="K32:K33"/>
    <mergeCell ref="L32:L33"/>
    <mergeCell ref="M32:M33"/>
    <mergeCell ref="N32:N33"/>
    <mergeCell ref="O26:P26"/>
    <mergeCell ref="K28:K29"/>
    <mergeCell ref="L28:L29"/>
    <mergeCell ref="M28:M29"/>
    <mergeCell ref="N28:N29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1">
      <selection activeCell="M14" sqref="M14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9" t="s">
        <v>123</v>
      </c>
    </row>
    <row r="2" ht="12.75">
      <c r="C2" s="10" t="s">
        <v>25</v>
      </c>
    </row>
    <row r="3" ht="12.75">
      <c r="C3" s="11" t="s">
        <v>26</v>
      </c>
    </row>
    <row r="4" spans="1:9" ht="12.75">
      <c r="A4" s="274" t="s">
        <v>27</v>
      </c>
      <c r="B4" s="274" t="s">
        <v>0</v>
      </c>
      <c r="C4" s="152" t="s">
        <v>1</v>
      </c>
      <c r="D4" s="274" t="s">
        <v>2</v>
      </c>
      <c r="E4" s="274" t="s">
        <v>3</v>
      </c>
      <c r="F4" s="274" t="s">
        <v>13</v>
      </c>
      <c r="G4" s="274" t="s">
        <v>14</v>
      </c>
      <c r="H4" s="274" t="s">
        <v>15</v>
      </c>
      <c r="I4" s="274" t="s">
        <v>16</v>
      </c>
    </row>
    <row r="5" spans="1:9" ht="12.75">
      <c r="A5" s="151"/>
      <c r="B5" s="151"/>
      <c r="C5" s="151"/>
      <c r="D5" s="151"/>
      <c r="E5" s="151"/>
      <c r="F5" s="151"/>
      <c r="G5" s="151"/>
      <c r="H5" s="151"/>
      <c r="I5" s="151"/>
    </row>
    <row r="6" spans="1:9" ht="12.75">
      <c r="A6" s="275"/>
      <c r="B6" s="276">
        <v>2</v>
      </c>
      <c r="C6" s="277" t="str">
        <f>VLOOKUP(B6,'пр.взвешивания'!B6:D29,2,FALSE)</f>
        <v>АГАФОНОВА Екатерина Евгеньевна</v>
      </c>
      <c r="D6" s="278" t="str">
        <f>VLOOKUP(C6,'пр.взвешивания'!C6:E29,2,FALSE)</f>
        <v>21.03.94 КМС</v>
      </c>
      <c r="E6" s="278" t="str">
        <f>VLOOKUP(D6,'пр.взвешивания'!D6:F29,2,FALSE)</f>
        <v>ДВФО Приморский Владивосток  МО</v>
      </c>
      <c r="F6" s="279"/>
      <c r="G6" s="280"/>
      <c r="H6" s="281"/>
      <c r="I6" s="274"/>
    </row>
    <row r="7" spans="1:9" ht="12.75">
      <c r="A7" s="275"/>
      <c r="B7" s="274"/>
      <c r="C7" s="277"/>
      <c r="D7" s="278"/>
      <c r="E7" s="278"/>
      <c r="F7" s="279"/>
      <c r="G7" s="279"/>
      <c r="H7" s="281"/>
      <c r="I7" s="274"/>
    </row>
    <row r="8" spans="1:9" ht="12.75">
      <c r="A8" s="282"/>
      <c r="B8" s="276">
        <v>7</v>
      </c>
      <c r="C8" s="277" t="str">
        <f>VLOOKUP(B8,'пр.взвешивания'!B8:D31,2,FALSE)</f>
        <v>НИЗАМОВА Венера Альбертовна</v>
      </c>
      <c r="D8" s="278" t="str">
        <f>VLOOKUP(C8,'пр.взвешивания'!C8:E31,2,FALSE)</f>
        <v>28.05.93 кмс</v>
      </c>
      <c r="E8" s="278" t="str">
        <f>VLOOKUP(D8,'пр.взвешивания'!D8:F31,2,FALSE)</f>
        <v>ПФО Пермский Березники ПР</v>
      </c>
      <c r="F8" s="279"/>
      <c r="G8" s="279"/>
      <c r="H8" s="274"/>
      <c r="I8" s="274"/>
    </row>
    <row r="9" spans="1:9" ht="12.75">
      <c r="A9" s="282"/>
      <c r="B9" s="274"/>
      <c r="C9" s="277"/>
      <c r="D9" s="278"/>
      <c r="E9" s="278"/>
      <c r="F9" s="279"/>
      <c r="G9" s="279"/>
      <c r="H9" s="274"/>
      <c r="I9" s="274"/>
    </row>
    <row r="10" ht="24.75" customHeight="1">
      <c r="E10" s="12" t="s">
        <v>28</v>
      </c>
    </row>
    <row r="11" spans="5:9" ht="24.75" customHeight="1">
      <c r="E11" s="12" t="s">
        <v>7</v>
      </c>
      <c r="F11" s="13"/>
      <c r="G11" s="13"/>
      <c r="H11" s="13"/>
      <c r="I11" s="13"/>
    </row>
    <row r="12" spans="5:9" ht="24.75" customHeight="1">
      <c r="E12" s="12" t="s">
        <v>8</v>
      </c>
      <c r="F12" s="13"/>
      <c r="G12" s="13"/>
      <c r="H12" s="13"/>
      <c r="I12" s="13"/>
    </row>
    <row r="13" ht="24.75" customHeight="1"/>
    <row r="14" ht="24.75" customHeight="1">
      <c r="F14" s="9" t="s">
        <v>123</v>
      </c>
    </row>
    <row r="15" ht="12.75">
      <c r="C15" s="11" t="s">
        <v>122</v>
      </c>
    </row>
    <row r="16" spans="1:9" ht="12.75">
      <c r="A16" s="274" t="s">
        <v>27</v>
      </c>
      <c r="B16" s="274" t="s">
        <v>0</v>
      </c>
      <c r="C16" s="152" t="s">
        <v>1</v>
      </c>
      <c r="D16" s="274" t="s">
        <v>2</v>
      </c>
      <c r="E16" s="274" t="s">
        <v>3</v>
      </c>
      <c r="F16" s="274" t="s">
        <v>13</v>
      </c>
      <c r="G16" s="274" t="s">
        <v>14</v>
      </c>
      <c r="H16" s="274" t="s">
        <v>15</v>
      </c>
      <c r="I16" s="274" t="s">
        <v>16</v>
      </c>
    </row>
    <row r="17" spans="1:9" ht="12.75">
      <c r="A17" s="151"/>
      <c r="B17" s="151"/>
      <c r="C17" s="151"/>
      <c r="D17" s="151"/>
      <c r="E17" s="151"/>
      <c r="F17" s="151"/>
      <c r="G17" s="151"/>
      <c r="H17" s="151"/>
      <c r="I17" s="151"/>
    </row>
    <row r="18" spans="1:9" ht="12.75">
      <c r="A18" s="275"/>
      <c r="B18" s="276">
        <v>9</v>
      </c>
      <c r="C18" s="277" t="str">
        <f>VLOOKUP(B18,'пр.взвешивания'!B6:C29,2,FALSE)</f>
        <v>ЧИСТИЛИНА Светлана Игоревна</v>
      </c>
      <c r="D18" s="278" t="str">
        <f>VLOOKUP(C18,'пр.взвешивания'!C6:D29,2,FALSE)</f>
        <v>02.08.94 1</v>
      </c>
      <c r="E18" s="278" t="str">
        <f>VLOOKUP(D18,'пр.взвешивания'!D6:E29,2,FALSE)</f>
        <v>МОСКВА МКС</v>
      </c>
      <c r="F18" s="279"/>
      <c r="G18" s="280"/>
      <c r="H18" s="281"/>
      <c r="I18" s="274"/>
    </row>
    <row r="19" spans="1:9" ht="12.75">
      <c r="A19" s="275"/>
      <c r="B19" s="274"/>
      <c r="C19" s="277"/>
      <c r="D19" s="278"/>
      <c r="E19" s="278"/>
      <c r="F19" s="279"/>
      <c r="G19" s="279"/>
      <c r="H19" s="281"/>
      <c r="I19" s="274"/>
    </row>
    <row r="20" spans="1:9" ht="12.75">
      <c r="A20" s="282"/>
      <c r="B20" s="276">
        <v>3</v>
      </c>
      <c r="C20" s="277" t="str">
        <f>VLOOKUP(B20,'пр.взвешивания'!B6:C29,2,FALSE)</f>
        <v>ПАВЛЕНКО Анастасия Сергеевна</v>
      </c>
      <c r="D20" s="277" t="str">
        <f>VLOOKUP(C20,'пр.взвешивания'!C6:D29,2,FALSE)</f>
        <v>21.02.94 КМС</v>
      </c>
      <c r="E20" s="277" t="str">
        <f>VLOOKUP(D20,'пр.взвешивания'!D6:E29,2,FALSE)</f>
        <v>ПФО Самарская Самара МО</v>
      </c>
      <c r="F20" s="279"/>
      <c r="G20" s="279"/>
      <c r="H20" s="274"/>
      <c r="I20" s="274"/>
    </row>
    <row r="21" spans="1:9" ht="12.75">
      <c r="A21" s="282"/>
      <c r="B21" s="274"/>
      <c r="C21" s="277"/>
      <c r="D21" s="277"/>
      <c r="E21" s="277"/>
      <c r="F21" s="279"/>
      <c r="G21" s="279"/>
      <c r="H21" s="274"/>
      <c r="I21" s="274"/>
    </row>
    <row r="22" ht="24.75" customHeight="1">
      <c r="E22" s="12" t="s">
        <v>28</v>
      </c>
    </row>
    <row r="23" spans="5:9" ht="24.75" customHeight="1">
      <c r="E23" s="12" t="s">
        <v>7</v>
      </c>
      <c r="F23" s="13"/>
      <c r="G23" s="13"/>
      <c r="H23" s="13"/>
      <c r="I23" s="13"/>
    </row>
    <row r="24" spans="5:9" ht="24.75" customHeight="1">
      <c r="E24" s="12" t="s">
        <v>8</v>
      </c>
      <c r="F24" s="13"/>
      <c r="G24" s="13"/>
      <c r="H24" s="13"/>
      <c r="I24" s="13"/>
    </row>
    <row r="25" ht="24.75" customHeight="1"/>
    <row r="26" ht="24.75" customHeight="1"/>
    <row r="27" spans="3:6" ht="28.5" customHeight="1">
      <c r="C27" s="14" t="s">
        <v>29</v>
      </c>
      <c r="D27" s="12"/>
      <c r="F27" s="9" t="s">
        <v>123</v>
      </c>
    </row>
    <row r="28" spans="1:9" ht="12.75">
      <c r="A28" s="274" t="s">
        <v>27</v>
      </c>
      <c r="B28" s="274" t="s">
        <v>0</v>
      </c>
      <c r="C28" s="152" t="s">
        <v>1</v>
      </c>
      <c r="D28" s="274" t="s">
        <v>2</v>
      </c>
      <c r="E28" s="274" t="s">
        <v>3</v>
      </c>
      <c r="F28" s="274" t="s">
        <v>13</v>
      </c>
      <c r="G28" s="274" t="s">
        <v>14</v>
      </c>
      <c r="H28" s="274" t="s">
        <v>15</v>
      </c>
      <c r="I28" s="274" t="s">
        <v>16</v>
      </c>
    </row>
    <row r="29" spans="1:9" ht="12.75">
      <c r="A29" s="151"/>
      <c r="B29" s="151"/>
      <c r="C29" s="151"/>
      <c r="D29" s="151"/>
      <c r="E29" s="151"/>
      <c r="F29" s="151"/>
      <c r="G29" s="151"/>
      <c r="H29" s="151"/>
      <c r="I29" s="151"/>
    </row>
    <row r="30" spans="1:9" ht="12.75">
      <c r="A30" s="275"/>
      <c r="B30" s="274">
        <v>2</v>
      </c>
      <c r="C30" s="277" t="str">
        <f>VLOOKUP(B30,'пр.взвешивания'!B6:C29,2,FALSE)</f>
        <v>АГАФОНОВА Екатерина Евгеньевна</v>
      </c>
      <c r="D30" s="277" t="str">
        <f>VLOOKUP(C30,'пр.взвешивания'!C6:D29,2,FALSE)</f>
        <v>21.03.94 КМС</v>
      </c>
      <c r="E30" s="277" t="str">
        <f>VLOOKUP(D30,'пр.взвешивания'!D6:E29,2,FALSE)</f>
        <v>ДВФО Приморский Владивосток  МО</v>
      </c>
      <c r="F30" s="279"/>
      <c r="G30" s="280"/>
      <c r="H30" s="281"/>
      <c r="I30" s="274"/>
    </row>
    <row r="31" spans="1:9" ht="12.75">
      <c r="A31" s="275"/>
      <c r="B31" s="274"/>
      <c r="C31" s="277"/>
      <c r="D31" s="277"/>
      <c r="E31" s="277"/>
      <c r="F31" s="279"/>
      <c r="G31" s="279"/>
      <c r="H31" s="281"/>
      <c r="I31" s="274"/>
    </row>
    <row r="32" spans="1:9" ht="12.75">
      <c r="A32" s="282"/>
      <c r="B32" s="274">
        <v>9</v>
      </c>
      <c r="C32" s="277" t="str">
        <f>VLOOKUP(B32,'пр.взвешивания'!B6:C29,2,FALSE)</f>
        <v>ЧИСТИЛИНА Светлана Игоревна</v>
      </c>
      <c r="D32" s="277" t="str">
        <f>VLOOKUP(C32,'пр.взвешивания'!C6:D29,2,FALSE)</f>
        <v>02.08.94 1</v>
      </c>
      <c r="E32" s="277" t="str">
        <f>VLOOKUP(D32,'пр.взвешивания'!D6:E29,2,FALSE)</f>
        <v>МОСКВА МКС</v>
      </c>
      <c r="F32" s="279"/>
      <c r="G32" s="279"/>
      <c r="H32" s="274"/>
      <c r="I32" s="274"/>
    </row>
    <row r="33" spans="1:9" ht="12.75">
      <c r="A33" s="282"/>
      <c r="B33" s="274"/>
      <c r="C33" s="277"/>
      <c r="D33" s="277"/>
      <c r="E33" s="277"/>
      <c r="F33" s="279"/>
      <c r="G33" s="279"/>
      <c r="H33" s="274"/>
      <c r="I33" s="274"/>
    </row>
    <row r="34" ht="24.75" customHeight="1">
      <c r="E34" s="12" t="s">
        <v>28</v>
      </c>
    </row>
    <row r="35" spans="5:9" ht="24.75" customHeight="1">
      <c r="E35" s="12" t="s">
        <v>7</v>
      </c>
      <c r="F35" s="13"/>
      <c r="G35" s="13"/>
      <c r="H35" s="13"/>
      <c r="I35" s="13"/>
    </row>
    <row r="36" spans="5:9" ht="24.75" customHeight="1">
      <c r="E36" s="12" t="s">
        <v>8</v>
      </c>
      <c r="F36" s="13"/>
      <c r="G36" s="13"/>
      <c r="H36" s="13"/>
      <c r="I36" s="13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A28:A29"/>
    <mergeCell ref="B28:B29"/>
    <mergeCell ref="C28:C29"/>
    <mergeCell ref="D28:D2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04"/>
  <sheetViews>
    <sheetView workbookViewId="0" topLeftCell="A18">
      <selection activeCell="J32" sqref="J32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85" t="str">
        <f>HYPERLINK('[2]реквизиты'!$A$2)</f>
        <v>Первенство России среди девушек 1993-94 гг.р.</v>
      </c>
      <c r="B1" s="286"/>
      <c r="C1" s="286"/>
      <c r="D1" s="286"/>
      <c r="E1" s="286"/>
      <c r="F1" s="286"/>
      <c r="G1" s="286"/>
    </row>
    <row r="2" spans="1:7" ht="20.25" customHeight="1">
      <c r="A2" s="271" t="str">
        <f>HYPERLINK('[2]реквизиты'!$A$3)</f>
        <v>11-15 февраля 2011 г.    г. Челябинск</v>
      </c>
      <c r="B2" s="271"/>
      <c r="C2" s="271"/>
      <c r="D2" s="271"/>
      <c r="E2" s="271"/>
      <c r="F2" s="271"/>
      <c r="G2" s="271"/>
    </row>
    <row r="3" spans="5:8" ht="21" customHeight="1">
      <c r="E3" s="51" t="s">
        <v>108</v>
      </c>
      <c r="F3" s="51"/>
      <c r="G3" s="51"/>
      <c r="H3" s="50"/>
    </row>
    <row r="4" spans="1:7" ht="12.75">
      <c r="A4" s="151" t="s">
        <v>20</v>
      </c>
      <c r="B4" s="151" t="s">
        <v>0</v>
      </c>
      <c r="C4" s="151" t="s">
        <v>1</v>
      </c>
      <c r="D4" s="151" t="s">
        <v>21</v>
      </c>
      <c r="E4" s="294" t="s">
        <v>22</v>
      </c>
      <c r="F4" s="294" t="s">
        <v>23</v>
      </c>
      <c r="G4" s="294" t="s">
        <v>24</v>
      </c>
    </row>
    <row r="5" spans="1:7" ht="12.75">
      <c r="A5" s="152"/>
      <c r="B5" s="152"/>
      <c r="C5" s="152"/>
      <c r="D5" s="152"/>
      <c r="E5" s="152"/>
      <c r="F5" s="152"/>
      <c r="G5" s="152"/>
    </row>
    <row r="6" spans="1:7" ht="12.75" customHeight="1">
      <c r="A6" s="288">
        <v>1</v>
      </c>
      <c r="B6" s="289">
        <v>1</v>
      </c>
      <c r="C6" s="291" t="s">
        <v>51</v>
      </c>
      <c r="D6" s="274" t="s">
        <v>52</v>
      </c>
      <c r="E6" s="292" t="s">
        <v>53</v>
      </c>
      <c r="F6" s="281" t="s">
        <v>54</v>
      </c>
      <c r="G6" s="287" t="s">
        <v>55</v>
      </c>
    </row>
    <row r="7" spans="1:7" ht="12.75">
      <c r="A7" s="288"/>
      <c r="B7" s="290"/>
      <c r="C7" s="291"/>
      <c r="D7" s="274"/>
      <c r="E7" s="292"/>
      <c r="F7" s="281"/>
      <c r="G7" s="287"/>
    </row>
    <row r="8" spans="1:7" ht="12.75">
      <c r="A8" s="288">
        <v>2</v>
      </c>
      <c r="B8" s="289">
        <v>2</v>
      </c>
      <c r="C8" s="291" t="s">
        <v>61</v>
      </c>
      <c r="D8" s="274" t="s">
        <v>62</v>
      </c>
      <c r="E8" s="292" t="s">
        <v>63</v>
      </c>
      <c r="F8" s="281" t="s">
        <v>64</v>
      </c>
      <c r="G8" s="287" t="s">
        <v>65</v>
      </c>
    </row>
    <row r="9" spans="1:7" ht="12.75">
      <c r="A9" s="288"/>
      <c r="B9" s="290"/>
      <c r="C9" s="291"/>
      <c r="D9" s="274"/>
      <c r="E9" s="292"/>
      <c r="F9" s="281"/>
      <c r="G9" s="287"/>
    </row>
    <row r="10" spans="1:7" ht="12.75">
      <c r="A10" s="288">
        <v>3</v>
      </c>
      <c r="B10" s="289">
        <v>3</v>
      </c>
      <c r="C10" s="291" t="s">
        <v>66</v>
      </c>
      <c r="D10" s="274" t="s">
        <v>67</v>
      </c>
      <c r="E10" s="292" t="s">
        <v>68</v>
      </c>
      <c r="F10" s="281" t="s">
        <v>69</v>
      </c>
      <c r="G10" s="287" t="s">
        <v>70</v>
      </c>
    </row>
    <row r="11" spans="1:7" ht="12.75">
      <c r="A11" s="288"/>
      <c r="B11" s="290"/>
      <c r="C11" s="291"/>
      <c r="D11" s="274"/>
      <c r="E11" s="292"/>
      <c r="F11" s="281"/>
      <c r="G11" s="287"/>
    </row>
    <row r="12" spans="1:7" ht="12.75">
      <c r="A12" s="288">
        <v>4</v>
      </c>
      <c r="B12" s="289">
        <v>4</v>
      </c>
      <c r="C12" s="291" t="s">
        <v>100</v>
      </c>
      <c r="D12" s="293">
        <v>34137</v>
      </c>
      <c r="E12" s="292" t="s">
        <v>101</v>
      </c>
      <c r="F12" s="281" t="s">
        <v>102</v>
      </c>
      <c r="G12" s="287" t="s">
        <v>103</v>
      </c>
    </row>
    <row r="13" spans="1:7" ht="12.75">
      <c r="A13" s="288"/>
      <c r="B13" s="290"/>
      <c r="C13" s="291"/>
      <c r="D13" s="274"/>
      <c r="E13" s="292"/>
      <c r="F13" s="281"/>
      <c r="G13" s="287"/>
    </row>
    <row r="14" spans="1:7" ht="12.75">
      <c r="A14" s="288">
        <v>5</v>
      </c>
      <c r="B14" s="289">
        <v>5</v>
      </c>
      <c r="C14" s="291" t="s">
        <v>91</v>
      </c>
      <c r="D14" s="274" t="s">
        <v>92</v>
      </c>
      <c r="E14" s="292" t="s">
        <v>93</v>
      </c>
      <c r="F14" s="281" t="s">
        <v>94</v>
      </c>
      <c r="G14" s="287" t="s">
        <v>95</v>
      </c>
    </row>
    <row r="15" spans="1:7" ht="12.75">
      <c r="A15" s="288"/>
      <c r="B15" s="290"/>
      <c r="C15" s="291"/>
      <c r="D15" s="274"/>
      <c r="E15" s="292"/>
      <c r="F15" s="281"/>
      <c r="G15" s="287"/>
    </row>
    <row r="16" spans="1:7" ht="12.75">
      <c r="A16" s="288">
        <v>6</v>
      </c>
      <c r="B16" s="289">
        <v>6</v>
      </c>
      <c r="C16" s="291" t="s">
        <v>81</v>
      </c>
      <c r="D16" s="274" t="s">
        <v>82</v>
      </c>
      <c r="E16" s="292" t="s">
        <v>83</v>
      </c>
      <c r="F16" s="281" t="s">
        <v>84</v>
      </c>
      <c r="G16" s="287" t="s">
        <v>85</v>
      </c>
    </row>
    <row r="17" spans="1:7" ht="12.75">
      <c r="A17" s="288"/>
      <c r="B17" s="290"/>
      <c r="C17" s="291"/>
      <c r="D17" s="274"/>
      <c r="E17" s="292"/>
      <c r="F17" s="281"/>
      <c r="G17" s="287"/>
    </row>
    <row r="18" spans="1:7" ht="12.75">
      <c r="A18" s="288">
        <v>7</v>
      </c>
      <c r="B18" s="289">
        <v>7</v>
      </c>
      <c r="C18" s="291" t="s">
        <v>76</v>
      </c>
      <c r="D18" s="274" t="s">
        <v>77</v>
      </c>
      <c r="E18" s="292" t="s">
        <v>78</v>
      </c>
      <c r="F18" s="281" t="s">
        <v>79</v>
      </c>
      <c r="G18" s="287" t="s">
        <v>80</v>
      </c>
    </row>
    <row r="19" spans="1:7" ht="12.75">
      <c r="A19" s="288"/>
      <c r="B19" s="290"/>
      <c r="C19" s="291"/>
      <c r="D19" s="274"/>
      <c r="E19" s="292"/>
      <c r="F19" s="281"/>
      <c r="G19" s="287"/>
    </row>
    <row r="20" spans="1:7" ht="12.75">
      <c r="A20" s="288">
        <v>8</v>
      </c>
      <c r="B20" s="289">
        <v>8</v>
      </c>
      <c r="C20" s="291" t="s">
        <v>86</v>
      </c>
      <c r="D20" s="274" t="s">
        <v>87</v>
      </c>
      <c r="E20" s="292" t="s">
        <v>88</v>
      </c>
      <c r="F20" s="281" t="s">
        <v>89</v>
      </c>
      <c r="G20" s="287" t="s">
        <v>90</v>
      </c>
    </row>
    <row r="21" spans="1:7" ht="12.75">
      <c r="A21" s="288"/>
      <c r="B21" s="290"/>
      <c r="C21" s="291"/>
      <c r="D21" s="274"/>
      <c r="E21" s="292"/>
      <c r="F21" s="281"/>
      <c r="G21" s="287"/>
    </row>
    <row r="22" spans="1:7" ht="12.75">
      <c r="A22" s="288">
        <v>9</v>
      </c>
      <c r="B22" s="289">
        <v>9</v>
      </c>
      <c r="C22" s="291" t="s">
        <v>96</v>
      </c>
      <c r="D22" s="274" t="s">
        <v>97</v>
      </c>
      <c r="E22" s="292" t="s">
        <v>93</v>
      </c>
      <c r="F22" s="281" t="s">
        <v>98</v>
      </c>
      <c r="G22" s="287" t="s">
        <v>99</v>
      </c>
    </row>
    <row r="23" spans="1:7" ht="12.75">
      <c r="A23" s="288"/>
      <c r="B23" s="290"/>
      <c r="C23" s="291"/>
      <c r="D23" s="274"/>
      <c r="E23" s="292"/>
      <c r="F23" s="281"/>
      <c r="G23" s="287"/>
    </row>
    <row r="24" spans="1:7" ht="12.75">
      <c r="A24" s="288">
        <v>10</v>
      </c>
      <c r="B24" s="289">
        <v>10</v>
      </c>
      <c r="C24" s="291" t="s">
        <v>56</v>
      </c>
      <c r="D24" s="274" t="s">
        <v>57</v>
      </c>
      <c r="E24" s="292" t="s">
        <v>58</v>
      </c>
      <c r="F24" s="281" t="s">
        <v>59</v>
      </c>
      <c r="G24" s="287" t="s">
        <v>60</v>
      </c>
    </row>
    <row r="25" spans="1:7" ht="12.75">
      <c r="A25" s="288"/>
      <c r="B25" s="290"/>
      <c r="C25" s="291"/>
      <c r="D25" s="274"/>
      <c r="E25" s="292"/>
      <c r="F25" s="281"/>
      <c r="G25" s="287"/>
    </row>
    <row r="26" spans="1:7" ht="12.75">
      <c r="A26" s="288">
        <v>11</v>
      </c>
      <c r="B26" s="289">
        <v>11</v>
      </c>
      <c r="C26" s="291" t="s">
        <v>71</v>
      </c>
      <c r="D26" s="274" t="s">
        <v>72</v>
      </c>
      <c r="E26" s="292" t="s">
        <v>73</v>
      </c>
      <c r="F26" s="281" t="s">
        <v>74</v>
      </c>
      <c r="G26" s="287" t="s">
        <v>75</v>
      </c>
    </row>
    <row r="27" spans="1:7" ht="12.75">
      <c r="A27" s="288"/>
      <c r="B27" s="290"/>
      <c r="C27" s="291"/>
      <c r="D27" s="274"/>
      <c r="E27" s="292"/>
      <c r="F27" s="281"/>
      <c r="G27" s="287"/>
    </row>
    <row r="28" spans="1:7" ht="12.75">
      <c r="A28" s="288">
        <v>12</v>
      </c>
      <c r="B28" s="289">
        <v>12</v>
      </c>
      <c r="C28" s="291" t="s">
        <v>104</v>
      </c>
      <c r="D28" s="274" t="s">
        <v>105</v>
      </c>
      <c r="E28" s="292" t="s">
        <v>125</v>
      </c>
      <c r="F28" s="281" t="s">
        <v>106</v>
      </c>
      <c r="G28" s="287" t="s">
        <v>107</v>
      </c>
    </row>
    <row r="29" spans="1:7" ht="12.75">
      <c r="A29" s="288"/>
      <c r="B29" s="290"/>
      <c r="C29" s="291"/>
      <c r="D29" s="274"/>
      <c r="E29" s="292"/>
      <c r="F29" s="281"/>
      <c r="G29" s="287"/>
    </row>
    <row r="30" spans="1:8" ht="12.75">
      <c r="A30" s="283"/>
      <c r="B30" s="283"/>
      <c r="C30" s="283"/>
      <c r="D30" s="283"/>
      <c r="E30" s="283"/>
      <c r="F30" s="283"/>
      <c r="G30" s="283"/>
      <c r="H30" s="1"/>
    </row>
    <row r="31" spans="1:8" ht="12.75">
      <c r="A31" s="283"/>
      <c r="B31" s="283"/>
      <c r="C31" s="283"/>
      <c r="D31" s="283"/>
      <c r="E31" s="283"/>
      <c r="F31" s="283"/>
      <c r="G31" s="283"/>
      <c r="H31" s="1"/>
    </row>
    <row r="32" spans="1:8" ht="12.75" customHeight="1">
      <c r="A32" s="283"/>
      <c r="B32" s="295"/>
      <c r="C32" s="295"/>
      <c r="D32" s="283"/>
      <c r="E32" s="283"/>
      <c r="F32" s="283"/>
      <c r="G32" s="284"/>
      <c r="H32" s="1"/>
    </row>
    <row r="33" spans="1:8" ht="12.75">
      <c r="A33" s="283"/>
      <c r="B33" s="295"/>
      <c r="C33" s="295"/>
      <c r="D33" s="283"/>
      <c r="E33" s="283"/>
      <c r="F33" s="283"/>
      <c r="G33" s="284"/>
      <c r="H33" s="1"/>
    </row>
    <row r="34" spans="1:8" ht="12.75">
      <c r="A34" s="283"/>
      <c r="B34" s="283"/>
      <c r="C34" s="283"/>
      <c r="D34" s="283"/>
      <c r="E34" s="283"/>
      <c r="F34" s="283"/>
      <c r="G34" s="283"/>
      <c r="H34" s="1"/>
    </row>
    <row r="35" spans="1:8" ht="12.75">
      <c r="A35" s="283"/>
      <c r="B35" s="283"/>
      <c r="C35" s="283"/>
      <c r="D35" s="283"/>
      <c r="E35" s="283"/>
      <c r="F35" s="283"/>
      <c r="G35" s="283"/>
      <c r="H35" s="1"/>
    </row>
    <row r="36" spans="1:8" ht="12.75">
      <c r="A36" s="283"/>
      <c r="B36" s="283"/>
      <c r="C36" s="283"/>
      <c r="D36" s="283"/>
      <c r="E36" s="283"/>
      <c r="F36" s="283"/>
      <c r="G36" s="284"/>
      <c r="H36" s="1"/>
    </row>
    <row r="37" spans="1:8" ht="12.75">
      <c r="A37" s="283"/>
      <c r="B37" s="283"/>
      <c r="C37" s="283"/>
      <c r="D37" s="283"/>
      <c r="E37" s="283"/>
      <c r="F37" s="283"/>
      <c r="G37" s="284"/>
      <c r="H37" s="1"/>
    </row>
    <row r="38" spans="1:8" ht="12.75">
      <c r="A38" s="283"/>
      <c r="B38" s="283"/>
      <c r="C38" s="283"/>
      <c r="D38" s="283"/>
      <c r="E38" s="283"/>
      <c r="F38" s="283"/>
      <c r="G38" s="283"/>
      <c r="H38" s="1"/>
    </row>
    <row r="39" spans="1:8" ht="12.75">
      <c r="A39" s="283"/>
      <c r="B39" s="283"/>
      <c r="C39" s="283"/>
      <c r="D39" s="283"/>
      <c r="E39" s="283"/>
      <c r="F39" s="283"/>
      <c r="G39" s="283"/>
      <c r="H39" s="1"/>
    </row>
    <row r="40" spans="1:8" ht="12.75">
      <c r="A40" s="283"/>
      <c r="B40" s="283"/>
      <c r="C40" s="283"/>
      <c r="D40" s="283"/>
      <c r="E40" s="283"/>
      <c r="F40" s="283"/>
      <c r="G40" s="284"/>
      <c r="H40" s="1"/>
    </row>
    <row r="41" spans="1:8" ht="12.75">
      <c r="A41" s="283"/>
      <c r="B41" s="283"/>
      <c r="C41" s="283"/>
      <c r="D41" s="283"/>
      <c r="E41" s="283"/>
      <c r="F41" s="283"/>
      <c r="G41" s="284"/>
      <c r="H41" s="1"/>
    </row>
    <row r="42" spans="1:8" ht="12.75">
      <c r="A42" s="283"/>
      <c r="B42" s="283"/>
      <c r="C42" s="283"/>
      <c r="D42" s="283"/>
      <c r="E42" s="283"/>
      <c r="F42" s="283"/>
      <c r="G42" s="283"/>
      <c r="H42" s="1"/>
    </row>
    <row r="43" spans="1:8" ht="12.75">
      <c r="A43" s="283"/>
      <c r="B43" s="283"/>
      <c r="C43" s="283"/>
      <c r="D43" s="283"/>
      <c r="E43" s="283"/>
      <c r="F43" s="283"/>
      <c r="G43" s="283"/>
      <c r="H43" s="1"/>
    </row>
    <row r="44" spans="1:8" ht="12.75">
      <c r="A44" s="283"/>
      <c r="B44" s="283"/>
      <c r="C44" s="283"/>
      <c r="D44" s="283"/>
      <c r="E44" s="283"/>
      <c r="F44" s="283"/>
      <c r="G44" s="284"/>
      <c r="H44" s="1"/>
    </row>
    <row r="45" spans="1:8" ht="12.75">
      <c r="A45" s="283"/>
      <c r="B45" s="283"/>
      <c r="C45" s="283"/>
      <c r="D45" s="283"/>
      <c r="E45" s="283"/>
      <c r="F45" s="283"/>
      <c r="G45" s="284"/>
      <c r="H45" s="1"/>
    </row>
    <row r="46" spans="1:8" ht="12.75">
      <c r="A46" s="283"/>
      <c r="B46" s="283"/>
      <c r="C46" s="283"/>
      <c r="D46" s="283"/>
      <c r="E46" s="283"/>
      <c r="F46" s="283"/>
      <c r="G46" s="283"/>
      <c r="H46" s="1"/>
    </row>
    <row r="47" spans="1:8" ht="12.75">
      <c r="A47" s="283"/>
      <c r="B47" s="283"/>
      <c r="C47" s="283"/>
      <c r="D47" s="283"/>
      <c r="E47" s="283"/>
      <c r="F47" s="283"/>
      <c r="G47" s="283"/>
      <c r="H47" s="1"/>
    </row>
    <row r="48" spans="1:8" ht="12.75">
      <c r="A48" s="283"/>
      <c r="B48" s="283"/>
      <c r="C48" s="283"/>
      <c r="D48" s="283"/>
      <c r="E48" s="283"/>
      <c r="F48" s="283"/>
      <c r="G48" s="284"/>
      <c r="H48" s="1"/>
    </row>
    <row r="49" spans="1:8" ht="12.75">
      <c r="A49" s="283"/>
      <c r="B49" s="283"/>
      <c r="C49" s="283"/>
      <c r="D49" s="283"/>
      <c r="E49" s="283"/>
      <c r="F49" s="283"/>
      <c r="G49" s="284"/>
      <c r="H49" s="1"/>
    </row>
    <row r="50" spans="1:8" ht="12.75">
      <c r="A50" s="283"/>
      <c r="B50" s="283"/>
      <c r="C50" s="283"/>
      <c r="D50" s="283"/>
      <c r="E50" s="283"/>
      <c r="F50" s="283"/>
      <c r="G50" s="283"/>
      <c r="H50" s="1"/>
    </row>
    <row r="51" spans="1:8" ht="12.75">
      <c r="A51" s="283"/>
      <c r="B51" s="283"/>
      <c r="C51" s="283"/>
      <c r="D51" s="283"/>
      <c r="E51" s="283"/>
      <c r="F51" s="283"/>
      <c r="G51" s="283"/>
      <c r="H51" s="1"/>
    </row>
    <row r="52" spans="1:8" ht="12.75">
      <c r="A52" s="283"/>
      <c r="B52" s="283"/>
      <c r="C52" s="283"/>
      <c r="D52" s="283"/>
      <c r="E52" s="283"/>
      <c r="F52" s="283"/>
      <c r="G52" s="284"/>
      <c r="H52" s="1"/>
    </row>
    <row r="53" spans="1:8" ht="12.75">
      <c r="A53" s="283"/>
      <c r="B53" s="283"/>
      <c r="C53" s="283"/>
      <c r="D53" s="283"/>
      <c r="E53" s="283"/>
      <c r="F53" s="283"/>
      <c r="G53" s="284"/>
      <c r="H53" s="1"/>
    </row>
    <row r="54" spans="1:8" ht="12.75">
      <c r="A54" s="283"/>
      <c r="B54" s="283"/>
      <c r="C54" s="283"/>
      <c r="D54" s="283"/>
      <c r="E54" s="283"/>
      <c r="F54" s="283"/>
      <c r="G54" s="283"/>
      <c r="H54" s="1"/>
    </row>
    <row r="55" spans="1:8" ht="12.75">
      <c r="A55" s="283"/>
      <c r="B55" s="283"/>
      <c r="C55" s="283"/>
      <c r="D55" s="283"/>
      <c r="E55" s="283"/>
      <c r="F55" s="283"/>
      <c r="G55" s="283"/>
      <c r="H55" s="1"/>
    </row>
    <row r="56" spans="1:8" ht="12.75">
      <c r="A56" s="283"/>
      <c r="B56" s="283"/>
      <c r="C56" s="283"/>
      <c r="D56" s="283"/>
      <c r="E56" s="283"/>
      <c r="F56" s="283"/>
      <c r="G56" s="284"/>
      <c r="H56" s="1"/>
    </row>
    <row r="57" spans="1:8" ht="12.75">
      <c r="A57" s="283"/>
      <c r="B57" s="283"/>
      <c r="C57" s="283"/>
      <c r="D57" s="283"/>
      <c r="E57" s="283"/>
      <c r="F57" s="283"/>
      <c r="G57" s="284"/>
      <c r="H57" s="1"/>
    </row>
    <row r="58" spans="1:8" ht="12.75">
      <c r="A58" s="283"/>
      <c r="B58" s="283"/>
      <c r="C58" s="283"/>
      <c r="D58" s="283"/>
      <c r="E58" s="283"/>
      <c r="F58" s="283"/>
      <c r="G58" s="283"/>
      <c r="H58" s="1"/>
    </row>
    <row r="59" spans="1:8" ht="12.75">
      <c r="A59" s="283"/>
      <c r="B59" s="283"/>
      <c r="C59" s="283"/>
      <c r="D59" s="283"/>
      <c r="E59" s="283"/>
      <c r="F59" s="283"/>
      <c r="G59" s="283"/>
      <c r="H59" s="1"/>
    </row>
    <row r="60" spans="1:8" ht="12.75">
      <c r="A60" s="283"/>
      <c r="B60" s="283"/>
      <c r="C60" s="283"/>
      <c r="D60" s="283"/>
      <c r="E60" s="283"/>
      <c r="F60" s="283"/>
      <c r="G60" s="284"/>
      <c r="H60" s="1"/>
    </row>
    <row r="61" spans="1:8" ht="12.75">
      <c r="A61" s="283"/>
      <c r="B61" s="283"/>
      <c r="C61" s="283"/>
      <c r="D61" s="283"/>
      <c r="E61" s="283"/>
      <c r="F61" s="283"/>
      <c r="G61" s="284"/>
      <c r="H61" s="1"/>
    </row>
    <row r="62" spans="1:8" ht="12.75">
      <c r="A62" s="283"/>
      <c r="B62" s="283"/>
      <c r="C62" s="283"/>
      <c r="D62" s="283"/>
      <c r="E62" s="283"/>
      <c r="F62" s="283"/>
      <c r="G62" s="283"/>
      <c r="H62" s="1"/>
    </row>
    <row r="63" spans="1:8" ht="12.75">
      <c r="A63" s="283"/>
      <c r="B63" s="283"/>
      <c r="C63" s="283"/>
      <c r="D63" s="283"/>
      <c r="E63" s="283"/>
      <c r="F63" s="283"/>
      <c r="G63" s="283"/>
      <c r="H63" s="1"/>
    </row>
    <row r="64" spans="1:8" ht="12.75">
      <c r="A64" s="283"/>
      <c r="B64" s="283"/>
      <c r="C64" s="283"/>
      <c r="D64" s="283"/>
      <c r="E64" s="283"/>
      <c r="F64" s="283"/>
      <c r="G64" s="284"/>
      <c r="H64" s="1"/>
    </row>
    <row r="65" spans="1:8" ht="12.75">
      <c r="A65" s="283"/>
      <c r="B65" s="283"/>
      <c r="C65" s="283"/>
      <c r="D65" s="283"/>
      <c r="E65" s="283"/>
      <c r="F65" s="283"/>
      <c r="G65" s="284"/>
      <c r="H65" s="1"/>
    </row>
    <row r="66" spans="1:8" ht="12.75">
      <c r="A66" s="283"/>
      <c r="B66" s="283"/>
      <c r="C66" s="283"/>
      <c r="D66" s="283"/>
      <c r="E66" s="283"/>
      <c r="F66" s="283"/>
      <c r="G66" s="283"/>
      <c r="H66" s="1"/>
    </row>
    <row r="67" spans="1:8" ht="12.75">
      <c r="A67" s="283"/>
      <c r="B67" s="283"/>
      <c r="C67" s="283"/>
      <c r="D67" s="283"/>
      <c r="E67" s="283"/>
      <c r="F67" s="283"/>
      <c r="G67" s="283"/>
      <c r="H67" s="1"/>
    </row>
    <row r="68" spans="1:8" ht="12.75">
      <c r="A68" s="283"/>
      <c r="B68" s="283"/>
      <c r="C68" s="283"/>
      <c r="D68" s="283"/>
      <c r="E68" s="283"/>
      <c r="F68" s="283"/>
      <c r="G68" s="284"/>
      <c r="H68" s="1"/>
    </row>
    <row r="69" spans="1:8" ht="12.75">
      <c r="A69" s="283"/>
      <c r="B69" s="283"/>
      <c r="C69" s="283"/>
      <c r="D69" s="283"/>
      <c r="E69" s="283"/>
      <c r="F69" s="283"/>
      <c r="G69" s="284"/>
      <c r="H69" s="1"/>
    </row>
    <row r="70" spans="1:8" ht="12.75">
      <c r="A70" s="283"/>
      <c r="B70" s="283"/>
      <c r="C70" s="283"/>
      <c r="D70" s="283"/>
      <c r="E70" s="283"/>
      <c r="F70" s="283"/>
      <c r="G70" s="283"/>
      <c r="H70" s="1"/>
    </row>
    <row r="71" spans="1:8" ht="12.75">
      <c r="A71" s="283"/>
      <c r="B71" s="283"/>
      <c r="C71" s="283"/>
      <c r="D71" s="283"/>
      <c r="E71" s="283"/>
      <c r="F71" s="283"/>
      <c r="G71" s="283"/>
      <c r="H71" s="1"/>
    </row>
    <row r="72" spans="1:8" ht="12.75">
      <c r="A72" s="283"/>
      <c r="B72" s="283"/>
      <c r="C72" s="283"/>
      <c r="D72" s="283"/>
      <c r="E72" s="283"/>
      <c r="F72" s="283"/>
      <c r="G72" s="284"/>
      <c r="H72" s="1"/>
    </row>
    <row r="73" spans="1:8" ht="12.75">
      <c r="A73" s="283"/>
      <c r="B73" s="283"/>
      <c r="C73" s="283"/>
      <c r="D73" s="283"/>
      <c r="E73" s="283"/>
      <c r="F73" s="283"/>
      <c r="G73" s="284"/>
      <c r="H73" s="1"/>
    </row>
    <row r="74" spans="1:8" ht="12.75">
      <c r="A74" s="283"/>
      <c r="B74" s="283"/>
      <c r="C74" s="283"/>
      <c r="D74" s="283"/>
      <c r="E74" s="283"/>
      <c r="F74" s="283"/>
      <c r="G74" s="283"/>
      <c r="H74" s="1"/>
    </row>
    <row r="75" spans="1:8" ht="12.75">
      <c r="A75" s="283"/>
      <c r="B75" s="283"/>
      <c r="C75" s="283"/>
      <c r="D75" s="283"/>
      <c r="E75" s="283"/>
      <c r="F75" s="283"/>
      <c r="G75" s="283"/>
      <c r="H75" s="1"/>
    </row>
    <row r="76" spans="1:8" ht="12.75">
      <c r="A76" s="283"/>
      <c r="B76" s="283"/>
      <c r="C76" s="283"/>
      <c r="D76" s="283"/>
      <c r="E76" s="283"/>
      <c r="F76" s="283"/>
      <c r="G76" s="284"/>
      <c r="H76" s="1"/>
    </row>
    <row r="77" spans="1:8" ht="12.75">
      <c r="A77" s="283"/>
      <c r="B77" s="283"/>
      <c r="C77" s="283"/>
      <c r="D77" s="283"/>
      <c r="E77" s="283"/>
      <c r="F77" s="283"/>
      <c r="G77" s="284"/>
      <c r="H77" s="1"/>
    </row>
    <row r="78" spans="1:8" ht="12.75">
      <c r="A78" s="283"/>
      <c r="B78" s="283"/>
      <c r="C78" s="283"/>
      <c r="D78" s="283"/>
      <c r="E78" s="283"/>
      <c r="F78" s="283"/>
      <c r="G78" s="283"/>
      <c r="H78" s="1"/>
    </row>
    <row r="79" spans="1:8" ht="12.75">
      <c r="A79" s="283"/>
      <c r="B79" s="283"/>
      <c r="C79" s="283"/>
      <c r="D79" s="283"/>
      <c r="E79" s="283"/>
      <c r="F79" s="283"/>
      <c r="G79" s="283"/>
      <c r="H79" s="1"/>
    </row>
    <row r="80" spans="1:8" ht="12.75">
      <c r="A80" s="283"/>
      <c r="B80" s="283"/>
      <c r="C80" s="283"/>
      <c r="D80" s="283"/>
      <c r="E80" s="283"/>
      <c r="F80" s="283"/>
      <c r="G80" s="284"/>
      <c r="H80" s="1"/>
    </row>
    <row r="81" spans="1:8" ht="12.75">
      <c r="A81" s="283"/>
      <c r="B81" s="283"/>
      <c r="C81" s="283"/>
      <c r="D81" s="283"/>
      <c r="E81" s="283"/>
      <c r="F81" s="283"/>
      <c r="G81" s="284"/>
      <c r="H81" s="1"/>
    </row>
    <row r="82" spans="1:8" ht="12.75">
      <c r="A82" s="283"/>
      <c r="B82" s="283"/>
      <c r="C82" s="283"/>
      <c r="D82" s="283"/>
      <c r="E82" s="283"/>
      <c r="F82" s="283"/>
      <c r="G82" s="283"/>
      <c r="H82" s="1"/>
    </row>
    <row r="83" spans="1:8" ht="12.75">
      <c r="A83" s="283"/>
      <c r="B83" s="283"/>
      <c r="C83" s="283"/>
      <c r="D83" s="283"/>
      <c r="E83" s="283"/>
      <c r="F83" s="283"/>
      <c r="G83" s="283"/>
      <c r="H83" s="1"/>
    </row>
    <row r="84" spans="1:8" ht="12.75">
      <c r="A84" s="283"/>
      <c r="B84" s="283"/>
      <c r="C84" s="283"/>
      <c r="D84" s="283"/>
      <c r="E84" s="283"/>
      <c r="F84" s="283"/>
      <c r="G84" s="284"/>
      <c r="H84" s="1"/>
    </row>
    <row r="85" spans="1:8" ht="12.75">
      <c r="A85" s="283"/>
      <c r="B85" s="283"/>
      <c r="C85" s="283"/>
      <c r="D85" s="283"/>
      <c r="E85" s="283"/>
      <c r="F85" s="283"/>
      <c r="G85" s="284"/>
      <c r="H85" s="1"/>
    </row>
    <row r="86" spans="1:8" ht="12.75">
      <c r="A86" s="283"/>
      <c r="B86" s="283"/>
      <c r="C86" s="283"/>
      <c r="D86" s="283"/>
      <c r="E86" s="283"/>
      <c r="F86" s="283"/>
      <c r="G86" s="283"/>
      <c r="H86" s="1"/>
    </row>
    <row r="87" spans="1:8" ht="12.75">
      <c r="A87" s="283"/>
      <c r="B87" s="283"/>
      <c r="C87" s="283"/>
      <c r="D87" s="283"/>
      <c r="E87" s="283"/>
      <c r="F87" s="283"/>
      <c r="G87" s="283"/>
      <c r="H87" s="1"/>
    </row>
    <row r="88" spans="1:8" ht="12.75">
      <c r="A88" s="283"/>
      <c r="B88" s="283"/>
      <c r="C88" s="283"/>
      <c r="D88" s="283"/>
      <c r="E88" s="283"/>
      <c r="F88" s="283"/>
      <c r="G88" s="284"/>
      <c r="H88" s="1"/>
    </row>
    <row r="89" spans="1:8" ht="12.75">
      <c r="A89" s="283"/>
      <c r="B89" s="283"/>
      <c r="C89" s="283"/>
      <c r="D89" s="283"/>
      <c r="E89" s="283"/>
      <c r="F89" s="283"/>
      <c r="G89" s="284"/>
      <c r="H89" s="1"/>
    </row>
    <row r="90" spans="1:8" ht="12.75">
      <c r="A90" s="283"/>
      <c r="B90" s="283"/>
      <c r="C90" s="283"/>
      <c r="D90" s="283"/>
      <c r="E90" s="283"/>
      <c r="F90" s="283"/>
      <c r="G90" s="283"/>
      <c r="H90" s="1"/>
    </row>
    <row r="91" spans="1:8" ht="12.75">
      <c r="A91" s="283"/>
      <c r="B91" s="283"/>
      <c r="C91" s="283"/>
      <c r="D91" s="283"/>
      <c r="E91" s="283"/>
      <c r="F91" s="283"/>
      <c r="G91" s="283"/>
      <c r="H91" s="1"/>
    </row>
    <row r="92" spans="1:8" ht="12.75">
      <c r="A92" s="283"/>
      <c r="B92" s="283"/>
      <c r="C92" s="283"/>
      <c r="D92" s="283"/>
      <c r="E92" s="283"/>
      <c r="F92" s="283"/>
      <c r="G92" s="284"/>
      <c r="H92" s="1"/>
    </row>
    <row r="93" spans="1:8" ht="12.75">
      <c r="A93" s="283"/>
      <c r="B93" s="283"/>
      <c r="C93" s="283"/>
      <c r="D93" s="283"/>
      <c r="E93" s="283"/>
      <c r="F93" s="283"/>
      <c r="G93" s="284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</sheetData>
  <mergeCells count="316">
    <mergeCell ref="B6:B7"/>
    <mergeCell ref="B32:C33"/>
    <mergeCell ref="A4:A5"/>
    <mergeCell ref="B4:B5"/>
    <mergeCell ref="C4:C5"/>
    <mergeCell ref="A6:A7"/>
    <mergeCell ref="C6:C7"/>
    <mergeCell ref="A8:A9"/>
    <mergeCell ref="B8:B9"/>
    <mergeCell ref="B10:B11"/>
    <mergeCell ref="F8:F9"/>
    <mergeCell ref="G8:G9"/>
    <mergeCell ref="D6:D7"/>
    <mergeCell ref="E6:E7"/>
    <mergeCell ref="F6:F7"/>
    <mergeCell ref="G6:G7"/>
    <mergeCell ref="A2:G2"/>
    <mergeCell ref="D4:D5"/>
    <mergeCell ref="E4:E5"/>
    <mergeCell ref="F4:F5"/>
    <mergeCell ref="G4:G5"/>
    <mergeCell ref="D10:D11"/>
    <mergeCell ref="E10:E11"/>
    <mergeCell ref="D8:D9"/>
    <mergeCell ref="E8:E9"/>
    <mergeCell ref="F10:F11"/>
    <mergeCell ref="G10:G11"/>
    <mergeCell ref="C8:C9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C10:C11"/>
    <mergeCell ref="A10:A11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G22:G23"/>
    <mergeCell ref="E24:E25"/>
    <mergeCell ref="F24:F25"/>
    <mergeCell ref="G24:G25"/>
    <mergeCell ref="A22:A23"/>
    <mergeCell ref="B22:B23"/>
    <mergeCell ref="A24:A25"/>
    <mergeCell ref="B24:B25"/>
    <mergeCell ref="C24:C25"/>
    <mergeCell ref="D24:D25"/>
    <mergeCell ref="A26:A27"/>
    <mergeCell ref="B26:B27"/>
    <mergeCell ref="E22:E23"/>
    <mergeCell ref="F22:F23"/>
    <mergeCell ref="C22:C23"/>
    <mergeCell ref="D22:D23"/>
    <mergeCell ref="E26:E27"/>
    <mergeCell ref="F26:F27"/>
    <mergeCell ref="C26:C27"/>
    <mergeCell ref="D26:D27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G30:G31"/>
    <mergeCell ref="A32:A33"/>
    <mergeCell ref="D32:D33"/>
    <mergeCell ref="E32:E33"/>
    <mergeCell ref="F32:F33"/>
    <mergeCell ref="G32:G33"/>
    <mergeCell ref="A30:A31"/>
    <mergeCell ref="B30:B31"/>
    <mergeCell ref="C30:C31"/>
    <mergeCell ref="D30:D31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G84:G85"/>
    <mergeCell ref="G86:G87"/>
    <mergeCell ref="A84:A85"/>
    <mergeCell ref="B84:B85"/>
    <mergeCell ref="A86:A87"/>
    <mergeCell ref="B86:B87"/>
    <mergeCell ref="C86:C87"/>
    <mergeCell ref="D86:D87"/>
    <mergeCell ref="C88:C89"/>
    <mergeCell ref="D88:D89"/>
    <mergeCell ref="E84:E85"/>
    <mergeCell ref="F84:F85"/>
    <mergeCell ref="C84:C85"/>
    <mergeCell ref="D84:D85"/>
    <mergeCell ref="E86:E87"/>
    <mergeCell ref="F86:F87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E92:E93"/>
    <mergeCell ref="F92:F93"/>
    <mergeCell ref="G92:G93"/>
    <mergeCell ref="A1:G1"/>
    <mergeCell ref="A92:A93"/>
    <mergeCell ref="B92:B93"/>
    <mergeCell ref="C92:C93"/>
    <mergeCell ref="D92:D93"/>
    <mergeCell ref="E88:E89"/>
    <mergeCell ref="F88:F8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S98"/>
  <sheetViews>
    <sheetView workbookViewId="0" topLeftCell="E56">
      <selection activeCell="I80" sqref="I58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301" t="s">
        <v>31</v>
      </c>
      <c r="B1" s="301"/>
      <c r="C1" s="301"/>
      <c r="D1" s="301"/>
      <c r="E1" s="301"/>
      <c r="F1" s="301"/>
      <c r="G1" s="301"/>
      <c r="H1" s="301"/>
      <c r="I1" s="301" t="s">
        <v>31</v>
      </c>
      <c r="J1" s="301"/>
      <c r="K1" s="301"/>
      <c r="L1" s="301"/>
      <c r="M1" s="301"/>
      <c r="N1" s="301"/>
      <c r="O1" s="301"/>
      <c r="P1" s="301"/>
      <c r="Q1" s="4"/>
    </row>
    <row r="2" spans="1:17" ht="25.5" customHeight="1">
      <c r="A2" s="3" t="s">
        <v>9</v>
      </c>
      <c r="B2" s="3" t="s">
        <v>17</v>
      </c>
      <c r="C2" s="3"/>
      <c r="D2" s="3"/>
      <c r="E2" s="21" t="str">
        <f>'пр.взвешивания'!E3</f>
        <v>в.к.   44      кг.</v>
      </c>
      <c r="F2" s="3"/>
      <c r="G2" s="3"/>
      <c r="H2" s="3"/>
      <c r="I2" s="3" t="s">
        <v>11</v>
      </c>
      <c r="J2" s="3" t="s">
        <v>17</v>
      </c>
      <c r="K2" s="3"/>
      <c r="L2" s="3"/>
      <c r="M2" s="21" t="str">
        <f>E2</f>
        <v>в.к.   44      кг.</v>
      </c>
      <c r="N2" s="3"/>
      <c r="O2" s="3"/>
      <c r="P2" s="3"/>
      <c r="Q2" s="4"/>
    </row>
    <row r="3" spans="1:17" ht="12.75" customHeight="1">
      <c r="A3" s="274" t="s">
        <v>0</v>
      </c>
      <c r="B3" s="274" t="s">
        <v>1</v>
      </c>
      <c r="C3" s="274" t="s">
        <v>2</v>
      </c>
      <c r="D3" s="274" t="s">
        <v>3</v>
      </c>
      <c r="E3" s="274" t="s">
        <v>13</v>
      </c>
      <c r="F3" s="274" t="s">
        <v>14</v>
      </c>
      <c r="G3" s="274" t="s">
        <v>15</v>
      </c>
      <c r="H3" s="274" t="s">
        <v>16</v>
      </c>
      <c r="I3" s="274" t="s">
        <v>0</v>
      </c>
      <c r="J3" s="274" t="s">
        <v>1</v>
      </c>
      <c r="K3" s="274" t="s">
        <v>2</v>
      </c>
      <c r="L3" s="274" t="s">
        <v>3</v>
      </c>
      <c r="M3" s="274" t="s">
        <v>13</v>
      </c>
      <c r="N3" s="274" t="s">
        <v>14</v>
      </c>
      <c r="O3" s="274" t="s">
        <v>15</v>
      </c>
      <c r="P3" s="274" t="s">
        <v>16</v>
      </c>
      <c r="Q3" s="4"/>
    </row>
    <row r="4" spans="1:17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4"/>
    </row>
    <row r="5" spans="1:18" ht="12.75" customHeight="1">
      <c r="A5" s="274">
        <v>1</v>
      </c>
      <c r="B5" s="299" t="str">
        <f>VLOOKUP(A5,'пр.взвешивания'!B6:E29,2,FALSE)</f>
        <v>КУРДАДЗЕ Лали Мерабиевна</v>
      </c>
      <c r="C5" s="299" t="str">
        <f>VLOOKUP(B5,'пр.взвешивания'!C6:F29,2,FALSE)</f>
        <v>16.08.95 КМС</v>
      </c>
      <c r="D5" s="299" t="str">
        <f>VLOOKUP(C5,'пр.взвешивания'!D6:G29,2,FALSE)</f>
        <v>ЦФО Владимирская Ковров МО</v>
      </c>
      <c r="E5" s="279"/>
      <c r="F5" s="280"/>
      <c r="G5" s="281"/>
      <c r="H5" s="274"/>
      <c r="I5" s="274">
        <v>7</v>
      </c>
      <c r="J5" s="299" t="str">
        <f>VLOOKUP(I5,'пр.взвешивания'!B6:E29,2,FALSE)</f>
        <v>НИЗАМОВА Венера Альбертовна</v>
      </c>
      <c r="K5" s="299" t="str">
        <f>VLOOKUP(J5,'пр.взвешивания'!C6:F29,2,FALSE)</f>
        <v>28.05.93 кмс</v>
      </c>
      <c r="L5" s="299" t="str">
        <f>VLOOKUP(K5,'пр.взвешивания'!D6:G29,2,FALSE)</f>
        <v>ПФО Пермский Березники ПР</v>
      </c>
      <c r="M5" s="274"/>
      <c r="N5" s="274"/>
      <c r="O5" s="274"/>
      <c r="P5" s="274"/>
      <c r="Q5" s="4"/>
      <c r="R5" s="5"/>
    </row>
    <row r="6" spans="1:18" ht="12.75">
      <c r="A6" s="274"/>
      <c r="B6" s="297"/>
      <c r="C6" s="297"/>
      <c r="D6" s="297"/>
      <c r="E6" s="279"/>
      <c r="F6" s="279"/>
      <c r="G6" s="281"/>
      <c r="H6" s="274"/>
      <c r="I6" s="274"/>
      <c r="J6" s="297"/>
      <c r="K6" s="297"/>
      <c r="L6" s="297"/>
      <c r="M6" s="274"/>
      <c r="N6" s="274"/>
      <c r="O6" s="274"/>
      <c r="P6" s="274"/>
      <c r="Q6" s="4"/>
      <c r="R6" s="5"/>
    </row>
    <row r="7" spans="1:18" ht="12.75" customHeight="1">
      <c r="A7" s="151">
        <v>2</v>
      </c>
      <c r="B7" s="299" t="str">
        <f>VLOOKUP(A7,'пр.взвешивания'!B8:E31,2,FALSE)</f>
        <v>АГАФОНОВА Екатерина Евгеньевна</v>
      </c>
      <c r="C7" s="299" t="str">
        <f>VLOOKUP(B7,'пр.взвешивания'!C8:F31,2,FALSE)</f>
        <v>21.03.94 КМС</v>
      </c>
      <c r="D7" s="299" t="str">
        <f>VLOOKUP(C7,'пр.взвешивания'!D8:G31,2,FALSE)</f>
        <v>ДВФО Приморский Владивосток  МО</v>
      </c>
      <c r="E7" s="304"/>
      <c r="F7" s="304"/>
      <c r="G7" s="151"/>
      <c r="H7" s="151"/>
      <c r="I7" s="151">
        <v>8</v>
      </c>
      <c r="J7" s="299" t="str">
        <f>VLOOKUP(I7,'пр.взвешивания'!B8:E31,2,FALSE)</f>
        <v>КИТУНИНА Светлана Александровна</v>
      </c>
      <c r="K7" s="299" t="str">
        <f>VLOOKUP(J7,'пр.взвешивания'!C8:F31,2,FALSE)</f>
        <v>15.07.94 КМС</v>
      </c>
      <c r="L7" s="299" t="str">
        <f>VLOOKUP(K7,'пр.взвешивания'!D8:G31,2,FALSE)</f>
        <v>УФО Челябинская Челябинск МО</v>
      </c>
      <c r="M7" s="151"/>
      <c r="N7" s="151"/>
      <c r="O7" s="151"/>
      <c r="P7" s="151"/>
      <c r="Q7" s="4"/>
      <c r="R7" s="5"/>
    </row>
    <row r="8" spans="1:18" ht="13.5" thickBot="1">
      <c r="A8" s="298"/>
      <c r="B8" s="300"/>
      <c r="C8" s="300"/>
      <c r="D8" s="300"/>
      <c r="E8" s="305"/>
      <c r="F8" s="305"/>
      <c r="G8" s="298"/>
      <c r="H8" s="298"/>
      <c r="I8" s="298"/>
      <c r="J8" s="300"/>
      <c r="K8" s="300"/>
      <c r="L8" s="300"/>
      <c r="M8" s="298"/>
      <c r="N8" s="298"/>
      <c r="O8" s="298"/>
      <c r="P8" s="298"/>
      <c r="Q8" s="4"/>
      <c r="R8" s="5"/>
    </row>
    <row r="9" spans="1:18" ht="12.75" customHeight="1">
      <c r="A9" s="294">
        <v>3</v>
      </c>
      <c r="B9" s="296" t="str">
        <f>VLOOKUP(A9,'пр.взвешивания'!B10:E33,2,FALSE)</f>
        <v>ПАВЛЕНКО Анастасия Сергеевна</v>
      </c>
      <c r="C9" s="296" t="str">
        <f>VLOOKUP(B9,'пр.взвешивания'!C10:F33,2,FALSE)</f>
        <v>21.02.94 КМС</v>
      </c>
      <c r="D9" s="296" t="str">
        <f>VLOOKUP(C9,'пр.взвешивания'!D10:G33,2,FALSE)</f>
        <v>ПФО Самарская Самара МО</v>
      </c>
      <c r="E9" s="294" t="s">
        <v>32</v>
      </c>
      <c r="F9" s="302"/>
      <c r="G9" s="294"/>
      <c r="H9" s="294"/>
      <c r="I9" s="294">
        <v>9</v>
      </c>
      <c r="J9" s="296" t="str">
        <f>VLOOKUP(I9,'пр.взвешивания'!B10:E33,2,FALSE)</f>
        <v>ЧИСТИЛИНА Светлана Игоревна</v>
      </c>
      <c r="K9" s="296" t="str">
        <f>VLOOKUP(J9,'пр.взвешивания'!C10:F33,2,FALSE)</f>
        <v>02.08.94 1</v>
      </c>
      <c r="L9" s="296" t="str">
        <f>VLOOKUP(K9,'пр.взвешивания'!D10:G33,2,FALSE)</f>
        <v>МОСКВА МКС</v>
      </c>
      <c r="M9" s="294" t="s">
        <v>32</v>
      </c>
      <c r="N9" s="294"/>
      <c r="O9" s="294"/>
      <c r="P9" s="294"/>
      <c r="Q9" s="4"/>
      <c r="R9" s="5"/>
    </row>
    <row r="10" spans="1:18" ht="12.75">
      <c r="A10" s="152"/>
      <c r="B10" s="297"/>
      <c r="C10" s="297"/>
      <c r="D10" s="297"/>
      <c r="E10" s="152"/>
      <c r="F10" s="303"/>
      <c r="G10" s="152"/>
      <c r="H10" s="152"/>
      <c r="I10" s="152"/>
      <c r="J10" s="297"/>
      <c r="K10" s="297"/>
      <c r="L10" s="297"/>
      <c r="M10" s="152"/>
      <c r="N10" s="152"/>
      <c r="O10" s="152"/>
      <c r="P10" s="152"/>
      <c r="Q10" s="4"/>
      <c r="R10" s="5"/>
    </row>
    <row r="11" spans="1:18" ht="18" customHeight="1">
      <c r="A11" s="3" t="s">
        <v>9</v>
      </c>
      <c r="B11" s="3" t="s">
        <v>18</v>
      </c>
      <c r="C11" s="7"/>
      <c r="D11" s="7"/>
      <c r="E11" s="21" t="str">
        <f>E2</f>
        <v>в.к.   44      кг.</v>
      </c>
      <c r="F11" s="4"/>
      <c r="G11" s="4"/>
      <c r="H11" s="4"/>
      <c r="I11" s="3" t="s">
        <v>11</v>
      </c>
      <c r="J11" s="3" t="s">
        <v>18</v>
      </c>
      <c r="K11" s="8"/>
      <c r="L11" s="8"/>
      <c r="M11" s="21" t="str">
        <f>M2</f>
        <v>в.к.   44      кг.</v>
      </c>
      <c r="N11" s="4"/>
      <c r="O11" s="4"/>
      <c r="P11" s="4"/>
      <c r="Q11" s="4"/>
      <c r="R11" s="5"/>
    </row>
    <row r="12" spans="1:18" ht="12.75" customHeight="1">
      <c r="A12" s="274">
        <v>1</v>
      </c>
      <c r="B12" s="299" t="str">
        <f>VLOOKUP(A12,'пр.взвешивания'!B6:E29,2,FALSE)</f>
        <v>КУРДАДЗЕ Лали Мерабиевна</v>
      </c>
      <c r="C12" s="299" t="str">
        <f>VLOOKUP(B12,'пр.взвешивания'!C6:F29,2,FALSE)</f>
        <v>16.08.95 КМС</v>
      </c>
      <c r="D12" s="299" t="str">
        <f>VLOOKUP(C12,'пр.взвешивания'!D6:G29,2,FALSE)</f>
        <v>ЦФО Владимирская Ковров МО</v>
      </c>
      <c r="E12" s="279"/>
      <c r="F12" s="279"/>
      <c r="G12" s="281"/>
      <c r="H12" s="274"/>
      <c r="I12" s="274">
        <v>7</v>
      </c>
      <c r="J12" s="299" t="str">
        <f>VLOOKUP(I12,'пр.взвешивания'!B6:E29,2,FALSE)</f>
        <v>НИЗАМОВА Венера Альбертовна</v>
      </c>
      <c r="K12" s="299" t="str">
        <f>VLOOKUP(J12,'пр.взвешивания'!C6:F29,2,FALSE)</f>
        <v>28.05.93 кмс</v>
      </c>
      <c r="L12" s="299" t="str">
        <f>VLOOKUP(K12,'пр.взвешивания'!D6:G29,2,FALSE)</f>
        <v>ПФО Пермский Березники ПР</v>
      </c>
      <c r="M12" s="274"/>
      <c r="N12" s="274"/>
      <c r="O12" s="274"/>
      <c r="P12" s="274"/>
      <c r="Q12" s="4"/>
      <c r="R12" s="5"/>
    </row>
    <row r="13" spans="1:18" ht="12.75">
      <c r="A13" s="274"/>
      <c r="B13" s="297"/>
      <c r="C13" s="297"/>
      <c r="D13" s="297"/>
      <c r="E13" s="279"/>
      <c r="F13" s="279"/>
      <c r="G13" s="281"/>
      <c r="H13" s="274"/>
      <c r="I13" s="274"/>
      <c r="J13" s="297"/>
      <c r="K13" s="297"/>
      <c r="L13" s="297"/>
      <c r="M13" s="274"/>
      <c r="N13" s="274"/>
      <c r="O13" s="274"/>
      <c r="P13" s="274"/>
      <c r="Q13" s="4"/>
      <c r="R13" s="5"/>
    </row>
    <row r="14" spans="1:18" ht="12.75" customHeight="1">
      <c r="A14" s="151">
        <v>3</v>
      </c>
      <c r="B14" s="299" t="str">
        <f>VLOOKUP(A14,'пр.взвешивания'!B8:E31,2,FALSE)</f>
        <v>ПАВЛЕНКО Анастасия Сергеевна</v>
      </c>
      <c r="C14" s="299" t="str">
        <f>VLOOKUP(B14,'пр.взвешивания'!C8:F31,2,FALSE)</f>
        <v>21.02.94 КМС</v>
      </c>
      <c r="D14" s="299" t="str">
        <f>VLOOKUP(C14,'пр.взвешивания'!D8:G31,2,FALSE)</f>
        <v>ПФО Самарская Самара МО</v>
      </c>
      <c r="E14" s="304"/>
      <c r="F14" s="304"/>
      <c r="G14" s="151"/>
      <c r="H14" s="151"/>
      <c r="I14" s="151">
        <v>9</v>
      </c>
      <c r="J14" s="299" t="str">
        <f>VLOOKUP(I14,'пр.взвешивания'!B8:E31,2,FALSE)</f>
        <v>ЧИСТИЛИНА Светлана Игоревна</v>
      </c>
      <c r="K14" s="299" t="str">
        <f>VLOOKUP(J14,'пр.взвешивания'!C8:F31,2,FALSE)</f>
        <v>02.08.94 1</v>
      </c>
      <c r="L14" s="299" t="str">
        <f>VLOOKUP(K14,'пр.взвешивания'!D8:G31,2,FALSE)</f>
        <v>МОСКВА МКС</v>
      </c>
      <c r="M14" s="151"/>
      <c r="N14" s="151"/>
      <c r="O14" s="151"/>
      <c r="P14" s="151"/>
      <c r="Q14" s="4"/>
      <c r="R14" s="5"/>
    </row>
    <row r="15" spans="1:18" ht="13.5" thickBot="1">
      <c r="A15" s="298"/>
      <c r="B15" s="300"/>
      <c r="C15" s="300"/>
      <c r="D15" s="300"/>
      <c r="E15" s="305"/>
      <c r="F15" s="305"/>
      <c r="G15" s="298"/>
      <c r="H15" s="298"/>
      <c r="I15" s="298"/>
      <c r="J15" s="300"/>
      <c r="K15" s="300"/>
      <c r="L15" s="300"/>
      <c r="M15" s="298"/>
      <c r="N15" s="298"/>
      <c r="O15" s="298"/>
      <c r="P15" s="298"/>
      <c r="Q15" s="4"/>
      <c r="R15" s="5"/>
    </row>
    <row r="16" spans="1:18" ht="12.75" customHeight="1">
      <c r="A16" s="294">
        <v>2</v>
      </c>
      <c r="B16" s="296" t="str">
        <f>VLOOKUP(A16,'пр.взвешивания'!B6:E29,2,FALSE)</f>
        <v>АГАФОНОВА Екатерина Евгеньевна</v>
      </c>
      <c r="C16" s="296" t="str">
        <f>VLOOKUP(B16,'пр.взвешивания'!C6:F29,2,FALSE)</f>
        <v>21.03.94 КМС</v>
      </c>
      <c r="D16" s="296" t="str">
        <f>VLOOKUP(C16,'пр.взвешивания'!D6:G29,2,FALSE)</f>
        <v>ДВФО Приморский Владивосток  МО</v>
      </c>
      <c r="E16" s="294" t="s">
        <v>32</v>
      </c>
      <c r="F16" s="302"/>
      <c r="G16" s="294"/>
      <c r="H16" s="294"/>
      <c r="I16" s="294">
        <v>8</v>
      </c>
      <c r="J16" s="296" t="str">
        <f>VLOOKUP(I16,'пр.взвешивания'!B10:E33,2,FALSE)</f>
        <v>КИТУНИНА Светлана Александровна</v>
      </c>
      <c r="K16" s="296" t="str">
        <f>VLOOKUP(J16,'пр.взвешивания'!C10:F33,2,FALSE)</f>
        <v>15.07.94 КМС</v>
      </c>
      <c r="L16" s="296" t="str">
        <f>VLOOKUP(K16,'пр.взвешивания'!D10:G33,2,FALSE)</f>
        <v>УФО Челябинская Челябинск МО</v>
      </c>
      <c r="M16" s="294" t="s">
        <v>32</v>
      </c>
      <c r="N16" s="294"/>
      <c r="O16" s="294"/>
      <c r="P16" s="294"/>
      <c r="Q16" s="4"/>
      <c r="R16" s="5"/>
    </row>
    <row r="17" spans="1:18" ht="12.75">
      <c r="A17" s="152"/>
      <c r="B17" s="297"/>
      <c r="C17" s="297"/>
      <c r="D17" s="297"/>
      <c r="E17" s="152"/>
      <c r="F17" s="303"/>
      <c r="G17" s="152"/>
      <c r="H17" s="152"/>
      <c r="I17" s="152"/>
      <c r="J17" s="297"/>
      <c r="K17" s="297"/>
      <c r="L17" s="297"/>
      <c r="M17" s="152"/>
      <c r="N17" s="152"/>
      <c r="O17" s="152"/>
      <c r="P17" s="152"/>
      <c r="Q17" s="4"/>
      <c r="R17" s="5"/>
    </row>
    <row r="18" spans="1:18" ht="21" customHeight="1">
      <c r="A18" s="3" t="s">
        <v>9</v>
      </c>
      <c r="B18" s="3" t="s">
        <v>19</v>
      </c>
      <c r="C18" s="7"/>
      <c r="D18" s="7"/>
      <c r="E18" s="21" t="str">
        <f>E11</f>
        <v>в.к.   44      кг.</v>
      </c>
      <c r="F18" s="4"/>
      <c r="G18" s="4"/>
      <c r="H18" s="4"/>
      <c r="I18" s="3" t="s">
        <v>11</v>
      </c>
      <c r="J18" s="3" t="s">
        <v>19</v>
      </c>
      <c r="K18" s="8"/>
      <c r="L18" s="8"/>
      <c r="M18" s="21" t="str">
        <f>M11</f>
        <v>в.к.   44      кг.</v>
      </c>
      <c r="N18" s="4"/>
      <c r="O18" s="4"/>
      <c r="P18" s="4"/>
      <c r="Q18" s="4"/>
      <c r="R18" s="5"/>
    </row>
    <row r="19" spans="1:18" ht="12.75" customHeight="1">
      <c r="A19" s="274">
        <v>3</v>
      </c>
      <c r="B19" s="299" t="str">
        <f>VLOOKUP(A19,'пр.взвешивания'!B6:E29,2,FALSE)</f>
        <v>ПАВЛЕНКО Анастасия Сергеевна</v>
      </c>
      <c r="C19" s="299" t="str">
        <f>VLOOKUP(B19,'пр.взвешивания'!C6:F29,2,FALSE)</f>
        <v>21.02.94 КМС</v>
      </c>
      <c r="D19" s="299" t="str">
        <f>VLOOKUP(C19,'пр.взвешивания'!D6:G29,2,FALSE)</f>
        <v>ПФО Самарская Самара МО</v>
      </c>
      <c r="E19" s="279"/>
      <c r="F19" s="279"/>
      <c r="G19" s="274"/>
      <c r="H19" s="274"/>
      <c r="I19" s="274">
        <v>9</v>
      </c>
      <c r="J19" s="299" t="str">
        <f>VLOOKUP(I19,'пр.взвешивания'!B6:E29,2,FALSE)</f>
        <v>ЧИСТИЛИНА Светлана Игоревна</v>
      </c>
      <c r="K19" s="299" t="str">
        <f>VLOOKUP(J19,'пр.взвешивания'!C6:F29,2,FALSE)</f>
        <v>02.08.94 1</v>
      </c>
      <c r="L19" s="299" t="str">
        <f>VLOOKUP(K19,'пр.взвешивания'!D6:G29,2,FALSE)</f>
        <v>МОСКВА МКС</v>
      </c>
      <c r="M19" s="274"/>
      <c r="N19" s="274"/>
      <c r="O19" s="274"/>
      <c r="P19" s="274"/>
      <c r="Q19" s="4"/>
      <c r="R19" s="5"/>
    </row>
    <row r="20" spans="1:18" ht="12.75">
      <c r="A20" s="274"/>
      <c r="B20" s="297"/>
      <c r="C20" s="297"/>
      <c r="D20" s="297"/>
      <c r="E20" s="279"/>
      <c r="F20" s="279"/>
      <c r="G20" s="274"/>
      <c r="H20" s="274"/>
      <c r="I20" s="274"/>
      <c r="J20" s="297"/>
      <c r="K20" s="297"/>
      <c r="L20" s="297"/>
      <c r="M20" s="274"/>
      <c r="N20" s="274"/>
      <c r="O20" s="274"/>
      <c r="P20" s="274"/>
      <c r="Q20" s="4"/>
      <c r="R20" s="5"/>
    </row>
    <row r="21" spans="1:18" ht="12.75" customHeight="1">
      <c r="A21" s="151">
        <v>2</v>
      </c>
      <c r="B21" s="299" t="str">
        <f>VLOOKUP(A21,'пр.взвешивания'!B8:E31,2,FALSE)</f>
        <v>АГАФОНОВА Екатерина Евгеньевна</v>
      </c>
      <c r="C21" s="299" t="str">
        <f>VLOOKUP(B21,'пр.взвешивания'!C8:F31,2,FALSE)</f>
        <v>21.03.94 КМС</v>
      </c>
      <c r="D21" s="299" t="str">
        <f>VLOOKUP(C21,'пр.взвешивания'!D8:G31,2,FALSE)</f>
        <v>ДВФО Приморский Владивосток  МО</v>
      </c>
      <c r="E21" s="304"/>
      <c r="F21" s="304"/>
      <c r="G21" s="151"/>
      <c r="H21" s="151"/>
      <c r="I21" s="151">
        <v>8</v>
      </c>
      <c r="J21" s="299" t="str">
        <f>VLOOKUP(I21,'пр.взвешивания'!B8:E31,2,FALSE)</f>
        <v>КИТУНИНА Светлана Александровна</v>
      </c>
      <c r="K21" s="299" t="str">
        <f>VLOOKUP(J21,'пр.взвешивания'!C8:F31,2,FALSE)</f>
        <v>15.07.94 КМС</v>
      </c>
      <c r="L21" s="299" t="str">
        <f>VLOOKUP(K21,'пр.взвешивания'!D8:G31,2,FALSE)</f>
        <v>УФО Челябинская Челябинск МО</v>
      </c>
      <c r="M21" s="151"/>
      <c r="N21" s="151"/>
      <c r="O21" s="151"/>
      <c r="P21" s="151"/>
      <c r="Q21" s="4"/>
      <c r="R21" s="5"/>
    </row>
    <row r="22" spans="1:18" ht="13.5" thickBot="1">
      <c r="A22" s="298"/>
      <c r="B22" s="300"/>
      <c r="C22" s="300"/>
      <c r="D22" s="300"/>
      <c r="E22" s="305"/>
      <c r="F22" s="305"/>
      <c r="G22" s="298"/>
      <c r="H22" s="298"/>
      <c r="I22" s="298"/>
      <c r="J22" s="300"/>
      <c r="K22" s="300"/>
      <c r="L22" s="300"/>
      <c r="M22" s="298"/>
      <c r="N22" s="298"/>
      <c r="O22" s="298"/>
      <c r="P22" s="298"/>
      <c r="Q22" s="4"/>
      <c r="R22" s="5"/>
    </row>
    <row r="23" spans="1:18" ht="12.75" customHeight="1">
      <c r="A23" s="294">
        <v>1</v>
      </c>
      <c r="B23" s="296" t="str">
        <f>VLOOKUP(A23,'пр.взвешивания'!B6:E29,2,FALSE)</f>
        <v>КУРДАДЗЕ Лали Мерабиевна</v>
      </c>
      <c r="C23" s="296" t="str">
        <f>VLOOKUP(B23,'пр.взвешивания'!C6:F29,2,FALSE)</f>
        <v>16.08.95 КМС</v>
      </c>
      <c r="D23" s="296" t="str">
        <f>VLOOKUP(C23,'пр.взвешивания'!D6:G29,2,FALSE)</f>
        <v>ЦФО Владимирская Ковров МО</v>
      </c>
      <c r="E23" s="294" t="s">
        <v>32</v>
      </c>
      <c r="F23" s="302"/>
      <c r="G23" s="294"/>
      <c r="H23" s="294"/>
      <c r="I23" s="294">
        <v>7</v>
      </c>
      <c r="J23" s="296" t="str">
        <f>VLOOKUP(I23,'пр.взвешивания'!B10:E33,2,FALSE)</f>
        <v>НИЗАМОВА Венера Альбертовна</v>
      </c>
      <c r="K23" s="296" t="str">
        <f>VLOOKUP(J23,'пр.взвешивания'!C10:F33,2,FALSE)</f>
        <v>28.05.93 кмс</v>
      </c>
      <c r="L23" s="296" t="str">
        <f>VLOOKUP(K23,'пр.взвешивания'!D10:G33,2,FALSE)</f>
        <v>ПФО Пермский Березники ПР</v>
      </c>
      <c r="M23" s="294" t="s">
        <v>32</v>
      </c>
      <c r="N23" s="294"/>
      <c r="O23" s="294"/>
      <c r="P23" s="294"/>
      <c r="Q23" s="4"/>
      <c r="R23" s="5"/>
    </row>
    <row r="24" spans="1:18" ht="12.75">
      <c r="A24" s="152"/>
      <c r="B24" s="297"/>
      <c r="C24" s="297"/>
      <c r="D24" s="297"/>
      <c r="E24" s="152"/>
      <c r="F24" s="303"/>
      <c r="G24" s="152"/>
      <c r="H24" s="152"/>
      <c r="I24" s="152"/>
      <c r="J24" s="297"/>
      <c r="K24" s="297"/>
      <c r="L24" s="297"/>
      <c r="M24" s="152"/>
      <c r="N24" s="152"/>
      <c r="O24" s="152"/>
      <c r="P24" s="152"/>
      <c r="Q24" s="4"/>
      <c r="R24" s="5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8"/>
      <c r="L25" s="8"/>
      <c r="M25" s="4"/>
      <c r="N25" s="4"/>
      <c r="O25" s="4"/>
      <c r="P25" s="4"/>
      <c r="Q25" s="4"/>
      <c r="R25" s="5"/>
    </row>
    <row r="26" spans="1:18" ht="24.75" customHeight="1">
      <c r="A26" s="3" t="s">
        <v>10</v>
      </c>
      <c r="B26" s="3" t="s">
        <v>17</v>
      </c>
      <c r="C26" s="3"/>
      <c r="D26" s="3"/>
      <c r="E26" s="21" t="str">
        <f>E18</f>
        <v>в.к.   44      кг.</v>
      </c>
      <c r="F26" s="3"/>
      <c r="G26" s="3"/>
      <c r="H26" s="3"/>
      <c r="I26" s="3" t="s">
        <v>12</v>
      </c>
      <c r="J26" s="3" t="s">
        <v>17</v>
      </c>
      <c r="K26" s="3"/>
      <c r="L26" s="3"/>
      <c r="M26" s="21" t="str">
        <f>M2</f>
        <v>в.к.   44      кг.</v>
      </c>
      <c r="N26" s="3"/>
      <c r="O26" s="3"/>
      <c r="P26" s="3"/>
      <c r="Q26" s="4"/>
      <c r="R26" s="5"/>
    </row>
    <row r="27" spans="1:18" ht="12.75">
      <c r="A27" s="274" t="s">
        <v>0</v>
      </c>
      <c r="B27" s="274" t="s">
        <v>1</v>
      </c>
      <c r="C27" s="274" t="s">
        <v>2</v>
      </c>
      <c r="D27" s="274" t="s">
        <v>3</v>
      </c>
      <c r="E27" s="274" t="s">
        <v>13</v>
      </c>
      <c r="F27" s="274" t="s">
        <v>14</v>
      </c>
      <c r="G27" s="274" t="s">
        <v>15</v>
      </c>
      <c r="H27" s="274" t="s">
        <v>16</v>
      </c>
      <c r="I27" s="274" t="s">
        <v>0</v>
      </c>
      <c r="J27" s="274" t="s">
        <v>1</v>
      </c>
      <c r="K27" s="274" t="s">
        <v>2</v>
      </c>
      <c r="L27" s="274" t="s">
        <v>3</v>
      </c>
      <c r="M27" s="274" t="s">
        <v>13</v>
      </c>
      <c r="N27" s="274" t="s">
        <v>14</v>
      </c>
      <c r="O27" s="274" t="s">
        <v>15</v>
      </c>
      <c r="P27" s="274" t="s">
        <v>16</v>
      </c>
      <c r="Q27" s="4"/>
      <c r="R27" s="5"/>
    </row>
    <row r="28" spans="1:18" ht="12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4"/>
      <c r="R28" s="5"/>
    </row>
    <row r="29" spans="1:18" ht="12.75" customHeight="1">
      <c r="A29" s="274">
        <v>4</v>
      </c>
      <c r="B29" s="299" t="str">
        <f>VLOOKUP(A29,'пр.взвешивания'!B6:E29,2,FALSE)</f>
        <v>ВЛАСОВА Лаписа Владимирвна</v>
      </c>
      <c r="C29" s="299">
        <f>VLOOKUP(B29,'пр.взвешивания'!C6:F29,2,FALSE)</f>
        <v>34137</v>
      </c>
      <c r="D29" s="299" t="str">
        <f>VLOOKUP(C29,'пр.взвешивания'!D6:G29,2,FALSE)</f>
        <v>СФОКраснярский Канск МО</v>
      </c>
      <c r="E29" s="279"/>
      <c r="F29" s="279"/>
      <c r="G29" s="274"/>
      <c r="H29" s="274"/>
      <c r="I29" s="274">
        <v>10</v>
      </c>
      <c r="J29" s="299" t="str">
        <f>VLOOKUP(I29,'пр.взвешивания'!B6:E29,2,FALSE)</f>
        <v>ПЛОТНИКОВА Олеся Анатольевна</v>
      </c>
      <c r="K29" s="299" t="str">
        <f>VLOOKUP(J29,'пр.взвешивания'!C6:F29,2,FALSE)</f>
        <v>07.03.93 КМС</v>
      </c>
      <c r="L29" s="299" t="str">
        <f>VLOOKUP(K29,'пр.взвешивания'!D6:G29,2,FALSE)</f>
        <v>ДВФО ЕАО Биробиджан Д</v>
      </c>
      <c r="M29" s="274"/>
      <c r="N29" s="274"/>
      <c r="O29" s="274"/>
      <c r="P29" s="274"/>
      <c r="Q29" s="4"/>
      <c r="R29" s="5"/>
    </row>
    <row r="30" spans="1:18" ht="12.75">
      <c r="A30" s="274"/>
      <c r="B30" s="297"/>
      <c r="C30" s="297"/>
      <c r="D30" s="297"/>
      <c r="E30" s="279"/>
      <c r="F30" s="279"/>
      <c r="G30" s="274"/>
      <c r="H30" s="274"/>
      <c r="I30" s="274"/>
      <c r="J30" s="297"/>
      <c r="K30" s="297"/>
      <c r="L30" s="297"/>
      <c r="M30" s="274"/>
      <c r="N30" s="274"/>
      <c r="O30" s="274"/>
      <c r="P30" s="274"/>
      <c r="Q30" s="4"/>
      <c r="R30" s="5"/>
    </row>
    <row r="31" spans="1:18" ht="12.75" customHeight="1">
      <c r="A31" s="151">
        <v>5</v>
      </c>
      <c r="B31" s="299" t="str">
        <f>VLOOKUP(A31,'пр.взвешивания'!B8:E31,2,FALSE)</f>
        <v>КЕДА Алиса Георгиевна</v>
      </c>
      <c r="C31" s="299" t="str">
        <f>VLOOKUP(B31,'пр.взвешивания'!C8:F31,2,FALSE)</f>
        <v>03.11.95 КМС</v>
      </c>
      <c r="D31" s="299" t="str">
        <f>VLOOKUP(C31,'пр.взвешивания'!D8:G31,2,FALSE)</f>
        <v>МОСКВА МКС</v>
      </c>
      <c r="E31" s="304"/>
      <c r="F31" s="304"/>
      <c r="G31" s="151"/>
      <c r="H31" s="151"/>
      <c r="I31" s="151">
        <v>11</v>
      </c>
      <c r="J31" s="299" t="str">
        <f>VLOOKUP(I31,'пр.взвешивания'!B8:E31,2,FALSE)</f>
        <v>РАУШЕНБЕРГ Лариса Александровна</v>
      </c>
      <c r="K31" s="299" t="str">
        <f>VLOOKUP(J31,'пр.взвешивания'!C8:F31,2,FALSE)</f>
        <v>21.01.94 КМС</v>
      </c>
      <c r="L31" s="299" t="str">
        <f>VLOOKUP(K31,'пр.взвешивания'!D8:G31,2,FALSE)</f>
        <v>ПФО Оренбургская Соль-Илецк МО</v>
      </c>
      <c r="M31" s="151"/>
      <c r="N31" s="151"/>
      <c r="O31" s="151"/>
      <c r="P31" s="151"/>
      <c r="Q31" s="4"/>
      <c r="R31" s="5"/>
    </row>
    <row r="32" spans="1:18" ht="13.5" thickBot="1">
      <c r="A32" s="298"/>
      <c r="B32" s="300"/>
      <c r="C32" s="300"/>
      <c r="D32" s="300"/>
      <c r="E32" s="305"/>
      <c r="F32" s="305"/>
      <c r="G32" s="298"/>
      <c r="H32" s="298"/>
      <c r="I32" s="298"/>
      <c r="J32" s="300"/>
      <c r="K32" s="300"/>
      <c r="L32" s="300"/>
      <c r="M32" s="298"/>
      <c r="N32" s="298"/>
      <c r="O32" s="298"/>
      <c r="P32" s="298"/>
      <c r="Q32" s="4"/>
      <c r="R32" s="5"/>
    </row>
    <row r="33" spans="1:18" ht="12.75" customHeight="1">
      <c r="A33" s="294">
        <v>6</v>
      </c>
      <c r="B33" s="296" t="str">
        <f>VLOOKUP(A33,'пр.взвешивания'!B10:E33,2,FALSE)</f>
        <v>МОЖАЕВА Екатерина Константиновна</v>
      </c>
      <c r="C33" s="296" t="str">
        <f>VLOOKUP(B33,'пр.взвешивания'!C10:F33,2,FALSE)</f>
        <v>12.09.93 КМС</v>
      </c>
      <c r="D33" s="296" t="str">
        <f>VLOOKUP(C33,'пр.взвешивания'!D10:G33,2,FALSE)</f>
        <v>С.П СКА</v>
      </c>
      <c r="E33" s="294" t="s">
        <v>32</v>
      </c>
      <c r="F33" s="302"/>
      <c r="G33" s="294"/>
      <c r="H33" s="294"/>
      <c r="I33" s="294">
        <v>12</v>
      </c>
      <c r="J33" s="296" t="str">
        <f>VLOOKUP(I33,'пр.взвешивания'!B10:E33,2,FALSE)</f>
        <v>ТИТОВСКАЯ Дарья Сергеевна</v>
      </c>
      <c r="K33" s="296" t="str">
        <f>VLOOKUP(J33,'пр.взвешивания'!C10:F33,2,FALSE)</f>
        <v>23.02.94 КМС</v>
      </c>
      <c r="L33" s="296" t="str">
        <f>VLOOKUP(K33,'пр.взвешивания'!D10:G33,2,FALSE)</f>
        <v>СФО Омская Омск МО</v>
      </c>
      <c r="M33" s="294" t="s">
        <v>32</v>
      </c>
      <c r="N33" s="294"/>
      <c r="O33" s="294"/>
      <c r="P33" s="294"/>
      <c r="Q33" s="4"/>
      <c r="R33" s="5"/>
    </row>
    <row r="34" spans="1:18" ht="12.75">
      <c r="A34" s="152"/>
      <c r="B34" s="297"/>
      <c r="C34" s="297"/>
      <c r="D34" s="297"/>
      <c r="E34" s="152"/>
      <c r="F34" s="303"/>
      <c r="G34" s="152"/>
      <c r="H34" s="152"/>
      <c r="I34" s="152"/>
      <c r="J34" s="297"/>
      <c r="K34" s="297"/>
      <c r="L34" s="297"/>
      <c r="M34" s="152"/>
      <c r="N34" s="152"/>
      <c r="O34" s="152"/>
      <c r="P34" s="152"/>
      <c r="Q34" s="4"/>
      <c r="R34" s="5"/>
    </row>
    <row r="35" spans="1:18" ht="25.5" customHeight="1">
      <c r="A35" s="3" t="s">
        <v>10</v>
      </c>
      <c r="B35" s="3" t="s">
        <v>18</v>
      </c>
      <c r="C35" s="8"/>
      <c r="D35" s="8"/>
      <c r="E35" s="21" t="str">
        <f>E26</f>
        <v>в.к.   44      кг.</v>
      </c>
      <c r="F35" s="4"/>
      <c r="G35" s="4"/>
      <c r="H35" s="4"/>
      <c r="I35" s="3" t="s">
        <v>12</v>
      </c>
      <c r="J35" s="3" t="s">
        <v>18</v>
      </c>
      <c r="K35" s="8"/>
      <c r="L35" s="8"/>
      <c r="M35" s="21" t="str">
        <f>M26</f>
        <v>в.к.   44      кг.</v>
      </c>
      <c r="N35" s="4"/>
      <c r="O35" s="4"/>
      <c r="P35" s="4"/>
      <c r="Q35" s="4"/>
      <c r="R35" s="5"/>
    </row>
    <row r="36" spans="1:18" ht="12.75" customHeight="1">
      <c r="A36" s="274">
        <v>4</v>
      </c>
      <c r="B36" s="299" t="str">
        <f>VLOOKUP(A36,'пр.взвешивания'!B6:E29,2,FALSE)</f>
        <v>ВЛАСОВА Лаписа Владимирвна</v>
      </c>
      <c r="C36" s="299">
        <f>VLOOKUP(B36,'пр.взвешивания'!C6:F29,2,FALSE)</f>
        <v>34137</v>
      </c>
      <c r="D36" s="299" t="str">
        <f>VLOOKUP(C36,'пр.взвешивания'!D6:G29,2,FALSE)</f>
        <v>СФОКраснярский Канск МО</v>
      </c>
      <c r="E36" s="279"/>
      <c r="F36" s="279"/>
      <c r="G36" s="274"/>
      <c r="H36" s="274"/>
      <c r="I36" s="274">
        <v>10</v>
      </c>
      <c r="J36" s="299" t="str">
        <f>VLOOKUP(I36,'пр.взвешивания'!B6:E29,2,FALSE)</f>
        <v>ПЛОТНИКОВА Олеся Анатольевна</v>
      </c>
      <c r="K36" s="299" t="str">
        <f>VLOOKUP(J36,'пр.взвешивания'!C6:F29,2,FALSE)</f>
        <v>07.03.93 КМС</v>
      </c>
      <c r="L36" s="299" t="str">
        <f>VLOOKUP(K36,'пр.взвешивания'!D6:G29,2,FALSE)</f>
        <v>ДВФО ЕАО Биробиджан Д</v>
      </c>
      <c r="M36" s="274"/>
      <c r="N36" s="274"/>
      <c r="O36" s="274"/>
      <c r="P36" s="274"/>
      <c r="Q36" s="4"/>
      <c r="R36" s="5"/>
    </row>
    <row r="37" spans="1:18" ht="12.75">
      <c r="A37" s="274"/>
      <c r="B37" s="297"/>
      <c r="C37" s="297"/>
      <c r="D37" s="297"/>
      <c r="E37" s="279"/>
      <c r="F37" s="279"/>
      <c r="G37" s="274"/>
      <c r="H37" s="274"/>
      <c r="I37" s="274"/>
      <c r="J37" s="297"/>
      <c r="K37" s="297"/>
      <c r="L37" s="297"/>
      <c r="M37" s="274"/>
      <c r="N37" s="274"/>
      <c r="O37" s="274"/>
      <c r="P37" s="274"/>
      <c r="Q37" s="4"/>
      <c r="R37" s="5"/>
    </row>
    <row r="38" spans="1:18" ht="12.75" customHeight="1">
      <c r="A38" s="151">
        <v>6</v>
      </c>
      <c r="B38" s="299" t="str">
        <f>VLOOKUP(A38,'пр.взвешивания'!B8:E31,2,FALSE)</f>
        <v>МОЖАЕВА Екатерина Константиновна</v>
      </c>
      <c r="C38" s="299" t="str">
        <f>VLOOKUP(B38,'пр.взвешивания'!C8:F31,2,FALSE)</f>
        <v>12.09.93 КМС</v>
      </c>
      <c r="D38" s="299" t="str">
        <f>VLOOKUP(C38,'пр.взвешивания'!D8:G31,2,FALSE)</f>
        <v>С.П СКА</v>
      </c>
      <c r="E38" s="304"/>
      <c r="F38" s="304"/>
      <c r="G38" s="151"/>
      <c r="H38" s="151"/>
      <c r="I38" s="151">
        <v>12</v>
      </c>
      <c r="J38" s="299" t="str">
        <f>VLOOKUP(I38,'пр.взвешивания'!B8:E31,2,FALSE)</f>
        <v>ТИТОВСКАЯ Дарья Сергеевна</v>
      </c>
      <c r="K38" s="299" t="str">
        <f>VLOOKUP(J38,'пр.взвешивания'!C8:F31,2,FALSE)</f>
        <v>23.02.94 КМС</v>
      </c>
      <c r="L38" s="299" t="str">
        <f>VLOOKUP(K38,'пр.взвешивания'!D8:G31,2,FALSE)</f>
        <v>СФО Омская Омск МО</v>
      </c>
      <c r="M38" s="151"/>
      <c r="N38" s="151"/>
      <c r="O38" s="151"/>
      <c r="P38" s="151"/>
      <c r="Q38" s="4"/>
      <c r="R38" s="5"/>
    </row>
    <row r="39" spans="1:18" ht="13.5" thickBot="1">
      <c r="A39" s="298"/>
      <c r="B39" s="300"/>
      <c r="C39" s="300"/>
      <c r="D39" s="300"/>
      <c r="E39" s="305"/>
      <c r="F39" s="305"/>
      <c r="G39" s="298"/>
      <c r="H39" s="298"/>
      <c r="I39" s="298"/>
      <c r="J39" s="300"/>
      <c r="K39" s="300"/>
      <c r="L39" s="300"/>
      <c r="M39" s="298"/>
      <c r="N39" s="298"/>
      <c r="O39" s="298"/>
      <c r="P39" s="298"/>
      <c r="Q39" s="4"/>
      <c r="R39" s="5"/>
    </row>
    <row r="40" spans="1:18" ht="12.75" customHeight="1">
      <c r="A40" s="294">
        <v>5</v>
      </c>
      <c r="B40" s="296" t="str">
        <f>VLOOKUP(A40,'пр.взвешивания'!B10:E33,2,FALSE)</f>
        <v>КЕДА Алиса Георгиевна</v>
      </c>
      <c r="C40" s="296" t="str">
        <f>VLOOKUP(B40,'пр.взвешивания'!C10:F33,2,FALSE)</f>
        <v>03.11.95 КМС</v>
      </c>
      <c r="D40" s="296" t="str">
        <f>VLOOKUP(C40,'пр.взвешивания'!D10:G33,2,FALSE)</f>
        <v>МОСКВА МКС</v>
      </c>
      <c r="E40" s="306" t="s">
        <v>32</v>
      </c>
      <c r="F40" s="302"/>
      <c r="G40" s="294"/>
      <c r="H40" s="294"/>
      <c r="I40" s="294">
        <v>11</v>
      </c>
      <c r="J40" s="296" t="str">
        <f>VLOOKUP(I40,'пр.взвешивания'!B10:E33,2,FALSE)</f>
        <v>РАУШЕНБЕРГ Лариса Александровна</v>
      </c>
      <c r="K40" s="296" t="str">
        <f>VLOOKUP(J40,'пр.взвешивания'!C10:F33,2,FALSE)</f>
        <v>21.01.94 КМС</v>
      </c>
      <c r="L40" s="296" t="str">
        <f>VLOOKUP(K40,'пр.взвешивания'!D10:G33,2,FALSE)</f>
        <v>ПФО Оренбургская Соль-Илецк МО</v>
      </c>
      <c r="M40" s="294" t="s">
        <v>32</v>
      </c>
      <c r="N40" s="294"/>
      <c r="O40" s="294"/>
      <c r="P40" s="294"/>
      <c r="Q40" s="4"/>
      <c r="R40" s="5"/>
    </row>
    <row r="41" spans="1:18" ht="12.75">
      <c r="A41" s="152"/>
      <c r="B41" s="297"/>
      <c r="C41" s="297"/>
      <c r="D41" s="297"/>
      <c r="E41" s="152"/>
      <c r="F41" s="303"/>
      <c r="G41" s="152"/>
      <c r="H41" s="152"/>
      <c r="I41" s="152"/>
      <c r="J41" s="297"/>
      <c r="K41" s="297"/>
      <c r="L41" s="297"/>
      <c r="M41" s="152"/>
      <c r="N41" s="152"/>
      <c r="O41" s="152"/>
      <c r="P41" s="152"/>
      <c r="Q41" s="4"/>
      <c r="R41" s="5"/>
    </row>
    <row r="42" spans="1:18" ht="27" customHeight="1">
      <c r="A42" s="3" t="s">
        <v>10</v>
      </c>
      <c r="B42" s="3" t="s">
        <v>19</v>
      </c>
      <c r="C42" s="8"/>
      <c r="D42" s="8"/>
      <c r="E42" s="21" t="str">
        <f>E26</f>
        <v>в.к.   44      кг.</v>
      </c>
      <c r="F42" s="4"/>
      <c r="G42" s="4"/>
      <c r="H42" s="4"/>
      <c r="I42" s="3" t="s">
        <v>12</v>
      </c>
      <c r="J42" s="3" t="s">
        <v>19</v>
      </c>
      <c r="K42" s="8"/>
      <c r="L42" s="8"/>
      <c r="M42" s="21" t="str">
        <f>M26</f>
        <v>в.к.   44      кг.</v>
      </c>
      <c r="N42" s="4"/>
      <c r="O42" s="4"/>
      <c r="P42" s="4"/>
      <c r="Q42" s="4"/>
      <c r="R42" s="5"/>
    </row>
    <row r="43" spans="1:18" ht="12.75" customHeight="1">
      <c r="A43" s="274">
        <v>6</v>
      </c>
      <c r="B43" s="299" t="str">
        <f>VLOOKUP(A43,'пр.взвешивания'!B6:E29,2,FALSE)</f>
        <v>МОЖАЕВА Екатерина Константиновна</v>
      </c>
      <c r="C43" s="299" t="str">
        <f>VLOOKUP(B43,'пр.взвешивания'!C6:F29,2,FALSE)</f>
        <v>12.09.93 КМС</v>
      </c>
      <c r="D43" s="299" t="str">
        <f>VLOOKUP(C43,'пр.взвешивания'!D6:G29,2,FALSE)</f>
        <v>С.П СКА</v>
      </c>
      <c r="E43" s="279"/>
      <c r="F43" s="279"/>
      <c r="G43" s="274"/>
      <c r="H43" s="274"/>
      <c r="I43" s="274">
        <v>12</v>
      </c>
      <c r="J43" s="299" t="str">
        <f>VLOOKUP(I43,'пр.взвешивания'!B6:E29,2,FALSE)</f>
        <v>ТИТОВСКАЯ Дарья Сергеевна</v>
      </c>
      <c r="K43" s="299" t="str">
        <f>VLOOKUP(J43,'пр.взвешивания'!C6:F29,2,FALSE)</f>
        <v>23.02.94 КМС</v>
      </c>
      <c r="L43" s="299" t="str">
        <f>VLOOKUP(K43,'пр.взвешивания'!D6:G29,2,FALSE)</f>
        <v>СФО Омская Омск МО</v>
      </c>
      <c r="M43" s="274"/>
      <c r="N43" s="274"/>
      <c r="O43" s="274"/>
      <c r="P43" s="274"/>
      <c r="Q43" s="4"/>
      <c r="R43" s="5"/>
    </row>
    <row r="44" spans="1:18" ht="12.75">
      <c r="A44" s="274"/>
      <c r="B44" s="297"/>
      <c r="C44" s="297"/>
      <c r="D44" s="297"/>
      <c r="E44" s="279"/>
      <c r="F44" s="279"/>
      <c r="G44" s="274"/>
      <c r="H44" s="274"/>
      <c r="I44" s="274"/>
      <c r="J44" s="297"/>
      <c r="K44" s="297"/>
      <c r="L44" s="297"/>
      <c r="M44" s="274"/>
      <c r="N44" s="274"/>
      <c r="O44" s="274"/>
      <c r="P44" s="274"/>
      <c r="Q44" s="4"/>
      <c r="R44" s="5"/>
    </row>
    <row r="45" spans="1:18" ht="12.75" customHeight="1">
      <c r="A45" s="151">
        <v>5</v>
      </c>
      <c r="B45" s="299" t="str">
        <f>VLOOKUP(A45,'пр.взвешивания'!B8:E31,2,FALSE)</f>
        <v>КЕДА Алиса Георгиевна</v>
      </c>
      <c r="C45" s="299" t="str">
        <f>VLOOKUP(B45,'пр.взвешивания'!C8:F31,2,FALSE)</f>
        <v>03.11.95 КМС</v>
      </c>
      <c r="D45" s="299" t="str">
        <f>VLOOKUP(C45,'пр.взвешивания'!D8:G31,2,FALSE)</f>
        <v>МОСКВА МКС</v>
      </c>
      <c r="E45" s="304"/>
      <c r="F45" s="304"/>
      <c r="G45" s="151"/>
      <c r="H45" s="151"/>
      <c r="I45" s="151">
        <v>11</v>
      </c>
      <c r="J45" s="299" t="str">
        <f>VLOOKUP(I45,'пр.взвешивания'!B8:E31,2,FALSE)</f>
        <v>РАУШЕНБЕРГ Лариса Александровна</v>
      </c>
      <c r="K45" s="299" t="str">
        <f>VLOOKUP(J45,'пр.взвешивания'!C8:F31,2,FALSE)</f>
        <v>21.01.94 КМС</v>
      </c>
      <c r="L45" s="299" t="str">
        <f>VLOOKUP(K45,'пр.взвешивания'!D8:G31,2,FALSE)</f>
        <v>ПФО Оренбургская Соль-Илецк МО</v>
      </c>
      <c r="M45" s="151"/>
      <c r="N45" s="151"/>
      <c r="O45" s="151"/>
      <c r="P45" s="151"/>
      <c r="Q45" s="4"/>
      <c r="R45" s="5"/>
    </row>
    <row r="46" spans="1:18" ht="13.5" thickBot="1">
      <c r="A46" s="298"/>
      <c r="B46" s="300"/>
      <c r="C46" s="300"/>
      <c r="D46" s="300"/>
      <c r="E46" s="305"/>
      <c r="F46" s="305"/>
      <c r="G46" s="298"/>
      <c r="H46" s="298"/>
      <c r="I46" s="298"/>
      <c r="J46" s="300"/>
      <c r="K46" s="300"/>
      <c r="L46" s="300"/>
      <c r="M46" s="298"/>
      <c r="N46" s="298"/>
      <c r="O46" s="298"/>
      <c r="P46" s="298"/>
      <c r="Q46" s="4"/>
      <c r="R46" s="5"/>
    </row>
    <row r="47" spans="1:18" ht="12.75" customHeight="1">
      <c r="A47" s="294">
        <v>4</v>
      </c>
      <c r="B47" s="296" t="str">
        <f>VLOOKUP(A47,'пр.взвешивания'!B10:E33,2,FALSE)</f>
        <v>ВЛАСОВА Лаписа Владимирвна</v>
      </c>
      <c r="C47" s="296">
        <f>VLOOKUP(B47,'пр.взвешивания'!C10:F33,2,FALSE)</f>
        <v>34137</v>
      </c>
      <c r="D47" s="296" t="str">
        <f>VLOOKUP(C47,'пр.взвешивания'!D10:G33,2,FALSE)</f>
        <v>СФОКраснярский Канск МО</v>
      </c>
      <c r="E47" s="294" t="s">
        <v>32</v>
      </c>
      <c r="F47" s="302"/>
      <c r="G47" s="294"/>
      <c r="H47" s="294"/>
      <c r="I47" s="294">
        <v>10</v>
      </c>
      <c r="J47" s="296" t="str">
        <f>VLOOKUP(I47,'пр.взвешивания'!B10:E33,2,FALSE)</f>
        <v>ПЛОТНИКОВА Олеся Анатольевна</v>
      </c>
      <c r="K47" s="296" t="str">
        <f>VLOOKUP(J47,'пр.взвешивания'!C10:F33,2,FALSE)</f>
        <v>07.03.93 КМС</v>
      </c>
      <c r="L47" s="296" t="str">
        <f>VLOOKUP(K47,'пр.взвешивания'!D10:G33,2,FALSE)</f>
        <v>ДВФО ЕАО Биробиджан Д</v>
      </c>
      <c r="M47" s="294" t="s">
        <v>32</v>
      </c>
      <c r="N47" s="294"/>
      <c r="O47" s="294"/>
      <c r="P47" s="294"/>
      <c r="Q47" s="4"/>
      <c r="R47" s="5"/>
    </row>
    <row r="48" spans="1:18" ht="12.75">
      <c r="A48" s="152"/>
      <c r="B48" s="297"/>
      <c r="C48" s="297"/>
      <c r="D48" s="297"/>
      <c r="E48" s="152"/>
      <c r="F48" s="303"/>
      <c r="G48" s="152"/>
      <c r="H48" s="152"/>
      <c r="I48" s="152"/>
      <c r="J48" s="297"/>
      <c r="K48" s="297"/>
      <c r="L48" s="297"/>
      <c r="M48" s="152"/>
      <c r="N48" s="152"/>
      <c r="O48" s="152"/>
      <c r="P48" s="152"/>
      <c r="Q48" s="4"/>
      <c r="R48" s="5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5"/>
    </row>
    <row r="50" spans="1:1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5.5" customHeight="1">
      <c r="A58" s="301" t="s">
        <v>31</v>
      </c>
      <c r="B58" s="301"/>
      <c r="C58" s="301"/>
      <c r="D58" s="301"/>
      <c r="E58" s="301"/>
      <c r="F58" s="301"/>
      <c r="G58" s="301"/>
      <c r="H58" s="301"/>
      <c r="I58" s="301" t="s">
        <v>31</v>
      </c>
      <c r="J58" s="301"/>
      <c r="K58" s="301"/>
      <c r="L58" s="301"/>
      <c r="M58" s="301"/>
      <c r="N58" s="301"/>
      <c r="O58" s="301"/>
      <c r="P58" s="301"/>
      <c r="Q58" s="4"/>
    </row>
    <row r="59" spans="1:17" ht="20.25" customHeight="1">
      <c r="A59" s="3" t="s">
        <v>7</v>
      </c>
      <c r="B59" s="3" t="s">
        <v>49</v>
      </c>
      <c r="C59" s="3"/>
      <c r="D59" s="3"/>
      <c r="E59" s="21" t="str">
        <f>E42</f>
        <v>в.к.   44      кг.</v>
      </c>
      <c r="F59" s="3"/>
      <c r="G59" s="3"/>
      <c r="H59" s="3"/>
      <c r="I59" s="3" t="s">
        <v>8</v>
      </c>
      <c r="J59" s="3" t="s">
        <v>49</v>
      </c>
      <c r="K59" s="3"/>
      <c r="L59" s="3"/>
      <c r="M59" s="21" t="str">
        <f>M42</f>
        <v>в.к.   44      кг.</v>
      </c>
      <c r="N59" s="3"/>
      <c r="O59" s="3"/>
      <c r="P59" s="3"/>
      <c r="Q59" s="4"/>
    </row>
    <row r="60" spans="1:17" ht="12.75" customHeight="1">
      <c r="A60" s="274" t="s">
        <v>0</v>
      </c>
      <c r="B60" s="274" t="s">
        <v>1</v>
      </c>
      <c r="C60" s="274" t="s">
        <v>2</v>
      </c>
      <c r="D60" s="274" t="s">
        <v>3</v>
      </c>
      <c r="E60" s="274" t="s">
        <v>13</v>
      </c>
      <c r="F60" s="274" t="s">
        <v>14</v>
      </c>
      <c r="G60" s="274" t="s">
        <v>15</v>
      </c>
      <c r="H60" s="274" t="s">
        <v>16</v>
      </c>
      <c r="I60" s="274" t="s">
        <v>0</v>
      </c>
      <c r="J60" s="274" t="s">
        <v>1</v>
      </c>
      <c r="K60" s="274" t="s">
        <v>2</v>
      </c>
      <c r="L60" s="274" t="s">
        <v>3</v>
      </c>
      <c r="M60" s="274" t="s">
        <v>13</v>
      </c>
      <c r="N60" s="274" t="s">
        <v>14</v>
      </c>
      <c r="O60" s="274" t="s">
        <v>15</v>
      </c>
      <c r="P60" s="274" t="s">
        <v>16</v>
      </c>
      <c r="Q60" s="4"/>
    </row>
    <row r="61" spans="1:17" ht="12.7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4"/>
    </row>
    <row r="62" spans="1:17" ht="12.75" customHeight="1">
      <c r="A62" s="288">
        <v>2</v>
      </c>
      <c r="B62" s="299" t="str">
        <f>VLOOKUP(A62,'пр.взвешивания'!B6:C29,2,FALSE)</f>
        <v>АГАФОНОВА Екатерина Евгеньевна</v>
      </c>
      <c r="C62" s="299" t="str">
        <f>VLOOKUP(B62,'пр.взвешивания'!C6:D29,2,FALSE)</f>
        <v>21.03.94 КМС</v>
      </c>
      <c r="D62" s="299" t="str">
        <f>VLOOKUP(C62,'пр.взвешивания'!D6:E29,2,FALSE)</f>
        <v>ДВФО Приморский Владивосток  МО</v>
      </c>
      <c r="E62" s="279"/>
      <c r="F62" s="280"/>
      <c r="G62" s="281" t="s">
        <v>34</v>
      </c>
      <c r="H62" s="274" t="s">
        <v>36</v>
      </c>
      <c r="I62" s="274">
        <v>9</v>
      </c>
      <c r="J62" s="307" t="str">
        <f>VLOOKUP(I62,'пр.взвешивания'!B6:D29,2,FALSE)</f>
        <v>ЧИСТИЛИНА Светлана Игоревна</v>
      </c>
      <c r="K62" s="307" t="str">
        <f>VLOOKUP(J62,'пр.взвешивания'!C6:E29,2,FALSE)</f>
        <v>02.08.94 1</v>
      </c>
      <c r="L62" s="307" t="str">
        <f>VLOOKUP(K62,'пр.взвешивания'!D6:F29,2,FALSE)</f>
        <v>МОСКВА МКС</v>
      </c>
      <c r="M62" s="279"/>
      <c r="N62" s="280"/>
      <c r="O62" s="281"/>
      <c r="P62" s="274"/>
      <c r="Q62" s="4"/>
    </row>
    <row r="63" spans="1:17" ht="12.75">
      <c r="A63" s="288"/>
      <c r="B63" s="297"/>
      <c r="C63" s="297"/>
      <c r="D63" s="297"/>
      <c r="E63" s="279"/>
      <c r="F63" s="279"/>
      <c r="G63" s="281"/>
      <c r="H63" s="274"/>
      <c r="I63" s="274"/>
      <c r="J63" s="296"/>
      <c r="K63" s="296"/>
      <c r="L63" s="296"/>
      <c r="M63" s="279"/>
      <c r="N63" s="279"/>
      <c r="O63" s="281"/>
      <c r="P63" s="274"/>
      <c r="Q63" s="4"/>
    </row>
    <row r="64" spans="1:17" ht="12.75" customHeight="1">
      <c r="A64" s="151">
        <v>5</v>
      </c>
      <c r="B64" s="299" t="str">
        <f>VLOOKUP(A64,'пр.взвешивания'!B6:C29,2,FALSE)</f>
        <v>КЕДА Алиса Георгиевна</v>
      </c>
      <c r="C64" s="299" t="str">
        <f>VLOOKUP(B64,'пр.взвешивания'!C6:D29,2,FALSE)</f>
        <v>03.11.95 КМС</v>
      </c>
      <c r="D64" s="299" t="str">
        <f>VLOOKUP(C64,'пр.взвешивания'!D6:E29,2,FALSE)</f>
        <v>МОСКВА МКС</v>
      </c>
      <c r="E64" s="304"/>
      <c r="F64" s="304"/>
      <c r="G64" s="151">
        <v>0</v>
      </c>
      <c r="H64" s="151"/>
      <c r="I64" s="274">
        <v>11</v>
      </c>
      <c r="J64" s="307" t="str">
        <f>VLOOKUP(I64,'пр.взвешивания'!B6:D29,2,FALSE)</f>
        <v>РАУШЕНБЕРГ Лариса Александровна</v>
      </c>
      <c r="K64" s="307" t="str">
        <f>VLOOKUP(J64,'пр.взвешивания'!C6:E29,2,FALSE)</f>
        <v>21.01.94 КМС</v>
      </c>
      <c r="L64" s="307" t="str">
        <f>VLOOKUP(K64,'пр.взвешивания'!D6:F29,2,FALSE)</f>
        <v>ПФО Оренбургская Соль-Илецк МО</v>
      </c>
      <c r="M64" s="304"/>
      <c r="N64" s="304"/>
      <c r="O64" s="151"/>
      <c r="P64" s="151"/>
      <c r="Q64" s="4"/>
    </row>
    <row r="65" spans="1:17" ht="13.5" thickBot="1">
      <c r="A65" s="298"/>
      <c r="B65" s="300"/>
      <c r="C65" s="300"/>
      <c r="D65" s="300"/>
      <c r="E65" s="305"/>
      <c r="F65" s="305"/>
      <c r="G65" s="298"/>
      <c r="H65" s="298"/>
      <c r="I65" s="310"/>
      <c r="J65" s="308"/>
      <c r="K65" s="308"/>
      <c r="L65" s="308"/>
      <c r="M65" s="305"/>
      <c r="N65" s="305"/>
      <c r="O65" s="298"/>
      <c r="P65" s="298"/>
      <c r="Q65" s="4"/>
    </row>
    <row r="66" spans="1:17" ht="12.75" customHeight="1">
      <c r="A66" s="152">
        <v>6</v>
      </c>
      <c r="B66" s="296" t="str">
        <f>VLOOKUP(A66,'пр.взвешивания'!B6:C29,2,FALSE)</f>
        <v>МОЖАЕВА Екатерина Константиновна</v>
      </c>
      <c r="C66" s="296" t="str">
        <f>VLOOKUP(B66,'пр.взвешивания'!C6:D29,2,FALSE)</f>
        <v>12.09.93 КМС</v>
      </c>
      <c r="D66" s="296" t="str">
        <f>VLOOKUP(C66,'пр.взвешивания'!D6:E29,2,FALSE)</f>
        <v>С.П СКА</v>
      </c>
      <c r="E66" s="279"/>
      <c r="F66" s="280"/>
      <c r="G66" s="281"/>
      <c r="H66" s="274"/>
      <c r="I66" s="152">
        <v>12</v>
      </c>
      <c r="J66" s="309" t="str">
        <f>VLOOKUP(I66,'пр.взвешивания'!B6:D29,2,FALSE)</f>
        <v>ТИТОВСКАЯ Дарья Сергеевна</v>
      </c>
      <c r="K66" s="309" t="str">
        <f>VLOOKUP(J66,'пр.взвешивания'!C8:E31,2,FALSE)</f>
        <v>23.02.94 КМС</v>
      </c>
      <c r="L66" s="309" t="str">
        <f>VLOOKUP(K66,'пр.взвешивания'!D8:F31,2,FALSE)</f>
        <v>СФО Омская Омск МО</v>
      </c>
      <c r="M66" s="279"/>
      <c r="N66" s="280"/>
      <c r="O66" s="281"/>
      <c r="P66" s="274"/>
      <c r="Q66" s="4"/>
    </row>
    <row r="67" spans="1:17" ht="12.75">
      <c r="A67" s="274"/>
      <c r="B67" s="297"/>
      <c r="C67" s="297"/>
      <c r="D67" s="297"/>
      <c r="E67" s="279"/>
      <c r="F67" s="279"/>
      <c r="G67" s="281"/>
      <c r="H67" s="274"/>
      <c r="I67" s="274"/>
      <c r="J67" s="296"/>
      <c r="K67" s="296"/>
      <c r="L67" s="296"/>
      <c r="M67" s="279"/>
      <c r="N67" s="279"/>
      <c r="O67" s="281"/>
      <c r="P67" s="274"/>
      <c r="Q67" s="4"/>
    </row>
    <row r="68" spans="1:17" ht="12.75" customHeight="1">
      <c r="A68" s="151">
        <v>3</v>
      </c>
      <c r="B68" s="299" t="str">
        <f>VLOOKUP(A68,'пр.взвешивания'!B6:C29,2,FALSE)</f>
        <v>ПАВЛЕНКО Анастасия Сергеевна</v>
      </c>
      <c r="C68" s="299" t="str">
        <f>VLOOKUP(B68,'пр.взвешивания'!C6:D29,2,FALSE)</f>
        <v>21.02.94 КМС</v>
      </c>
      <c r="D68" s="299" t="str">
        <f>VLOOKUP(C68,'пр.взвешивания'!D6:E29,2,FALSE)</f>
        <v>ПФО Самарская Самара МО</v>
      </c>
      <c r="E68" s="304"/>
      <c r="F68" s="304"/>
      <c r="G68" s="151"/>
      <c r="H68" s="151"/>
      <c r="I68" s="274">
        <v>7</v>
      </c>
      <c r="J68" s="307" t="str">
        <f>VLOOKUP(I68,'пр.взвешивания'!B6:D29,2,FALSE)</f>
        <v>НИЗАМОВА Венера Альбертовна</v>
      </c>
      <c r="K68" s="307" t="str">
        <f>VLOOKUP(J68,'пр.взвешивания'!C10:E33,2,FALSE)</f>
        <v>28.05.93 кмс</v>
      </c>
      <c r="L68" s="307" t="str">
        <f>VLOOKUP(K68,'пр.взвешивания'!D10:F33,2,FALSE)</f>
        <v>ПФО Пермский Березники ПР</v>
      </c>
      <c r="M68" s="304"/>
      <c r="N68" s="304"/>
      <c r="O68" s="151"/>
      <c r="P68" s="151"/>
      <c r="Q68" s="4"/>
    </row>
    <row r="69" spans="1:17" ht="12.75">
      <c r="A69" s="152"/>
      <c r="B69" s="297"/>
      <c r="C69" s="297"/>
      <c r="D69" s="297"/>
      <c r="E69" s="303"/>
      <c r="F69" s="303"/>
      <c r="G69" s="152"/>
      <c r="H69" s="152"/>
      <c r="I69" s="274"/>
      <c r="J69" s="296"/>
      <c r="K69" s="296"/>
      <c r="L69" s="296"/>
      <c r="M69" s="303"/>
      <c r="N69" s="303"/>
      <c r="O69" s="152"/>
      <c r="P69" s="152"/>
      <c r="Q69" s="4"/>
    </row>
    <row r="70" spans="1:17" ht="30" customHeight="1">
      <c r="A70" s="4"/>
      <c r="B70" s="4"/>
      <c r="C70" s="4"/>
      <c r="D70" s="4"/>
      <c r="E70" s="2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24" customHeight="1">
      <c r="A71" s="3" t="s">
        <v>7</v>
      </c>
      <c r="B71" s="3" t="s">
        <v>50</v>
      </c>
      <c r="C71" s="4"/>
      <c r="D71" s="4"/>
      <c r="E71" s="21" t="str">
        <f>E59</f>
        <v>в.к.   44      кг.</v>
      </c>
      <c r="F71" s="4"/>
      <c r="G71" s="4"/>
      <c r="H71" s="4"/>
      <c r="I71" s="3" t="s">
        <v>8</v>
      </c>
      <c r="J71" s="3" t="s">
        <v>50</v>
      </c>
      <c r="K71" s="4"/>
      <c r="L71" s="4"/>
      <c r="M71" s="21" t="str">
        <f>M59</f>
        <v>в.к.   44      кг.</v>
      </c>
      <c r="N71" s="4"/>
      <c r="O71" s="4"/>
      <c r="P71" s="4"/>
      <c r="Q71" s="4"/>
    </row>
    <row r="72" spans="1:17" ht="12.75">
      <c r="A72" s="274" t="s">
        <v>0</v>
      </c>
      <c r="B72" s="274" t="s">
        <v>1</v>
      </c>
      <c r="C72" s="274" t="s">
        <v>2</v>
      </c>
      <c r="D72" s="274" t="s">
        <v>3</v>
      </c>
      <c r="E72" s="274" t="s">
        <v>13</v>
      </c>
      <c r="F72" s="274" t="s">
        <v>14</v>
      </c>
      <c r="G72" s="274" t="s">
        <v>15</v>
      </c>
      <c r="H72" s="274" t="s">
        <v>16</v>
      </c>
      <c r="I72" s="274" t="s">
        <v>0</v>
      </c>
      <c r="J72" s="274" t="s">
        <v>1</v>
      </c>
      <c r="K72" s="274" t="s">
        <v>2</v>
      </c>
      <c r="L72" s="274" t="s">
        <v>3</v>
      </c>
      <c r="M72" s="274" t="s">
        <v>13</v>
      </c>
      <c r="N72" s="274" t="s">
        <v>14</v>
      </c>
      <c r="O72" s="274" t="s">
        <v>15</v>
      </c>
      <c r="P72" s="274" t="s">
        <v>16</v>
      </c>
      <c r="Q72" s="4"/>
    </row>
    <row r="73" spans="1:17" ht="12.7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4"/>
    </row>
    <row r="74" spans="1:17" ht="12.75" customHeight="1">
      <c r="A74" s="274">
        <v>2</v>
      </c>
      <c r="B74" s="307" t="str">
        <f>VLOOKUP(A74,'пр.взвешивания'!B6:C29,2,FALSE)</f>
        <v>АГАФОНОВА Екатерина Евгеньевна</v>
      </c>
      <c r="C74" s="307" t="str">
        <f>VLOOKUP(B74,'пр.взвешивания'!C6:D29,2,FALSE)</f>
        <v>21.03.94 КМС</v>
      </c>
      <c r="D74" s="307" t="str">
        <f>VLOOKUP(C74,'пр.взвешивания'!D6:E29,2,FALSE)</f>
        <v>ДВФО Приморский Владивосток  МО</v>
      </c>
      <c r="E74" s="279"/>
      <c r="F74" s="280"/>
      <c r="G74" s="281"/>
      <c r="H74" s="274"/>
      <c r="I74" s="274">
        <v>9</v>
      </c>
      <c r="J74" s="307" t="str">
        <f>VLOOKUP(I74,'пр.взвешивания'!B16:D39,2,FALSE)</f>
        <v>ЧИСТИЛИНА Светлана Игоревна</v>
      </c>
      <c r="K74" s="307" t="str">
        <f>VLOOKUP(J74,'пр.взвешивания'!C16:E39,2,FALSE)</f>
        <v>02.08.94 1</v>
      </c>
      <c r="L74" s="307" t="str">
        <f>VLOOKUP(K74,'пр.взвешивания'!D16:F39,2,FALSE)</f>
        <v>МОСКВА МКС</v>
      </c>
      <c r="M74" s="279"/>
      <c r="N74" s="280"/>
      <c r="O74" s="281"/>
      <c r="P74" s="274"/>
      <c r="Q74" s="4"/>
    </row>
    <row r="75" spans="1:17" ht="12.75">
      <c r="A75" s="274"/>
      <c r="B75" s="296"/>
      <c r="C75" s="296"/>
      <c r="D75" s="296"/>
      <c r="E75" s="279"/>
      <c r="F75" s="279"/>
      <c r="G75" s="281"/>
      <c r="H75" s="274"/>
      <c r="I75" s="274"/>
      <c r="J75" s="296"/>
      <c r="K75" s="296"/>
      <c r="L75" s="296"/>
      <c r="M75" s="279"/>
      <c r="N75" s="279"/>
      <c r="O75" s="281"/>
      <c r="P75" s="274"/>
      <c r="Q75" s="4"/>
    </row>
    <row r="76" spans="1:17" ht="12.75" customHeight="1">
      <c r="A76" s="151">
        <v>6</v>
      </c>
      <c r="B76" s="307" t="str">
        <f>VLOOKUP(A76,'пр.взвешивания'!B8:C29,2,FALSE)</f>
        <v>МОЖАЕВА Екатерина Константиновна</v>
      </c>
      <c r="C76" s="307" t="str">
        <f>VLOOKUP(B76,'пр.взвешивания'!C8:D29,2,FALSE)</f>
        <v>12.09.93 КМС</v>
      </c>
      <c r="D76" s="307" t="str">
        <f>VLOOKUP(C76,'пр.взвешивания'!D6:E29,2,FALSE)</f>
        <v>С.П СКА</v>
      </c>
      <c r="E76" s="304"/>
      <c r="F76" s="304"/>
      <c r="G76" s="151"/>
      <c r="H76" s="151"/>
      <c r="I76" s="151">
        <v>12</v>
      </c>
      <c r="J76" s="307" t="str">
        <f>VLOOKUP(I76,'пр.взвешивания'!B18:D41,2,FALSE)</f>
        <v>ТИТОВСКАЯ Дарья Сергеевна</v>
      </c>
      <c r="K76" s="307" t="str">
        <f>VLOOKUP(J76,'пр.взвешивания'!C18:E41,2,FALSE)</f>
        <v>23.02.94 КМС</v>
      </c>
      <c r="L76" s="307" t="str">
        <f>VLOOKUP(K76,'пр.взвешивания'!D18:F41,2,FALSE)</f>
        <v>СФО Омская Омск МО</v>
      </c>
      <c r="M76" s="304"/>
      <c r="N76" s="304"/>
      <c r="O76" s="151"/>
      <c r="P76" s="151"/>
      <c r="Q76" s="4"/>
    </row>
    <row r="77" spans="1:17" ht="13.5" thickBot="1">
      <c r="A77" s="298"/>
      <c r="B77" s="308"/>
      <c r="C77" s="308"/>
      <c r="D77" s="308"/>
      <c r="E77" s="305"/>
      <c r="F77" s="305"/>
      <c r="G77" s="298"/>
      <c r="H77" s="298"/>
      <c r="I77" s="298"/>
      <c r="J77" s="308"/>
      <c r="K77" s="308"/>
      <c r="L77" s="308"/>
      <c r="M77" s="305"/>
      <c r="N77" s="305"/>
      <c r="O77" s="298"/>
      <c r="P77" s="298"/>
      <c r="Q77" s="4"/>
    </row>
    <row r="78" spans="1:19" ht="12.75" customHeight="1">
      <c r="A78" s="274">
        <v>3</v>
      </c>
      <c r="B78" s="309" t="str">
        <f>VLOOKUP(A78,'пр.взвешивания'!B6:C29,2,FALSE)</f>
        <v>ПАВЛЕНКО Анастасия Сергеевна</v>
      </c>
      <c r="C78" s="309" t="str">
        <f>VLOOKUP(B78,'пр.взвешивания'!C6:D29,2,FALSE)</f>
        <v>21.02.94 КМС</v>
      </c>
      <c r="D78" s="309" t="str">
        <f>VLOOKUP(C78,'пр.взвешивания'!D6:E29,2,FALSE)</f>
        <v>ПФО Самарская Самара МО</v>
      </c>
      <c r="E78" s="279"/>
      <c r="F78" s="280"/>
      <c r="G78" s="281"/>
      <c r="H78" s="274"/>
      <c r="I78" s="274">
        <v>7</v>
      </c>
      <c r="J78" s="309" t="str">
        <f>VLOOKUP(I78,'пр.взвешивания'!B6:C29,2,FALSE)</f>
        <v>НИЗАМОВА Венера Альбертовна</v>
      </c>
      <c r="K78" s="309" t="str">
        <f>VLOOKUP(J78,'пр.взвешивания'!C6:D29,2,FALSE)</f>
        <v>28.05.93 кмс</v>
      </c>
      <c r="L78" s="309" t="str">
        <f>VLOOKUP(K78,'пр.взвешивания'!D6:E29,2,FALSE)</f>
        <v>ПФО Пермский Березники ПР</v>
      </c>
      <c r="M78" s="279"/>
      <c r="N78" s="280"/>
      <c r="O78" s="281"/>
      <c r="P78" s="274"/>
      <c r="Q78" s="6"/>
      <c r="R78" s="1"/>
      <c r="S78" s="1"/>
    </row>
    <row r="79" spans="1:19" ht="12.75">
      <c r="A79" s="274"/>
      <c r="B79" s="296"/>
      <c r="C79" s="296"/>
      <c r="D79" s="296"/>
      <c r="E79" s="279"/>
      <c r="F79" s="279"/>
      <c r="G79" s="281"/>
      <c r="H79" s="274"/>
      <c r="I79" s="274"/>
      <c r="J79" s="296"/>
      <c r="K79" s="296"/>
      <c r="L79" s="296"/>
      <c r="M79" s="279"/>
      <c r="N79" s="279"/>
      <c r="O79" s="281"/>
      <c r="P79" s="274"/>
      <c r="Q79" s="6"/>
      <c r="R79" s="1"/>
      <c r="S79" s="1"/>
    </row>
    <row r="80" spans="1:19" ht="12.75" customHeight="1">
      <c r="A80" s="151">
        <v>5</v>
      </c>
      <c r="B80" s="307" t="str">
        <f>VLOOKUP(A80,'пр.взвешивания'!B8:C29,2,FALSE)</f>
        <v>КЕДА Алиса Георгиевна</v>
      </c>
      <c r="C80" s="307" t="str">
        <f>VLOOKUP(B80,'пр.взвешивания'!C8:D29,2,FALSE)</f>
        <v>03.11.95 КМС</v>
      </c>
      <c r="D80" s="307" t="str">
        <f>VLOOKUP(C80,'пр.взвешивания'!D8:E29,2,FALSE)</f>
        <v>МОСКВА МКС</v>
      </c>
      <c r="E80" s="304"/>
      <c r="F80" s="304"/>
      <c r="G80" s="151"/>
      <c r="H80" s="151"/>
      <c r="I80" s="151">
        <v>11</v>
      </c>
      <c r="J80" s="307" t="str">
        <f>VLOOKUP(I80,'пр.взвешивания'!B8:C31,2,FALSE)</f>
        <v>РАУШЕНБЕРГ Лариса Александровна</v>
      </c>
      <c r="K80" s="307" t="str">
        <f>VLOOKUP(J80,'пр.взвешивания'!C8:D31,2,FALSE)</f>
        <v>21.01.94 КМС</v>
      </c>
      <c r="L80" s="307" t="str">
        <f>VLOOKUP(K80,'пр.взвешивания'!D8:E31,2,FALSE)</f>
        <v>ПФО Оренбургская Соль-Илецк МО</v>
      </c>
      <c r="M80" s="304"/>
      <c r="N80" s="304"/>
      <c r="O80" s="151"/>
      <c r="P80" s="151"/>
      <c r="Q80" s="6"/>
      <c r="R80" s="1"/>
      <c r="S80" s="1"/>
    </row>
    <row r="81" spans="1:19" ht="12.75">
      <c r="A81" s="152"/>
      <c r="B81" s="296"/>
      <c r="C81" s="296"/>
      <c r="D81" s="296"/>
      <c r="E81" s="303"/>
      <c r="F81" s="303"/>
      <c r="G81" s="152"/>
      <c r="H81" s="152"/>
      <c r="I81" s="152"/>
      <c r="J81" s="296"/>
      <c r="K81" s="296"/>
      <c r="L81" s="296"/>
      <c r="M81" s="303"/>
      <c r="N81" s="303"/>
      <c r="O81" s="152"/>
      <c r="P81" s="152"/>
      <c r="Q81" s="6"/>
      <c r="R81" s="1"/>
      <c r="S81" s="1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6"/>
      <c r="R82" s="1"/>
      <c r="S82" s="1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</sheetData>
  <mergeCells count="484">
    <mergeCell ref="M72:M73"/>
    <mergeCell ref="N72:N73"/>
    <mergeCell ref="O72:O73"/>
    <mergeCell ref="P72:P73"/>
    <mergeCell ref="I72:I73"/>
    <mergeCell ref="J72:J73"/>
    <mergeCell ref="K72:K73"/>
    <mergeCell ref="L72:L73"/>
    <mergeCell ref="I58:P58"/>
    <mergeCell ref="I60:I61"/>
    <mergeCell ref="J60:J61"/>
    <mergeCell ref="K60:K61"/>
    <mergeCell ref="L60:L61"/>
    <mergeCell ref="M60:M61"/>
    <mergeCell ref="N60:N61"/>
    <mergeCell ref="O60:O61"/>
    <mergeCell ref="P60:P61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M68:M69"/>
    <mergeCell ref="N68:N69"/>
    <mergeCell ref="O68:O69"/>
    <mergeCell ref="P68:P69"/>
    <mergeCell ref="I68:I69"/>
    <mergeCell ref="J68:J69"/>
    <mergeCell ref="K68:K69"/>
    <mergeCell ref="L68:L69"/>
    <mergeCell ref="M66:M67"/>
    <mergeCell ref="N66:N67"/>
    <mergeCell ref="O66:O67"/>
    <mergeCell ref="P66:P67"/>
    <mergeCell ref="I66:I67"/>
    <mergeCell ref="J66:J67"/>
    <mergeCell ref="K66:K67"/>
    <mergeCell ref="L66:L67"/>
    <mergeCell ref="M64:M65"/>
    <mergeCell ref="N64:N65"/>
    <mergeCell ref="O64:O65"/>
    <mergeCell ref="P64:P65"/>
    <mergeCell ref="I64:I65"/>
    <mergeCell ref="J64:J65"/>
    <mergeCell ref="K64:K65"/>
    <mergeCell ref="L64:L65"/>
    <mergeCell ref="I62:I63"/>
    <mergeCell ref="J62:J63"/>
    <mergeCell ref="K62:K63"/>
    <mergeCell ref="L62:L63"/>
    <mergeCell ref="M62:M63"/>
    <mergeCell ref="N62:N63"/>
    <mergeCell ref="O62:O63"/>
    <mergeCell ref="P62:P63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2:E73"/>
    <mergeCell ref="F72:F73"/>
    <mergeCell ref="G72:G73"/>
    <mergeCell ref="H72:H73"/>
    <mergeCell ref="A72:A73"/>
    <mergeCell ref="B72:B73"/>
    <mergeCell ref="C72:C73"/>
    <mergeCell ref="D72:D73"/>
    <mergeCell ref="E68:E69"/>
    <mergeCell ref="F68:F69"/>
    <mergeCell ref="G68:G69"/>
    <mergeCell ref="H68:H69"/>
    <mergeCell ref="A68:A69"/>
    <mergeCell ref="B68:B69"/>
    <mergeCell ref="C68:C69"/>
    <mergeCell ref="D68:D69"/>
    <mergeCell ref="E66:E67"/>
    <mergeCell ref="F66:F67"/>
    <mergeCell ref="G66:G67"/>
    <mergeCell ref="H66:H67"/>
    <mergeCell ref="A66:A67"/>
    <mergeCell ref="B66:B67"/>
    <mergeCell ref="C66:C67"/>
    <mergeCell ref="D66:D67"/>
    <mergeCell ref="E64:E65"/>
    <mergeCell ref="F64:F65"/>
    <mergeCell ref="G64:G65"/>
    <mergeCell ref="H64:H65"/>
    <mergeCell ref="A64:A65"/>
    <mergeCell ref="B64:B65"/>
    <mergeCell ref="C64:C65"/>
    <mergeCell ref="D64:D65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E3:E4"/>
    <mergeCell ref="F3:F4"/>
    <mergeCell ref="G3:G4"/>
    <mergeCell ref="H3:H4"/>
    <mergeCell ref="F7:F8"/>
    <mergeCell ref="G7:G8"/>
    <mergeCell ref="H7:H8"/>
    <mergeCell ref="E5:E6"/>
    <mergeCell ref="F5:F6"/>
    <mergeCell ref="G5:G6"/>
    <mergeCell ref="H5:H6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9:I20"/>
    <mergeCell ref="J19:J20"/>
    <mergeCell ref="K19:K20"/>
    <mergeCell ref="L19:L20"/>
    <mergeCell ref="M19:M20"/>
    <mergeCell ref="N19:N20"/>
    <mergeCell ref="O19:O20"/>
    <mergeCell ref="P19:P20"/>
    <mergeCell ref="I21:I22"/>
    <mergeCell ref="J21:J22"/>
    <mergeCell ref="K21:K22"/>
    <mergeCell ref="L21:L22"/>
    <mergeCell ref="M21:M22"/>
    <mergeCell ref="N21:N22"/>
    <mergeCell ref="O21:O22"/>
    <mergeCell ref="P21:P22"/>
    <mergeCell ref="I23:I24"/>
    <mergeCell ref="J23:J24"/>
    <mergeCell ref="K23:K24"/>
    <mergeCell ref="L23:L24"/>
    <mergeCell ref="M23:M24"/>
    <mergeCell ref="N23:N24"/>
    <mergeCell ref="O23:O24"/>
    <mergeCell ref="P23:P24"/>
    <mergeCell ref="I27:I28"/>
    <mergeCell ref="J27:J28"/>
    <mergeCell ref="K27:K28"/>
    <mergeCell ref="L27:L28"/>
    <mergeCell ref="M27:M28"/>
    <mergeCell ref="N27:N28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P29:P30"/>
    <mergeCell ref="I31:I32"/>
    <mergeCell ref="J31:J32"/>
    <mergeCell ref="K31:K32"/>
    <mergeCell ref="L31:L32"/>
    <mergeCell ref="M31:M32"/>
    <mergeCell ref="N31:N32"/>
    <mergeCell ref="O31:O32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3:I44"/>
    <mergeCell ref="J43:J44"/>
    <mergeCell ref="K43:K44"/>
    <mergeCell ref="L43:L44"/>
    <mergeCell ref="M43:M44"/>
    <mergeCell ref="N43:N44"/>
    <mergeCell ref="O43:O44"/>
    <mergeCell ref="P43:P44"/>
    <mergeCell ref="I45:I46"/>
    <mergeCell ref="J45:J46"/>
    <mergeCell ref="K45:K46"/>
    <mergeCell ref="L45:L46"/>
    <mergeCell ref="M45:M46"/>
    <mergeCell ref="N45:N46"/>
    <mergeCell ref="O45:O46"/>
    <mergeCell ref="P45:P46"/>
    <mergeCell ref="I47:I48"/>
    <mergeCell ref="J47:J48"/>
    <mergeCell ref="K47:K48"/>
    <mergeCell ref="L47:L48"/>
    <mergeCell ref="M47:M48"/>
    <mergeCell ref="N47:N48"/>
    <mergeCell ref="O47:O48"/>
    <mergeCell ref="P47:P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2011-02-14T13:23:44Z</cp:lastPrinted>
  <dcterms:created xsi:type="dcterms:W3CDTF">1996-10-08T23:32:33Z</dcterms:created>
  <dcterms:modified xsi:type="dcterms:W3CDTF">2011-02-14T13:23:49Z</dcterms:modified>
  <cp:category/>
  <cp:version/>
  <cp:contentType/>
  <cp:contentStatus/>
</cp:coreProperties>
</file>