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 ФИНАЛ" sheetId="1" r:id="rId1"/>
    <sheet name="наградной лист" sheetId="2" r:id="rId2"/>
    <sheet name="пр. хода" sheetId="3" r:id="rId3"/>
    <sheet name="круги" sheetId="4" r:id="rId4"/>
    <sheet name="итоговый протоко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<sst xmlns="http://schemas.openxmlformats.org/spreadsheetml/2006/main" count="282" uniqueCount="139">
  <si>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</si>
  <si>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</si>
  <si>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</si>
  <si>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</si>
  <si>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</si>
  <si>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</si>
  <si>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</si>
  <si>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</si>
  <si>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</si>
  <si>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</si>
  <si>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</si>
  <si>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</si>
  <si>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</si>
  <si>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</si>
  <si>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</si>
  <si>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</si>
  <si>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</si>
  <si>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</si>
  <si>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</si>
  <si>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</si>
  <si>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</si>
  <si>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</si>
  <si>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</si>
  <si>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</si>
  <si>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</si>
  <si>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Цвет</t>
  </si>
  <si>
    <t>ПОЛФИНАЛ</t>
  </si>
  <si>
    <t>ВСТРЕЧА 1</t>
  </si>
  <si>
    <t>Р.К.</t>
  </si>
  <si>
    <t>ФИНАЛ</t>
  </si>
  <si>
    <t>Занятое место</t>
  </si>
  <si>
    <t>СОСТАВ ПАР ПО КРУГАМ</t>
  </si>
  <si>
    <t>3КРУГ</t>
  </si>
  <si>
    <t>3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</si>
  <si>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</si>
  <si>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</si>
  <si>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</si>
  <si>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</si>
  <si>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</si>
  <si>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</si>
  <si>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</si>
  <si>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</si>
  <si>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</si>
  <si>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</si>
  <si>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</si>
  <si>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</si>
  <si>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БИКБОВА Диана Маратовна</t>
  </si>
  <si>
    <t>25.09.93 1</t>
  </si>
  <si>
    <t xml:space="preserve">ПФО Татарстан Казань ПР  </t>
  </si>
  <si>
    <t>9207207955</t>
  </si>
  <si>
    <t>Антонова ЕП</t>
  </si>
  <si>
    <t>ИБАТУЛИНА Алина Шамильевна</t>
  </si>
  <si>
    <t>30.04.93 КМС</t>
  </si>
  <si>
    <t>ЮФО Волгоградская  Волгоград МО</t>
  </si>
  <si>
    <t>1806989165</t>
  </si>
  <si>
    <t>Шамаева ОВ</t>
  </si>
  <si>
    <t>АМРИНА Асем Тамировна</t>
  </si>
  <si>
    <t>17.08.95 1</t>
  </si>
  <si>
    <t>УФО ХМАО-ЮГРА Радужный МО</t>
  </si>
  <si>
    <t>6709945762</t>
  </si>
  <si>
    <t>Олексей ВВ</t>
  </si>
  <si>
    <t>ЭМЕКОВА Наталья Петровна</t>
  </si>
  <si>
    <t>09.05.94 1</t>
  </si>
  <si>
    <t>СФО Кемеровская Прокопьевск МО</t>
  </si>
  <si>
    <t>3208534547</t>
  </si>
  <si>
    <t>Сопрунов АИ</t>
  </si>
  <si>
    <t>РОЖДЕСТВЕНСКАЯ Владислава Андреевна</t>
  </si>
  <si>
    <t>22.07.94 1</t>
  </si>
  <si>
    <t>УФО Свердловская Качканар МО</t>
  </si>
  <si>
    <t>6508371978</t>
  </si>
  <si>
    <t>Сапунов ДП Мещерский ВВ</t>
  </si>
  <si>
    <t>ВИНОКУРОВА Анастасия Юрьевна</t>
  </si>
  <si>
    <t>20.05.93 КМС</t>
  </si>
  <si>
    <t>УФО ЯНАО Н.Уренгой МО</t>
  </si>
  <si>
    <t>7406609455</t>
  </si>
  <si>
    <t>Винокуров ЮП</t>
  </si>
  <si>
    <t>САЧКО Людмила Николаевна</t>
  </si>
  <si>
    <t>26.06.94 КМС</t>
  </si>
  <si>
    <t xml:space="preserve">СЗФО Мурманская Ковдор </t>
  </si>
  <si>
    <t>4708158153</t>
  </si>
  <si>
    <t>Кальченко АВ</t>
  </si>
  <si>
    <t>МАЛЬГИНА -МУСИХИНА Дарья Михайловна</t>
  </si>
  <si>
    <t>27.02.94 КМС</t>
  </si>
  <si>
    <t>ПФО Пермский Соликамск МО</t>
  </si>
  <si>
    <t>5707192846</t>
  </si>
  <si>
    <t>Клинова ОА Клинов ЭН</t>
  </si>
  <si>
    <t>27.06.93 1</t>
  </si>
  <si>
    <t>4607718549</t>
  </si>
  <si>
    <t>Ромгько СА</t>
  </si>
  <si>
    <t>КИСЕЛЬ Екатерина Евгеньевна</t>
  </si>
  <si>
    <t>06.10.94 КМС</t>
  </si>
  <si>
    <t>4509977083</t>
  </si>
  <si>
    <t>Кисель ЕН Шмаков ОВ</t>
  </si>
  <si>
    <t>ЩЕКИНА Ксения Олеговна</t>
  </si>
  <si>
    <t>25.10.95 КМС</t>
  </si>
  <si>
    <t>4610888703</t>
  </si>
  <si>
    <t>Дугаева НС Шмаков ОВ</t>
  </si>
  <si>
    <t>РИ Айко Чангиевна</t>
  </si>
  <si>
    <t>16.02.94 КМС</t>
  </si>
  <si>
    <t>СФО Новосибирская Новосибирск МО</t>
  </si>
  <si>
    <t>5007330379</t>
  </si>
  <si>
    <t>Орлов АА</t>
  </si>
  <si>
    <t>МИРОШКИНА Светлана Сергеевна</t>
  </si>
  <si>
    <t>14.04.94 КМС</t>
  </si>
  <si>
    <t>СФО Алтайский Барнаул</t>
  </si>
  <si>
    <t>0108167256</t>
  </si>
  <si>
    <t>Тихонова СА</t>
  </si>
  <si>
    <t>БРАТЧЕНКО Виолета Анатольевна</t>
  </si>
  <si>
    <t>14.07.93 КМС</t>
  </si>
  <si>
    <t>150766852</t>
  </si>
  <si>
    <t>Терешок АА Терешок ВА</t>
  </si>
  <si>
    <t>ГЛУШКО Елена Нмколаевна</t>
  </si>
  <si>
    <t>29.05.94 1</t>
  </si>
  <si>
    <t>УФО Челябинская Кунашак  МО</t>
  </si>
  <si>
    <t>37508335782</t>
  </si>
  <si>
    <t>Фарпхутдинов ДК</t>
  </si>
  <si>
    <t>в.к.     65     кг.</t>
  </si>
  <si>
    <t>МОСКВА МКС</t>
  </si>
  <si>
    <t>МОСКВА С-70  ВС</t>
  </si>
  <si>
    <t xml:space="preserve">ЦФО Брянская Брянск Д </t>
  </si>
  <si>
    <t>РОМАНЬКО Вероника Сергей</t>
  </si>
  <si>
    <t>3'53''</t>
  </si>
  <si>
    <t>1'15''</t>
  </si>
  <si>
    <t>49''</t>
  </si>
  <si>
    <t>3'35''</t>
  </si>
  <si>
    <t>3'14''</t>
  </si>
  <si>
    <t>3/20//</t>
  </si>
  <si>
    <t>39''</t>
  </si>
  <si>
    <t>3'25''</t>
  </si>
  <si>
    <t>25''</t>
  </si>
  <si>
    <t>1</t>
  </si>
  <si>
    <t>2</t>
  </si>
  <si>
    <t>4:0</t>
  </si>
  <si>
    <t>3:0</t>
  </si>
  <si>
    <t>4;0</t>
  </si>
  <si>
    <t>5-6</t>
  </si>
  <si>
    <t>7-8</t>
  </si>
  <si>
    <t>9-12</t>
  </si>
  <si>
    <t>13-15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</si>
</sst>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b/>
      <sz val="14"/>
      <color indexed="9"/>
      <name val="Arial"/>
      <family val="2"/>
    </font>
    <font>
      <b/>
      <sz val="12"/>
      <color indexed="58"/>
      <name val="Arial Narrow"/>
      <family val="2"/>
    </font>
    <font>
      <sz val="10"/>
      <color indexed="58"/>
      <name val="Arial Narrow"/>
      <family val="2"/>
    </font>
    <font>
      <b/>
      <i/>
      <sz val="11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0" xfId="15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15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7" xfId="15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14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2" borderId="8" xfId="0" applyNumberFormat="1" applyFont="1" applyFill="1" applyBorder="1" applyAlignment="1">
      <alignment horizontal="center"/>
    </xf>
    <xf numFmtId="0" fontId="5" fillId="0" borderId="9" xfId="15" applyNumberFormat="1" applyFont="1" applyBorder="1" applyAlignment="1">
      <alignment horizontal="center"/>
    </xf>
    <xf numFmtId="0" fontId="5" fillId="0" borderId="10" xfId="15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1" xfId="15" applyFont="1" applyBorder="1" applyAlignment="1">
      <alignment horizontal="center"/>
    </xf>
    <xf numFmtId="0" fontId="3" fillId="0" borderId="2" xfId="15" applyFont="1" applyBorder="1" applyAlignment="1">
      <alignment horizontal="center"/>
    </xf>
    <xf numFmtId="0" fontId="3" fillId="0" borderId="12" xfId="15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0" xfId="15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0" borderId="14" xfId="15" applyNumberFormat="1" applyFont="1" applyBorder="1" applyAlignment="1">
      <alignment horizontal="center"/>
    </xf>
    <xf numFmtId="0" fontId="5" fillId="2" borderId="13" xfId="0" applyNumberFormat="1" applyFont="1" applyFill="1" applyBorder="1" applyAlignment="1">
      <alignment horizontal="center"/>
    </xf>
    <xf numFmtId="0" fontId="5" fillId="0" borderId="13" xfId="15" applyNumberFormat="1" applyFont="1" applyBorder="1" applyAlignment="1">
      <alignment horizontal="center"/>
    </xf>
    <xf numFmtId="0" fontId="5" fillId="0" borderId="15" xfId="15" applyNumberFormat="1" applyFont="1" applyBorder="1" applyAlignment="1">
      <alignment horizontal="center"/>
    </xf>
    <xf numFmtId="0" fontId="3" fillId="0" borderId="16" xfId="15" applyFont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5" fillId="0" borderId="17" xfId="15" applyNumberFormat="1" applyFont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3" fillId="0" borderId="19" xfId="15" applyFont="1" applyBorder="1" applyAlignment="1">
      <alignment horizontal="center"/>
    </xf>
    <xf numFmtId="0" fontId="3" fillId="0" borderId="20" xfId="15" applyFont="1" applyBorder="1" applyAlignment="1">
      <alignment horizontal="center"/>
    </xf>
    <xf numFmtId="0" fontId="3" fillId="0" borderId="21" xfId="15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19" xfId="15" applyNumberFormat="1" applyFont="1" applyBorder="1" applyAlignment="1">
      <alignment horizontal="center"/>
    </xf>
    <xf numFmtId="0" fontId="3" fillId="0" borderId="21" xfId="15" applyNumberFormat="1" applyFont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center"/>
    </xf>
    <xf numFmtId="0" fontId="5" fillId="0" borderId="23" xfId="15" applyNumberFormat="1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3" fillId="0" borderId="25" xfId="15" applyNumberFormat="1" applyFont="1" applyBorder="1" applyAlignment="1">
      <alignment horizontal="center"/>
    </xf>
    <xf numFmtId="0" fontId="5" fillId="0" borderId="26" xfId="15" applyNumberFormat="1" applyFont="1" applyBorder="1" applyAlignment="1">
      <alignment horizontal="center"/>
    </xf>
    <xf numFmtId="0" fontId="5" fillId="0" borderId="27" xfId="15" applyNumberFormat="1" applyFont="1" applyBorder="1" applyAlignment="1">
      <alignment horizontal="center"/>
    </xf>
    <xf numFmtId="0" fontId="3" fillId="0" borderId="28" xfId="15" applyNumberFormat="1" applyFont="1" applyBorder="1" applyAlignment="1">
      <alignment horizontal="center"/>
    </xf>
    <xf numFmtId="0" fontId="5" fillId="0" borderId="29" xfId="15" applyNumberFormat="1" applyFont="1" applyBorder="1" applyAlignment="1">
      <alignment horizontal="center"/>
    </xf>
    <xf numFmtId="0" fontId="5" fillId="2" borderId="29" xfId="0" applyNumberFormat="1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31" xfId="15" applyNumberFormat="1" applyFont="1" applyBorder="1" applyAlignment="1">
      <alignment horizontal="center"/>
    </xf>
    <xf numFmtId="0" fontId="3" fillId="2" borderId="3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3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15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5" fillId="0" borderId="0" xfId="15" applyFont="1" applyBorder="1" applyAlignment="1">
      <alignment/>
    </xf>
    <xf numFmtId="0" fontId="3" fillId="0" borderId="11" xfId="15" applyFont="1" applyFill="1" applyBorder="1" applyAlignment="1">
      <alignment horizontal="center"/>
    </xf>
    <xf numFmtId="0" fontId="3" fillId="0" borderId="25" xfId="15" applyFont="1" applyFill="1" applyBorder="1" applyAlignment="1">
      <alignment horizontal="center"/>
    </xf>
    <xf numFmtId="0" fontId="3" fillId="0" borderId="0" xfId="15" applyFont="1" applyBorder="1" applyAlignment="1">
      <alignment/>
    </xf>
    <xf numFmtId="0" fontId="5" fillId="0" borderId="0" xfId="0" applyFont="1" applyBorder="1" applyAlignment="1">
      <alignment/>
    </xf>
    <xf numFmtId="0" fontId="3" fillId="0" borderId="28" xfId="15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0" xfId="15" applyFont="1" applyFill="1" applyBorder="1" applyAlignment="1">
      <alignment horizontal="center"/>
    </xf>
    <xf numFmtId="0" fontId="3" fillId="0" borderId="31" xfId="15" applyFont="1" applyFill="1" applyBorder="1" applyAlignment="1">
      <alignment horizontal="center"/>
    </xf>
    <xf numFmtId="0" fontId="3" fillId="0" borderId="21" xfId="15" applyFont="1" applyFill="1" applyBorder="1" applyAlignment="1">
      <alignment horizontal="center"/>
    </xf>
    <xf numFmtId="0" fontId="24" fillId="0" borderId="0" xfId="15" applyFont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0" fontId="5" fillId="0" borderId="9" xfId="15" applyFont="1" applyBorder="1" applyAlignment="1">
      <alignment horizontal="center"/>
    </xf>
    <xf numFmtId="0" fontId="5" fillId="0" borderId="8" xfId="15" applyFont="1" applyBorder="1" applyAlignment="1">
      <alignment horizontal="center"/>
    </xf>
    <xf numFmtId="0" fontId="5" fillId="0" borderId="10" xfId="15" applyFont="1" applyBorder="1" applyAlignment="1">
      <alignment horizontal="center"/>
    </xf>
    <xf numFmtId="0" fontId="5" fillId="0" borderId="0" xfId="15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36" xfId="15" applyFont="1" applyBorder="1" applyAlignment="1">
      <alignment horizontal="center"/>
    </xf>
    <xf numFmtId="0" fontId="5" fillId="0" borderId="1" xfId="15" applyFont="1" applyBorder="1" applyAlignment="1">
      <alignment horizontal="center"/>
    </xf>
    <xf numFmtId="0" fontId="5" fillId="0" borderId="17" xfId="15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5" xfId="15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9" xfId="15" applyFont="1" applyFill="1" applyBorder="1" applyAlignment="1">
      <alignment horizontal="center"/>
    </xf>
    <xf numFmtId="0" fontId="5" fillId="0" borderId="37" xfId="15" applyFont="1" applyFill="1" applyBorder="1" applyAlignment="1">
      <alignment horizontal="center"/>
    </xf>
    <xf numFmtId="0" fontId="5" fillId="0" borderId="38" xfId="15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35" xfId="15" applyFont="1" applyFill="1" applyBorder="1" applyAlignment="1">
      <alignment horizontal="center"/>
    </xf>
    <xf numFmtId="0" fontId="5" fillId="0" borderId="17" xfId="15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34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0" fillId="0" borderId="39" xfId="15" applyFont="1" applyFill="1" applyBorder="1" applyAlignment="1">
      <alignment horizontal="left" vertical="center" wrapText="1"/>
    </xf>
    <xf numFmtId="0" fontId="0" fillId="0" borderId="39" xfId="15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9" xfId="15" applyFont="1" applyFill="1" applyBorder="1" applyAlignment="1">
      <alignment horizontal="center" vertical="center" wrapText="1"/>
    </xf>
    <xf numFmtId="0" fontId="3" fillId="0" borderId="39" xfId="15" applyFont="1" applyBorder="1" applyAlignment="1">
      <alignment horizontal="center" vertical="center" wrapText="1"/>
    </xf>
    <xf numFmtId="0" fontId="3" fillId="0" borderId="39" xfId="15" applyFont="1" applyFill="1" applyBorder="1" applyAlignment="1">
      <alignment horizontal="left" vertical="center" wrapText="1"/>
    </xf>
    <xf numFmtId="0" fontId="19" fillId="5" borderId="40" xfId="15" applyFont="1" applyFill="1" applyBorder="1" applyAlignment="1" applyProtection="1">
      <alignment horizontal="center" vertical="center" wrapText="1"/>
      <protection/>
    </xf>
    <xf numFmtId="0" fontId="19" fillId="5" borderId="41" xfId="15" applyFont="1" applyFill="1" applyBorder="1" applyAlignment="1" applyProtection="1">
      <alignment horizontal="center" vertical="center" wrapText="1"/>
      <protection/>
    </xf>
    <xf numFmtId="0" fontId="19" fillId="5" borderId="42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1" fillId="3" borderId="40" xfId="15" applyFont="1" applyFill="1" applyBorder="1" applyAlignment="1">
      <alignment horizontal="center" vertical="center"/>
    </xf>
    <xf numFmtId="0" fontId="11" fillId="3" borderId="41" xfId="15" applyFont="1" applyFill="1" applyBorder="1" applyAlignment="1">
      <alignment horizontal="center" vertical="center"/>
    </xf>
    <xf numFmtId="0" fontId="11" fillId="3" borderId="42" xfId="15" applyFont="1" applyFill="1" applyBorder="1" applyAlignment="1">
      <alignment horizontal="center" vertical="center"/>
    </xf>
    <xf numFmtId="0" fontId="22" fillId="4" borderId="22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3" fillId="0" borderId="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44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2" fillId="6" borderId="43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0" fontId="3" fillId="0" borderId="48" xfId="15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3" fillId="0" borderId="50" xfId="15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0" fontId="3" fillId="0" borderId="53" xfId="15" applyFont="1" applyBorder="1" applyAlignment="1">
      <alignment horizontal="left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3" fillId="0" borderId="47" xfId="15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46" xfId="15" applyFont="1" applyBorder="1" applyAlignment="1">
      <alignment horizontal="left" vertical="center" wrapText="1"/>
    </xf>
    <xf numFmtId="0" fontId="3" fillId="0" borderId="58" xfId="15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3" fillId="0" borderId="60" xfId="15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3" fillId="0" borderId="62" xfId="15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56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3" fillId="0" borderId="65" xfId="15" applyFont="1" applyBorder="1" applyAlignment="1">
      <alignment horizontal="left" vertical="center" wrapText="1"/>
    </xf>
    <xf numFmtId="0" fontId="5" fillId="0" borderId="65" xfId="0" applyFont="1" applyBorder="1" applyAlignment="1">
      <alignment horizontal="left" vertical="center" wrapText="1"/>
    </xf>
    <xf numFmtId="0" fontId="3" fillId="0" borderId="63" xfId="15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3" fillId="0" borderId="66" xfId="15" applyFont="1" applyBorder="1" applyAlignment="1">
      <alignment horizontal="left" vertical="center" wrapText="1"/>
    </xf>
    <xf numFmtId="0" fontId="3" fillId="0" borderId="28" xfId="15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3" fillId="0" borderId="68" xfId="15" applyFont="1" applyBorder="1" applyAlignment="1">
      <alignment horizontal="left" vertical="center" wrapText="1"/>
    </xf>
    <xf numFmtId="0" fontId="5" fillId="0" borderId="6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56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7" fillId="0" borderId="7" xfId="15" applyFont="1" applyBorder="1" applyAlignment="1">
      <alignment horizontal="center" vertical="center" wrapText="1"/>
    </xf>
    <xf numFmtId="0" fontId="17" fillId="7" borderId="22" xfId="15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17" fillId="7" borderId="37" xfId="0" applyFont="1" applyFill="1" applyBorder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8" borderId="40" xfId="15" applyNumberFormat="1" applyFont="1" applyFill="1" applyBorder="1" applyAlignment="1" applyProtection="1">
      <alignment horizontal="center" vertical="center" wrapText="1"/>
      <protection/>
    </xf>
    <xf numFmtId="0" fontId="2" fillId="8" borderId="41" xfId="15" applyNumberFormat="1" applyFont="1" applyFill="1" applyBorder="1" applyAlignment="1" applyProtection="1">
      <alignment horizontal="center" vertical="center" wrapText="1"/>
      <protection/>
    </xf>
    <xf numFmtId="0" fontId="2" fillId="8" borderId="42" xfId="15" applyNumberFormat="1" applyFont="1" applyFill="1" applyBorder="1" applyAlignment="1" applyProtection="1">
      <alignment horizontal="center" vertical="center" wrapText="1"/>
      <protection/>
    </xf>
    <xf numFmtId="49" fontId="5" fillId="0" borderId="69" xfId="0" applyNumberFormat="1" applyFont="1" applyBorder="1" applyAlignment="1">
      <alignment horizontal="center" vertical="center" wrapText="1"/>
    </xf>
    <xf numFmtId="49" fontId="3" fillId="0" borderId="69" xfId="0" applyNumberFormat="1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15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 wrapText="1"/>
    </xf>
    <xf numFmtId="0" fontId="3" fillId="0" borderId="11" xfId="15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15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70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0" xfId="15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1" xfId="15" applyFont="1" applyFill="1" applyBorder="1" applyAlignment="1">
      <alignment horizontal="left" vertical="center" wrapText="1"/>
    </xf>
    <xf numFmtId="0" fontId="2" fillId="0" borderId="45" xfId="15" applyFont="1" applyBorder="1" applyAlignment="1">
      <alignment horizontal="center" vertical="center" wrapText="1"/>
    </xf>
    <xf numFmtId="0" fontId="11" fillId="7" borderId="40" xfId="0" applyFont="1" applyFill="1" applyBorder="1" applyAlignment="1">
      <alignment horizontal="center" vertical="center"/>
    </xf>
    <xf numFmtId="0" fontId="11" fillId="7" borderId="42" xfId="0" applyFont="1" applyFill="1" applyBorder="1" applyAlignment="1">
      <alignment horizontal="center" vertical="center"/>
    </xf>
    <xf numFmtId="0" fontId="0" fillId="0" borderId="2" xfId="15" applyFont="1" applyBorder="1" applyAlignment="1">
      <alignment horizontal="center" vertical="center" wrapText="1"/>
    </xf>
    <xf numFmtId="0" fontId="0" fillId="0" borderId="68" xfId="15" applyFont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9" xfId="0" applyFont="1" applyBorder="1" applyAlignment="1">
      <alignment vertical="center" wrapText="1"/>
    </xf>
    <xf numFmtId="0" fontId="8" fillId="0" borderId="47" xfId="0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6" fillId="0" borderId="39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333375</xdr:colOff>
      <xdr:row>1</xdr:row>
      <xdr:rowOff>257175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74</xdr:row>
      <xdr:rowOff>38100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238500" y="1340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333375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&#1076;&#1077;&#1074;.%20&#1063;&#1077;&#1083;&#1103;&#1073;&#1080;&#1085;&#1089;&#108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девушек 1993-94 гг.р.</v>
          </cell>
        </row>
        <row r="3">
          <cell r="A3" t="str">
            <v>11-15 февраля 2011 г.    г. Челябинск</v>
          </cell>
        </row>
        <row r="6">
          <cell r="A6" t="str">
            <v>Гл. судья, судья МК</v>
          </cell>
          <cell r="G6" t="str">
            <v>Р.Г. Мухаметшин</v>
          </cell>
        </row>
        <row r="7">
          <cell r="G7" t="str">
            <v>/г. Краснокамск/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39"/>
  <sheetViews>
    <sheetView workbookViewId="0" topLeftCell="A23">
      <selection activeCell="Q29" sqref="Q29"/>
    </sheetView>
  </sheetViews>
  <sheetFormatPr defaultColWidth="9.140625" defaultRowHeight="12.75"/>
  <cols>
    <col min="1" max="1" width="6.28125" style="0" customWidth="1"/>
    <col min="2" max="2" width="9.00390625" style="0" customWidth="1"/>
    <col min="3" max="3" width="20.8515625" style="0" customWidth="1"/>
    <col min="6" max="6" width="20.28125" style="0" customWidth="1"/>
  </cols>
  <sheetData>
    <row r="1" ht="33" customHeight="1">
      <c r="F1" s="12"/>
    </row>
    <row r="2" spans="3:6" ht="26.25" customHeight="1">
      <c r="C2" s="8" t="s">
        <v>26</v>
      </c>
      <c r="F2" s="34" t="str">
        <f>HYPERLINK('пр.взвешивания'!E3)</f>
        <v>в.к.     65     кг.</v>
      </c>
    </row>
    <row r="3" ht="25.5" customHeight="1">
      <c r="C3" s="7" t="s">
        <v>27</v>
      </c>
    </row>
    <row r="4" spans="1:9" ht="12.75">
      <c r="A4" s="147" t="s">
        <v>25</v>
      </c>
      <c r="B4" s="147" t="s">
        <v>0</v>
      </c>
      <c r="C4" s="156" t="s">
        <v>1</v>
      </c>
      <c r="D4" s="147" t="s">
        <v>2</v>
      </c>
      <c r="E4" s="147" t="s">
        <v>3</v>
      </c>
      <c r="F4" s="147" t="s">
        <v>13</v>
      </c>
      <c r="G4" s="147" t="s">
        <v>14</v>
      </c>
      <c r="H4" s="147" t="s">
        <v>15</v>
      </c>
      <c r="I4" s="147" t="s">
        <v>16</v>
      </c>
    </row>
    <row r="5" spans="1:9" ht="12.75">
      <c r="A5" s="155"/>
      <c r="B5" s="155"/>
      <c r="C5" s="155"/>
      <c r="D5" s="155"/>
      <c r="E5" s="155"/>
      <c r="F5" s="155"/>
      <c r="G5" s="155"/>
      <c r="H5" s="155"/>
      <c r="I5" s="155"/>
    </row>
    <row r="6" spans="1:9" ht="12.75">
      <c r="A6" s="154"/>
      <c r="B6" s="158">
        <v>4</v>
      </c>
      <c r="C6" s="159" t="str">
        <f>VLOOKUP(B6,'пр.взвешивания'!B6:C35,2,FALSE)</f>
        <v>РИ Айко Чангиевна</v>
      </c>
      <c r="D6" s="157" t="str">
        <f>VLOOKUP(B6,'пр.взвешивания'!B6:D35,3,FALSE)</f>
        <v>16.02.94 КМС</v>
      </c>
      <c r="E6" s="157" t="str">
        <f>VLOOKUP(B6,'пр.взвешивания'!B6:E35,4,FALSE)</f>
        <v>СФО Новосибирская Новосибирск МО</v>
      </c>
      <c r="F6" s="151"/>
      <c r="G6" s="152"/>
      <c r="H6" s="153"/>
      <c r="I6" s="147"/>
    </row>
    <row r="7" spans="1:9" ht="12.75">
      <c r="A7" s="154"/>
      <c r="B7" s="147"/>
      <c r="C7" s="159"/>
      <c r="D7" s="157"/>
      <c r="E7" s="157"/>
      <c r="F7" s="151"/>
      <c r="G7" s="151"/>
      <c r="H7" s="153"/>
      <c r="I7" s="147"/>
    </row>
    <row r="8" spans="1:9" ht="12.75">
      <c r="A8" s="148"/>
      <c r="B8" s="158">
        <v>12</v>
      </c>
      <c r="C8" s="159" t="str">
        <f>VLOOKUP(B8,'пр.взвешивания'!B6:C37,2,FALSE)</f>
        <v>РОЖДЕСТВЕНСКАЯ Владислава Андреевна</v>
      </c>
      <c r="D8" s="157" t="str">
        <f>VLOOKUP(B8,'пр.взвешивания'!B6:D37,3,FALSE)</f>
        <v>22.07.94 1</v>
      </c>
      <c r="E8" s="157" t="str">
        <f>VLOOKUP(B8,'пр.взвешивания'!B6:E37,4,FALSE)</f>
        <v>УФО Свердловская Качканар МО</v>
      </c>
      <c r="F8" s="151"/>
      <c r="G8" s="151"/>
      <c r="H8" s="147"/>
      <c r="I8" s="147"/>
    </row>
    <row r="9" spans="1:9" ht="12.75">
      <c r="A9" s="148"/>
      <c r="B9" s="147"/>
      <c r="C9" s="159"/>
      <c r="D9" s="157"/>
      <c r="E9" s="157"/>
      <c r="F9" s="151"/>
      <c r="G9" s="151"/>
      <c r="H9" s="147"/>
      <c r="I9" s="147"/>
    </row>
    <row r="10" spans="2:5" ht="28.5" customHeight="1">
      <c r="B10" s="5"/>
      <c r="C10" s="5"/>
      <c r="D10" s="5"/>
      <c r="E10" s="76" t="s">
        <v>28</v>
      </c>
    </row>
    <row r="11" spans="2:9" ht="19.5" customHeight="1">
      <c r="B11" s="5"/>
      <c r="C11" s="5"/>
      <c r="D11" s="5"/>
      <c r="E11" s="76" t="s">
        <v>7</v>
      </c>
      <c r="F11" s="10"/>
      <c r="G11" s="10"/>
      <c r="H11" s="10"/>
      <c r="I11" s="10"/>
    </row>
    <row r="12" spans="2:5" ht="19.5" customHeight="1">
      <c r="B12" s="5"/>
      <c r="C12" s="5"/>
      <c r="D12" s="5"/>
      <c r="E12" s="76" t="s">
        <v>8</v>
      </c>
    </row>
    <row r="13" spans="2:9" ht="19.5" customHeight="1">
      <c r="B13" s="5"/>
      <c r="C13" s="5"/>
      <c r="D13" s="5"/>
      <c r="E13" s="76"/>
      <c r="F13" s="1"/>
      <c r="G13" s="1"/>
      <c r="H13" s="1"/>
      <c r="I13" s="1"/>
    </row>
    <row r="14" spans="2:9" ht="19.5" customHeight="1">
      <c r="B14" s="5"/>
      <c r="C14" s="5"/>
      <c r="D14" s="5"/>
      <c r="E14" s="112"/>
      <c r="F14" s="2"/>
      <c r="G14" s="2"/>
      <c r="H14" s="2"/>
      <c r="I14" s="2"/>
    </row>
    <row r="15" spans="2:6" ht="21" customHeight="1">
      <c r="B15" s="5"/>
      <c r="C15" s="7" t="s">
        <v>34</v>
      </c>
      <c r="D15" s="5"/>
      <c r="E15" s="76"/>
      <c r="F15" s="34" t="str">
        <f>HYPERLINK('пр.взвешивания'!E3)</f>
        <v>в.к.     65     кг.</v>
      </c>
    </row>
    <row r="16" spans="1:9" ht="12.75">
      <c r="A16" s="147" t="s">
        <v>25</v>
      </c>
      <c r="B16" s="147" t="s">
        <v>0</v>
      </c>
      <c r="C16" s="156" t="s">
        <v>1</v>
      </c>
      <c r="D16" s="147" t="s">
        <v>2</v>
      </c>
      <c r="E16" s="147" t="s">
        <v>3</v>
      </c>
      <c r="F16" s="147" t="s">
        <v>13</v>
      </c>
      <c r="G16" s="147" t="s">
        <v>14</v>
      </c>
      <c r="H16" s="147" t="s">
        <v>15</v>
      </c>
      <c r="I16" s="147" t="s">
        <v>16</v>
      </c>
    </row>
    <row r="17" spans="1:9" ht="12.75">
      <c r="A17" s="155"/>
      <c r="B17" s="155"/>
      <c r="C17" s="155"/>
      <c r="D17" s="155"/>
      <c r="E17" s="155"/>
      <c r="F17" s="155"/>
      <c r="G17" s="155"/>
      <c r="H17" s="155"/>
      <c r="I17" s="155"/>
    </row>
    <row r="18" spans="1:9" ht="12.75">
      <c r="A18" s="154"/>
      <c r="B18" s="158">
        <v>13</v>
      </c>
      <c r="C18" s="159" t="str">
        <f>VLOOKUP(B18,'пр.взвешивания'!B6:C47,2,FALSE)</f>
        <v>РОМАНЬКО Вероника Сергей</v>
      </c>
      <c r="D18" s="157" t="str">
        <f>VLOOKUP(B18,'пр.взвешивания'!B6:D47,3,FALSE)</f>
        <v>27.06.93 1</v>
      </c>
      <c r="E18" s="157" t="str">
        <f>VLOOKUP(B18,'пр.взвешивания'!B6:E47,4,FALSE)</f>
        <v>МОСКВА С-70  ВС</v>
      </c>
      <c r="F18" s="151"/>
      <c r="G18" s="152"/>
      <c r="H18" s="153" t="s">
        <v>33</v>
      </c>
      <c r="I18" s="147"/>
    </row>
    <row r="19" spans="1:9" ht="12.75">
      <c r="A19" s="154"/>
      <c r="B19" s="147"/>
      <c r="C19" s="159"/>
      <c r="D19" s="157"/>
      <c r="E19" s="157"/>
      <c r="F19" s="151"/>
      <c r="G19" s="151"/>
      <c r="H19" s="153"/>
      <c r="I19" s="147"/>
    </row>
    <row r="20" spans="1:9" ht="12.75">
      <c r="A20" s="148"/>
      <c r="B20" s="158">
        <v>5</v>
      </c>
      <c r="C20" s="159" t="str">
        <f>VLOOKUP(B20,'пр.взвешивания'!B6:C49,2,FALSE)</f>
        <v>МИРОШКИНА Светлана Сергеевна</v>
      </c>
      <c r="D20" s="157" t="str">
        <f>VLOOKUP(B20,'пр.взвешивания'!B6:D49,3,FALSE)</f>
        <v>14.04.94 КМС</v>
      </c>
      <c r="E20" s="157" t="str">
        <f>VLOOKUP(B20,'пр.взвешивания'!B6:E49,4,FALSE)</f>
        <v>СФО Алтайский Барнаул</v>
      </c>
      <c r="F20" s="151"/>
      <c r="G20" s="151"/>
      <c r="H20" s="147">
        <v>0</v>
      </c>
      <c r="I20" s="147"/>
    </row>
    <row r="21" spans="1:9" ht="12.75">
      <c r="A21" s="148"/>
      <c r="B21" s="147"/>
      <c r="C21" s="159"/>
      <c r="D21" s="157"/>
      <c r="E21" s="157"/>
      <c r="F21" s="151"/>
      <c r="G21" s="151"/>
      <c r="H21" s="147"/>
      <c r="I21" s="147"/>
    </row>
    <row r="22" ht="24.75" customHeight="1">
      <c r="E22" s="9" t="s">
        <v>28</v>
      </c>
    </row>
    <row r="23" spans="5:9" ht="24.75" customHeight="1">
      <c r="E23" s="9" t="s">
        <v>7</v>
      </c>
      <c r="F23" s="10"/>
      <c r="G23" s="10"/>
      <c r="H23" s="10"/>
      <c r="I23" s="10"/>
    </row>
    <row r="24" ht="24.75" customHeight="1">
      <c r="E24" s="9" t="s">
        <v>8</v>
      </c>
    </row>
    <row r="25" spans="5:9" ht="24.75" customHeight="1">
      <c r="E25" s="9"/>
      <c r="F25" s="1"/>
      <c r="G25" s="1"/>
      <c r="H25" s="1"/>
      <c r="I25" s="1"/>
    </row>
    <row r="26" spans="6:9" ht="12.75">
      <c r="F26" s="2"/>
      <c r="G26" s="2"/>
      <c r="H26" s="2"/>
      <c r="I26" s="2"/>
    </row>
    <row r="28" spans="3:6" ht="38.25" customHeight="1">
      <c r="C28" s="11" t="s">
        <v>29</v>
      </c>
      <c r="F28" s="34" t="str">
        <f>HYPERLINK('пр.взвешивания'!E3)</f>
        <v>в.к.     65     кг.</v>
      </c>
    </row>
    <row r="29" spans="1:9" ht="12.75">
      <c r="A29" s="147" t="s">
        <v>25</v>
      </c>
      <c r="B29" s="147" t="s">
        <v>0</v>
      </c>
      <c r="C29" s="156" t="s">
        <v>1</v>
      </c>
      <c r="D29" s="147" t="s">
        <v>2</v>
      </c>
      <c r="E29" s="147" t="s">
        <v>3</v>
      </c>
      <c r="F29" s="147" t="s">
        <v>13</v>
      </c>
      <c r="G29" s="147" t="s">
        <v>14</v>
      </c>
      <c r="H29" s="147" t="s">
        <v>15</v>
      </c>
      <c r="I29" s="147" t="s">
        <v>16</v>
      </c>
    </row>
    <row r="30" spans="1:9" ht="12.75">
      <c r="A30" s="155"/>
      <c r="B30" s="155"/>
      <c r="C30" s="155"/>
      <c r="D30" s="155"/>
      <c r="E30" s="155"/>
      <c r="F30" s="155"/>
      <c r="G30" s="155"/>
      <c r="H30" s="155"/>
      <c r="I30" s="155"/>
    </row>
    <row r="31" spans="1:9" ht="12.75">
      <c r="A31" s="154"/>
      <c r="B31" s="147">
        <v>12</v>
      </c>
      <c r="C31" s="149" t="str">
        <f>VLOOKUP(B31,'пр.взвешивания'!B6:C60,2,FALSE)</f>
        <v>РОЖДЕСТВЕНСКАЯ Владислава Андреевна</v>
      </c>
      <c r="D31" s="150" t="str">
        <f>VLOOKUP(B31,'пр.взвешивания'!B6:D60,3,FALSE)</f>
        <v>22.07.94 1</v>
      </c>
      <c r="E31" s="150" t="str">
        <f>VLOOKUP(B31,'пр.взвешивания'!B6:E60,4,FALSE)</f>
        <v>УФО Свердловская Качканар МО</v>
      </c>
      <c r="F31" s="151"/>
      <c r="G31" s="152"/>
      <c r="H31" s="153"/>
      <c r="I31" s="147"/>
    </row>
    <row r="32" spans="1:9" ht="12.75">
      <c r="A32" s="154"/>
      <c r="B32" s="147"/>
      <c r="C32" s="149"/>
      <c r="D32" s="150"/>
      <c r="E32" s="150"/>
      <c r="F32" s="151"/>
      <c r="G32" s="151"/>
      <c r="H32" s="153"/>
      <c r="I32" s="147"/>
    </row>
    <row r="33" spans="1:9" ht="12.75">
      <c r="A33" s="148"/>
      <c r="B33" s="147">
        <v>13</v>
      </c>
      <c r="C33" s="149" t="str">
        <f>VLOOKUP(B33,'пр.взвешивания'!B6:C62,2,FALSE)</f>
        <v>РОМАНЬКО Вероника Сергей</v>
      </c>
      <c r="D33" s="150" t="str">
        <f>VLOOKUP(B33,'пр.взвешивания'!B6:D62,3,FALSE)</f>
        <v>27.06.93 1</v>
      </c>
      <c r="E33" s="150" t="str">
        <f>VLOOKUP(B33,'пр.взвешивания'!B6:E62,4,FALSE)</f>
        <v>МОСКВА С-70  ВС</v>
      </c>
      <c r="F33" s="151"/>
      <c r="G33" s="151"/>
      <c r="H33" s="147"/>
      <c r="I33" s="147"/>
    </row>
    <row r="34" spans="1:9" ht="12.75">
      <c r="A34" s="148"/>
      <c r="B34" s="147"/>
      <c r="C34" s="149"/>
      <c r="D34" s="150"/>
      <c r="E34" s="150"/>
      <c r="F34" s="151"/>
      <c r="G34" s="151"/>
      <c r="H34" s="147"/>
      <c r="I34" s="147"/>
    </row>
    <row r="35" ht="24.75" customHeight="1">
      <c r="E35" s="9" t="s">
        <v>28</v>
      </c>
    </row>
    <row r="36" spans="5:9" ht="24.75" customHeight="1">
      <c r="E36" s="9" t="s">
        <v>7</v>
      </c>
      <c r="F36" s="10"/>
      <c r="G36" s="10"/>
      <c r="H36" s="10"/>
      <c r="I36" s="10"/>
    </row>
    <row r="37" ht="24.75" customHeight="1">
      <c r="E37" s="9" t="s">
        <v>8</v>
      </c>
    </row>
    <row r="38" spans="5:9" ht="24.75" customHeight="1">
      <c r="E38" s="9"/>
      <c r="F38" s="1"/>
      <c r="G38" s="1"/>
      <c r="H38" s="1"/>
      <c r="I38" s="1"/>
    </row>
    <row r="39" spans="6:9" ht="24.75" customHeight="1">
      <c r="F39" s="2"/>
      <c r="G39" s="2"/>
      <c r="H39" s="2"/>
      <c r="I39" s="2"/>
    </row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H6:H7"/>
    <mergeCell ref="A6:A7"/>
    <mergeCell ref="B6:B7"/>
    <mergeCell ref="C6:C7"/>
    <mergeCell ref="D6:D7"/>
    <mergeCell ref="A8:A9"/>
    <mergeCell ref="B8:B9"/>
    <mergeCell ref="C8:C9"/>
    <mergeCell ref="D8:D9"/>
    <mergeCell ref="I4:I5"/>
    <mergeCell ref="I6:I7"/>
    <mergeCell ref="I8:I9"/>
    <mergeCell ref="E8:E9"/>
    <mergeCell ref="F8:F9"/>
    <mergeCell ref="G8:G9"/>
    <mergeCell ref="H8:H9"/>
    <mergeCell ref="E6:E7"/>
    <mergeCell ref="F6:F7"/>
    <mergeCell ref="G6:G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60" t="str">
        <f>'[2]реквизиты'!$A$2</f>
        <v>Первенство России среди девушек 1993-94 гг.р.</v>
      </c>
      <c r="B1" s="161"/>
      <c r="C1" s="161"/>
      <c r="D1" s="161"/>
      <c r="E1" s="161"/>
      <c r="F1" s="161"/>
      <c r="G1" s="161"/>
      <c r="H1" s="162"/>
    </row>
    <row r="2" spans="1:8" ht="12.75">
      <c r="A2" s="163" t="str">
        <f>'[2]реквизиты'!$A$3</f>
        <v>11-15 февраля 2011 г.    г. Челябинск</v>
      </c>
      <c r="B2" s="163"/>
      <c r="C2" s="163"/>
      <c r="D2" s="163"/>
      <c r="E2" s="163"/>
      <c r="F2" s="163"/>
      <c r="G2" s="163"/>
      <c r="H2" s="163"/>
    </row>
    <row r="3" spans="1:8" ht="18.75" thickBot="1">
      <c r="A3" s="164" t="s">
        <v>38</v>
      </c>
      <c r="B3" s="164"/>
      <c r="C3" s="164"/>
      <c r="D3" s="164"/>
      <c r="E3" s="164"/>
      <c r="F3" s="164"/>
      <c r="G3" s="164"/>
      <c r="H3" s="164"/>
    </row>
    <row r="4" spans="2:8" ht="18.75" thickBot="1">
      <c r="B4" s="35"/>
      <c r="C4" s="36"/>
      <c r="D4" s="165" t="str">
        <f>'пр.взвешивания'!E3</f>
        <v>в.к.     65     кг.</v>
      </c>
      <c r="E4" s="166"/>
      <c r="F4" s="167"/>
      <c r="G4" s="36"/>
      <c r="H4" s="36"/>
    </row>
    <row r="5" spans="1:8" ht="18.75" thickBot="1">
      <c r="A5" s="36"/>
      <c r="B5" s="36"/>
      <c r="C5" s="36"/>
      <c r="D5" s="36"/>
      <c r="E5" s="36"/>
      <c r="F5" s="36"/>
      <c r="G5" s="36"/>
      <c r="H5" s="36"/>
    </row>
    <row r="6" spans="1:10" ht="18">
      <c r="A6" s="168" t="s">
        <v>39</v>
      </c>
      <c r="B6" s="171" t="str">
        <f>VLOOKUP(J6,'пр.взвешивания'!B6:G71,2,FALSE)</f>
        <v>РОЖДЕСТВЕНСКАЯ Владислава Андреевна</v>
      </c>
      <c r="C6" s="171"/>
      <c r="D6" s="171"/>
      <c r="E6" s="171"/>
      <c r="F6" s="171"/>
      <c r="G6" s="171"/>
      <c r="H6" s="173" t="str">
        <f>VLOOKUP(J6,'пр.взвешивания'!B6:G71,3,FALSE)</f>
        <v>22.07.94 1</v>
      </c>
      <c r="I6" s="36"/>
      <c r="J6" s="37">
        <v>12</v>
      </c>
    </row>
    <row r="7" spans="1:10" ht="18">
      <c r="A7" s="169"/>
      <c r="B7" s="172"/>
      <c r="C7" s="172"/>
      <c r="D7" s="172"/>
      <c r="E7" s="172"/>
      <c r="F7" s="172"/>
      <c r="G7" s="172"/>
      <c r="H7" s="174"/>
      <c r="I7" s="36"/>
      <c r="J7" s="37"/>
    </row>
    <row r="8" spans="1:10" ht="18">
      <c r="A8" s="169"/>
      <c r="B8" s="175" t="str">
        <f>VLOOKUP(J6,'пр.взвешивания'!B6:G71,4,FALSE)</f>
        <v>УФО Свердловская Качканар МО</v>
      </c>
      <c r="C8" s="175"/>
      <c r="D8" s="175"/>
      <c r="E8" s="175"/>
      <c r="F8" s="175"/>
      <c r="G8" s="175"/>
      <c r="H8" s="174"/>
      <c r="I8" s="36"/>
      <c r="J8" s="37"/>
    </row>
    <row r="9" spans="1:10" ht="18.75" thickBot="1">
      <c r="A9" s="170"/>
      <c r="B9" s="176"/>
      <c r="C9" s="176"/>
      <c r="D9" s="176"/>
      <c r="E9" s="176"/>
      <c r="F9" s="176"/>
      <c r="G9" s="176"/>
      <c r="H9" s="177"/>
      <c r="I9" s="36"/>
      <c r="J9" s="37"/>
    </row>
    <row r="10" spans="1:10" ht="18.75" thickBot="1">
      <c r="A10" s="36"/>
      <c r="B10" s="36"/>
      <c r="C10" s="36"/>
      <c r="D10" s="36"/>
      <c r="E10" s="36"/>
      <c r="F10" s="36"/>
      <c r="G10" s="36"/>
      <c r="H10" s="36"/>
      <c r="I10" s="36"/>
      <c r="J10" s="37"/>
    </row>
    <row r="11" spans="1:10" ht="18" customHeight="1">
      <c r="A11" s="178" t="s">
        <v>40</v>
      </c>
      <c r="B11" s="171" t="str">
        <f>VLOOKUP(J11,'пр.взвешивания'!B1:G76,2,FALSE)</f>
        <v>РОМАНЬКО Вероника Сергей</v>
      </c>
      <c r="C11" s="171"/>
      <c r="D11" s="171"/>
      <c r="E11" s="171"/>
      <c r="F11" s="171"/>
      <c r="G11" s="171"/>
      <c r="H11" s="173" t="str">
        <f>VLOOKUP(J11,'пр.взвешивания'!B1:G76,3,FALSE)</f>
        <v>27.06.93 1</v>
      </c>
      <c r="I11" s="36"/>
      <c r="J11" s="37">
        <v>13</v>
      </c>
    </row>
    <row r="12" spans="1:10" ht="18" customHeight="1">
      <c r="A12" s="179"/>
      <c r="B12" s="172"/>
      <c r="C12" s="172"/>
      <c r="D12" s="172"/>
      <c r="E12" s="172"/>
      <c r="F12" s="172"/>
      <c r="G12" s="172"/>
      <c r="H12" s="174"/>
      <c r="I12" s="36"/>
      <c r="J12" s="37"/>
    </row>
    <row r="13" spans="1:10" ht="18">
      <c r="A13" s="179"/>
      <c r="B13" s="175" t="str">
        <f>VLOOKUP(J11,'пр.взвешивания'!B1:G76,4,FALSE)</f>
        <v>МОСКВА С-70  ВС</v>
      </c>
      <c r="C13" s="175"/>
      <c r="D13" s="175"/>
      <c r="E13" s="175"/>
      <c r="F13" s="175"/>
      <c r="G13" s="175"/>
      <c r="H13" s="174"/>
      <c r="I13" s="36"/>
      <c r="J13" s="37"/>
    </row>
    <row r="14" spans="1:10" ht="18.75" thickBot="1">
      <c r="A14" s="180"/>
      <c r="B14" s="176"/>
      <c r="C14" s="176"/>
      <c r="D14" s="176"/>
      <c r="E14" s="176"/>
      <c r="F14" s="176"/>
      <c r="G14" s="176"/>
      <c r="H14" s="177"/>
      <c r="I14" s="36"/>
      <c r="J14" s="37"/>
    </row>
    <row r="15" spans="1:10" ht="18.75" thickBot="1">
      <c r="A15" s="36"/>
      <c r="B15" s="36"/>
      <c r="C15" s="36"/>
      <c r="D15" s="36"/>
      <c r="E15" s="36"/>
      <c r="F15" s="36"/>
      <c r="G15" s="36"/>
      <c r="H15" s="36"/>
      <c r="I15" s="36"/>
      <c r="J15" s="37"/>
    </row>
    <row r="16" spans="1:10" ht="18" customHeight="1">
      <c r="A16" s="181" t="s">
        <v>41</v>
      </c>
      <c r="B16" s="171" t="str">
        <f>VLOOKUP(J16,'пр.взвешивания'!B6:G81,2,FALSE)</f>
        <v>РИ Айко Чангиевна</v>
      </c>
      <c r="C16" s="171"/>
      <c r="D16" s="171"/>
      <c r="E16" s="171"/>
      <c r="F16" s="171"/>
      <c r="G16" s="171"/>
      <c r="H16" s="173" t="str">
        <f>VLOOKUP(J16,'пр.взвешивания'!B6:G81,3,FALSE)</f>
        <v>16.02.94 КМС</v>
      </c>
      <c r="I16" s="36"/>
      <c r="J16" s="37">
        <v>4</v>
      </c>
    </row>
    <row r="17" spans="1:10" ht="18" customHeight="1">
      <c r="A17" s="182"/>
      <c r="B17" s="172"/>
      <c r="C17" s="172"/>
      <c r="D17" s="172"/>
      <c r="E17" s="172"/>
      <c r="F17" s="172"/>
      <c r="G17" s="172"/>
      <c r="H17" s="174"/>
      <c r="I17" s="36"/>
      <c r="J17" s="37"/>
    </row>
    <row r="18" spans="1:10" ht="18">
      <c r="A18" s="182"/>
      <c r="B18" s="175" t="str">
        <f>VLOOKUP(J16,'пр.взвешивания'!B6:G81,4,FALSE)</f>
        <v>СФО Новосибирская Новосибирск МО</v>
      </c>
      <c r="C18" s="175"/>
      <c r="D18" s="175"/>
      <c r="E18" s="175"/>
      <c r="F18" s="175"/>
      <c r="G18" s="175"/>
      <c r="H18" s="174"/>
      <c r="I18" s="36"/>
      <c r="J18" s="37"/>
    </row>
    <row r="19" spans="1:10" ht="18.75" thickBot="1">
      <c r="A19" s="183"/>
      <c r="B19" s="176"/>
      <c r="C19" s="176"/>
      <c r="D19" s="176"/>
      <c r="E19" s="176"/>
      <c r="F19" s="176"/>
      <c r="G19" s="176"/>
      <c r="H19" s="177"/>
      <c r="I19" s="36"/>
      <c r="J19" s="37"/>
    </row>
    <row r="20" spans="1:10" ht="18.75" thickBot="1">
      <c r="A20" s="36"/>
      <c r="B20" s="36"/>
      <c r="C20" s="36"/>
      <c r="D20" s="36"/>
      <c r="E20" s="36"/>
      <c r="F20" s="36"/>
      <c r="G20" s="36"/>
      <c r="H20" s="36"/>
      <c r="I20" s="36"/>
      <c r="J20" s="37"/>
    </row>
    <row r="21" spans="1:10" ht="18" customHeight="1">
      <c r="A21" s="181" t="s">
        <v>41</v>
      </c>
      <c r="B21" s="171" t="str">
        <f>VLOOKUP(J21,'пр.взвешивания'!B1:G86,2,FALSE)</f>
        <v>МИРОШКИНА Светлана Сергеевна</v>
      </c>
      <c r="C21" s="171"/>
      <c r="D21" s="171"/>
      <c r="E21" s="171"/>
      <c r="F21" s="171"/>
      <c r="G21" s="171"/>
      <c r="H21" s="173" t="str">
        <f>VLOOKUP(J21,'пр.взвешивания'!B1:G86,3,FALSE)</f>
        <v>14.04.94 КМС</v>
      </c>
      <c r="I21" s="36"/>
      <c r="J21" s="37">
        <v>5</v>
      </c>
    </row>
    <row r="22" spans="1:10" ht="18" customHeight="1">
      <c r="A22" s="182"/>
      <c r="B22" s="172"/>
      <c r="C22" s="172"/>
      <c r="D22" s="172"/>
      <c r="E22" s="172"/>
      <c r="F22" s="172"/>
      <c r="G22" s="172"/>
      <c r="H22" s="174"/>
      <c r="I22" s="36"/>
      <c r="J22" s="37"/>
    </row>
    <row r="23" spans="1:9" ht="18">
      <c r="A23" s="182"/>
      <c r="B23" s="175" t="str">
        <f>VLOOKUP(J21,'пр.взвешивания'!B1:G86,4,FALSE)</f>
        <v>СФО Алтайский Барнаул</v>
      </c>
      <c r="C23" s="175"/>
      <c r="D23" s="175"/>
      <c r="E23" s="175"/>
      <c r="F23" s="175"/>
      <c r="G23" s="175"/>
      <c r="H23" s="174"/>
      <c r="I23" s="36"/>
    </row>
    <row r="24" spans="1:9" ht="18.75" thickBot="1">
      <c r="A24" s="183"/>
      <c r="B24" s="176"/>
      <c r="C24" s="176"/>
      <c r="D24" s="176"/>
      <c r="E24" s="176"/>
      <c r="F24" s="176"/>
      <c r="G24" s="176"/>
      <c r="H24" s="177"/>
      <c r="I24" s="36"/>
    </row>
    <row r="25" spans="1:8" ht="18">
      <c r="A25" s="36"/>
      <c r="B25" s="36"/>
      <c r="C25" s="36"/>
      <c r="D25" s="36"/>
      <c r="E25" s="36"/>
      <c r="F25" s="36"/>
      <c r="G25" s="36"/>
      <c r="H25" s="36"/>
    </row>
    <row r="26" spans="1:8" ht="18">
      <c r="A26" s="36" t="s">
        <v>42</v>
      </c>
      <c r="B26" s="36"/>
      <c r="C26" s="36"/>
      <c r="D26" s="36"/>
      <c r="E26" s="36"/>
      <c r="F26" s="36"/>
      <c r="G26" s="36"/>
      <c r="H26" s="36"/>
    </row>
    <row r="27" ht="13.5" thickBot="1"/>
    <row r="28" spans="1:10" ht="12.75">
      <c r="A28" s="184" t="str">
        <f>VLOOKUP(J28,'пр.взвешивания'!B6:G71,6,FALSE)</f>
        <v>Сапунов ДП Мещерский ВВ</v>
      </c>
      <c r="B28" s="185"/>
      <c r="C28" s="185"/>
      <c r="D28" s="185"/>
      <c r="E28" s="185"/>
      <c r="F28" s="185"/>
      <c r="G28" s="185"/>
      <c r="H28" s="173"/>
      <c r="J28">
        <v>12</v>
      </c>
    </row>
    <row r="29" spans="1:8" ht="13.5" thickBot="1">
      <c r="A29" s="186"/>
      <c r="B29" s="176"/>
      <c r="C29" s="176"/>
      <c r="D29" s="176"/>
      <c r="E29" s="176"/>
      <c r="F29" s="176"/>
      <c r="G29" s="176"/>
      <c r="H29" s="177"/>
    </row>
    <row r="32" spans="1:8" ht="18">
      <c r="A32" s="36" t="s">
        <v>43</v>
      </c>
      <c r="B32" s="36"/>
      <c r="C32" s="36"/>
      <c r="D32" s="36"/>
      <c r="E32" s="36"/>
      <c r="F32" s="36"/>
      <c r="G32" s="36"/>
      <c r="H32" s="36"/>
    </row>
    <row r="33" spans="1:8" ht="18">
      <c r="A33" s="36"/>
      <c r="B33" s="36"/>
      <c r="C33" s="36"/>
      <c r="D33" s="36"/>
      <c r="E33" s="36"/>
      <c r="F33" s="36"/>
      <c r="G33" s="36"/>
      <c r="H33" s="36"/>
    </row>
    <row r="34" spans="1:8" ht="18">
      <c r="A34" s="36"/>
      <c r="B34" s="36"/>
      <c r="C34" s="36"/>
      <c r="D34" s="36"/>
      <c r="E34" s="36"/>
      <c r="F34" s="36"/>
      <c r="G34" s="36"/>
      <c r="H34" s="36"/>
    </row>
    <row r="35" spans="1:8" ht="18">
      <c r="A35" s="38"/>
      <c r="B35" s="38"/>
      <c r="C35" s="38"/>
      <c r="D35" s="38"/>
      <c r="E35" s="38"/>
      <c r="F35" s="38"/>
      <c r="G35" s="38"/>
      <c r="H35" s="38"/>
    </row>
    <row r="36" spans="1:8" ht="18">
      <c r="A36" s="39"/>
      <c r="B36" s="39"/>
      <c r="C36" s="39"/>
      <c r="D36" s="39"/>
      <c r="E36" s="39"/>
      <c r="F36" s="39"/>
      <c r="G36" s="39"/>
      <c r="H36" s="39"/>
    </row>
    <row r="37" spans="1:8" ht="18">
      <c r="A37" s="38"/>
      <c r="B37" s="38"/>
      <c r="C37" s="38"/>
      <c r="D37" s="38"/>
      <c r="E37" s="38"/>
      <c r="F37" s="38"/>
      <c r="G37" s="38"/>
      <c r="H37" s="38"/>
    </row>
    <row r="38" spans="1:8" ht="18">
      <c r="A38" s="40"/>
      <c r="B38" s="40"/>
      <c r="C38" s="40"/>
      <c r="D38" s="40"/>
      <c r="E38" s="40"/>
      <c r="F38" s="40"/>
      <c r="G38" s="40"/>
      <c r="H38" s="40"/>
    </row>
    <row r="39" spans="1:8" ht="18">
      <c r="A39" s="38"/>
      <c r="B39" s="38"/>
      <c r="C39" s="38"/>
      <c r="D39" s="38"/>
      <c r="E39" s="38"/>
      <c r="F39" s="38"/>
      <c r="G39" s="38"/>
      <c r="H39" s="3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X61"/>
  <sheetViews>
    <sheetView tabSelected="1" workbookViewId="0" topLeftCell="A1">
      <selection activeCell="T40" sqref="A1:T40"/>
    </sheetView>
  </sheetViews>
  <sheetFormatPr defaultColWidth="9.140625" defaultRowHeight="12.75"/>
  <cols>
    <col min="1" max="1" width="4.00390625" style="0" customWidth="1"/>
    <col min="2" max="2" width="20.7109375" style="0" customWidth="1"/>
    <col min="4" max="4" width="9.57421875" style="0" customWidth="1"/>
    <col min="5" max="9" width="4.7109375" style="0" customWidth="1"/>
    <col min="10" max="10" width="5.8515625" style="0" customWidth="1"/>
    <col min="11" max="11" width="5.140625" style="0" customWidth="1"/>
    <col min="12" max="12" width="20.140625" style="0" customWidth="1"/>
    <col min="13" max="13" width="7.421875" style="0" customWidth="1"/>
    <col min="15" max="19" width="4.7109375" style="0" customWidth="1"/>
    <col min="20" max="20" width="5.28125" style="0" customWidth="1"/>
  </cols>
  <sheetData>
    <row r="1" spans="1:20" ht="24" customHeight="1" thickBot="1">
      <c r="A1" s="187" t="s">
        <v>37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0" ht="28.5" customHeight="1" thickBot="1">
      <c r="A2" s="13"/>
      <c r="B2" s="272" t="s">
        <v>35</v>
      </c>
      <c r="C2" s="272"/>
      <c r="D2" s="272"/>
      <c r="E2" s="272"/>
      <c r="F2" s="272"/>
      <c r="G2" s="272"/>
      <c r="H2" s="272"/>
      <c r="I2" s="272"/>
      <c r="K2" s="273" t="str">
        <f>HYPERLINK('[2]реквизиты'!$A$2)</f>
        <v>Первенство России среди девушек 1993-94 гг.р.</v>
      </c>
      <c r="L2" s="274"/>
      <c r="M2" s="274"/>
      <c r="N2" s="274"/>
      <c r="O2" s="274"/>
      <c r="P2" s="274"/>
      <c r="Q2" s="274"/>
      <c r="R2" s="274"/>
      <c r="S2" s="274"/>
      <c r="T2" s="275"/>
    </row>
    <row r="3" spans="1:20" ht="16.5" thickBot="1">
      <c r="A3" s="3" t="s">
        <v>9</v>
      </c>
      <c r="B3" s="268" t="str">
        <f>HYPERLINK('[2]реквизиты'!$A$3)</f>
        <v>11-15 февраля 2011 г.    г. Челябинск</v>
      </c>
      <c r="C3" s="268"/>
      <c r="D3" s="268"/>
      <c r="E3" s="268"/>
      <c r="F3" s="268"/>
      <c r="G3" s="268"/>
      <c r="H3" s="268"/>
      <c r="I3" s="268"/>
      <c r="J3" s="26"/>
      <c r="K3" s="27" t="s">
        <v>11</v>
      </c>
      <c r="L3" s="26"/>
      <c r="N3" s="3"/>
      <c r="P3" s="269" t="str">
        <f>HYPERLINK('пр.взвешивания'!E3)</f>
        <v>в.к.     65     кг.</v>
      </c>
      <c r="Q3" s="270"/>
      <c r="R3" s="270"/>
      <c r="S3" s="270"/>
      <c r="T3" s="271"/>
    </row>
    <row r="4" spans="1:20" ht="12.75" customHeight="1" thickBot="1">
      <c r="A4" s="198" t="s">
        <v>0</v>
      </c>
      <c r="B4" s="198" t="s">
        <v>1</v>
      </c>
      <c r="C4" s="198" t="s">
        <v>2</v>
      </c>
      <c r="D4" s="198" t="s">
        <v>3</v>
      </c>
      <c r="E4" s="222" t="s">
        <v>4</v>
      </c>
      <c r="F4" s="223"/>
      <c r="G4" s="223"/>
      <c r="H4" s="224"/>
      <c r="I4" s="198" t="s">
        <v>5</v>
      </c>
      <c r="J4" s="198" t="s">
        <v>6</v>
      </c>
      <c r="K4" s="198" t="s">
        <v>0</v>
      </c>
      <c r="L4" s="198" t="s">
        <v>1</v>
      </c>
      <c r="M4" s="198" t="s">
        <v>2</v>
      </c>
      <c r="N4" s="198" t="s">
        <v>3</v>
      </c>
      <c r="O4" s="222" t="s">
        <v>4</v>
      </c>
      <c r="P4" s="223"/>
      <c r="Q4" s="223"/>
      <c r="R4" s="224"/>
      <c r="S4" s="198" t="s">
        <v>5</v>
      </c>
      <c r="T4" s="198" t="s">
        <v>6</v>
      </c>
    </row>
    <row r="5" spans="1:20" ht="12.75" customHeight="1" thickBot="1">
      <c r="A5" s="199"/>
      <c r="B5" s="199"/>
      <c r="C5" s="199"/>
      <c r="D5" s="204"/>
      <c r="E5" s="16">
        <v>1</v>
      </c>
      <c r="F5" s="17">
        <v>2</v>
      </c>
      <c r="G5" s="17">
        <v>3</v>
      </c>
      <c r="H5" s="18">
        <v>4</v>
      </c>
      <c r="I5" s="199"/>
      <c r="J5" s="199"/>
      <c r="K5" s="199"/>
      <c r="L5" s="199"/>
      <c r="M5" s="199"/>
      <c r="N5" s="204"/>
      <c r="O5" s="16">
        <v>1</v>
      </c>
      <c r="P5" s="17">
        <v>2</v>
      </c>
      <c r="Q5" s="17">
        <v>3</v>
      </c>
      <c r="R5" s="17">
        <v>4</v>
      </c>
      <c r="S5" s="240"/>
      <c r="T5" s="199"/>
    </row>
    <row r="6" spans="1:20" ht="12.75" customHeight="1">
      <c r="A6" s="211">
        <v>1</v>
      </c>
      <c r="B6" s="213" t="str">
        <f>VLOOKUP(A6,'пр.взвешивания'!B6:E35,2,FALSE)</f>
        <v>ВИНОКУРОВА Анастасия Юрьевна</v>
      </c>
      <c r="C6" s="214" t="str">
        <f>VLOOKUP(A6,'пр.взвешивания'!B6:F35,3,FALSE)</f>
        <v>20.05.93 КМС</v>
      </c>
      <c r="D6" s="201" t="str">
        <f>VLOOKUP(A6,'пр.взвешивания'!B6:G35,4,FALSE)</f>
        <v>УФО ЯНАО Н.Уренгой МО</v>
      </c>
      <c r="E6" s="124"/>
      <c r="F6" s="125">
        <v>3</v>
      </c>
      <c r="G6" s="126">
        <v>0</v>
      </c>
      <c r="H6" s="127">
        <v>0</v>
      </c>
      <c r="I6" s="202">
        <f>SUM(E6:H6)</f>
        <v>3</v>
      </c>
      <c r="J6" s="225">
        <v>3</v>
      </c>
      <c r="K6" s="211">
        <v>4</v>
      </c>
      <c r="L6" s="248" t="str">
        <f>VLOOKUP(K6,'пр.взвешивания'!B6:C35,2,FALSE)</f>
        <v>РИ Айко Чангиевна</v>
      </c>
      <c r="M6" s="249" t="str">
        <f>VLOOKUP(K6,'пр.взвешивания'!B6:D35,3,FALSE)</f>
        <v>16.02.94 КМС</v>
      </c>
      <c r="N6" s="250" t="str">
        <f>VLOOKUP(K6,'пр.взвешивания'!B6:E35,4,FALSE)</f>
        <v>СФО Новосибирская Новосибирск МО</v>
      </c>
      <c r="O6" s="43"/>
      <c r="P6" s="44">
        <v>4</v>
      </c>
      <c r="Q6" s="44">
        <v>3</v>
      </c>
      <c r="R6" s="45">
        <v>3</v>
      </c>
      <c r="S6" s="251">
        <f>SUM(O6:R6)</f>
        <v>10</v>
      </c>
      <c r="T6" s="253">
        <v>1</v>
      </c>
    </row>
    <row r="7" spans="1:20" ht="12.75" customHeight="1">
      <c r="A7" s="212"/>
      <c r="B7" s="209"/>
      <c r="C7" s="210"/>
      <c r="D7" s="200"/>
      <c r="E7" s="46"/>
      <c r="F7" s="47">
        <f>HYPERLINK(круги!H5)</f>
      </c>
      <c r="G7" s="48">
        <f>HYPERLINK(круги!H14)</f>
      </c>
      <c r="H7" s="49">
        <f>HYPERLINK(круги!H23)</f>
      </c>
      <c r="I7" s="203"/>
      <c r="J7" s="226"/>
      <c r="K7" s="212"/>
      <c r="L7" s="247"/>
      <c r="M7" s="243"/>
      <c r="N7" s="245"/>
      <c r="O7" s="50"/>
      <c r="P7" s="51">
        <f>HYPERLINK(круги!G105)</f>
      </c>
      <c r="Q7" s="51">
        <f>HYPERLINK(круги!H65)</f>
      </c>
      <c r="R7" s="52"/>
      <c r="S7" s="252"/>
      <c r="T7" s="254"/>
    </row>
    <row r="8" spans="1:20" ht="12.75" customHeight="1">
      <c r="A8" s="212">
        <v>2</v>
      </c>
      <c r="B8" s="207" t="str">
        <f>VLOOKUP(A8,'пр.взвешивания'!B8:E37,2,FALSE)</f>
        <v>ЭМЕКОВА Наталья Петровна</v>
      </c>
      <c r="C8" s="194" t="str">
        <f>VLOOKUP(A8,'пр.взвешивания'!B8:F37,3,FALSE)</f>
        <v>09.05.94 1</v>
      </c>
      <c r="D8" s="196" t="str">
        <f>VLOOKUP(A8,'пр.взвешивания'!B8:G37,4,FALSE)</f>
        <v>СФО Кемеровская Прокопьевск МО</v>
      </c>
      <c r="E8" s="128">
        <v>1</v>
      </c>
      <c r="F8" s="129"/>
      <c r="G8" s="128">
        <v>0</v>
      </c>
      <c r="H8" s="130">
        <v>0</v>
      </c>
      <c r="I8" s="203">
        <f>SUM(E8:H8)</f>
        <v>1</v>
      </c>
      <c r="J8" s="226">
        <v>4</v>
      </c>
      <c r="K8" s="212">
        <v>5</v>
      </c>
      <c r="L8" s="247" t="str">
        <f>VLOOKUP(K8,'пр.взвешивания'!B6:C37,2,FALSE)</f>
        <v>МИРОШКИНА Светлана Сергеевна</v>
      </c>
      <c r="M8" s="243" t="str">
        <f>VLOOKUP(K8,'пр.взвешивания'!B6:D37,3,FALSE)</f>
        <v>14.04.94 КМС</v>
      </c>
      <c r="N8" s="245" t="str">
        <f>VLOOKUP(K8,'пр.взвешивания'!B6:E37,4,FALSE)</f>
        <v>СФО Алтайский Барнаул</v>
      </c>
      <c r="O8" s="55">
        <v>0</v>
      </c>
      <c r="P8" s="56"/>
      <c r="Q8" s="57">
        <v>3</v>
      </c>
      <c r="R8" s="58">
        <v>3</v>
      </c>
      <c r="S8" s="252">
        <f>SUM(O8:R8)</f>
        <v>6</v>
      </c>
      <c r="T8" s="254">
        <v>2</v>
      </c>
    </row>
    <row r="9" spans="1:20" ht="13.5" customHeight="1">
      <c r="A9" s="212"/>
      <c r="B9" s="209"/>
      <c r="C9" s="210"/>
      <c r="D9" s="200"/>
      <c r="E9" s="59">
        <f>HYPERLINK(круги!H7)</f>
      </c>
      <c r="F9" s="54"/>
      <c r="G9" s="47">
        <f>HYPERLINK(круги!H29)</f>
      </c>
      <c r="H9" s="49">
        <f>HYPERLINK(круги!H18)</f>
      </c>
      <c r="I9" s="203"/>
      <c r="J9" s="226"/>
      <c r="K9" s="212"/>
      <c r="L9" s="247"/>
      <c r="M9" s="243"/>
      <c r="N9" s="245"/>
      <c r="O9" s="60">
        <f>HYPERLINK(круги!H107)</f>
      </c>
      <c r="P9" s="61"/>
      <c r="Q9" s="62"/>
      <c r="R9" s="52">
        <f>HYPERLINK(круги!G69)</f>
      </c>
      <c r="S9" s="252"/>
      <c r="T9" s="254"/>
    </row>
    <row r="10" spans="1:20" ht="12.75" customHeight="1">
      <c r="A10" s="205">
        <v>3</v>
      </c>
      <c r="B10" s="207" t="str">
        <f>VLOOKUP(A10,'пр.взвешивания'!B10:E39,2,FALSE)</f>
        <v>КИСЕЛЬ Екатерина Евгеньевна</v>
      </c>
      <c r="C10" s="194" t="str">
        <f>VLOOKUP(A10,'пр.взвешивания'!B10:F39,3,FALSE)</f>
        <v>06.10.94 КМС</v>
      </c>
      <c r="D10" s="196" t="str">
        <f>VLOOKUP(A10,'пр.взвешивания'!B10:G39,4,FALSE)</f>
        <v>МОСКВА МКС</v>
      </c>
      <c r="E10" s="131">
        <v>3</v>
      </c>
      <c r="F10" s="132">
        <v>4</v>
      </c>
      <c r="G10" s="133"/>
      <c r="H10" s="134">
        <v>0</v>
      </c>
      <c r="I10" s="203">
        <f>SUM(E10:H10)</f>
        <v>7</v>
      </c>
      <c r="J10" s="227">
        <v>2</v>
      </c>
      <c r="K10" s="205">
        <v>7</v>
      </c>
      <c r="L10" s="247" t="str">
        <f>VLOOKUP(K10,'пр.взвешивания'!B6:C39,2,FALSE)</f>
        <v>ИБАТУЛИНА Алина Шамильевна</v>
      </c>
      <c r="M10" s="243" t="str">
        <f>VLOOKUP(K10,'пр.взвешивания'!B6:D39,3,FALSE)</f>
        <v>30.04.93 КМС</v>
      </c>
      <c r="N10" s="245" t="str">
        <f>VLOOKUP(K10,'пр.взвешивания'!B6:E39,4,FALSE)</f>
        <v>ЮФО Волгоградская  Волгоград МО</v>
      </c>
      <c r="O10" s="55">
        <v>0</v>
      </c>
      <c r="P10" s="63">
        <v>0</v>
      </c>
      <c r="Q10" s="64"/>
      <c r="R10" s="58">
        <v>0</v>
      </c>
      <c r="S10" s="252">
        <f>SUM(O10:R10)</f>
        <v>0</v>
      </c>
      <c r="T10" s="255">
        <v>4</v>
      </c>
    </row>
    <row r="11" spans="1:20" ht="12.75" customHeight="1">
      <c r="A11" s="205"/>
      <c r="B11" s="209"/>
      <c r="C11" s="210"/>
      <c r="D11" s="200"/>
      <c r="E11" s="59">
        <f>HYPERLINK(круги!H16)</f>
      </c>
      <c r="F11" s="47" t="s">
        <v>129</v>
      </c>
      <c r="G11" s="65"/>
      <c r="H11" s="49">
        <f>HYPERLINK(круги!H11)</f>
      </c>
      <c r="I11" s="203"/>
      <c r="J11" s="227"/>
      <c r="K11" s="205"/>
      <c r="L11" s="247"/>
      <c r="M11" s="243"/>
      <c r="N11" s="245"/>
      <c r="O11" s="60">
        <f>HYPERLINK(круги!H67)</f>
      </c>
      <c r="P11" s="51"/>
      <c r="Q11" s="66"/>
      <c r="R11" s="52">
        <f>HYPERLINK(круги!H78)</f>
      </c>
      <c r="S11" s="252"/>
      <c r="T11" s="255"/>
    </row>
    <row r="12" spans="1:20" ht="12.75" customHeight="1">
      <c r="A12" s="205">
        <v>4</v>
      </c>
      <c r="B12" s="207" t="str">
        <f>VLOOKUP(A12,'пр.взвешивания'!B12:E41,2,FALSE)</f>
        <v>РИ Айко Чангиевна</v>
      </c>
      <c r="C12" s="194" t="str">
        <f>VLOOKUP(A12,'пр.взвешивания'!B12:F41,3,FALSE)</f>
        <v>16.02.94 КМС</v>
      </c>
      <c r="D12" s="196" t="str">
        <f>VLOOKUP(A12,'пр.взвешивания'!B12:G41,4,FALSE)</f>
        <v>СФО Новосибирская Новосибирск МО</v>
      </c>
      <c r="E12" s="128">
        <v>4</v>
      </c>
      <c r="F12" s="130">
        <v>4</v>
      </c>
      <c r="G12" s="132">
        <v>3</v>
      </c>
      <c r="H12" s="135"/>
      <c r="I12" s="203">
        <f>SUM(E12:H12)</f>
        <v>11</v>
      </c>
      <c r="J12" s="227">
        <v>1</v>
      </c>
      <c r="K12" s="205">
        <v>3</v>
      </c>
      <c r="L12" s="247" t="str">
        <f>VLOOKUP(K12,'пр.взвешивания'!B6:C41,2,FALSE)</f>
        <v>КИСЕЛЬ Екатерина Евгеньевна</v>
      </c>
      <c r="M12" s="243" t="str">
        <f>VLOOKUP(K12,'пр.взвешивания'!B6:D41,3,FALSE)</f>
        <v>06.10.94 КМС</v>
      </c>
      <c r="N12" s="245" t="str">
        <f>VLOOKUP(K12,'пр.взвешивания'!B6:E41,4,FALSE)</f>
        <v>МОСКВА МКС</v>
      </c>
      <c r="O12" s="55">
        <v>0</v>
      </c>
      <c r="P12" s="63">
        <v>1</v>
      </c>
      <c r="Q12" s="63">
        <v>4</v>
      </c>
      <c r="R12" s="67"/>
      <c r="S12" s="252">
        <f>SUM(O12:R12)</f>
        <v>5</v>
      </c>
      <c r="T12" s="255">
        <v>3</v>
      </c>
    </row>
    <row r="13" spans="1:20" ht="12.75" customHeight="1" thickBot="1">
      <c r="A13" s="206"/>
      <c r="B13" s="208"/>
      <c r="C13" s="195"/>
      <c r="D13" s="197"/>
      <c r="E13" s="68" t="s">
        <v>128</v>
      </c>
      <c r="F13" s="69" t="s">
        <v>121</v>
      </c>
      <c r="G13" s="70">
        <f>HYPERLINK(круги!H9)</f>
      </c>
      <c r="H13" s="71"/>
      <c r="I13" s="221"/>
      <c r="J13" s="228"/>
      <c r="K13" s="206"/>
      <c r="L13" s="257"/>
      <c r="M13" s="244"/>
      <c r="N13" s="246"/>
      <c r="O13" s="72"/>
      <c r="P13" s="73">
        <f>HYPERLINK(круги!H71)</f>
      </c>
      <c r="Q13" s="73">
        <f>HYPERLINK(круги!H80)</f>
      </c>
      <c r="R13" s="74"/>
      <c r="S13" s="258"/>
      <c r="T13" s="256"/>
    </row>
    <row r="14" spans="1:19" ht="12.75" customHeight="1" thickBot="1">
      <c r="A14" s="75" t="s">
        <v>10</v>
      </c>
      <c r="B14" s="5"/>
      <c r="C14" s="5"/>
      <c r="D14" s="5"/>
      <c r="E14" s="5"/>
      <c r="F14" s="5"/>
      <c r="G14" s="5"/>
      <c r="H14" s="5"/>
      <c r="I14" s="76"/>
      <c r="J14" s="5"/>
      <c r="K14" s="75" t="s">
        <v>8</v>
      </c>
      <c r="L14" s="77"/>
      <c r="M14" s="5"/>
      <c r="N14" s="5"/>
      <c r="O14" s="5"/>
      <c r="P14" s="5"/>
      <c r="Q14" s="5"/>
      <c r="R14" s="5"/>
      <c r="S14" s="25"/>
    </row>
    <row r="15" spans="1:20" ht="12.75" customHeight="1">
      <c r="A15" s="211">
        <v>5</v>
      </c>
      <c r="B15" s="213" t="str">
        <f>VLOOKUP(A15,'пр.взвешивания'!B6:E44,2,FALSE)</f>
        <v>МИРОШКИНА Светлана Сергеевна</v>
      </c>
      <c r="C15" s="214" t="str">
        <f>VLOOKUP(A15,'пр.взвешивания'!B6:F44,3,FALSE)</f>
        <v>14.04.94 КМС</v>
      </c>
      <c r="D15" s="201" t="str">
        <f>VLOOKUP(A15,'пр.взвешивания'!B6:G44,4,FALSE)</f>
        <v>СФО Алтайский Барнаул</v>
      </c>
      <c r="E15" s="124"/>
      <c r="F15" s="125">
        <v>4</v>
      </c>
      <c r="G15" s="126">
        <v>3</v>
      </c>
      <c r="H15" s="127">
        <v>4</v>
      </c>
      <c r="I15" s="202">
        <f>SUM(E15:H15)</f>
        <v>11</v>
      </c>
      <c r="J15" s="215">
        <v>1</v>
      </c>
      <c r="K15" s="211">
        <v>12</v>
      </c>
      <c r="L15" s="248" t="str">
        <f>VLOOKUP(K15,'пр.взвешивания'!B6:C44,2,FALSE)</f>
        <v>РОЖДЕСТВЕНСКАЯ Владислава Андреевна</v>
      </c>
      <c r="M15" s="249" t="str">
        <f>VLOOKUP(K15,'пр.взвешивания'!B6:D44,3,FALSE)</f>
        <v>22.07.94 1</v>
      </c>
      <c r="N15" s="250" t="str">
        <f>VLOOKUP(K15,'пр.взвешивания'!B6:E44,4,FALSE)</f>
        <v>УФО Свердловская Качканар МО</v>
      </c>
      <c r="O15" s="79"/>
      <c r="P15" s="44">
        <v>0</v>
      </c>
      <c r="Q15" s="44">
        <v>4</v>
      </c>
      <c r="R15" s="80">
        <v>4</v>
      </c>
      <c r="S15" s="251">
        <f>SUM(O15:R15)</f>
        <v>8</v>
      </c>
      <c r="T15" s="260">
        <v>2</v>
      </c>
    </row>
    <row r="16" spans="1:20" ht="12.75" customHeight="1">
      <c r="A16" s="212"/>
      <c r="B16" s="209"/>
      <c r="C16" s="210"/>
      <c r="D16" s="200"/>
      <c r="E16" s="46"/>
      <c r="F16" s="47" t="s">
        <v>122</v>
      </c>
      <c r="G16" s="48">
        <f>HYPERLINK(круги!H43)</f>
      </c>
      <c r="H16" s="49">
        <f>HYPERLINK(круги!H52)</f>
      </c>
      <c r="I16" s="203"/>
      <c r="J16" s="192"/>
      <c r="K16" s="212"/>
      <c r="L16" s="247"/>
      <c r="M16" s="243"/>
      <c r="N16" s="245"/>
      <c r="O16" s="82"/>
      <c r="P16" s="51">
        <f>HYPERLINK(круги!P74)</f>
      </c>
      <c r="Q16" s="51">
        <f>HYPERLINK(круги!P65)</f>
      </c>
      <c r="R16" s="83"/>
      <c r="S16" s="252"/>
      <c r="T16" s="261"/>
    </row>
    <row r="17" spans="1:20" ht="12.75" customHeight="1">
      <c r="A17" s="212">
        <v>6</v>
      </c>
      <c r="B17" s="207" t="str">
        <f>VLOOKUP(A17,'пр.взвешивания'!B6:E46,2,FALSE)</f>
        <v>ГЛУШКО Елена Нмколаевна</v>
      </c>
      <c r="C17" s="194" t="str">
        <f>VLOOKUP(A17,'пр.взвешивания'!B6:F46,3,FALSE)</f>
        <v>29.05.94 1</v>
      </c>
      <c r="D17" s="196" t="str">
        <f>VLOOKUP(A17,'пр.взвешивания'!B6:G46,4,FALSE)</f>
        <v>УФО Челябинская Кунашак  МО</v>
      </c>
      <c r="E17" s="128">
        <v>0</v>
      </c>
      <c r="F17" s="129"/>
      <c r="G17" s="128">
        <v>0</v>
      </c>
      <c r="H17" s="130">
        <v>0</v>
      </c>
      <c r="I17" s="203">
        <f>SUM(E17:H17)</f>
        <v>0</v>
      </c>
      <c r="J17" s="192">
        <v>4</v>
      </c>
      <c r="K17" s="212">
        <v>13</v>
      </c>
      <c r="L17" s="247" t="str">
        <f>VLOOKUP(K17,'пр.взвешивания'!B6:C46,2,FALSE)</f>
        <v>РОМАНЬКО Вероника Сергей</v>
      </c>
      <c r="M17" s="243" t="str">
        <f>VLOOKUP(K17,'пр.взвешивания'!B6:D46,3,FALSE)</f>
        <v>27.06.93 1</v>
      </c>
      <c r="N17" s="245" t="str">
        <f>VLOOKUP(K17,'пр.взвешивания'!B6:E46,4,FALSE)</f>
        <v>МОСКВА С-70  ВС</v>
      </c>
      <c r="O17" s="84">
        <v>4</v>
      </c>
      <c r="P17" s="56"/>
      <c r="Q17" s="57">
        <v>3</v>
      </c>
      <c r="R17" s="85">
        <v>4</v>
      </c>
      <c r="S17" s="252">
        <f>SUM(O17:R17)</f>
        <v>11</v>
      </c>
      <c r="T17" s="261">
        <v>1</v>
      </c>
    </row>
    <row r="18" spans="1:20" ht="12" customHeight="1">
      <c r="A18" s="212"/>
      <c r="B18" s="209"/>
      <c r="C18" s="210"/>
      <c r="D18" s="200"/>
      <c r="E18" s="59">
        <f>HYPERLINK(круги!H36)</f>
      </c>
      <c r="F18" s="54"/>
      <c r="G18" s="47">
        <f>HYPERLINK(круги!H58)</f>
      </c>
      <c r="H18" s="49">
        <f>HYPERLINK(круги!H47)</f>
      </c>
      <c r="I18" s="203"/>
      <c r="J18" s="192"/>
      <c r="K18" s="212"/>
      <c r="L18" s="247"/>
      <c r="M18" s="243"/>
      <c r="N18" s="245"/>
      <c r="O18" s="86">
        <f>HYPERLINK(круги!P76)</f>
      </c>
      <c r="P18" s="61"/>
      <c r="Q18" s="62"/>
      <c r="R18" s="83">
        <f>HYPERLINK(круги!P69)</f>
      </c>
      <c r="S18" s="252"/>
      <c r="T18" s="261"/>
    </row>
    <row r="19" spans="1:21" ht="12.75" customHeight="1">
      <c r="A19" s="205">
        <v>7</v>
      </c>
      <c r="B19" s="207" t="str">
        <f>VLOOKUP(A19,'пр.взвешивания'!B6:E48,2,FALSE)</f>
        <v>ИБАТУЛИНА Алина Шамильевна</v>
      </c>
      <c r="C19" s="194" t="str">
        <f>VLOOKUP(A19,'пр.взвешивания'!B6:F48,3,FALSE)</f>
        <v>30.04.93 КМС</v>
      </c>
      <c r="D19" s="196" t="str">
        <f>VLOOKUP(A19,'пр.взвешивания'!B6:G48,4,FALSE)</f>
        <v>ЮФО Волгоградская  Волгоград МО</v>
      </c>
      <c r="E19" s="131">
        <v>0</v>
      </c>
      <c r="F19" s="132">
        <v>4</v>
      </c>
      <c r="G19" s="133"/>
      <c r="H19" s="134">
        <v>4</v>
      </c>
      <c r="I19" s="203">
        <f>SUM(E19:H19)</f>
        <v>8</v>
      </c>
      <c r="J19" s="229">
        <v>2</v>
      </c>
      <c r="K19" s="205">
        <v>14</v>
      </c>
      <c r="L19" s="247" t="str">
        <f>VLOOKUP(K19,'пр.взвешивания'!B6:C48,2,FALSE)</f>
        <v>МАЛЬГИНА -МУСИХИНА Дарья Михайловна</v>
      </c>
      <c r="M19" s="243" t="str">
        <f>VLOOKUP(K19,'пр.взвешивания'!B6:D48,3,FALSE)</f>
        <v>27.02.94 КМС</v>
      </c>
      <c r="N19" s="245" t="str">
        <f>VLOOKUP(K19,'пр.взвешивания'!B6:E48,4,FALSE)</f>
        <v>ПФО Пермский Соликамск МО</v>
      </c>
      <c r="O19" s="84">
        <v>0</v>
      </c>
      <c r="P19" s="63">
        <v>0</v>
      </c>
      <c r="Q19" s="64"/>
      <c r="R19" s="87">
        <v>0</v>
      </c>
      <c r="S19" s="252">
        <f>SUM(O19:R19)</f>
        <v>0</v>
      </c>
      <c r="T19" s="259">
        <v>4</v>
      </c>
      <c r="U19" s="15"/>
    </row>
    <row r="20" spans="1:21" ht="12.75" customHeight="1">
      <c r="A20" s="205"/>
      <c r="B20" s="209"/>
      <c r="C20" s="210"/>
      <c r="D20" s="200"/>
      <c r="E20" s="59">
        <f>HYPERLINK(круги!H45)</f>
      </c>
      <c r="F20" s="47">
        <f>HYPERLINK(круги!H56)</f>
      </c>
      <c r="G20" s="65"/>
      <c r="H20" s="49" t="s">
        <v>123</v>
      </c>
      <c r="I20" s="203"/>
      <c r="J20" s="229"/>
      <c r="K20" s="205"/>
      <c r="L20" s="247"/>
      <c r="M20" s="243"/>
      <c r="N20" s="245"/>
      <c r="O20" s="86">
        <f>HYPERLINK(круги!P67)</f>
      </c>
      <c r="P20" s="51"/>
      <c r="Q20" s="66"/>
      <c r="R20" s="83">
        <f>HYPERLINK(круги!P78)</f>
      </c>
      <c r="S20" s="252"/>
      <c r="T20" s="259"/>
      <c r="U20" s="15"/>
    </row>
    <row r="21" spans="1:21" ht="12.75" customHeight="1">
      <c r="A21" s="205">
        <v>8</v>
      </c>
      <c r="B21" s="207" t="str">
        <f>VLOOKUP(A21,'пр.взвешивания'!B6:E50,2,FALSE)</f>
        <v>ЩЕКИНА Ксения Олеговна</v>
      </c>
      <c r="C21" s="194" t="str">
        <f>VLOOKUP(A21,'пр.взвешивания'!B6:F50,3,FALSE)</f>
        <v>25.10.95 КМС</v>
      </c>
      <c r="D21" s="196" t="str">
        <f>VLOOKUP(A21,'пр.взвешивания'!B6:G50,4,FALSE)</f>
        <v>МОСКВА МКС</v>
      </c>
      <c r="E21" s="128">
        <v>0</v>
      </c>
      <c r="F21" s="130">
        <v>4</v>
      </c>
      <c r="G21" s="132">
        <v>0</v>
      </c>
      <c r="H21" s="135"/>
      <c r="I21" s="203">
        <f>SUM(E21:H21)</f>
        <v>4</v>
      </c>
      <c r="J21" s="229">
        <v>3</v>
      </c>
      <c r="K21" s="205">
        <v>11</v>
      </c>
      <c r="L21" s="247" t="str">
        <f>VLOOKUP(K21,'пр.взвешивания'!B6:C50,2,FALSE)</f>
        <v>БИКБОВА Диана Маратовна</v>
      </c>
      <c r="M21" s="243" t="str">
        <f>VLOOKUP(K21,'пр.взвешивания'!B6:D50,3,FALSE)</f>
        <v>25.09.93 1</v>
      </c>
      <c r="N21" s="245" t="str">
        <f>VLOOKUP(K21,'пр.взвешивания'!B6:E50,4,FALSE)</f>
        <v>ПФО Татарстан Казань ПР  </v>
      </c>
      <c r="O21" s="84">
        <v>0</v>
      </c>
      <c r="P21" s="63">
        <v>0</v>
      </c>
      <c r="Q21" s="63">
        <v>4</v>
      </c>
      <c r="R21" s="88"/>
      <c r="S21" s="252">
        <f>SUM(O21:R21)</f>
        <v>4</v>
      </c>
      <c r="T21" s="259">
        <v>3</v>
      </c>
      <c r="U21" s="15"/>
    </row>
    <row r="22" spans="1:21" ht="12.75" customHeight="1" thickBot="1">
      <c r="A22" s="206"/>
      <c r="B22" s="208"/>
      <c r="C22" s="195"/>
      <c r="D22" s="197"/>
      <c r="E22" s="68">
        <f>HYPERLINK(круги!H54)</f>
      </c>
      <c r="F22" s="69" t="s">
        <v>126</v>
      </c>
      <c r="G22" s="70">
        <f>HYPERLINK(круги!H38)</f>
      </c>
      <c r="H22" s="71"/>
      <c r="I22" s="221"/>
      <c r="J22" s="230"/>
      <c r="K22" s="206"/>
      <c r="L22" s="257"/>
      <c r="M22" s="244"/>
      <c r="N22" s="246"/>
      <c r="O22" s="90"/>
      <c r="P22" s="73">
        <f>HYPERLINK(круги!P71)</f>
      </c>
      <c r="Q22" s="73">
        <f>HYPERLINK(круги!P80)</f>
      </c>
      <c r="R22" s="91"/>
      <c r="S22" s="258"/>
      <c r="T22" s="262"/>
      <c r="U22" s="15"/>
    </row>
    <row r="23" spans="1:21" ht="12.75" customHeight="1" thickBot="1">
      <c r="A23" s="75" t="s">
        <v>11</v>
      </c>
      <c r="B23" s="5"/>
      <c r="C23" s="5"/>
      <c r="D23" s="5"/>
      <c r="E23" s="5"/>
      <c r="F23" s="5"/>
      <c r="G23" s="5"/>
      <c r="H23" s="5"/>
      <c r="I23" s="76"/>
      <c r="J23" s="5"/>
      <c r="K23" s="76"/>
      <c r="L23" s="77"/>
      <c r="M23" s="5"/>
      <c r="N23" s="5"/>
      <c r="O23" s="5"/>
      <c r="P23" s="5"/>
      <c r="Q23" s="5"/>
      <c r="R23" s="5"/>
      <c r="U23" s="15"/>
    </row>
    <row r="24" spans="1:21" ht="12.75" customHeight="1" thickBot="1">
      <c r="A24" s="211">
        <v>9</v>
      </c>
      <c r="B24" s="213" t="str">
        <f>VLOOKUP(A24,'пр.взвешивания'!B6:E53,2,FALSE)</f>
        <v>САЧКО Людмила Николаевна</v>
      </c>
      <c r="C24" s="214" t="str">
        <f>VLOOKUP(A24,'пр.взвешивания'!B6:F53,3,FALSE)</f>
        <v>26.06.94 КМС</v>
      </c>
      <c r="D24" s="201" t="str">
        <f>VLOOKUP(A24,'пр.взвешивания'!B6:G53,4,FALSE)</f>
        <v>СЗФО Мурманская Ковдор </v>
      </c>
      <c r="E24" s="124"/>
      <c r="F24" s="125">
        <v>0</v>
      </c>
      <c r="G24" s="126">
        <v>0</v>
      </c>
      <c r="H24" s="127">
        <v>0</v>
      </c>
      <c r="I24" s="202">
        <f>SUM(E24:H24)</f>
        <v>0</v>
      </c>
      <c r="J24" s="211">
        <v>4</v>
      </c>
      <c r="K24" s="211">
        <v>4</v>
      </c>
      <c r="L24" s="248" t="str">
        <f>VLOOKUP(K24,'пр.взвешивания'!B6:C53,2,FALSE)</f>
        <v>РИ Айко Чангиевна</v>
      </c>
      <c r="M24" s="249" t="str">
        <f>VLOOKUP(K24,'пр.взвешивания'!B6:D53,3,FALSE)</f>
        <v>16.02.94 КМС</v>
      </c>
      <c r="N24" s="250" t="str">
        <f>VLOOKUP(K24,'пр.взвешивания'!B6:E53,4,FALSE)</f>
        <v>СФО Новосибирская Новосибирск МО</v>
      </c>
      <c r="O24" s="142"/>
      <c r="P24" s="93"/>
      <c r="Q24" s="93"/>
      <c r="R24" s="92"/>
      <c r="S24" s="24"/>
      <c r="T24" s="15"/>
      <c r="U24" s="15"/>
    </row>
    <row r="25" spans="1:20" ht="12.75" customHeight="1">
      <c r="A25" s="212"/>
      <c r="B25" s="209"/>
      <c r="C25" s="210"/>
      <c r="D25" s="200"/>
      <c r="E25" s="46"/>
      <c r="F25" s="47">
        <f>HYPERLINK(круги!P5)</f>
      </c>
      <c r="G25" s="48">
        <f>HYPERLINK(круги!P14)</f>
      </c>
      <c r="H25" s="49">
        <f>HYPERLINK(круги!P23)</f>
      </c>
      <c r="I25" s="203"/>
      <c r="J25" s="212"/>
      <c r="K25" s="212"/>
      <c r="L25" s="247"/>
      <c r="M25" s="243"/>
      <c r="N25" s="245"/>
      <c r="O25" s="143">
        <v>12</v>
      </c>
      <c r="P25" s="93"/>
      <c r="Q25" s="93"/>
      <c r="R25" s="95"/>
      <c r="S25" s="24"/>
      <c r="T25" s="15"/>
    </row>
    <row r="26" spans="1:20" ht="12.75" customHeight="1" thickBot="1">
      <c r="A26" s="212">
        <v>10</v>
      </c>
      <c r="B26" s="207" t="str">
        <f>VLOOKUP(A26,'пр.взвешивания'!B6:E55,2,FALSE)</f>
        <v>БРАТЧЕНКО Виолета Анатольевна</v>
      </c>
      <c r="C26" s="194" t="str">
        <f>VLOOKUP(A26,'пр.взвешивания'!B6:F55,3,FALSE)</f>
        <v>14.07.93 КМС</v>
      </c>
      <c r="D26" s="196" t="str">
        <f>VLOOKUP(A26,'пр.взвешивания'!B6:G55,4,FALSE)</f>
        <v>ЦФО Брянская Брянск Д </v>
      </c>
      <c r="E26" s="128">
        <v>4</v>
      </c>
      <c r="F26" s="129"/>
      <c r="G26" s="128">
        <v>0</v>
      </c>
      <c r="H26" s="130">
        <v>0</v>
      </c>
      <c r="I26" s="203">
        <f>SUM(E26:H26)</f>
        <v>4</v>
      </c>
      <c r="J26" s="212">
        <v>3</v>
      </c>
      <c r="K26" s="212">
        <v>12</v>
      </c>
      <c r="L26" s="247" t="str">
        <f>VLOOKUP(K26,'пр.взвешивания'!B6:C55,2,FALSE)</f>
        <v>РОЖДЕСТВЕНСКАЯ Владислава Андреевна</v>
      </c>
      <c r="M26" s="243" t="str">
        <f>VLOOKUP(K26,'пр.взвешивания'!B6:D55,3,FALSE)</f>
        <v>22.07.94 1</v>
      </c>
      <c r="N26" s="245" t="str">
        <f>VLOOKUP(K26,'пр.взвешивания'!B6:E55,4,FALSE)</f>
        <v>УФО Свердловская Качканар МО</v>
      </c>
      <c r="O26" s="144" t="s">
        <v>132</v>
      </c>
      <c r="P26" s="97"/>
      <c r="Q26" s="98"/>
      <c r="R26" s="92"/>
      <c r="S26" s="24"/>
      <c r="T26" s="15"/>
    </row>
    <row r="27" spans="1:20" ht="9.75" customHeight="1" thickBot="1">
      <c r="A27" s="212"/>
      <c r="B27" s="209"/>
      <c r="C27" s="210"/>
      <c r="D27" s="200"/>
      <c r="E27" s="59" t="s">
        <v>124</v>
      </c>
      <c r="F27" s="54"/>
      <c r="G27" s="47">
        <f>HYPERLINK(круги!P27)</f>
      </c>
      <c r="H27" s="49">
        <f>HYPERLINK(круги!P18)</f>
      </c>
      <c r="I27" s="203"/>
      <c r="J27" s="212"/>
      <c r="K27" s="263"/>
      <c r="L27" s="257"/>
      <c r="M27" s="244"/>
      <c r="N27" s="246"/>
      <c r="O27" s="145"/>
      <c r="P27" s="100"/>
      <c r="Q27" s="100"/>
      <c r="R27" s="94">
        <v>12</v>
      </c>
      <c r="S27" s="24"/>
      <c r="T27" s="15"/>
    </row>
    <row r="28" spans="1:20" ht="12.75" customHeight="1" thickBot="1">
      <c r="A28" s="205">
        <v>11</v>
      </c>
      <c r="B28" s="207" t="str">
        <f>VLOOKUP(A28,'пр.взвешивания'!B6:E57,2,FALSE)</f>
        <v>БИКБОВА Диана Маратовна</v>
      </c>
      <c r="C28" s="194" t="str">
        <f>VLOOKUP(A28,'пр.взвешивания'!B6:F57,3,FALSE)</f>
        <v>25.09.93 1</v>
      </c>
      <c r="D28" s="196" t="str">
        <f>VLOOKUP(A28,'пр.взвешивания'!B6:G57,4,FALSE)</f>
        <v>ПФО Татарстан Казань ПР  </v>
      </c>
      <c r="E28" s="131">
        <v>3</v>
      </c>
      <c r="F28" s="132">
        <v>3</v>
      </c>
      <c r="G28" s="133"/>
      <c r="H28" s="134">
        <v>0</v>
      </c>
      <c r="I28" s="203">
        <f>SUM(E28:H28)</f>
        <v>6</v>
      </c>
      <c r="J28" s="205">
        <v>2</v>
      </c>
      <c r="K28" s="211">
        <v>13</v>
      </c>
      <c r="L28" s="264" t="str">
        <f>VLOOKUP(K28,'пр.взвешивания'!B6:C57,2,FALSE)</f>
        <v>РОМАНЬКО Вероника Сергей</v>
      </c>
      <c r="M28" s="265" t="str">
        <f>VLOOKUP(K28,'пр.взвешивания'!B6:D57,3,FALSE)</f>
        <v>27.06.93 1</v>
      </c>
      <c r="N28" s="266" t="str">
        <f>VLOOKUP(K28,'пр.взвешивания'!B6:E57,4,FALSE)</f>
        <v>МОСКВА С-70  ВС</v>
      </c>
      <c r="O28" s="142"/>
      <c r="P28" s="100"/>
      <c r="Q28" s="100"/>
      <c r="R28" s="96" t="s">
        <v>134</v>
      </c>
      <c r="S28" s="24"/>
      <c r="T28" s="15"/>
    </row>
    <row r="29" spans="1:20" ht="12.75" customHeight="1">
      <c r="A29" s="205"/>
      <c r="B29" s="209"/>
      <c r="C29" s="210"/>
      <c r="D29" s="200"/>
      <c r="E29" s="59">
        <f>HYPERLINK(круги!P16)</f>
      </c>
      <c r="F29" s="47">
        <f>HYPERLINK(круги!P29)</f>
      </c>
      <c r="G29" s="65"/>
      <c r="H29" s="49">
        <f>HYPERLINK(круги!P11)</f>
      </c>
      <c r="I29" s="203"/>
      <c r="J29" s="205"/>
      <c r="K29" s="212"/>
      <c r="L29" s="247"/>
      <c r="M29" s="243"/>
      <c r="N29" s="245"/>
      <c r="O29" s="143">
        <v>13</v>
      </c>
      <c r="P29" s="101"/>
      <c r="Q29" s="102"/>
      <c r="R29" s="92"/>
      <c r="S29" s="24"/>
      <c r="T29" s="15"/>
    </row>
    <row r="30" spans="1:19" ht="12.75" customHeight="1" thickBot="1">
      <c r="A30" s="205">
        <v>12</v>
      </c>
      <c r="B30" s="207" t="str">
        <f>VLOOKUP(A30,'пр.взвешивания'!B6:E59,2,FALSE)</f>
        <v>РОЖДЕСТВЕНСКАЯ Владислава Андреевна</v>
      </c>
      <c r="C30" s="194" t="str">
        <f>VLOOKUP(A30,'пр.взвешивания'!B6:F59,3,FALSE)</f>
        <v>22.07.94 1</v>
      </c>
      <c r="D30" s="196" t="str">
        <f>VLOOKUP(A30,'пр.взвешивания'!B6:G59,4,FALSE)</f>
        <v>УФО Свердловская Качканар МО</v>
      </c>
      <c r="E30" s="128">
        <v>4</v>
      </c>
      <c r="F30" s="130">
        <v>3</v>
      </c>
      <c r="G30" s="132">
        <v>4</v>
      </c>
      <c r="H30" s="135"/>
      <c r="I30" s="203">
        <f>SUM(E30:H30)</f>
        <v>11</v>
      </c>
      <c r="J30" s="205">
        <v>1</v>
      </c>
      <c r="K30" s="212">
        <v>5</v>
      </c>
      <c r="L30" s="247" t="str">
        <f>VLOOKUP(K30,'пр.взвешивания'!B6:C59,2,FALSE)</f>
        <v>МИРОШКИНА Светлана Сергеевна</v>
      </c>
      <c r="M30" s="243" t="str">
        <f>VLOOKUP(K30,'пр.взвешивания'!B6:D59,3,FALSE)</f>
        <v>14.04.94 КМС</v>
      </c>
      <c r="N30" s="245" t="str">
        <f>VLOOKUP(K30,'пр.взвешивания'!B6:E59,4,FALSE)</f>
        <v>СФО Алтайский Барнаул</v>
      </c>
      <c r="O30" s="146" t="s">
        <v>133</v>
      </c>
      <c r="P30" s="93"/>
      <c r="Q30" s="93"/>
      <c r="R30" s="93"/>
      <c r="S30" s="25"/>
    </row>
    <row r="31" spans="1:19" ht="12.75" customHeight="1" thickBot="1">
      <c r="A31" s="206"/>
      <c r="B31" s="208"/>
      <c r="C31" s="195"/>
      <c r="D31" s="197"/>
      <c r="E31" s="68">
        <f>HYPERLINK(круги!P25)</f>
      </c>
      <c r="F31" s="69">
        <f>HYPERLINK(круги!P20)</f>
      </c>
      <c r="G31" s="70" t="s">
        <v>125</v>
      </c>
      <c r="H31" s="71"/>
      <c r="I31" s="221"/>
      <c r="J31" s="206"/>
      <c r="K31" s="267"/>
      <c r="L31" s="257"/>
      <c r="M31" s="244"/>
      <c r="N31" s="246"/>
      <c r="O31" s="93"/>
      <c r="P31" s="93"/>
      <c r="Q31" s="93"/>
      <c r="R31" s="93"/>
      <c r="S31" s="25"/>
    </row>
    <row r="32" spans="1:18" ht="12.75" customHeight="1" thickBot="1">
      <c r="A32" s="75" t="s">
        <v>12</v>
      </c>
      <c r="B32" s="5"/>
      <c r="C32" s="5"/>
      <c r="D32" s="5"/>
      <c r="E32" s="103"/>
      <c r="F32" s="103"/>
      <c r="G32" s="103"/>
      <c r="H32" s="103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 customHeight="1" thickBot="1">
      <c r="A33" s="198" t="s">
        <v>0</v>
      </c>
      <c r="B33" s="198" t="s">
        <v>1</v>
      </c>
      <c r="C33" s="198" t="s">
        <v>2</v>
      </c>
      <c r="D33" s="198" t="s">
        <v>3</v>
      </c>
      <c r="E33" s="188" t="s">
        <v>4</v>
      </c>
      <c r="F33" s="189"/>
      <c r="G33" s="190"/>
      <c r="H33" s="104"/>
      <c r="I33" s="198" t="s">
        <v>5</v>
      </c>
      <c r="J33" s="198" t="s">
        <v>6</v>
      </c>
      <c r="K33" s="5"/>
      <c r="L33" s="5"/>
      <c r="M33" s="5"/>
      <c r="N33" s="5"/>
      <c r="O33" s="5"/>
      <c r="P33" s="5"/>
      <c r="Q33" s="5"/>
      <c r="R33" s="5"/>
    </row>
    <row r="34" spans="1:21" ht="12.75" customHeight="1" thickBot="1">
      <c r="A34" s="199"/>
      <c r="B34" s="199"/>
      <c r="C34" s="199"/>
      <c r="D34" s="204"/>
      <c r="E34" s="105">
        <v>1</v>
      </c>
      <c r="F34" s="106">
        <v>2</v>
      </c>
      <c r="G34" s="107">
        <v>3</v>
      </c>
      <c r="H34" s="108"/>
      <c r="I34" s="199"/>
      <c r="J34" s="199"/>
      <c r="K34" s="5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18" ht="12.75" customHeight="1">
      <c r="A35" s="215">
        <v>13</v>
      </c>
      <c r="B35" s="213" t="str">
        <f>VLOOKUP(A35,'пр.взвешивания'!B6:E35,2,FALSE)</f>
        <v>РОМАНЬКО Вероника Сергей</v>
      </c>
      <c r="C35" s="217" t="str">
        <f>VLOOKUP(A35,'пр.взвешивания'!B6:F35,3,FALSE)</f>
        <v>27.06.93 1</v>
      </c>
      <c r="D35" s="219" t="str">
        <f>VLOOKUP(A35,'пр.взвешивания'!B6:G35,4,FALSE)</f>
        <v>МОСКВА С-70  ВС</v>
      </c>
      <c r="E35" s="78"/>
      <c r="F35" s="136">
        <v>3</v>
      </c>
      <c r="G35" s="137">
        <v>4</v>
      </c>
      <c r="H35" s="53"/>
      <c r="I35" s="202">
        <f>SUM(E35:H35)</f>
        <v>7</v>
      </c>
      <c r="J35" s="191" t="s">
        <v>130</v>
      </c>
      <c r="K35" s="5"/>
      <c r="L35" s="109" t="str">
        <f>HYPERLINK('[2]реквизиты'!$A$6)</f>
        <v>Гл. судья, судья МК</v>
      </c>
      <c r="M35" s="110"/>
      <c r="N35" s="111"/>
      <c r="O35" s="112"/>
      <c r="P35" s="20"/>
      <c r="Q35" s="113" t="str">
        <f>HYPERLINK('[2]реквизиты'!$G$6)</f>
        <v>Р.Г. Мухаметшин</v>
      </c>
      <c r="R35" s="5"/>
    </row>
    <row r="36" spans="1:18" ht="12.75" customHeight="1">
      <c r="A36" s="192"/>
      <c r="B36" s="216"/>
      <c r="C36" s="218"/>
      <c r="D36" s="220"/>
      <c r="E36" s="81"/>
      <c r="F36" s="114">
        <f>HYPERLINK(круги!P34)</f>
      </c>
      <c r="G36" s="115" t="s">
        <v>127</v>
      </c>
      <c r="H36" s="53"/>
      <c r="I36" s="203"/>
      <c r="J36" s="192"/>
      <c r="K36" s="5"/>
      <c r="L36" s="110"/>
      <c r="M36" s="110"/>
      <c r="N36" s="111"/>
      <c r="O36" s="112"/>
      <c r="P36" s="20"/>
      <c r="Q36" s="116" t="str">
        <f>HYPERLINK('[2]реквизиты'!$G$7)</f>
        <v>/г. Краснокамск/</v>
      </c>
      <c r="R36" s="5"/>
    </row>
    <row r="37" spans="1:18" ht="12.75" customHeight="1">
      <c r="A37" s="192">
        <v>14</v>
      </c>
      <c r="B37" s="207" t="str">
        <f>VLOOKUP(A37,'пр.взвешивания'!B6:E37,2,FALSE)</f>
        <v>МАЛЬГИНА -МУСИХИНА Дарья Михайловна</v>
      </c>
      <c r="C37" s="231" t="str">
        <f>VLOOKUP(A37,'пр.взвешивания'!B6:F37,3,FALSE)</f>
        <v>27.02.94 КМС</v>
      </c>
      <c r="D37" s="233" t="str">
        <f>VLOOKUP(A37,'пр.взвешивания'!B6:G37,4,FALSE)</f>
        <v>ПФО Пермский Соликамск МО</v>
      </c>
      <c r="E37" s="138">
        <v>0</v>
      </c>
      <c r="F37" s="139"/>
      <c r="G37" s="140">
        <v>4</v>
      </c>
      <c r="H37" s="53"/>
      <c r="I37" s="203">
        <f>SUM(E37:H37)</f>
        <v>4</v>
      </c>
      <c r="J37" s="193" t="s">
        <v>131</v>
      </c>
      <c r="K37" s="19"/>
      <c r="L37" s="76"/>
      <c r="M37" s="76"/>
      <c r="N37" s="117"/>
      <c r="O37" s="112"/>
      <c r="P37" s="112"/>
      <c r="Q37" s="112"/>
      <c r="R37" s="5"/>
    </row>
    <row r="38" spans="1:18" ht="12.75" customHeight="1">
      <c r="A38" s="192"/>
      <c r="B38" s="209"/>
      <c r="C38" s="232"/>
      <c r="D38" s="234"/>
      <c r="E38" s="118">
        <f>HYPERLINK(круги!P36)</f>
      </c>
      <c r="F38" s="99"/>
      <c r="G38" s="115">
        <f>HYPERLINK(круги!P54)</f>
      </c>
      <c r="H38" s="53"/>
      <c r="I38" s="203"/>
      <c r="J38" s="192"/>
      <c r="K38" s="20"/>
      <c r="L38" s="109" t="str">
        <f>HYPERLINK('[3]реквизиты'!$A$22)</f>
        <v>Гл. секретарь, судья МК</v>
      </c>
      <c r="M38" s="110"/>
      <c r="N38" s="111"/>
      <c r="O38" s="112"/>
      <c r="P38" s="20"/>
      <c r="Q38" s="113" t="str">
        <f>HYPERLINK('[2]реквизиты'!$G$8)</f>
        <v>Н.Ю. Глушкова</v>
      </c>
      <c r="R38" s="5"/>
    </row>
    <row r="39" spans="1:18" ht="12.75" customHeight="1">
      <c r="A39" s="229">
        <v>15</v>
      </c>
      <c r="B39" s="235" t="str">
        <f>VLOOKUP(A39,'пр.взвешивания'!B6:E39,2,FALSE)</f>
        <v>АМРИНА Асем Тамировна</v>
      </c>
      <c r="C39" s="236" t="str">
        <f>VLOOKUP(A39,'пр.взвешивания'!B6:F39,3,FALSE)</f>
        <v>17.08.95 1</v>
      </c>
      <c r="D39" s="238" t="str">
        <f>VLOOKUP(A39,'пр.взвешивания'!B6:G39,4,FALSE)</f>
        <v>УФО ХМАО-ЮГРА Радужный МО</v>
      </c>
      <c r="E39" s="138">
        <v>0</v>
      </c>
      <c r="F39" s="141">
        <v>0</v>
      </c>
      <c r="G39" s="119"/>
      <c r="H39" s="120"/>
      <c r="I39" s="203">
        <f>SUM(E39:H39)</f>
        <v>0</v>
      </c>
      <c r="J39" s="241">
        <v>3</v>
      </c>
      <c r="K39" s="20"/>
      <c r="L39" s="76"/>
      <c r="M39" s="76"/>
      <c r="N39" s="117"/>
      <c r="O39" s="112"/>
      <c r="P39" s="112"/>
      <c r="Q39" s="116" t="str">
        <f>HYPERLINK('[2]реквизиты'!$G$9)</f>
        <v>/г. Рязань/</v>
      </c>
      <c r="R39" s="5"/>
    </row>
    <row r="40" spans="1:19" ht="12.75" customHeight="1" thickBot="1">
      <c r="A40" s="230"/>
      <c r="B40" s="208"/>
      <c r="C40" s="237"/>
      <c r="D40" s="239"/>
      <c r="E40" s="121">
        <f>HYPERLINK(круги!P45)</f>
      </c>
      <c r="F40" s="122">
        <f>HYPERLINK(круги!P52)</f>
      </c>
      <c r="G40" s="89"/>
      <c r="H40" s="53"/>
      <c r="I40" s="221"/>
      <c r="J40" s="242"/>
      <c r="K40" s="19"/>
      <c r="L40" s="20"/>
      <c r="M40" s="20"/>
      <c r="N40" s="20"/>
      <c r="O40" s="20"/>
      <c r="P40" s="21"/>
      <c r="Q40" s="20"/>
      <c r="R40" s="20"/>
      <c r="S40" s="2"/>
    </row>
    <row r="41" spans="1:19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20"/>
      <c r="L41" s="20"/>
      <c r="M41" s="20"/>
      <c r="N41" s="20"/>
      <c r="O41" s="20"/>
      <c r="P41" s="19"/>
      <c r="Q41" s="20"/>
      <c r="R41" s="112"/>
      <c r="S41" s="2"/>
    </row>
    <row r="42" spans="1:19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112"/>
      <c r="L42" s="112"/>
      <c r="M42" s="112"/>
      <c r="N42" s="112"/>
      <c r="O42" s="112"/>
      <c r="P42" s="112"/>
      <c r="Q42" s="112"/>
      <c r="R42" s="112"/>
      <c r="S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>
      <c r="X61" s="5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mergeCells count="180">
    <mergeCell ref="B3:I3"/>
    <mergeCell ref="P3:T3"/>
    <mergeCell ref="B2:I2"/>
    <mergeCell ref="K2:T2"/>
    <mergeCell ref="L28:L29"/>
    <mergeCell ref="M28:M29"/>
    <mergeCell ref="N28:N29"/>
    <mergeCell ref="K30:K31"/>
    <mergeCell ref="L30:L31"/>
    <mergeCell ref="M30:M31"/>
    <mergeCell ref="N30:N31"/>
    <mergeCell ref="J28:J29"/>
    <mergeCell ref="I30:I31"/>
    <mergeCell ref="J30:J31"/>
    <mergeCell ref="K26:K27"/>
    <mergeCell ref="K28:K29"/>
    <mergeCell ref="I26:I27"/>
    <mergeCell ref="L26:L27"/>
    <mergeCell ref="M26:M27"/>
    <mergeCell ref="N26:N27"/>
    <mergeCell ref="K24:K25"/>
    <mergeCell ref="L24:L25"/>
    <mergeCell ref="M24:M25"/>
    <mergeCell ref="N24:N25"/>
    <mergeCell ref="S21:S22"/>
    <mergeCell ref="T21:T22"/>
    <mergeCell ref="K19:K20"/>
    <mergeCell ref="L19:L20"/>
    <mergeCell ref="K21:K22"/>
    <mergeCell ref="L21:L22"/>
    <mergeCell ref="M21:M22"/>
    <mergeCell ref="N21:N22"/>
    <mergeCell ref="M19:M20"/>
    <mergeCell ref="N19:N20"/>
    <mergeCell ref="S15:S16"/>
    <mergeCell ref="T15:T16"/>
    <mergeCell ref="S17:S18"/>
    <mergeCell ref="T17:T18"/>
    <mergeCell ref="S19:S20"/>
    <mergeCell ref="T19:T20"/>
    <mergeCell ref="K17:K18"/>
    <mergeCell ref="L17:L18"/>
    <mergeCell ref="M17:M18"/>
    <mergeCell ref="N17:N18"/>
    <mergeCell ref="K15:K16"/>
    <mergeCell ref="L15:L16"/>
    <mergeCell ref="M15:M16"/>
    <mergeCell ref="N15:N16"/>
    <mergeCell ref="K12:K13"/>
    <mergeCell ref="L12:L13"/>
    <mergeCell ref="S8:S9"/>
    <mergeCell ref="N8:N9"/>
    <mergeCell ref="S12:S13"/>
    <mergeCell ref="K10:K11"/>
    <mergeCell ref="L10:L11"/>
    <mergeCell ref="M10:M11"/>
    <mergeCell ref="N10:N11"/>
    <mergeCell ref="K8:K9"/>
    <mergeCell ref="T12:T13"/>
    <mergeCell ref="T8:T9"/>
    <mergeCell ref="S10:S11"/>
    <mergeCell ref="T10:T11"/>
    <mergeCell ref="L8:L9"/>
    <mergeCell ref="M8:M9"/>
    <mergeCell ref="T4:T5"/>
    <mergeCell ref="K6:K7"/>
    <mergeCell ref="L6:L7"/>
    <mergeCell ref="M6:M7"/>
    <mergeCell ref="N6:N7"/>
    <mergeCell ref="S6:S7"/>
    <mergeCell ref="T6:T7"/>
    <mergeCell ref="K4:K5"/>
    <mergeCell ref="L4:L5"/>
    <mergeCell ref="M4:M5"/>
    <mergeCell ref="N4:N5"/>
    <mergeCell ref="O4:R4"/>
    <mergeCell ref="S4:S5"/>
    <mergeCell ref="I39:I40"/>
    <mergeCell ref="J39:J40"/>
    <mergeCell ref="I35:I36"/>
    <mergeCell ref="I37:I38"/>
    <mergeCell ref="I28:I29"/>
    <mergeCell ref="M12:M13"/>
    <mergeCell ref="N12:N13"/>
    <mergeCell ref="J24:J25"/>
    <mergeCell ref="J26:J27"/>
    <mergeCell ref="A39:A40"/>
    <mergeCell ref="B39:B40"/>
    <mergeCell ref="C39:C40"/>
    <mergeCell ref="D39:D40"/>
    <mergeCell ref="A37:A38"/>
    <mergeCell ref="B37:B38"/>
    <mergeCell ref="C37:C38"/>
    <mergeCell ref="D37:D38"/>
    <mergeCell ref="A26:A27"/>
    <mergeCell ref="B26:B27"/>
    <mergeCell ref="A30:A31"/>
    <mergeCell ref="B30:B31"/>
    <mergeCell ref="A28:A29"/>
    <mergeCell ref="B28:B29"/>
    <mergeCell ref="D30:D31"/>
    <mergeCell ref="C26:C27"/>
    <mergeCell ref="D26:D27"/>
    <mergeCell ref="C28:C29"/>
    <mergeCell ref="J19:J20"/>
    <mergeCell ref="J21:J22"/>
    <mergeCell ref="I19:I20"/>
    <mergeCell ref="I21:I22"/>
    <mergeCell ref="J15:J16"/>
    <mergeCell ref="A17:A18"/>
    <mergeCell ref="B17:B18"/>
    <mergeCell ref="C17:C18"/>
    <mergeCell ref="D17:D18"/>
    <mergeCell ref="I17:I18"/>
    <mergeCell ref="J17:J18"/>
    <mergeCell ref="A15:A16"/>
    <mergeCell ref="B15:B16"/>
    <mergeCell ref="C15:C16"/>
    <mergeCell ref="J12:J13"/>
    <mergeCell ref="A12:A13"/>
    <mergeCell ref="C12:C13"/>
    <mergeCell ref="J8:J9"/>
    <mergeCell ref="A10:A11"/>
    <mergeCell ref="B10:B11"/>
    <mergeCell ref="C10:C11"/>
    <mergeCell ref="D10:D11"/>
    <mergeCell ref="I10:I11"/>
    <mergeCell ref="J10:J11"/>
    <mergeCell ref="A8:A9"/>
    <mergeCell ref="B8:B9"/>
    <mergeCell ref="C8:C9"/>
    <mergeCell ref="J4:J5"/>
    <mergeCell ref="A6:A7"/>
    <mergeCell ref="B6:B7"/>
    <mergeCell ref="C6:C7"/>
    <mergeCell ref="D6:D7"/>
    <mergeCell ref="I6:I7"/>
    <mergeCell ref="J6:J7"/>
    <mergeCell ref="A4:A5"/>
    <mergeCell ref="B4:B5"/>
    <mergeCell ref="C4:C5"/>
    <mergeCell ref="E4:H4"/>
    <mergeCell ref="I8:I9"/>
    <mergeCell ref="I15:I16"/>
    <mergeCell ref="I4:I5"/>
    <mergeCell ref="I12:I13"/>
    <mergeCell ref="A35:A36"/>
    <mergeCell ref="B35:B36"/>
    <mergeCell ref="C35:C36"/>
    <mergeCell ref="D35:D36"/>
    <mergeCell ref="D12:D13"/>
    <mergeCell ref="A33:A34"/>
    <mergeCell ref="B33:B34"/>
    <mergeCell ref="C33:C34"/>
    <mergeCell ref="D33:D34"/>
    <mergeCell ref="D15:D16"/>
    <mergeCell ref="A24:A25"/>
    <mergeCell ref="B24:B25"/>
    <mergeCell ref="C24:C25"/>
    <mergeCell ref="C30:C31"/>
    <mergeCell ref="I24:I25"/>
    <mergeCell ref="D8:D9"/>
    <mergeCell ref="D4:D5"/>
    <mergeCell ref="A19:A20"/>
    <mergeCell ref="A21:A22"/>
    <mergeCell ref="B21:B22"/>
    <mergeCell ref="B19:B20"/>
    <mergeCell ref="C19:C20"/>
    <mergeCell ref="D19:D20"/>
    <mergeCell ref="B12:B13"/>
    <mergeCell ref="A1:T1"/>
    <mergeCell ref="E33:G33"/>
    <mergeCell ref="J35:J36"/>
    <mergeCell ref="J37:J38"/>
    <mergeCell ref="C21:C22"/>
    <mergeCell ref="D21:D22"/>
    <mergeCell ref="I33:I34"/>
    <mergeCell ref="J33:J34"/>
    <mergeCell ref="D28:D29"/>
    <mergeCell ref="D24:D2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R81"/>
  <sheetViews>
    <sheetView workbookViewId="0" topLeftCell="H62">
      <selection activeCell="I62" sqref="I62:P82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90" t="s">
        <v>31</v>
      </c>
      <c r="B1" s="290"/>
      <c r="C1" s="290"/>
      <c r="D1" s="290"/>
      <c r="E1" s="290"/>
      <c r="F1" s="290"/>
      <c r="G1" s="290"/>
      <c r="H1" s="290"/>
      <c r="I1" s="290" t="s">
        <v>31</v>
      </c>
      <c r="J1" s="290"/>
      <c r="K1" s="290"/>
      <c r="L1" s="290"/>
      <c r="M1" s="290"/>
      <c r="N1" s="290"/>
      <c r="O1" s="290"/>
      <c r="P1" s="290"/>
      <c r="Q1" s="5"/>
    </row>
    <row r="2" spans="1:17" ht="18" customHeight="1">
      <c r="A2" s="14" t="s">
        <v>9</v>
      </c>
      <c r="B2" s="4" t="s">
        <v>17</v>
      </c>
      <c r="C2" s="4"/>
      <c r="D2" s="4"/>
      <c r="E2" s="123" t="str">
        <f>HYPERLINK('пр.взвешивания'!E3)</f>
        <v>в.к.     65     кг.</v>
      </c>
      <c r="F2" s="4"/>
      <c r="G2" s="4"/>
      <c r="H2" s="4"/>
      <c r="I2" s="14" t="s">
        <v>11</v>
      </c>
      <c r="J2" s="4" t="s">
        <v>17</v>
      </c>
      <c r="K2" s="4"/>
      <c r="L2" s="4"/>
      <c r="M2" s="123" t="str">
        <f>HYPERLINK('пр.взвешивания'!E3)</f>
        <v>в.к.     65     кг.</v>
      </c>
      <c r="N2" s="4"/>
      <c r="O2" s="4"/>
      <c r="P2" s="4"/>
      <c r="Q2" s="5"/>
    </row>
    <row r="3" spans="1:17" ht="12.75" customHeight="1">
      <c r="A3" s="147" t="s">
        <v>0</v>
      </c>
      <c r="B3" s="147" t="s">
        <v>1</v>
      </c>
      <c r="C3" s="147" t="s">
        <v>2</v>
      </c>
      <c r="D3" s="147" t="s">
        <v>3</v>
      </c>
      <c r="E3" s="147" t="s">
        <v>13</v>
      </c>
      <c r="F3" s="147" t="s">
        <v>14</v>
      </c>
      <c r="G3" s="147" t="s">
        <v>15</v>
      </c>
      <c r="H3" s="147" t="s">
        <v>16</v>
      </c>
      <c r="I3" s="147" t="s">
        <v>0</v>
      </c>
      <c r="J3" s="147" t="s">
        <v>1</v>
      </c>
      <c r="K3" s="147" t="s">
        <v>2</v>
      </c>
      <c r="L3" s="147" t="s">
        <v>3</v>
      </c>
      <c r="M3" s="147" t="s">
        <v>13</v>
      </c>
      <c r="N3" s="147" t="s">
        <v>14</v>
      </c>
      <c r="O3" s="147" t="s">
        <v>15</v>
      </c>
      <c r="P3" s="147" t="s">
        <v>16</v>
      </c>
      <c r="Q3" s="5"/>
    </row>
    <row r="4" spans="1:17" ht="12.7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5"/>
    </row>
    <row r="5" spans="1:18" ht="12.75" customHeight="1">
      <c r="A5" s="147">
        <v>1</v>
      </c>
      <c r="B5" s="159" t="str">
        <f>VLOOKUP(A5,'пр.взвешивания'!B6:E35,2,FALSE)</f>
        <v>ВИНОКУРОВА Анастасия Юрьевна</v>
      </c>
      <c r="C5" s="159" t="str">
        <f>VLOOKUP(B5,'пр.взвешивания'!C6:F35,2,FALSE)</f>
        <v>20.05.93 КМС</v>
      </c>
      <c r="D5" s="159" t="str">
        <f>VLOOKUP(C5,'пр.взвешивания'!D6:G35,2,FALSE)</f>
        <v>УФО ЯНАО Н.Уренгой МО</v>
      </c>
      <c r="E5" s="151"/>
      <c r="F5" s="152"/>
      <c r="G5" s="153"/>
      <c r="H5" s="147"/>
      <c r="I5" s="147">
        <v>9</v>
      </c>
      <c r="J5" s="286" t="str">
        <f>VLOOKUP(I5,'пр.взвешивания'!B6:E35,2,FALSE)</f>
        <v>САЧКО Людмила Николаевна</v>
      </c>
      <c r="K5" s="286" t="str">
        <f>VLOOKUP(J5,'пр.взвешивания'!C6:F35,2,FALSE)</f>
        <v>26.06.94 КМС</v>
      </c>
      <c r="L5" s="286" t="str">
        <f>VLOOKUP(K5,'пр.взвешивания'!D6:G35,2,FALSE)</f>
        <v>СЗФО Мурманская Ковдор </v>
      </c>
      <c r="M5" s="147"/>
      <c r="N5" s="147"/>
      <c r="O5" s="147"/>
      <c r="P5" s="147"/>
      <c r="Q5" s="5"/>
      <c r="R5" s="6"/>
    </row>
    <row r="6" spans="1:18" ht="12.75">
      <c r="A6" s="147"/>
      <c r="B6" s="159"/>
      <c r="C6" s="159"/>
      <c r="D6" s="159"/>
      <c r="E6" s="151"/>
      <c r="F6" s="151"/>
      <c r="G6" s="153"/>
      <c r="H6" s="147"/>
      <c r="I6" s="147"/>
      <c r="J6" s="282"/>
      <c r="K6" s="282"/>
      <c r="L6" s="282"/>
      <c r="M6" s="147"/>
      <c r="N6" s="147"/>
      <c r="O6" s="147"/>
      <c r="P6" s="147"/>
      <c r="Q6" s="5"/>
      <c r="R6" s="6"/>
    </row>
    <row r="7" spans="1:18" ht="12.75" customHeight="1">
      <c r="A7" s="155">
        <v>2</v>
      </c>
      <c r="B7" s="159" t="str">
        <f>VLOOKUP(A7,'пр.взвешивания'!B8:E37,2,FALSE)</f>
        <v>ЭМЕКОВА Наталья Петровна</v>
      </c>
      <c r="C7" s="159" t="str">
        <f>VLOOKUP(B7,'пр.взвешивания'!C8:F37,2,FALSE)</f>
        <v>09.05.94 1</v>
      </c>
      <c r="D7" s="159" t="str">
        <f>VLOOKUP(C7,'пр.взвешивания'!D8:G37,2,FALSE)</f>
        <v>СФО Кемеровская Прокопьевск МО</v>
      </c>
      <c r="E7" s="279"/>
      <c r="F7" s="279"/>
      <c r="G7" s="155"/>
      <c r="H7" s="155"/>
      <c r="I7" s="155">
        <v>10</v>
      </c>
      <c r="J7" s="286" t="str">
        <f>VLOOKUP(I7,'пр.взвешивания'!B8:E37,2,FALSE)</f>
        <v>БРАТЧЕНКО Виолета Анатольевна</v>
      </c>
      <c r="K7" s="286" t="str">
        <f>VLOOKUP(J7,'пр.взвешивания'!C8:F37,2,FALSE)</f>
        <v>14.07.93 КМС</v>
      </c>
      <c r="L7" s="286" t="str">
        <f>VLOOKUP(K7,'пр.взвешивания'!D8:G37,2,FALSE)</f>
        <v>ЦФО Брянская Брянск Д </v>
      </c>
      <c r="M7" s="155"/>
      <c r="N7" s="155"/>
      <c r="O7" s="155"/>
      <c r="P7" s="155"/>
      <c r="Q7" s="5"/>
      <c r="R7" s="6"/>
    </row>
    <row r="8" spans="1:18" ht="13.5" thickBot="1">
      <c r="A8" s="285"/>
      <c r="B8" s="289"/>
      <c r="C8" s="289"/>
      <c r="D8" s="289"/>
      <c r="E8" s="288"/>
      <c r="F8" s="288"/>
      <c r="G8" s="285"/>
      <c r="H8" s="285"/>
      <c r="I8" s="285"/>
      <c r="J8" s="287"/>
      <c r="K8" s="287"/>
      <c r="L8" s="287"/>
      <c r="M8" s="285"/>
      <c r="N8" s="285"/>
      <c r="O8" s="285"/>
      <c r="P8" s="285"/>
      <c r="Q8" s="5"/>
      <c r="R8" s="6"/>
    </row>
    <row r="9" spans="1:18" ht="12.75" customHeight="1">
      <c r="A9" s="278">
        <v>4</v>
      </c>
      <c r="B9" s="284" t="str">
        <f>VLOOKUP(A9,'пр.взвешивания'!B10:E39,2,FALSE)</f>
        <v>РИ Айко Чангиевна</v>
      </c>
      <c r="C9" s="284" t="str">
        <f>VLOOKUP(B9,'пр.взвешивания'!C10:F39,2,FALSE)</f>
        <v>16.02.94 КМС</v>
      </c>
      <c r="D9" s="284" t="str">
        <f>VLOOKUP(C9,'пр.взвешивания'!D10:G39,2,FALSE)</f>
        <v>СФО Новосибирская Новосибирск МО</v>
      </c>
      <c r="E9" s="283"/>
      <c r="F9" s="276"/>
      <c r="G9" s="277"/>
      <c r="H9" s="278"/>
      <c r="I9" s="278">
        <v>12</v>
      </c>
      <c r="J9" s="281" t="str">
        <f>VLOOKUP(I9,'пр.взвешивания'!B10:E39,2,FALSE)</f>
        <v>РОЖДЕСТВЕНСКАЯ Владислава Андреевна</v>
      </c>
      <c r="K9" s="281" t="str">
        <f>VLOOKUP(J9,'пр.взвешивания'!C10:F39,2,FALSE)</f>
        <v>22.07.94 1</v>
      </c>
      <c r="L9" s="281" t="str">
        <f>VLOOKUP(K9,'пр.взвешивания'!D10:G39,2,FALSE)</f>
        <v>УФО Свердловская Качканар МО</v>
      </c>
      <c r="M9" s="283"/>
      <c r="N9" s="276"/>
      <c r="O9" s="277"/>
      <c r="P9" s="278"/>
      <c r="Q9" s="5"/>
      <c r="R9" s="6"/>
    </row>
    <row r="10" spans="1:18" ht="12.75">
      <c r="A10" s="147"/>
      <c r="B10" s="159"/>
      <c r="C10" s="159"/>
      <c r="D10" s="159"/>
      <c r="E10" s="151"/>
      <c r="F10" s="151"/>
      <c r="G10" s="153"/>
      <c r="H10" s="147"/>
      <c r="I10" s="147"/>
      <c r="J10" s="282"/>
      <c r="K10" s="282"/>
      <c r="L10" s="282"/>
      <c r="M10" s="151"/>
      <c r="N10" s="151"/>
      <c r="O10" s="153"/>
      <c r="P10" s="147"/>
      <c r="Q10" s="5"/>
      <c r="R10" s="6"/>
    </row>
    <row r="11" spans="1:16" ht="12.75" customHeight="1">
      <c r="A11" s="155">
        <v>3</v>
      </c>
      <c r="B11" s="159" t="str">
        <f>VLOOKUP(A11,'пр.взвешивания'!B6:E35,2,FALSE)</f>
        <v>КИСЕЛЬ Екатерина Евгеньевна</v>
      </c>
      <c r="C11" s="159" t="str">
        <f>VLOOKUP(B11,'пр.взвешивания'!C6:F35,2,FALSE)</f>
        <v>06.10.94 КМС</v>
      </c>
      <c r="D11" s="159" t="str">
        <f>VLOOKUP(C11,'пр.взвешивания'!D6:G35,2,FALSE)</f>
        <v>МОСКВА МКС</v>
      </c>
      <c r="E11" s="279"/>
      <c r="F11" s="279"/>
      <c r="G11" s="155"/>
      <c r="H11" s="155"/>
      <c r="I11" s="155">
        <v>11</v>
      </c>
      <c r="J11" s="286" t="str">
        <f>VLOOKUP(I11,'пр.взвешивания'!B12:E41,2,FALSE)</f>
        <v>БИКБОВА Диана Маратовна</v>
      </c>
      <c r="K11" s="286" t="str">
        <f>VLOOKUP(J11,'пр.взвешивания'!C12:F41,2,FALSE)</f>
        <v>25.09.93 1</v>
      </c>
      <c r="L11" s="286" t="str">
        <f>VLOOKUP(K11,'пр.взвешивания'!D12:G41,2,FALSE)</f>
        <v>ПФО Татарстан Казань ПР  </v>
      </c>
      <c r="M11" s="279"/>
      <c r="N11" s="279"/>
      <c r="O11" s="155"/>
      <c r="P11" s="155"/>
    </row>
    <row r="12" spans="1:16" ht="12.75" customHeight="1">
      <c r="A12" s="156"/>
      <c r="B12" s="159"/>
      <c r="C12" s="159"/>
      <c r="D12" s="159"/>
      <c r="E12" s="280"/>
      <c r="F12" s="280"/>
      <c r="G12" s="156"/>
      <c r="H12" s="156"/>
      <c r="I12" s="156"/>
      <c r="J12" s="282"/>
      <c r="K12" s="282"/>
      <c r="L12" s="282"/>
      <c r="M12" s="280"/>
      <c r="N12" s="280"/>
      <c r="O12" s="156"/>
      <c r="P12" s="156"/>
    </row>
    <row r="13" spans="1:16" ht="18.75" customHeight="1">
      <c r="A13" s="14" t="s">
        <v>9</v>
      </c>
      <c r="B13" s="4" t="s">
        <v>18</v>
      </c>
      <c r="C13" s="5"/>
      <c r="D13" s="5"/>
      <c r="E13" s="123" t="str">
        <f>HYPERLINK('пр.взвешивания'!E3)</f>
        <v>в.к.     65     кг.</v>
      </c>
      <c r="F13" s="5"/>
      <c r="G13" s="5"/>
      <c r="H13" s="5"/>
      <c r="I13" s="14" t="s">
        <v>11</v>
      </c>
      <c r="J13" s="4" t="s">
        <v>18</v>
      </c>
      <c r="K13" s="5"/>
      <c r="L13" s="5"/>
      <c r="M13" s="123" t="str">
        <f>HYPERLINK('пр.взвешивания'!E3)</f>
        <v>в.к.     65     кг.</v>
      </c>
      <c r="N13" s="5"/>
      <c r="O13" s="5"/>
      <c r="P13" s="5"/>
    </row>
    <row r="14" spans="1:16" ht="12.75" customHeight="1">
      <c r="A14" s="147">
        <v>1</v>
      </c>
      <c r="B14" s="159" t="str">
        <f>VLOOKUP(A14,'пр.взвешивания'!B6:E35,2,FALSE)</f>
        <v>ВИНОКУРОВА Анастасия Юрьевна</v>
      </c>
      <c r="C14" s="159" t="str">
        <f>VLOOKUP(B14,'пр.взвешивания'!C6:F35,2,FALSE)</f>
        <v>20.05.93 КМС</v>
      </c>
      <c r="D14" s="159" t="str">
        <f>VLOOKUP(C14,'пр.взвешивания'!D6:G35,2,FALSE)</f>
        <v>УФО ЯНАО Н.Уренгой МО</v>
      </c>
      <c r="E14" s="151"/>
      <c r="F14" s="152"/>
      <c r="G14" s="153"/>
      <c r="H14" s="147"/>
      <c r="I14" s="147">
        <v>9</v>
      </c>
      <c r="J14" s="286" t="str">
        <f>VLOOKUP(I14,'пр.взвешивания'!B6:E35,2,FALSE)</f>
        <v>САЧКО Людмила Николаевна</v>
      </c>
      <c r="K14" s="286" t="str">
        <f>VLOOKUP(J14,'пр.взвешивания'!C6:F35,2,FALSE)</f>
        <v>26.06.94 КМС</v>
      </c>
      <c r="L14" s="286" t="str">
        <f>VLOOKUP(K14,'пр.взвешивания'!D6:G35,2,FALSE)</f>
        <v>СЗФО Мурманская Ковдор </v>
      </c>
      <c r="M14" s="147"/>
      <c r="N14" s="147"/>
      <c r="O14" s="147"/>
      <c r="P14" s="147"/>
    </row>
    <row r="15" spans="1:16" ht="12.75">
      <c r="A15" s="147"/>
      <c r="B15" s="159"/>
      <c r="C15" s="159"/>
      <c r="D15" s="159"/>
      <c r="E15" s="151"/>
      <c r="F15" s="151"/>
      <c r="G15" s="153"/>
      <c r="H15" s="147"/>
      <c r="I15" s="147"/>
      <c r="J15" s="282"/>
      <c r="K15" s="282"/>
      <c r="L15" s="282"/>
      <c r="M15" s="147"/>
      <c r="N15" s="147"/>
      <c r="O15" s="147"/>
      <c r="P15" s="147"/>
    </row>
    <row r="16" spans="1:16" ht="12.75" customHeight="1">
      <c r="A16" s="155">
        <v>3</v>
      </c>
      <c r="B16" s="159" t="str">
        <f>VLOOKUP(A16,'пр.взвешивания'!B8:E37,2,FALSE)</f>
        <v>КИСЕЛЬ Екатерина Евгеньевна</v>
      </c>
      <c r="C16" s="159" t="str">
        <f>VLOOKUP(B16,'пр.взвешивания'!C8:F37,2,FALSE)</f>
        <v>06.10.94 КМС</v>
      </c>
      <c r="D16" s="159" t="str">
        <f>VLOOKUP(C16,'пр.взвешивания'!D8:G37,2,FALSE)</f>
        <v>МОСКВА МКС</v>
      </c>
      <c r="E16" s="279"/>
      <c r="F16" s="279"/>
      <c r="G16" s="155"/>
      <c r="H16" s="155"/>
      <c r="I16" s="155">
        <v>11</v>
      </c>
      <c r="J16" s="286" t="str">
        <f>VLOOKUP(I16,'пр.взвешивания'!B8:E37,2,FALSE)</f>
        <v>БИКБОВА Диана Маратовна</v>
      </c>
      <c r="K16" s="286" t="str">
        <f>VLOOKUP(J16,'пр.взвешивания'!C8:F37,2,FALSE)</f>
        <v>25.09.93 1</v>
      </c>
      <c r="L16" s="286" t="str">
        <f>VLOOKUP(K16,'пр.взвешивания'!D8:G37,2,FALSE)</f>
        <v>ПФО Татарстан Казань ПР  </v>
      </c>
      <c r="M16" s="155"/>
      <c r="N16" s="155"/>
      <c r="O16" s="155"/>
      <c r="P16" s="155"/>
    </row>
    <row r="17" spans="1:16" ht="13.5" thickBot="1">
      <c r="A17" s="285"/>
      <c r="B17" s="289"/>
      <c r="C17" s="289"/>
      <c r="D17" s="289"/>
      <c r="E17" s="288"/>
      <c r="F17" s="288"/>
      <c r="G17" s="285"/>
      <c r="H17" s="285"/>
      <c r="I17" s="285"/>
      <c r="J17" s="287"/>
      <c r="K17" s="287"/>
      <c r="L17" s="287"/>
      <c r="M17" s="285"/>
      <c r="N17" s="285"/>
      <c r="O17" s="285"/>
      <c r="P17" s="285"/>
    </row>
    <row r="18" spans="1:16" ht="12.75" customHeight="1">
      <c r="A18" s="278">
        <v>2</v>
      </c>
      <c r="B18" s="284" t="str">
        <f>VLOOKUP(A18,'пр.взвешивания'!B6:E35,2,FALSE)</f>
        <v>ЭМЕКОВА Наталья Петровна</v>
      </c>
      <c r="C18" s="284" t="str">
        <f>VLOOKUP(B18,'пр.взвешивания'!C6:F35,2,FALSE)</f>
        <v>09.05.94 1</v>
      </c>
      <c r="D18" s="284" t="str">
        <f>VLOOKUP(C18,'пр.взвешивания'!D6:G35,2,FALSE)</f>
        <v>СФО Кемеровская Прокопьевск МО</v>
      </c>
      <c r="E18" s="283"/>
      <c r="F18" s="276"/>
      <c r="G18" s="277"/>
      <c r="H18" s="278"/>
      <c r="I18" s="278">
        <v>10</v>
      </c>
      <c r="J18" s="281" t="str">
        <f>VLOOKUP(I18,'пр.взвешивания'!B10:E39,2,FALSE)</f>
        <v>БРАТЧЕНКО Виолета Анатольевна</v>
      </c>
      <c r="K18" s="281" t="str">
        <f>VLOOKUP(J18,'пр.взвешивания'!C10:F39,2,FALSE)</f>
        <v>14.07.93 КМС</v>
      </c>
      <c r="L18" s="281" t="str">
        <f>VLOOKUP(K18,'пр.взвешивания'!D10:G39,2,FALSE)</f>
        <v>ЦФО Брянская Брянск Д </v>
      </c>
      <c r="M18" s="283"/>
      <c r="N18" s="276"/>
      <c r="O18" s="277"/>
      <c r="P18" s="278"/>
    </row>
    <row r="19" spans="1:16" ht="12.75" customHeight="1">
      <c r="A19" s="147"/>
      <c r="B19" s="159"/>
      <c r="C19" s="159"/>
      <c r="D19" s="159"/>
      <c r="E19" s="151"/>
      <c r="F19" s="151"/>
      <c r="G19" s="153"/>
      <c r="H19" s="147"/>
      <c r="I19" s="147"/>
      <c r="J19" s="282"/>
      <c r="K19" s="282"/>
      <c r="L19" s="282"/>
      <c r="M19" s="151"/>
      <c r="N19" s="151"/>
      <c r="O19" s="153"/>
      <c r="P19" s="147"/>
    </row>
    <row r="20" spans="1:16" ht="12.75" customHeight="1">
      <c r="A20" s="155">
        <v>4</v>
      </c>
      <c r="B20" s="159" t="str">
        <f>VLOOKUP(A20,'пр.взвешивания'!B12:E41,2,FALSE)</f>
        <v>РИ Айко Чангиевна</v>
      </c>
      <c r="C20" s="159" t="str">
        <f>VLOOKUP(B20,'пр.взвешивания'!C12:F41,2,FALSE)</f>
        <v>16.02.94 КМС</v>
      </c>
      <c r="D20" s="159" t="str">
        <f>VLOOKUP(C20,'пр.взвешивания'!D12:G41,2,FALSE)</f>
        <v>СФО Новосибирская Новосибирск МО</v>
      </c>
      <c r="E20" s="279"/>
      <c r="F20" s="279"/>
      <c r="G20" s="155"/>
      <c r="H20" s="155"/>
      <c r="I20" s="155">
        <v>12</v>
      </c>
      <c r="J20" s="286" t="str">
        <f>VLOOKUP(I20,'пр.взвешивания'!B12:E41,2,FALSE)</f>
        <v>РОЖДЕСТВЕНСКАЯ Владислава Андреевна</v>
      </c>
      <c r="K20" s="286" t="str">
        <f>VLOOKUP(J20,'пр.взвешивания'!C12:F41,2,FALSE)</f>
        <v>22.07.94 1</v>
      </c>
      <c r="L20" s="286" t="str">
        <f>VLOOKUP(K20,'пр.взвешивания'!D12:G41,2,FALSE)</f>
        <v>УФО Свердловская Качканар МО</v>
      </c>
      <c r="M20" s="279"/>
      <c r="N20" s="279"/>
      <c r="O20" s="155"/>
      <c r="P20" s="155"/>
    </row>
    <row r="21" spans="1:16" ht="12.75">
      <c r="A21" s="156"/>
      <c r="B21" s="159"/>
      <c r="C21" s="159"/>
      <c r="D21" s="159"/>
      <c r="E21" s="280"/>
      <c r="F21" s="280"/>
      <c r="G21" s="156"/>
      <c r="H21" s="156"/>
      <c r="I21" s="156"/>
      <c r="J21" s="282"/>
      <c r="K21" s="282"/>
      <c r="L21" s="282"/>
      <c r="M21" s="280"/>
      <c r="N21" s="280"/>
      <c r="O21" s="156"/>
      <c r="P21" s="156"/>
    </row>
    <row r="22" spans="1:16" ht="21" customHeight="1">
      <c r="A22" s="14" t="s">
        <v>9</v>
      </c>
      <c r="B22" s="4" t="s">
        <v>19</v>
      </c>
      <c r="C22" s="5"/>
      <c r="D22" s="5"/>
      <c r="E22" s="123" t="str">
        <f>HYPERLINK('пр.взвешивания'!E3)</f>
        <v>в.к.     65     кг.</v>
      </c>
      <c r="F22" s="5"/>
      <c r="G22" s="5"/>
      <c r="H22" s="5"/>
      <c r="I22" s="14" t="s">
        <v>11</v>
      </c>
      <c r="J22" s="4" t="s">
        <v>32</v>
      </c>
      <c r="K22" s="5"/>
      <c r="L22" s="5"/>
      <c r="M22" s="123" t="str">
        <f>HYPERLINK('пр.взвешивания'!E3)</f>
        <v>в.к.     65     кг.</v>
      </c>
      <c r="N22" s="5"/>
      <c r="O22" s="5"/>
      <c r="P22" s="5"/>
    </row>
    <row r="23" spans="1:16" ht="12.75" customHeight="1">
      <c r="A23" s="147">
        <v>1</v>
      </c>
      <c r="B23" s="159" t="str">
        <f>VLOOKUP(A23,'пр.взвешивания'!B6:E35,2,FALSE)</f>
        <v>ВИНОКУРОВА Анастасия Юрьевна</v>
      </c>
      <c r="C23" s="159" t="str">
        <f>VLOOKUP(B23,'пр.взвешивания'!C6:F35,2,FALSE)</f>
        <v>20.05.93 КМС</v>
      </c>
      <c r="D23" s="159" t="str">
        <f>VLOOKUP(C23,'пр.взвешивания'!D6:G35,2,FALSE)</f>
        <v>УФО ЯНАО Н.Уренгой МО</v>
      </c>
      <c r="E23" s="151"/>
      <c r="F23" s="152"/>
      <c r="G23" s="153"/>
      <c r="H23" s="147"/>
      <c r="I23" s="147">
        <v>9</v>
      </c>
      <c r="J23" s="286" t="str">
        <f>VLOOKUP(I23,'пр.взвешивания'!B6:E35,2,FALSE)</f>
        <v>САЧКО Людмила Николаевна</v>
      </c>
      <c r="K23" s="286" t="str">
        <f>VLOOKUP(J23,'пр.взвешивания'!C6:F35,2,FALSE)</f>
        <v>26.06.94 КМС</v>
      </c>
      <c r="L23" s="286" t="str">
        <f>VLOOKUP(K23,'пр.взвешивания'!D6:G35,2,FALSE)</f>
        <v>СЗФО Мурманская Ковдор </v>
      </c>
      <c r="M23" s="147"/>
      <c r="N23" s="147"/>
      <c r="O23" s="147"/>
      <c r="P23" s="147"/>
    </row>
    <row r="24" spans="1:16" ht="12.75">
      <c r="A24" s="147"/>
      <c r="B24" s="159"/>
      <c r="C24" s="159"/>
      <c r="D24" s="159"/>
      <c r="E24" s="151"/>
      <c r="F24" s="151"/>
      <c r="G24" s="153"/>
      <c r="H24" s="147"/>
      <c r="I24" s="147"/>
      <c r="J24" s="282"/>
      <c r="K24" s="282"/>
      <c r="L24" s="282"/>
      <c r="M24" s="147"/>
      <c r="N24" s="147"/>
      <c r="O24" s="147"/>
      <c r="P24" s="147"/>
    </row>
    <row r="25" spans="1:16" ht="12.75" customHeight="1">
      <c r="A25" s="155">
        <v>4</v>
      </c>
      <c r="B25" s="159" t="str">
        <f>VLOOKUP(A25,'пр.взвешивания'!B8:E37,2,FALSE)</f>
        <v>РИ Айко Чангиевна</v>
      </c>
      <c r="C25" s="159" t="str">
        <f>VLOOKUP(B25,'пр.взвешивания'!C8:F37,2,FALSE)</f>
        <v>16.02.94 КМС</v>
      </c>
      <c r="D25" s="159" t="str">
        <f>VLOOKUP(C25,'пр.взвешивания'!D8:G37,2,FALSE)</f>
        <v>СФО Новосибирская Новосибирск МО</v>
      </c>
      <c r="E25" s="279"/>
      <c r="F25" s="279"/>
      <c r="G25" s="155"/>
      <c r="H25" s="155"/>
      <c r="I25" s="155">
        <v>12</v>
      </c>
      <c r="J25" s="286" t="str">
        <f>VLOOKUP(I25,'пр.взвешивания'!B8:E37,2,FALSE)</f>
        <v>РОЖДЕСТВЕНСКАЯ Владислава Андреевна</v>
      </c>
      <c r="K25" s="286" t="str">
        <f>VLOOKUP(J25,'пр.взвешивания'!C8:F37,2,FALSE)</f>
        <v>22.07.94 1</v>
      </c>
      <c r="L25" s="286" t="str">
        <f>VLOOKUP(K25,'пр.взвешивания'!D8:G37,2,FALSE)</f>
        <v>УФО Свердловская Качканар МО</v>
      </c>
      <c r="M25" s="155"/>
      <c r="N25" s="155"/>
      <c r="O25" s="155"/>
      <c r="P25" s="155"/>
    </row>
    <row r="26" spans="1:16" ht="12.75" customHeight="1" thickBot="1">
      <c r="A26" s="285"/>
      <c r="B26" s="289"/>
      <c r="C26" s="289"/>
      <c r="D26" s="289"/>
      <c r="E26" s="288"/>
      <c r="F26" s="288"/>
      <c r="G26" s="285"/>
      <c r="H26" s="285"/>
      <c r="I26" s="285"/>
      <c r="J26" s="287"/>
      <c r="K26" s="287"/>
      <c r="L26" s="287"/>
      <c r="M26" s="285"/>
      <c r="N26" s="285"/>
      <c r="O26" s="285"/>
      <c r="P26" s="285"/>
    </row>
    <row r="27" spans="1:16" ht="12.75" customHeight="1">
      <c r="A27" s="278">
        <v>3</v>
      </c>
      <c r="B27" s="284" t="str">
        <f>VLOOKUP(A27,'пр.взвешивания'!B10:E39,2,FALSE)</f>
        <v>КИСЕЛЬ Екатерина Евгеньевна</v>
      </c>
      <c r="C27" s="284" t="str">
        <f>VLOOKUP(B27,'пр.взвешивания'!C10:F39,2,FALSE)</f>
        <v>06.10.94 КМС</v>
      </c>
      <c r="D27" s="284" t="str">
        <f>VLOOKUP(C27,'пр.взвешивания'!D10:G39,2,FALSE)</f>
        <v>МОСКВА МКС</v>
      </c>
      <c r="E27" s="283"/>
      <c r="F27" s="276"/>
      <c r="G27" s="277"/>
      <c r="H27" s="278"/>
      <c r="I27" s="278">
        <v>11</v>
      </c>
      <c r="J27" s="281" t="str">
        <f>VLOOKUP(I27,'пр.взвешивания'!B10:E39,2,FALSE)</f>
        <v>БИКБОВА Диана Маратовна</v>
      </c>
      <c r="K27" s="281" t="str">
        <f>VLOOKUP(J27,'пр.взвешивания'!C10:F39,2,FALSE)</f>
        <v>25.09.93 1</v>
      </c>
      <c r="L27" s="281" t="str">
        <f>VLOOKUP(K27,'пр.взвешивания'!D10:G39,2,FALSE)</f>
        <v>ПФО Татарстан Казань ПР  </v>
      </c>
      <c r="M27" s="283"/>
      <c r="N27" s="276"/>
      <c r="O27" s="277"/>
      <c r="P27" s="278"/>
    </row>
    <row r="28" spans="1:16" ht="12.75">
      <c r="A28" s="147"/>
      <c r="B28" s="159"/>
      <c r="C28" s="159"/>
      <c r="D28" s="159"/>
      <c r="E28" s="151"/>
      <c r="F28" s="151"/>
      <c r="G28" s="153"/>
      <c r="H28" s="147"/>
      <c r="I28" s="147"/>
      <c r="J28" s="282"/>
      <c r="K28" s="282"/>
      <c r="L28" s="282"/>
      <c r="M28" s="151"/>
      <c r="N28" s="151"/>
      <c r="O28" s="153"/>
      <c r="P28" s="147"/>
    </row>
    <row r="29" spans="1:16" ht="12.75" customHeight="1">
      <c r="A29" s="155">
        <v>2</v>
      </c>
      <c r="B29" s="159" t="str">
        <f>VLOOKUP(A29,'пр.взвешивания'!B6:E35,2,FALSE)</f>
        <v>ЭМЕКОВА Наталья Петровна</v>
      </c>
      <c r="C29" s="159" t="str">
        <f>VLOOKUP(B29,'пр.взвешивания'!C6:F35,2,FALSE)</f>
        <v>09.05.94 1</v>
      </c>
      <c r="D29" s="159" t="str">
        <f>VLOOKUP(C29,'пр.взвешивания'!D6:G35,2,FALSE)</f>
        <v>СФО Кемеровская Прокопьевск МО</v>
      </c>
      <c r="E29" s="279"/>
      <c r="F29" s="279"/>
      <c r="G29" s="155"/>
      <c r="H29" s="155"/>
      <c r="I29" s="155">
        <v>10</v>
      </c>
      <c r="J29" s="286" t="str">
        <f>VLOOKUP(I29,'пр.взвешивания'!B12:E41,2,FALSE)</f>
        <v>БРАТЧЕНКО Виолета Анатольевна</v>
      </c>
      <c r="K29" s="286" t="str">
        <f>VLOOKUP(J29,'пр.взвешивания'!C12:F41,2,FALSE)</f>
        <v>14.07.93 КМС</v>
      </c>
      <c r="L29" s="286" t="str">
        <f>VLOOKUP(K29,'пр.взвешивания'!D12:G41,2,FALSE)</f>
        <v>ЦФО Брянская Брянск Д </v>
      </c>
      <c r="M29" s="279"/>
      <c r="N29" s="279"/>
      <c r="O29" s="155"/>
      <c r="P29" s="155"/>
    </row>
    <row r="30" spans="1:16" ht="12.75">
      <c r="A30" s="156"/>
      <c r="B30" s="159"/>
      <c r="C30" s="159"/>
      <c r="D30" s="159"/>
      <c r="E30" s="280"/>
      <c r="F30" s="280"/>
      <c r="G30" s="156"/>
      <c r="H30" s="156"/>
      <c r="I30" s="156"/>
      <c r="J30" s="282"/>
      <c r="K30" s="282"/>
      <c r="L30" s="282"/>
      <c r="M30" s="280"/>
      <c r="N30" s="280"/>
      <c r="O30" s="156"/>
      <c r="P30" s="156"/>
    </row>
    <row r="31" spans="1:16" ht="21" customHeight="1">
      <c r="A31" s="14" t="s">
        <v>10</v>
      </c>
      <c r="B31" s="4" t="s">
        <v>17</v>
      </c>
      <c r="C31" s="4"/>
      <c r="D31" s="4"/>
      <c r="E31" s="123" t="str">
        <f>HYPERLINK('пр.взвешивания'!E3)</f>
        <v>в.к.     65     кг.</v>
      </c>
      <c r="F31" s="4"/>
      <c r="G31" s="4"/>
      <c r="H31" s="4"/>
      <c r="I31" s="14" t="s">
        <v>12</v>
      </c>
      <c r="J31" s="4" t="s">
        <v>17</v>
      </c>
      <c r="K31" s="4"/>
      <c r="L31" s="4"/>
      <c r="M31" s="123" t="str">
        <f>HYPERLINK('пр.взвешивания'!E3)</f>
        <v>в.к.     65     кг.</v>
      </c>
      <c r="N31" s="4"/>
      <c r="O31" s="4"/>
      <c r="P31" s="4"/>
    </row>
    <row r="32" spans="1:16" ht="12.75">
      <c r="A32" s="147" t="s">
        <v>0</v>
      </c>
      <c r="B32" s="147" t="s">
        <v>1</v>
      </c>
      <c r="C32" s="147" t="s">
        <v>2</v>
      </c>
      <c r="D32" s="147" t="s">
        <v>3</v>
      </c>
      <c r="E32" s="147" t="s">
        <v>13</v>
      </c>
      <c r="F32" s="147" t="s">
        <v>14</v>
      </c>
      <c r="G32" s="147" t="s">
        <v>15</v>
      </c>
      <c r="H32" s="147" t="s">
        <v>16</v>
      </c>
      <c r="I32" s="147" t="s">
        <v>0</v>
      </c>
      <c r="J32" s="147" t="s">
        <v>1</v>
      </c>
      <c r="K32" s="147" t="s">
        <v>2</v>
      </c>
      <c r="L32" s="147" t="s">
        <v>3</v>
      </c>
      <c r="M32" s="147" t="s">
        <v>13</v>
      </c>
      <c r="N32" s="147" t="s">
        <v>14</v>
      </c>
      <c r="O32" s="147" t="s">
        <v>15</v>
      </c>
      <c r="P32" s="147" t="s">
        <v>16</v>
      </c>
    </row>
    <row r="33" spans="1:16" ht="12.7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  <row r="34" spans="1:16" ht="12.75" customHeight="1">
      <c r="A34" s="147">
        <v>5</v>
      </c>
      <c r="B34" s="159" t="str">
        <f>VLOOKUP(A34,'пр.взвешивания'!B6:E35,2,FALSE)</f>
        <v>МИРОШКИНА Светлана Сергеевна</v>
      </c>
      <c r="C34" s="159" t="str">
        <f>VLOOKUP(B34,'пр.взвешивания'!C6:F35,2,FALSE)</f>
        <v>14.04.94 КМС</v>
      </c>
      <c r="D34" s="159" t="str">
        <f>VLOOKUP(C34,'пр.взвешивания'!D6:G35,2,FALSE)</f>
        <v>СФО Алтайский Барнаул</v>
      </c>
      <c r="E34" s="151"/>
      <c r="F34" s="152"/>
      <c r="G34" s="153"/>
      <c r="H34" s="147"/>
      <c r="I34" s="147">
        <v>13</v>
      </c>
      <c r="J34" s="286" t="str">
        <f>VLOOKUP(I34,'пр.взвешивания'!B6:E35,2,FALSE)</f>
        <v>РОМАНЬКО Вероника Сергей</v>
      </c>
      <c r="K34" s="286" t="str">
        <f>VLOOKUP(J34,'пр.взвешивания'!C6:F35,2,FALSE)</f>
        <v>27.06.93 1</v>
      </c>
      <c r="L34" s="286" t="str">
        <f>VLOOKUP(K34,'пр.взвешивания'!D6:G35,2,FALSE)</f>
        <v>МОСКВА С-70  ВС</v>
      </c>
      <c r="M34" s="147"/>
      <c r="N34" s="147"/>
      <c r="O34" s="147"/>
      <c r="P34" s="147"/>
    </row>
    <row r="35" spans="1:16" ht="12.75" customHeight="1">
      <c r="A35" s="147"/>
      <c r="B35" s="159"/>
      <c r="C35" s="159"/>
      <c r="D35" s="159"/>
      <c r="E35" s="151"/>
      <c r="F35" s="151"/>
      <c r="G35" s="153"/>
      <c r="H35" s="147"/>
      <c r="I35" s="147"/>
      <c r="J35" s="282"/>
      <c r="K35" s="282"/>
      <c r="L35" s="282"/>
      <c r="M35" s="147"/>
      <c r="N35" s="147"/>
      <c r="O35" s="147"/>
      <c r="P35" s="147"/>
    </row>
    <row r="36" spans="1:16" ht="12.75" customHeight="1">
      <c r="A36" s="155">
        <v>6</v>
      </c>
      <c r="B36" s="159" t="str">
        <f>VLOOKUP(A36,'пр.взвешивания'!B8:E37,2,FALSE)</f>
        <v>ГЛУШКО Елена Нмколаевна</v>
      </c>
      <c r="C36" s="159" t="str">
        <f>VLOOKUP(B36,'пр.взвешивания'!C8:F37,2,FALSE)</f>
        <v>29.05.94 1</v>
      </c>
      <c r="D36" s="159" t="str">
        <f>VLOOKUP(C36,'пр.взвешивания'!D8:G37,2,FALSE)</f>
        <v>УФО Челябинская Кунашак  МО</v>
      </c>
      <c r="E36" s="279"/>
      <c r="F36" s="279"/>
      <c r="G36" s="155"/>
      <c r="H36" s="155"/>
      <c r="I36" s="155">
        <v>14</v>
      </c>
      <c r="J36" s="286" t="str">
        <f>VLOOKUP(I36,'пр.взвешивания'!B8:E37,2,FALSE)</f>
        <v>МАЛЬГИНА -МУСИХИНА Дарья Михайловна</v>
      </c>
      <c r="K36" s="286" t="str">
        <f>VLOOKUP(J36,'пр.взвешивания'!C8:F37,2,FALSE)</f>
        <v>27.02.94 КМС</v>
      </c>
      <c r="L36" s="286" t="str">
        <f>VLOOKUP(K36,'пр.взвешивания'!D8:G37,2,FALSE)</f>
        <v>ПФО Пермский Соликамск МО</v>
      </c>
      <c r="M36" s="155"/>
      <c r="N36" s="155"/>
      <c r="O36" s="155"/>
      <c r="P36" s="155"/>
    </row>
    <row r="37" spans="1:16" ht="13.5" thickBot="1">
      <c r="A37" s="285"/>
      <c r="B37" s="289"/>
      <c r="C37" s="289"/>
      <c r="D37" s="289"/>
      <c r="E37" s="288"/>
      <c r="F37" s="288"/>
      <c r="G37" s="285"/>
      <c r="H37" s="285"/>
      <c r="I37" s="285"/>
      <c r="J37" s="287"/>
      <c r="K37" s="287"/>
      <c r="L37" s="287"/>
      <c r="M37" s="285"/>
      <c r="N37" s="285"/>
      <c r="O37" s="285"/>
      <c r="P37" s="285"/>
    </row>
    <row r="38" spans="1:16" ht="12.75" customHeight="1">
      <c r="A38" s="278">
        <v>8</v>
      </c>
      <c r="B38" s="284" t="str">
        <f>VLOOKUP(A38,'пр.взвешивания'!B10:E39,2,FALSE)</f>
        <v>ЩЕКИНА Ксения Олеговна</v>
      </c>
      <c r="C38" s="284" t="str">
        <f>VLOOKUP(B38,'пр.взвешивания'!C10:F39,2,FALSE)</f>
        <v>25.10.95 КМС</v>
      </c>
      <c r="D38" s="284" t="str">
        <f>VLOOKUP(C38,'пр.взвешивания'!D10:G39,2,FALSE)</f>
        <v>МОСКВА МКС</v>
      </c>
      <c r="E38" s="283"/>
      <c r="F38" s="276"/>
      <c r="G38" s="277"/>
      <c r="H38" s="278"/>
      <c r="I38" s="278">
        <v>15</v>
      </c>
      <c r="J38" s="281" t="str">
        <f>VLOOKUP(I38,'пр.взвешивания'!B10:E39,2,FALSE)</f>
        <v>АМРИНА Асем Тамировна</v>
      </c>
      <c r="K38" s="281" t="str">
        <f>VLOOKUP(J38,'пр.взвешивания'!C10:F39,2,FALSE)</f>
        <v>17.08.95 1</v>
      </c>
      <c r="L38" s="281" t="str">
        <f>VLOOKUP(K38,'пр.взвешивания'!D10:G39,2,FALSE)</f>
        <v>УФО ХМАО-ЮГРА Радужный МО</v>
      </c>
      <c r="M38" s="283"/>
      <c r="N38" s="276"/>
      <c r="O38" s="277"/>
      <c r="P38" s="278"/>
    </row>
    <row r="39" spans="1:16" ht="12.75">
      <c r="A39" s="147"/>
      <c r="B39" s="159"/>
      <c r="C39" s="159"/>
      <c r="D39" s="159"/>
      <c r="E39" s="151"/>
      <c r="F39" s="151"/>
      <c r="G39" s="153"/>
      <c r="H39" s="147"/>
      <c r="I39" s="147"/>
      <c r="J39" s="282"/>
      <c r="K39" s="282"/>
      <c r="L39" s="282"/>
      <c r="M39" s="151"/>
      <c r="N39" s="151"/>
      <c r="O39" s="153"/>
      <c r="P39" s="147"/>
    </row>
    <row r="40" spans="1:16" ht="12.75" customHeight="1">
      <c r="A40" s="155">
        <v>7</v>
      </c>
      <c r="B40" s="159" t="str">
        <f>VLOOKUP(A40,'пр.взвешивания'!B12:E41,2,FALSE)</f>
        <v>ИБАТУЛИНА Алина Шамильевна</v>
      </c>
      <c r="C40" s="159" t="str">
        <f>VLOOKUP(B40,'пр.взвешивания'!C12:F41,2,FALSE)</f>
        <v>30.04.93 КМС</v>
      </c>
      <c r="D40" s="159" t="str">
        <f>VLOOKUP(C40,'пр.взвешивания'!D12:G41,2,FALSE)</f>
        <v>ЮФО Волгоградская  Волгоград МО</v>
      </c>
      <c r="E40" s="279"/>
      <c r="F40" s="279"/>
      <c r="G40" s="155"/>
      <c r="H40" s="155"/>
      <c r="I40" s="5"/>
      <c r="J40" s="5"/>
      <c r="K40" s="5"/>
      <c r="L40" s="5"/>
      <c r="M40" s="5"/>
      <c r="N40" s="5"/>
      <c r="O40" s="5"/>
      <c r="P40" s="5"/>
    </row>
    <row r="41" spans="1:16" ht="12.75" customHeight="1">
      <c r="A41" s="156"/>
      <c r="B41" s="159"/>
      <c r="C41" s="159"/>
      <c r="D41" s="159"/>
      <c r="E41" s="280"/>
      <c r="F41" s="280"/>
      <c r="G41" s="156"/>
      <c r="H41" s="156"/>
      <c r="I41" s="5"/>
      <c r="J41" s="5"/>
      <c r="K41" s="5"/>
      <c r="L41" s="5"/>
      <c r="M41" s="5"/>
      <c r="N41" s="5"/>
      <c r="O41" s="5"/>
      <c r="P41" s="5"/>
    </row>
    <row r="42" spans="1:16" ht="18" customHeight="1">
      <c r="A42" s="14" t="s">
        <v>10</v>
      </c>
      <c r="B42" s="4" t="s">
        <v>18</v>
      </c>
      <c r="C42" s="5"/>
      <c r="D42" s="5"/>
      <c r="E42" s="123" t="str">
        <f>HYPERLINK('пр.взвешивания'!E3)</f>
        <v>в.к.     65     кг.</v>
      </c>
      <c r="F42" s="5"/>
      <c r="G42" s="5"/>
      <c r="H42" s="5"/>
      <c r="I42" s="14" t="s">
        <v>12</v>
      </c>
      <c r="J42" s="4" t="s">
        <v>18</v>
      </c>
      <c r="K42" s="5"/>
      <c r="L42" s="5"/>
      <c r="M42" s="123" t="str">
        <f>HYPERLINK('пр.взвешивания'!E3)</f>
        <v>в.к.     65     кг.</v>
      </c>
      <c r="N42" s="5"/>
      <c r="O42" s="5"/>
      <c r="P42" s="5"/>
    </row>
    <row r="43" spans="1:16" ht="12.75" customHeight="1">
      <c r="A43" s="147">
        <v>5</v>
      </c>
      <c r="B43" s="159" t="str">
        <f>VLOOKUP(A43,'пр.взвешивания'!B6:E35,2,FALSE)</f>
        <v>МИРОШКИНА Светлана Сергеевна</v>
      </c>
      <c r="C43" s="159" t="str">
        <f>VLOOKUP(B43,'пр.взвешивания'!C6:F35,2,FALSE)</f>
        <v>14.04.94 КМС</v>
      </c>
      <c r="D43" s="159" t="str">
        <f>VLOOKUP(C43,'пр.взвешивания'!D6:G35,2,FALSE)</f>
        <v>СФО Алтайский Барнаул</v>
      </c>
      <c r="E43" s="151"/>
      <c r="F43" s="152"/>
      <c r="G43" s="153"/>
      <c r="H43" s="147"/>
      <c r="I43" s="147">
        <v>13</v>
      </c>
      <c r="J43" s="286" t="str">
        <f>VLOOKUP(I43,'пр.взвешивания'!B6:E35,2,FALSE)</f>
        <v>РОМАНЬКО Вероника Сергей</v>
      </c>
      <c r="K43" s="286" t="str">
        <f>VLOOKUP(J43,'пр.взвешивания'!C6:F35,2,FALSE)</f>
        <v>27.06.93 1</v>
      </c>
      <c r="L43" s="286" t="str">
        <f>VLOOKUP(K43,'пр.взвешивания'!D6:G35,2,FALSE)</f>
        <v>МОСКВА С-70  ВС</v>
      </c>
      <c r="M43" s="147"/>
      <c r="N43" s="147"/>
      <c r="O43" s="147"/>
      <c r="P43" s="147"/>
    </row>
    <row r="44" spans="1:16" ht="12.75">
      <c r="A44" s="147"/>
      <c r="B44" s="159"/>
      <c r="C44" s="159"/>
      <c r="D44" s="159"/>
      <c r="E44" s="151"/>
      <c r="F44" s="151"/>
      <c r="G44" s="153"/>
      <c r="H44" s="147"/>
      <c r="I44" s="147"/>
      <c r="J44" s="282"/>
      <c r="K44" s="282"/>
      <c r="L44" s="282"/>
      <c r="M44" s="147"/>
      <c r="N44" s="147"/>
      <c r="O44" s="147"/>
      <c r="P44" s="147"/>
    </row>
    <row r="45" spans="1:16" ht="12.75" customHeight="1">
      <c r="A45" s="155">
        <v>7</v>
      </c>
      <c r="B45" s="159" t="str">
        <f>VLOOKUP(A45,'пр.взвешивания'!B8:E37,2,FALSE)</f>
        <v>ИБАТУЛИНА Алина Шамильевна</v>
      </c>
      <c r="C45" s="159" t="str">
        <f>VLOOKUP(B45,'пр.взвешивания'!C8:F37,2,FALSE)</f>
        <v>30.04.93 КМС</v>
      </c>
      <c r="D45" s="159" t="str">
        <f>VLOOKUP(C45,'пр.взвешивания'!D8:G37,2,FALSE)</f>
        <v>ЮФО Волгоградская  Волгоград МО</v>
      </c>
      <c r="E45" s="279"/>
      <c r="F45" s="279"/>
      <c r="G45" s="155"/>
      <c r="H45" s="155"/>
      <c r="I45" s="155">
        <v>15</v>
      </c>
      <c r="J45" s="286" t="str">
        <f>VLOOKUP(I45,'пр.взвешивания'!B8:E37,2,FALSE)</f>
        <v>АМРИНА Асем Тамировна</v>
      </c>
      <c r="K45" s="286" t="str">
        <f>VLOOKUP(J45,'пр.взвешивания'!C8:F37,2,FALSE)</f>
        <v>17.08.95 1</v>
      </c>
      <c r="L45" s="286" t="str">
        <f>VLOOKUP(K45,'пр.взвешивания'!D8:G37,2,FALSE)</f>
        <v>УФО ХМАО-ЮГРА Радужный МО</v>
      </c>
      <c r="M45" s="155"/>
      <c r="N45" s="155"/>
      <c r="O45" s="155"/>
      <c r="P45" s="155"/>
    </row>
    <row r="46" spans="1:16" ht="13.5" thickBot="1">
      <c r="A46" s="285"/>
      <c r="B46" s="289"/>
      <c r="C46" s="289"/>
      <c r="D46" s="289"/>
      <c r="E46" s="288"/>
      <c r="F46" s="288"/>
      <c r="G46" s="285"/>
      <c r="H46" s="285"/>
      <c r="I46" s="285"/>
      <c r="J46" s="287"/>
      <c r="K46" s="287"/>
      <c r="L46" s="287"/>
      <c r="M46" s="285"/>
      <c r="N46" s="285"/>
      <c r="O46" s="285"/>
      <c r="P46" s="285"/>
    </row>
    <row r="47" spans="1:16" ht="12.75" customHeight="1">
      <c r="A47" s="278">
        <v>6</v>
      </c>
      <c r="B47" s="284" t="str">
        <f>VLOOKUP(A47,'пр.взвешивания'!B10:E39,2,FALSE)</f>
        <v>ГЛУШКО Елена Нмколаевна</v>
      </c>
      <c r="C47" s="284" t="str">
        <f>VLOOKUP(B47,'пр.взвешивания'!C10:F39,2,FALSE)</f>
        <v>29.05.94 1</v>
      </c>
      <c r="D47" s="284" t="str">
        <f>VLOOKUP(C47,'пр.взвешивания'!D10:G39,2,FALSE)</f>
        <v>УФО Челябинская Кунашак  МО</v>
      </c>
      <c r="E47" s="283"/>
      <c r="F47" s="276"/>
      <c r="G47" s="277"/>
      <c r="H47" s="278"/>
      <c r="I47" s="278">
        <v>14</v>
      </c>
      <c r="J47" s="281" t="str">
        <f>VLOOKUP(I47,'пр.взвешивания'!B10:E39,2,FALSE)</f>
        <v>МАЛЬГИНА -МУСИХИНА Дарья Михайловна</v>
      </c>
      <c r="K47" s="281" t="str">
        <f>VLOOKUP(J47,'пр.взвешивания'!C10:F39,2,FALSE)</f>
        <v>27.02.94 КМС</v>
      </c>
      <c r="L47" s="281" t="str">
        <f>VLOOKUP(K47,'пр.взвешивания'!D10:G39,2,FALSE)</f>
        <v>ПФО Пермский Соликамск МО</v>
      </c>
      <c r="M47" s="283"/>
      <c r="N47" s="276"/>
      <c r="O47" s="277"/>
      <c r="P47" s="278"/>
    </row>
    <row r="48" spans="1:16" ht="12.75">
      <c r="A48" s="147"/>
      <c r="B48" s="159"/>
      <c r="C48" s="159"/>
      <c r="D48" s="159"/>
      <c r="E48" s="151"/>
      <c r="F48" s="151"/>
      <c r="G48" s="153"/>
      <c r="H48" s="147"/>
      <c r="I48" s="147"/>
      <c r="J48" s="282"/>
      <c r="K48" s="282"/>
      <c r="L48" s="282"/>
      <c r="M48" s="151"/>
      <c r="N48" s="151"/>
      <c r="O48" s="153"/>
      <c r="P48" s="147"/>
    </row>
    <row r="49" spans="1:16" ht="12.75" customHeight="1">
      <c r="A49" s="155">
        <v>8</v>
      </c>
      <c r="B49" s="159" t="str">
        <f>VLOOKUP(A49,'пр.взвешивания'!B12:E41,2,FALSE)</f>
        <v>ЩЕКИНА Ксения Олеговна</v>
      </c>
      <c r="C49" s="159" t="str">
        <f>VLOOKUP(B49,'пр.взвешивания'!C12:F41,2,FALSE)</f>
        <v>25.10.95 КМС</v>
      </c>
      <c r="D49" s="159" t="str">
        <f>VLOOKUP(C49,'пр.взвешивания'!D12:G41,2,FALSE)</f>
        <v>МОСКВА МКС</v>
      </c>
      <c r="E49" s="279"/>
      <c r="F49" s="279"/>
      <c r="G49" s="155"/>
      <c r="H49" s="155"/>
      <c r="I49" s="5"/>
      <c r="J49" s="5"/>
      <c r="K49" s="5"/>
      <c r="L49" s="5"/>
      <c r="M49" s="5"/>
      <c r="N49" s="5"/>
      <c r="O49" s="5"/>
      <c r="P49" s="5"/>
    </row>
    <row r="50" spans="1:16" ht="12.75">
      <c r="A50" s="156"/>
      <c r="B50" s="159"/>
      <c r="C50" s="159"/>
      <c r="D50" s="159"/>
      <c r="E50" s="280"/>
      <c r="F50" s="280"/>
      <c r="G50" s="156"/>
      <c r="H50" s="156"/>
      <c r="I50" s="5"/>
      <c r="J50" s="5"/>
      <c r="K50" s="5"/>
      <c r="L50" s="5"/>
      <c r="M50" s="5"/>
      <c r="N50" s="5"/>
      <c r="O50" s="5"/>
      <c r="P50" s="5"/>
    </row>
    <row r="51" spans="1:16" ht="17.25" customHeight="1">
      <c r="A51" s="14" t="s">
        <v>10</v>
      </c>
      <c r="B51" s="4" t="s">
        <v>19</v>
      </c>
      <c r="C51" s="5"/>
      <c r="D51" s="5"/>
      <c r="E51" s="123" t="str">
        <f>HYPERLINK('пр.взвешивания'!E3)</f>
        <v>в.к.     65     кг.</v>
      </c>
      <c r="F51" s="5"/>
      <c r="G51" s="5"/>
      <c r="H51" s="5"/>
      <c r="I51" s="14" t="s">
        <v>12</v>
      </c>
      <c r="J51" s="4" t="s">
        <v>32</v>
      </c>
      <c r="K51" s="5"/>
      <c r="L51" s="5"/>
      <c r="M51" s="123" t="str">
        <f>HYPERLINK('пр.взвешивания'!E3)</f>
        <v>в.к.     65     кг.</v>
      </c>
      <c r="N51" s="5"/>
      <c r="O51" s="5"/>
      <c r="P51" s="5"/>
    </row>
    <row r="52" spans="1:16" ht="12.75" customHeight="1">
      <c r="A52" s="147">
        <v>5</v>
      </c>
      <c r="B52" s="159" t="str">
        <f>VLOOKUP(A52,'пр.взвешивания'!B6:E35,2,FALSE)</f>
        <v>МИРОШКИНА Светлана Сергеевна</v>
      </c>
      <c r="C52" s="159" t="str">
        <f>VLOOKUP(B52,'пр.взвешивания'!C6:F35,2,FALSE)</f>
        <v>14.04.94 КМС</v>
      </c>
      <c r="D52" s="159" t="str">
        <f>VLOOKUP(C52,'пр.взвешивания'!D6:G35,2,FALSE)</f>
        <v>СФО Алтайский Барнаул</v>
      </c>
      <c r="E52" s="151"/>
      <c r="F52" s="152"/>
      <c r="G52" s="153"/>
      <c r="H52" s="147"/>
      <c r="I52" s="147">
        <v>15</v>
      </c>
      <c r="J52" s="286" t="str">
        <f>VLOOKUP(I52,'пр.взвешивания'!B6:E35,2,FALSE)</f>
        <v>АМРИНА Асем Тамировна</v>
      </c>
      <c r="K52" s="286" t="str">
        <f>VLOOKUP(J52,'пр.взвешивания'!C6:F35,2,FALSE)</f>
        <v>17.08.95 1</v>
      </c>
      <c r="L52" s="286" t="str">
        <f>VLOOKUP(K52,'пр.взвешивания'!D6:G35,2,FALSE)</f>
        <v>УФО ХМАО-ЮГРА Радужный МО</v>
      </c>
      <c r="M52" s="147"/>
      <c r="N52" s="147"/>
      <c r="O52" s="147"/>
      <c r="P52" s="147"/>
    </row>
    <row r="53" spans="1:16" ht="12.75">
      <c r="A53" s="147"/>
      <c r="B53" s="159"/>
      <c r="C53" s="159"/>
      <c r="D53" s="159"/>
      <c r="E53" s="151"/>
      <c r="F53" s="151"/>
      <c r="G53" s="153"/>
      <c r="H53" s="147"/>
      <c r="I53" s="147"/>
      <c r="J53" s="282"/>
      <c r="K53" s="282"/>
      <c r="L53" s="282"/>
      <c r="M53" s="147"/>
      <c r="N53" s="147"/>
      <c r="O53" s="147"/>
      <c r="P53" s="147"/>
    </row>
    <row r="54" spans="1:16" ht="12.75" customHeight="1">
      <c r="A54" s="155">
        <v>8</v>
      </c>
      <c r="B54" s="159" t="str">
        <f>VLOOKUP(A54,'пр.взвешивания'!B8:E37,2,FALSE)</f>
        <v>ЩЕКИНА Ксения Олеговна</v>
      </c>
      <c r="C54" s="159" t="str">
        <f>VLOOKUP(B54,'пр.взвешивания'!C8:F37,2,FALSE)</f>
        <v>25.10.95 КМС</v>
      </c>
      <c r="D54" s="159" t="str">
        <f>VLOOKUP(C54,'пр.взвешивания'!D8:G37,2,FALSE)</f>
        <v>МОСКВА МКС</v>
      </c>
      <c r="E54" s="279"/>
      <c r="F54" s="279"/>
      <c r="G54" s="155"/>
      <c r="H54" s="155"/>
      <c r="I54" s="155">
        <v>14</v>
      </c>
      <c r="J54" s="286" t="str">
        <f>VLOOKUP(I54,'пр.взвешивания'!B8:E37,2,FALSE)</f>
        <v>МАЛЬГИНА -МУСИХИНА Дарья Михайловна</v>
      </c>
      <c r="K54" s="286" t="str">
        <f>VLOOKUP(J54,'пр.взвешивания'!C8:F37,2,FALSE)</f>
        <v>27.02.94 КМС</v>
      </c>
      <c r="L54" s="286" t="str">
        <f>VLOOKUP(K54,'пр.взвешивания'!D8:G37,2,FALSE)</f>
        <v>ПФО Пермский Соликамск МО</v>
      </c>
      <c r="M54" s="155"/>
      <c r="N54" s="155"/>
      <c r="O54" s="155"/>
      <c r="P54" s="155"/>
    </row>
    <row r="55" spans="1:16" ht="13.5" thickBot="1">
      <c r="A55" s="285"/>
      <c r="B55" s="289"/>
      <c r="C55" s="289"/>
      <c r="D55" s="289"/>
      <c r="E55" s="288"/>
      <c r="F55" s="288"/>
      <c r="G55" s="285"/>
      <c r="H55" s="285"/>
      <c r="I55" s="285"/>
      <c r="J55" s="287"/>
      <c r="K55" s="287"/>
      <c r="L55" s="287"/>
      <c r="M55" s="285"/>
      <c r="N55" s="285"/>
      <c r="O55" s="285"/>
      <c r="P55" s="285"/>
    </row>
    <row r="56" spans="1:16" ht="12.75" customHeight="1">
      <c r="A56" s="278">
        <v>7</v>
      </c>
      <c r="B56" s="284" t="str">
        <f>VLOOKUP(A56,'пр.взвешивания'!B10:E39,2,FALSE)</f>
        <v>ИБАТУЛИНА Алина Шамильевна</v>
      </c>
      <c r="C56" s="284" t="str">
        <f>VLOOKUP(B56,'пр.взвешивания'!C10:F39,2,FALSE)</f>
        <v>30.04.93 КМС</v>
      </c>
      <c r="D56" s="284" t="str">
        <f>VLOOKUP(C56,'пр.взвешивания'!D10:G39,2,FALSE)</f>
        <v>ЮФО Волгоградская  Волгоград МО</v>
      </c>
      <c r="E56" s="283"/>
      <c r="F56" s="276"/>
      <c r="G56" s="277"/>
      <c r="H56" s="278"/>
      <c r="I56" s="278">
        <v>13</v>
      </c>
      <c r="J56" s="281" t="str">
        <f>VLOOKUP(I56,'пр.взвешивания'!B10:E39,2,FALSE)</f>
        <v>РОМАНЬКО Вероника Сергей</v>
      </c>
      <c r="K56" s="281" t="str">
        <f>VLOOKUP(J56,'пр.взвешивания'!C10:F39,2,FALSE)</f>
        <v>27.06.93 1</v>
      </c>
      <c r="L56" s="281" t="str">
        <f>VLOOKUP(K56,'пр.взвешивания'!D10:G39,2,FALSE)</f>
        <v>МОСКВА С-70  ВС</v>
      </c>
      <c r="M56" s="283"/>
      <c r="N56" s="276"/>
      <c r="O56" s="277"/>
      <c r="P56" s="278"/>
    </row>
    <row r="57" spans="1:16" ht="12.75" customHeight="1">
      <c r="A57" s="147"/>
      <c r="B57" s="159"/>
      <c r="C57" s="159"/>
      <c r="D57" s="159"/>
      <c r="E57" s="151"/>
      <c r="F57" s="151"/>
      <c r="G57" s="153"/>
      <c r="H57" s="147"/>
      <c r="I57" s="147"/>
      <c r="J57" s="282"/>
      <c r="K57" s="282"/>
      <c r="L57" s="282"/>
      <c r="M57" s="151"/>
      <c r="N57" s="151"/>
      <c r="O57" s="153"/>
      <c r="P57" s="147"/>
    </row>
    <row r="58" spans="1:16" ht="12.75" customHeight="1">
      <c r="A58" s="155">
        <v>6</v>
      </c>
      <c r="B58" s="159" t="str">
        <f>VLOOKUP(A58,'пр.взвешивания'!B12:E41,2,FALSE)</f>
        <v>ГЛУШКО Елена Нмколаевна</v>
      </c>
      <c r="C58" s="159" t="str">
        <f>VLOOKUP(B58,'пр.взвешивания'!C12:F41,2,FALSE)</f>
        <v>29.05.94 1</v>
      </c>
      <c r="D58" s="159" t="str">
        <f>VLOOKUP(C58,'пр.взвешивания'!D12:G41,2,FALSE)</f>
        <v>УФО Челябинская Кунашак  МО</v>
      </c>
      <c r="E58" s="279"/>
      <c r="F58" s="279"/>
      <c r="G58" s="155"/>
      <c r="H58" s="155"/>
      <c r="I58" s="5"/>
      <c r="J58" s="5"/>
      <c r="K58" s="5"/>
      <c r="L58" s="5"/>
      <c r="M58" s="5"/>
      <c r="N58" s="5"/>
      <c r="O58" s="5"/>
      <c r="P58" s="5"/>
    </row>
    <row r="59" spans="1:16" ht="12.75" customHeight="1">
      <c r="A59" s="156"/>
      <c r="B59" s="159"/>
      <c r="C59" s="159"/>
      <c r="D59" s="159"/>
      <c r="E59" s="280"/>
      <c r="F59" s="280"/>
      <c r="G59" s="156"/>
      <c r="H59" s="156"/>
      <c r="I59" s="5"/>
      <c r="J59" s="5"/>
      <c r="K59" s="5"/>
      <c r="L59" s="5"/>
      <c r="M59" s="5"/>
      <c r="N59" s="5"/>
      <c r="O59" s="5"/>
      <c r="P59" s="5"/>
    </row>
    <row r="61" spans="1:16" ht="28.5" customHeight="1">
      <c r="A61" s="290" t="s">
        <v>31</v>
      </c>
      <c r="B61" s="290"/>
      <c r="C61" s="290"/>
      <c r="D61" s="290"/>
      <c r="E61" s="290"/>
      <c r="F61" s="290"/>
      <c r="G61" s="290"/>
      <c r="H61" s="290"/>
      <c r="I61" s="290" t="s">
        <v>31</v>
      </c>
      <c r="J61" s="290"/>
      <c r="K61" s="290"/>
      <c r="L61" s="290"/>
      <c r="M61" s="290"/>
      <c r="N61" s="290"/>
      <c r="O61" s="290"/>
      <c r="P61" s="290"/>
    </row>
    <row r="62" spans="1:16" ht="29.25" customHeight="1">
      <c r="A62" s="14" t="s">
        <v>7</v>
      </c>
      <c r="B62" s="4" t="s">
        <v>44</v>
      </c>
      <c r="C62" s="4"/>
      <c r="D62" s="4"/>
      <c r="E62" s="34" t="str">
        <f>HYPERLINK('пр.взвешивания'!E3)</f>
        <v>в.к.     65     кг.</v>
      </c>
      <c r="F62" s="4"/>
      <c r="G62" s="4"/>
      <c r="H62" s="4"/>
      <c r="I62" s="14" t="s">
        <v>8</v>
      </c>
      <c r="J62" s="4" t="s">
        <v>44</v>
      </c>
      <c r="K62" s="4"/>
      <c r="L62" s="4"/>
      <c r="M62" s="34" t="str">
        <f>HYPERLINK('пр.взвешивания'!E3)</f>
        <v>в.к.     65     кг.</v>
      </c>
      <c r="N62" s="4"/>
      <c r="O62" s="4"/>
      <c r="P62" s="4"/>
    </row>
    <row r="63" spans="1:16" ht="12.75">
      <c r="A63" s="147" t="s">
        <v>0</v>
      </c>
      <c r="B63" s="147" t="s">
        <v>1</v>
      </c>
      <c r="C63" s="147" t="s">
        <v>2</v>
      </c>
      <c r="D63" s="147" t="s">
        <v>3</v>
      </c>
      <c r="E63" s="147" t="s">
        <v>13</v>
      </c>
      <c r="F63" s="147" t="s">
        <v>14</v>
      </c>
      <c r="G63" s="147" t="s">
        <v>15</v>
      </c>
      <c r="H63" s="147" t="s">
        <v>16</v>
      </c>
      <c r="I63" s="147" t="s">
        <v>0</v>
      </c>
      <c r="J63" s="147" t="s">
        <v>1</v>
      </c>
      <c r="K63" s="147" t="s">
        <v>2</v>
      </c>
      <c r="L63" s="147" t="s">
        <v>3</v>
      </c>
      <c r="M63" s="147" t="s">
        <v>13</v>
      </c>
      <c r="N63" s="147" t="s">
        <v>14</v>
      </c>
      <c r="O63" s="147" t="s">
        <v>15</v>
      </c>
      <c r="P63" s="147" t="s">
        <v>16</v>
      </c>
    </row>
    <row r="64" spans="1:16" ht="12.75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</row>
    <row r="65" spans="1:16" ht="12.75" customHeight="1">
      <c r="A65" s="291">
        <v>4</v>
      </c>
      <c r="B65" s="149" t="str">
        <f>VLOOKUP(A65,'пр.взвешивания'!B6:C35,2,FALSE)</f>
        <v>РИ Айко Чангиевна</v>
      </c>
      <c r="C65" s="149" t="str">
        <f>VLOOKUP(B65,'пр.взвешивания'!C6:D35,2,FALSE)</f>
        <v>16.02.94 КМС</v>
      </c>
      <c r="D65" s="149" t="str">
        <f>VLOOKUP(C65,'пр.взвешивания'!D6:E35,2,FALSE)</f>
        <v>СФО Новосибирская Новосибирск МО</v>
      </c>
      <c r="E65" s="151"/>
      <c r="F65" s="152"/>
      <c r="G65" s="153"/>
      <c r="H65" s="147"/>
      <c r="I65" s="291">
        <v>12</v>
      </c>
      <c r="J65" s="149" t="str">
        <f>VLOOKUP(I65,'пр.взвешивания'!B6:C35,2,FALSE)</f>
        <v>РОЖДЕСТВЕНСКАЯ Владислава Андреевна</v>
      </c>
      <c r="K65" s="149" t="str">
        <f>VLOOKUP(J65,'пр.взвешивания'!C6:D35,2,FALSE)</f>
        <v>22.07.94 1</v>
      </c>
      <c r="L65" s="149" t="str">
        <f>VLOOKUP(K65,'пр.взвешивания'!D6:E35,2,FALSE)</f>
        <v>УФО Свердловская Качканар МО</v>
      </c>
      <c r="M65" s="151"/>
      <c r="N65" s="152"/>
      <c r="O65" s="153"/>
      <c r="P65" s="147"/>
    </row>
    <row r="66" spans="1:16" ht="12.75" customHeight="1">
      <c r="A66" s="292"/>
      <c r="B66" s="149"/>
      <c r="C66" s="149"/>
      <c r="D66" s="149"/>
      <c r="E66" s="151"/>
      <c r="F66" s="151"/>
      <c r="G66" s="153"/>
      <c r="H66" s="147"/>
      <c r="I66" s="292"/>
      <c r="J66" s="149"/>
      <c r="K66" s="149"/>
      <c r="L66" s="149"/>
      <c r="M66" s="151"/>
      <c r="N66" s="151"/>
      <c r="O66" s="153"/>
      <c r="P66" s="147"/>
    </row>
    <row r="67" spans="1:16" ht="12.75" customHeight="1">
      <c r="A67" s="155">
        <v>7</v>
      </c>
      <c r="B67" s="149" t="str">
        <f>VLOOKUP(A67,'пр.взвешивания'!B8:C37,2,FALSE)</f>
        <v>ИБАТУЛИНА Алина Шамильевна</v>
      </c>
      <c r="C67" s="149" t="str">
        <f>VLOOKUP(B67,'пр.взвешивания'!C8:D37,2,FALSE)</f>
        <v>30.04.93 КМС</v>
      </c>
      <c r="D67" s="149" t="str">
        <f>VLOOKUP(C67,'пр.взвешивания'!D8:E37,2,FALSE)</f>
        <v>ЮФО Волгоградская  Волгоград МО</v>
      </c>
      <c r="E67" s="279"/>
      <c r="F67" s="279"/>
      <c r="G67" s="155"/>
      <c r="H67" s="155"/>
      <c r="I67" s="155">
        <v>14</v>
      </c>
      <c r="J67" s="149" t="str">
        <f>VLOOKUP(I67,'пр.взвешивания'!B8:C37,2,FALSE)</f>
        <v>МАЛЬГИНА -МУСИХИНА Дарья Михайловна</v>
      </c>
      <c r="K67" s="149" t="str">
        <f>VLOOKUP(J67,'пр.взвешивания'!C8:D37,2,FALSE)</f>
        <v>27.02.94 КМС</v>
      </c>
      <c r="L67" s="149" t="str">
        <f>VLOOKUP(K67,'пр.взвешивания'!D8:E37,2,FALSE)</f>
        <v>ПФО Пермский Соликамск МО</v>
      </c>
      <c r="M67" s="279"/>
      <c r="N67" s="279"/>
      <c r="O67" s="155"/>
      <c r="P67" s="155"/>
    </row>
    <row r="68" spans="1:16" ht="12.75" customHeight="1" thickBot="1">
      <c r="A68" s="285"/>
      <c r="B68" s="293"/>
      <c r="C68" s="293"/>
      <c r="D68" s="293"/>
      <c r="E68" s="288"/>
      <c r="F68" s="288"/>
      <c r="G68" s="285"/>
      <c r="H68" s="285"/>
      <c r="I68" s="285"/>
      <c r="J68" s="293"/>
      <c r="K68" s="293"/>
      <c r="L68" s="293"/>
      <c r="M68" s="288"/>
      <c r="N68" s="288"/>
      <c r="O68" s="285"/>
      <c r="P68" s="285"/>
    </row>
    <row r="69" spans="1:16" ht="12.75" customHeight="1">
      <c r="A69" s="294">
        <v>5</v>
      </c>
      <c r="B69" s="295" t="str">
        <f>VLOOKUP(A69,'пр.взвешивания'!B10:C39,2,FALSE)</f>
        <v>МИРОШКИНА Светлана Сергеевна</v>
      </c>
      <c r="C69" s="295" t="str">
        <f>VLOOKUP(B69,'пр.взвешивания'!C10:D39,2,FALSE)</f>
        <v>14.04.94 КМС</v>
      </c>
      <c r="D69" s="295" t="str">
        <f>VLOOKUP(C69,'пр.взвешивания'!D10:E39,2,FALSE)</f>
        <v>СФО Алтайский Барнаул</v>
      </c>
      <c r="E69" s="283"/>
      <c r="F69" s="276"/>
      <c r="G69" s="277"/>
      <c r="H69" s="278"/>
      <c r="I69" s="294">
        <v>13</v>
      </c>
      <c r="J69" s="295" t="str">
        <f>VLOOKUP(I69,'пр.взвешивания'!B10:C39,2,FALSE)</f>
        <v>РОМАНЬКО Вероника Сергей</v>
      </c>
      <c r="K69" s="295" t="str">
        <f>VLOOKUP(J69,'пр.взвешивания'!C10:D39,2,FALSE)</f>
        <v>27.06.93 1</v>
      </c>
      <c r="L69" s="295" t="str">
        <f>VLOOKUP(K69,'пр.взвешивания'!D10:E39,2,FALSE)</f>
        <v>МОСКВА С-70  ВС</v>
      </c>
      <c r="M69" s="283"/>
      <c r="N69" s="276"/>
      <c r="O69" s="277"/>
      <c r="P69" s="278"/>
    </row>
    <row r="70" spans="1:16" ht="12.75" customHeight="1">
      <c r="A70" s="156"/>
      <c r="B70" s="149"/>
      <c r="C70" s="149"/>
      <c r="D70" s="149"/>
      <c r="E70" s="151"/>
      <c r="F70" s="151"/>
      <c r="G70" s="153"/>
      <c r="H70" s="147"/>
      <c r="I70" s="156"/>
      <c r="J70" s="149"/>
      <c r="K70" s="149"/>
      <c r="L70" s="149"/>
      <c r="M70" s="151"/>
      <c r="N70" s="151"/>
      <c r="O70" s="153"/>
      <c r="P70" s="147"/>
    </row>
    <row r="71" spans="1:16" ht="12.75" customHeight="1">
      <c r="A71" s="155">
        <v>3</v>
      </c>
      <c r="B71" s="149" t="str">
        <f>VLOOKUP(A71,'пр.взвешивания'!B6:C35,2,FALSE)</f>
        <v>КИСЕЛЬ Екатерина Евгеньевна</v>
      </c>
      <c r="C71" s="149" t="str">
        <f>VLOOKUP(B71,'пр.взвешивания'!C6:D35,2,FALSE)</f>
        <v>06.10.94 КМС</v>
      </c>
      <c r="D71" s="149" t="str">
        <f>VLOOKUP(C71,'пр.взвешивания'!D6:E35,2,FALSE)</f>
        <v>МОСКВА МКС</v>
      </c>
      <c r="E71" s="279"/>
      <c r="F71" s="279"/>
      <c r="G71" s="155"/>
      <c r="H71" s="155"/>
      <c r="I71" s="155">
        <v>11</v>
      </c>
      <c r="J71" s="149" t="str">
        <f>VLOOKUP(I71,'пр.взвешивания'!B12:C41,2,FALSE)</f>
        <v>БИКБОВА Диана Маратовна</v>
      </c>
      <c r="K71" s="149" t="str">
        <f>VLOOKUP(J71,'пр.взвешивания'!C12:D41,2,FALSE)</f>
        <v>25.09.93 1</v>
      </c>
      <c r="L71" s="149" t="str">
        <f>VLOOKUP(K71,'пр.взвешивания'!D12:E41,2,FALSE)</f>
        <v>ПФО Татарстан Казань ПР  </v>
      </c>
      <c r="M71" s="279"/>
      <c r="N71" s="279"/>
      <c r="O71" s="155"/>
      <c r="P71" s="155"/>
    </row>
    <row r="72" spans="1:16" ht="12.75" customHeight="1" thickBot="1">
      <c r="A72" s="285"/>
      <c r="B72" s="149"/>
      <c r="C72" s="149"/>
      <c r="D72" s="149"/>
      <c r="E72" s="280"/>
      <c r="F72" s="280"/>
      <c r="G72" s="156"/>
      <c r="H72" s="156"/>
      <c r="I72" s="285"/>
      <c r="J72" s="149"/>
      <c r="K72" s="149"/>
      <c r="L72" s="149"/>
      <c r="M72" s="280"/>
      <c r="N72" s="280"/>
      <c r="O72" s="156"/>
      <c r="P72" s="156"/>
    </row>
    <row r="73" spans="1:13" ht="33.75" customHeight="1">
      <c r="A73" s="14" t="s">
        <v>7</v>
      </c>
      <c r="B73" s="4" t="s">
        <v>45</v>
      </c>
      <c r="E73" s="34" t="str">
        <f>HYPERLINK('пр.взвешивания'!E3)</f>
        <v>в.к.     65     кг.</v>
      </c>
      <c r="I73" s="14" t="s">
        <v>8</v>
      </c>
      <c r="J73" s="4" t="s">
        <v>45</v>
      </c>
      <c r="M73" s="34" t="str">
        <f>HYPERLINK('пр.взвешивания'!E3)</f>
        <v>в.к.     65     кг.</v>
      </c>
    </row>
    <row r="74" spans="1:16" ht="12.75" customHeight="1">
      <c r="A74" s="291">
        <v>4</v>
      </c>
      <c r="B74" s="149" t="str">
        <f>VLOOKUP(A74,'пр.взвешивания'!B6:C35,2,FALSE)</f>
        <v>РИ Айко Чангиевна</v>
      </c>
      <c r="C74" s="149" t="str">
        <f>VLOOKUP(B74,'пр.взвешивания'!C6:D35,2,FALSE)</f>
        <v>16.02.94 КМС</v>
      </c>
      <c r="D74" s="149" t="str">
        <f>VLOOKUP(C74,'пр.взвешивания'!D6:E35,2,FALSE)</f>
        <v>СФО Новосибирская Новосибирск МО</v>
      </c>
      <c r="E74" s="151"/>
      <c r="F74" s="152"/>
      <c r="G74" s="153"/>
      <c r="H74" s="147"/>
      <c r="I74" s="291">
        <v>12</v>
      </c>
      <c r="J74" s="149" t="str">
        <f>VLOOKUP(I74,'пр.взвешивания'!B6:C35,2,FALSE)</f>
        <v>РОЖДЕСТВЕНСКАЯ Владислава Андреевна</v>
      </c>
      <c r="K74" s="149" t="str">
        <f>VLOOKUP(J74,'пр.взвешивания'!C6:D35,2,FALSE)</f>
        <v>22.07.94 1</v>
      </c>
      <c r="L74" s="149" t="str">
        <f>VLOOKUP(K74,'пр.взвешивания'!D6:E35,2,FALSE)</f>
        <v>УФО Свердловская Качканар МО</v>
      </c>
      <c r="M74" s="151"/>
      <c r="N74" s="152"/>
      <c r="O74" s="153"/>
      <c r="P74" s="147"/>
    </row>
    <row r="75" spans="1:16" ht="12.75" customHeight="1">
      <c r="A75" s="292"/>
      <c r="B75" s="149"/>
      <c r="C75" s="149"/>
      <c r="D75" s="149"/>
      <c r="E75" s="151"/>
      <c r="F75" s="151"/>
      <c r="G75" s="153"/>
      <c r="H75" s="147"/>
      <c r="I75" s="292"/>
      <c r="J75" s="149"/>
      <c r="K75" s="149"/>
      <c r="L75" s="149"/>
      <c r="M75" s="151"/>
      <c r="N75" s="151"/>
      <c r="O75" s="153"/>
      <c r="P75" s="147"/>
    </row>
    <row r="76" spans="1:16" ht="12.75" customHeight="1">
      <c r="A76" s="155">
        <v>5</v>
      </c>
      <c r="B76" s="149" t="str">
        <f>VLOOKUP(A76,'пр.взвешивания'!B8:C37,2,FALSE)</f>
        <v>МИРОШКИНА Светлана Сергеевна</v>
      </c>
      <c r="C76" s="149" t="str">
        <f>VLOOKUP(B76,'пр.взвешивания'!C8:D37,2,FALSE)</f>
        <v>14.04.94 КМС</v>
      </c>
      <c r="D76" s="149" t="str">
        <f>VLOOKUP(C76,'пр.взвешивания'!D8:E37,2,FALSE)</f>
        <v>СФО Алтайский Барнаул</v>
      </c>
      <c r="E76" s="279"/>
      <c r="F76" s="279"/>
      <c r="G76" s="155"/>
      <c r="H76" s="155"/>
      <c r="I76" s="155">
        <v>13</v>
      </c>
      <c r="J76" s="149" t="str">
        <f>VLOOKUP(I76,'пр.взвешивания'!B8:C37,2,FALSE)</f>
        <v>РОМАНЬКО Вероника Сергей</v>
      </c>
      <c r="K76" s="149" t="str">
        <f>VLOOKUP(J76,'пр.взвешивания'!C8:D37,2,FALSE)</f>
        <v>27.06.93 1</v>
      </c>
      <c r="L76" s="149" t="str">
        <f>VLOOKUP(K76,'пр.взвешивания'!D8:E37,2,FALSE)</f>
        <v>МОСКВА С-70  ВС</v>
      </c>
      <c r="M76" s="279"/>
      <c r="N76" s="279"/>
      <c r="O76" s="155"/>
      <c r="P76" s="155"/>
    </row>
    <row r="77" spans="1:16" ht="12.75" customHeight="1" thickBot="1">
      <c r="A77" s="285"/>
      <c r="B77" s="293"/>
      <c r="C77" s="293"/>
      <c r="D77" s="293"/>
      <c r="E77" s="288"/>
      <c r="F77" s="288"/>
      <c r="G77" s="285"/>
      <c r="H77" s="285"/>
      <c r="I77" s="285"/>
      <c r="J77" s="293"/>
      <c r="K77" s="293"/>
      <c r="L77" s="293"/>
      <c r="M77" s="288"/>
      <c r="N77" s="288"/>
      <c r="O77" s="285"/>
      <c r="P77" s="285"/>
    </row>
    <row r="78" spans="1:16" ht="12.75" customHeight="1">
      <c r="A78" s="294">
        <v>3</v>
      </c>
      <c r="B78" s="295" t="str">
        <f>VLOOKUP(A78,'пр.взвешивания'!B6:C35,2,FALSE)</f>
        <v>КИСЕЛЬ Екатерина Евгеньевна</v>
      </c>
      <c r="C78" s="295" t="str">
        <f>VLOOKUP(B78,'пр.взвешивания'!C6:D35,2,FALSE)</f>
        <v>06.10.94 КМС</v>
      </c>
      <c r="D78" s="295" t="str">
        <f>VLOOKUP(C78,'пр.взвешивания'!D6:E35,2,FALSE)</f>
        <v>МОСКВА МКС</v>
      </c>
      <c r="E78" s="283"/>
      <c r="F78" s="276"/>
      <c r="G78" s="277"/>
      <c r="H78" s="278"/>
      <c r="I78" s="294">
        <v>11</v>
      </c>
      <c r="J78" s="295" t="str">
        <f>VLOOKUP(I78,'пр.взвешивания'!B10:C39,2,FALSE)</f>
        <v>БИКБОВА Диана Маратовна</v>
      </c>
      <c r="K78" s="295" t="str">
        <f>VLOOKUP(J78,'пр.взвешивания'!C10:D39,2,FALSE)</f>
        <v>25.09.93 1</v>
      </c>
      <c r="L78" s="295" t="str">
        <f>VLOOKUP(K78,'пр.взвешивания'!D10:E39,2,FALSE)</f>
        <v>ПФО Татарстан Казань ПР  </v>
      </c>
      <c r="M78" s="283"/>
      <c r="N78" s="276"/>
      <c r="O78" s="277"/>
      <c r="P78" s="278"/>
    </row>
    <row r="79" spans="1:16" ht="12.75" customHeight="1">
      <c r="A79" s="156"/>
      <c r="B79" s="149"/>
      <c r="C79" s="149"/>
      <c r="D79" s="149"/>
      <c r="E79" s="151"/>
      <c r="F79" s="151"/>
      <c r="G79" s="153"/>
      <c r="H79" s="147"/>
      <c r="I79" s="156"/>
      <c r="J79" s="149"/>
      <c r="K79" s="149"/>
      <c r="L79" s="149"/>
      <c r="M79" s="151"/>
      <c r="N79" s="151"/>
      <c r="O79" s="153"/>
      <c r="P79" s="147"/>
    </row>
    <row r="80" spans="1:16" ht="12.75" customHeight="1">
      <c r="A80" s="155">
        <v>7</v>
      </c>
      <c r="B80" s="149" t="str">
        <f>VLOOKUP(A80,'пр.взвешивания'!B6:E35,2,FALSE)</f>
        <v>ИБАТУЛИНА Алина Шамильевна</v>
      </c>
      <c r="C80" s="149" t="str">
        <f>VLOOKUP(B80,'пр.взвешивания'!C6:F35,2,FALSE)</f>
        <v>30.04.93 КМС</v>
      </c>
      <c r="D80" s="149" t="str">
        <f>VLOOKUP(C80,'пр.взвешивания'!D6:G35,2,FALSE)</f>
        <v>ЮФО Волгоградская  Волгоград МО</v>
      </c>
      <c r="E80" s="279"/>
      <c r="F80" s="279"/>
      <c r="G80" s="155"/>
      <c r="H80" s="155"/>
      <c r="I80" s="155">
        <v>14</v>
      </c>
      <c r="J80" s="149" t="str">
        <f>VLOOKUP(I80,'пр.взвешивания'!B12:C41,2,FALSE)</f>
        <v>МАЛЬГИНА -МУСИХИНА Дарья Михайловна</v>
      </c>
      <c r="K80" s="149" t="str">
        <f>VLOOKUP(J80,'пр.взвешивания'!C12:D41,2,FALSE)</f>
        <v>27.02.94 КМС</v>
      </c>
      <c r="L80" s="149" t="str">
        <f>VLOOKUP(K80,'пр.взвешивания'!D12:E41,2,FALSE)</f>
        <v>ПФО Пермский Соликамск МО</v>
      </c>
      <c r="M80" s="279"/>
      <c r="N80" s="279"/>
      <c r="O80" s="155"/>
      <c r="P80" s="155"/>
    </row>
    <row r="81" spans="1:16" ht="12.75" customHeight="1" thickBot="1">
      <c r="A81" s="285"/>
      <c r="B81" s="149"/>
      <c r="C81" s="149"/>
      <c r="D81" s="149"/>
      <c r="E81" s="280"/>
      <c r="F81" s="280"/>
      <c r="G81" s="156"/>
      <c r="H81" s="156"/>
      <c r="I81" s="285"/>
      <c r="J81" s="149"/>
      <c r="K81" s="149"/>
      <c r="L81" s="149"/>
      <c r="M81" s="280"/>
      <c r="N81" s="280"/>
      <c r="O81" s="156"/>
      <c r="P81" s="156"/>
    </row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mergeCells count="540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38:M39"/>
    <mergeCell ref="N38:N39"/>
    <mergeCell ref="O38:O39"/>
    <mergeCell ref="P38:P39"/>
    <mergeCell ref="I38:I39"/>
    <mergeCell ref="J38:J39"/>
    <mergeCell ref="K38:K39"/>
    <mergeCell ref="L38:L39"/>
    <mergeCell ref="O34:O35"/>
    <mergeCell ref="P34:P35"/>
    <mergeCell ref="M36:M37"/>
    <mergeCell ref="N36:N37"/>
    <mergeCell ref="O36:O37"/>
    <mergeCell ref="P36:P37"/>
    <mergeCell ref="I36:I37"/>
    <mergeCell ref="J36:J37"/>
    <mergeCell ref="M34:M35"/>
    <mergeCell ref="N34:N35"/>
    <mergeCell ref="K36:K37"/>
    <mergeCell ref="L36:L37"/>
    <mergeCell ref="I34:I35"/>
    <mergeCell ref="J34:J35"/>
    <mergeCell ref="K34:K35"/>
    <mergeCell ref="L34:L35"/>
    <mergeCell ref="M32:M33"/>
    <mergeCell ref="N32:N33"/>
    <mergeCell ref="O32:O33"/>
    <mergeCell ref="P32:P33"/>
    <mergeCell ref="I32:I33"/>
    <mergeCell ref="J32:J33"/>
    <mergeCell ref="K32:K33"/>
    <mergeCell ref="L32:L33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O18:O19"/>
    <mergeCell ref="P18:P19"/>
    <mergeCell ref="M20:M21"/>
    <mergeCell ref="N20:N21"/>
    <mergeCell ref="O20:O21"/>
    <mergeCell ref="P20:P21"/>
    <mergeCell ref="I20:I21"/>
    <mergeCell ref="J20:J21"/>
    <mergeCell ref="M18:M19"/>
    <mergeCell ref="N18:N19"/>
    <mergeCell ref="K20:K21"/>
    <mergeCell ref="L20:L21"/>
    <mergeCell ref="I18:I19"/>
    <mergeCell ref="J18:J19"/>
    <mergeCell ref="K18:K19"/>
    <mergeCell ref="L18:L19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G34:G35"/>
    <mergeCell ref="H34:H35"/>
    <mergeCell ref="E36:E37"/>
    <mergeCell ref="F36:F37"/>
    <mergeCell ref="G36:G37"/>
    <mergeCell ref="H36:H37"/>
    <mergeCell ref="A36:A37"/>
    <mergeCell ref="B36:B37"/>
    <mergeCell ref="E34:E35"/>
    <mergeCell ref="F34:F35"/>
    <mergeCell ref="C36:C37"/>
    <mergeCell ref="D36:D37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G18:G19"/>
    <mergeCell ref="H18:H19"/>
    <mergeCell ref="E20:E21"/>
    <mergeCell ref="F20:F21"/>
    <mergeCell ref="G20:G21"/>
    <mergeCell ref="H20:H21"/>
    <mergeCell ref="A20:A21"/>
    <mergeCell ref="B20:B21"/>
    <mergeCell ref="E18:E19"/>
    <mergeCell ref="F18:F19"/>
    <mergeCell ref="C20:C21"/>
    <mergeCell ref="D20:D21"/>
    <mergeCell ref="A18:A19"/>
    <mergeCell ref="B18:B19"/>
    <mergeCell ref="C18:C19"/>
    <mergeCell ref="D18:D19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E7:E8"/>
    <mergeCell ref="A11:A12"/>
    <mergeCell ref="B11:B12"/>
    <mergeCell ref="C11:C12"/>
    <mergeCell ref="D11:D12"/>
    <mergeCell ref="E11:E12"/>
    <mergeCell ref="E9:E10"/>
    <mergeCell ref="D7:D8"/>
    <mergeCell ref="F9:F10"/>
    <mergeCell ref="G9:G10"/>
    <mergeCell ref="H9:H10"/>
    <mergeCell ref="A9:A10"/>
    <mergeCell ref="B9:B10"/>
    <mergeCell ref="C9:C10"/>
    <mergeCell ref="D9:D10"/>
    <mergeCell ref="F5:F6"/>
    <mergeCell ref="G5:G6"/>
    <mergeCell ref="H5:H6"/>
    <mergeCell ref="A1:H1"/>
    <mergeCell ref="E3:E4"/>
    <mergeCell ref="F3:F4"/>
    <mergeCell ref="G3:G4"/>
    <mergeCell ref="H3:H4"/>
    <mergeCell ref="D3:D4"/>
    <mergeCell ref="D5:D6"/>
    <mergeCell ref="A3:A4"/>
    <mergeCell ref="B3:B4"/>
    <mergeCell ref="C3:C4"/>
    <mergeCell ref="A5:A6"/>
    <mergeCell ref="H58:H59"/>
    <mergeCell ref="B5:B6"/>
    <mergeCell ref="C5:C6"/>
    <mergeCell ref="A7:A8"/>
    <mergeCell ref="B7:B8"/>
    <mergeCell ref="C7:C8"/>
    <mergeCell ref="F7:F8"/>
    <mergeCell ref="G7:G8"/>
    <mergeCell ref="H7:H8"/>
    <mergeCell ref="E5:E6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71:M72"/>
    <mergeCell ref="N71:N72"/>
    <mergeCell ref="O71:O72"/>
    <mergeCell ref="P71:P72"/>
    <mergeCell ref="I71:I72"/>
    <mergeCell ref="J71:J72"/>
    <mergeCell ref="K71:K72"/>
    <mergeCell ref="L71:L72"/>
    <mergeCell ref="M69:M70"/>
    <mergeCell ref="N69:N70"/>
    <mergeCell ref="O69:O70"/>
    <mergeCell ref="P69:P70"/>
    <mergeCell ref="I69:I70"/>
    <mergeCell ref="J69:J70"/>
    <mergeCell ref="K69:K70"/>
    <mergeCell ref="L69:L70"/>
    <mergeCell ref="M67:M68"/>
    <mergeCell ref="N67:N68"/>
    <mergeCell ref="O67:O68"/>
    <mergeCell ref="P67:P68"/>
    <mergeCell ref="I67:I68"/>
    <mergeCell ref="J67:J68"/>
    <mergeCell ref="K67:K68"/>
    <mergeCell ref="L67:L68"/>
    <mergeCell ref="M65:M66"/>
    <mergeCell ref="N65:N66"/>
    <mergeCell ref="O65:O66"/>
    <mergeCell ref="P65:P66"/>
    <mergeCell ref="I65:I66"/>
    <mergeCell ref="J65:J66"/>
    <mergeCell ref="K65:K66"/>
    <mergeCell ref="L65:L66"/>
    <mergeCell ref="M63:M64"/>
    <mergeCell ref="N63:N64"/>
    <mergeCell ref="O63:O64"/>
    <mergeCell ref="P63:P64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1:E72"/>
    <mergeCell ref="F71:F72"/>
    <mergeCell ref="G71:G72"/>
    <mergeCell ref="H71:H72"/>
    <mergeCell ref="A71:A72"/>
    <mergeCell ref="B71:B72"/>
    <mergeCell ref="C71:C72"/>
    <mergeCell ref="D71:D72"/>
    <mergeCell ref="E69:E70"/>
    <mergeCell ref="F69:F70"/>
    <mergeCell ref="G69:G70"/>
    <mergeCell ref="H69:H70"/>
    <mergeCell ref="A69:A70"/>
    <mergeCell ref="B69:B70"/>
    <mergeCell ref="C69:C70"/>
    <mergeCell ref="D69:D70"/>
    <mergeCell ref="E67:E68"/>
    <mergeCell ref="F67:F68"/>
    <mergeCell ref="G67:G68"/>
    <mergeCell ref="H67:H68"/>
    <mergeCell ref="A67:A68"/>
    <mergeCell ref="B67:B68"/>
    <mergeCell ref="C67:C68"/>
    <mergeCell ref="D67:D68"/>
    <mergeCell ref="I56:I57"/>
    <mergeCell ref="E65:E66"/>
    <mergeCell ref="F65:F66"/>
    <mergeCell ref="G65:G66"/>
    <mergeCell ref="H65:H66"/>
    <mergeCell ref="I61:P61"/>
    <mergeCell ref="I63:I64"/>
    <mergeCell ref="J63:J64"/>
    <mergeCell ref="K63:K64"/>
    <mergeCell ref="L63:L64"/>
    <mergeCell ref="A65:A66"/>
    <mergeCell ref="B65:B66"/>
    <mergeCell ref="C65:C66"/>
    <mergeCell ref="D65:D66"/>
    <mergeCell ref="A61:H61"/>
    <mergeCell ref="A63:A64"/>
    <mergeCell ref="B63:B64"/>
    <mergeCell ref="C63:C64"/>
    <mergeCell ref="D63:D64"/>
    <mergeCell ref="E63:E64"/>
    <mergeCell ref="F63:F64"/>
    <mergeCell ref="G63:G64"/>
    <mergeCell ref="H63:H6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49:A50"/>
    <mergeCell ref="B49:B50"/>
    <mergeCell ref="C49:C50"/>
    <mergeCell ref="D49:D50"/>
    <mergeCell ref="E49:E50"/>
    <mergeCell ref="F49:F50"/>
    <mergeCell ref="G49:G50"/>
    <mergeCell ref="H49:H50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5"/>
  <sheetViews>
    <sheetView workbookViewId="0" topLeftCell="A1">
      <selection activeCell="G43" sqref="A1:G43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22.57421875" style="0" customWidth="1"/>
    <col min="5" max="5" width="18.57421875" style="0" customWidth="1"/>
    <col min="7" max="7" width="23.140625" style="0" customWidth="1"/>
  </cols>
  <sheetData>
    <row r="1" spans="1:7" ht="24" customHeight="1" thickBot="1">
      <c r="A1" s="187" t="s">
        <v>37</v>
      </c>
      <c r="B1" s="187"/>
      <c r="C1" s="187"/>
      <c r="D1" s="187"/>
      <c r="E1" s="187"/>
      <c r="F1" s="187"/>
      <c r="G1" s="187"/>
    </row>
    <row r="2" spans="1:7" ht="30.75" customHeight="1" thickBot="1">
      <c r="A2" s="272" t="s">
        <v>36</v>
      </c>
      <c r="B2" s="272"/>
      <c r="C2" s="296"/>
      <c r="D2" s="273" t="str">
        <f>HYPERLINK('[2]реквизиты'!$A$2)</f>
        <v>Первенство России среди девушек 1993-94 гг.р.</v>
      </c>
      <c r="E2" s="274"/>
      <c r="F2" s="274"/>
      <c r="G2" s="275"/>
    </row>
    <row r="3" spans="2:7" ht="25.5" customHeight="1" thickBot="1">
      <c r="B3" s="299" t="str">
        <f>HYPERLINK('[2]реквизиты'!$A$3)</f>
        <v>11-15 февраля 2011 г.    г. Челябинск</v>
      </c>
      <c r="C3" s="299"/>
      <c r="D3" s="299"/>
      <c r="E3" s="300"/>
      <c r="F3" s="297" t="str">
        <f>'пр.взвешивания'!E3</f>
        <v>в.к.     65     кг.</v>
      </c>
      <c r="G3" s="298"/>
    </row>
    <row r="4" spans="1:7" ht="13.5" customHeight="1">
      <c r="A4" s="155" t="s">
        <v>30</v>
      </c>
      <c r="B4" s="155" t="s">
        <v>0</v>
      </c>
      <c r="C4" s="155" t="s">
        <v>1</v>
      </c>
      <c r="D4" s="155" t="s">
        <v>21</v>
      </c>
      <c r="E4" s="155" t="s">
        <v>22</v>
      </c>
      <c r="F4" s="155" t="s">
        <v>23</v>
      </c>
      <c r="G4" s="155" t="s">
        <v>24</v>
      </c>
    </row>
    <row r="5" spans="1:7" ht="13.5" customHeight="1">
      <c r="A5" s="156"/>
      <c r="B5" s="156"/>
      <c r="C5" s="156"/>
      <c r="D5" s="156"/>
      <c r="E5" s="156"/>
      <c r="F5" s="156"/>
      <c r="G5" s="156"/>
    </row>
    <row r="6" spans="1:7" ht="13.5" customHeight="1">
      <c r="A6" s="301" t="s">
        <v>130</v>
      </c>
      <c r="B6" s="302">
        <v>12</v>
      </c>
      <c r="C6" s="303" t="str">
        <f>VLOOKUP(B6,'пр.взвешивания'!B6:G41,2,FALSE)</f>
        <v>РОЖДЕСТВЕНСКАЯ Владислава Андреевна</v>
      </c>
      <c r="D6" s="303" t="str">
        <f>VLOOKUP(B6,'пр.взвешивания'!B6:G59,3,FALSE)</f>
        <v>22.07.94 1</v>
      </c>
      <c r="E6" s="303" t="str">
        <f>VLOOKUP(B6,'пр.взвешивания'!B6:G57,4,FALSE)</f>
        <v>УФО Свердловская Качканар МО</v>
      </c>
      <c r="F6" s="315" t="str">
        <f>VLOOKUP(B6,'пр.взвешивания'!B6:G57,5,FALSE)</f>
        <v>6508371978</v>
      </c>
      <c r="G6" s="303" t="str">
        <f>VLOOKUP(B6,'пр.взвешивания'!B6:G57,6,FALSE)</f>
        <v>Сапунов ДП Мещерский ВВ</v>
      </c>
    </row>
    <row r="7" spans="1:7" ht="13.5" customHeight="1">
      <c r="A7" s="301"/>
      <c r="B7" s="302"/>
      <c r="C7" s="303"/>
      <c r="D7" s="303"/>
      <c r="E7" s="303"/>
      <c r="F7" s="315"/>
      <c r="G7" s="303"/>
    </row>
    <row r="8" spans="1:7" ht="13.5" customHeight="1">
      <c r="A8" s="301" t="s">
        <v>131</v>
      </c>
      <c r="B8" s="302">
        <v>13</v>
      </c>
      <c r="C8" s="303" t="str">
        <f>VLOOKUP(B8,'пр.взвешивания'!B6:G41,2,FALSE)</f>
        <v>РОМАНЬКО Вероника Сергей</v>
      </c>
      <c r="D8" s="303" t="str">
        <f>VLOOKUP(B8,'пр.взвешивания'!B6:G59,3,FALSE)</f>
        <v>27.06.93 1</v>
      </c>
      <c r="E8" s="303" t="str">
        <f>VLOOKUP(B8,'пр.взвешивания'!B6:G59,4,FALSE)</f>
        <v>МОСКВА С-70  ВС</v>
      </c>
      <c r="F8" s="315" t="str">
        <f>VLOOKUP(B8,'пр.взвешивания'!B6:G59,5,FALSE)</f>
        <v>4607718549</v>
      </c>
      <c r="G8" s="303" t="str">
        <f>VLOOKUP(B8,'пр.взвешивания'!B6:G59,6,FALSE)</f>
        <v>Ромгько СА</v>
      </c>
    </row>
    <row r="9" spans="1:7" ht="13.5" customHeight="1">
      <c r="A9" s="301"/>
      <c r="B9" s="302"/>
      <c r="C9" s="303"/>
      <c r="D9" s="303"/>
      <c r="E9" s="303"/>
      <c r="F9" s="315"/>
      <c r="G9" s="303"/>
    </row>
    <row r="10" spans="1:7" ht="13.5" customHeight="1">
      <c r="A10" s="301" t="s">
        <v>33</v>
      </c>
      <c r="B10" s="302">
        <v>4</v>
      </c>
      <c r="C10" s="303" t="str">
        <f>VLOOKUP(B10,'пр.взвешивания'!B6:G41,2,FALSE)</f>
        <v>РИ Айко Чангиевна</v>
      </c>
      <c r="D10" s="303" t="str">
        <f>VLOOKUP(B10,'пр.взвешивания'!B6:G61,3,FALSE)</f>
        <v>16.02.94 КМС</v>
      </c>
      <c r="E10" s="303" t="str">
        <f>VLOOKUP(B10,'пр.взвешивания'!B6:G61,4,FALSE)</f>
        <v>СФО Новосибирская Новосибирск МО</v>
      </c>
      <c r="F10" s="315" t="str">
        <f>VLOOKUP(B10,'пр.взвешивания'!B6:G61,5,FALSE)</f>
        <v>5007330379</v>
      </c>
      <c r="G10" s="303" t="str">
        <f>VLOOKUP(B10,'пр.взвешивания'!B6:G61,6,FALSE)</f>
        <v>Орлов АА</v>
      </c>
    </row>
    <row r="11" spans="1:7" ht="13.5" customHeight="1">
      <c r="A11" s="301"/>
      <c r="B11" s="302"/>
      <c r="C11" s="303"/>
      <c r="D11" s="303"/>
      <c r="E11" s="303"/>
      <c r="F11" s="315"/>
      <c r="G11" s="303"/>
    </row>
    <row r="12" spans="1:7" ht="13.5" customHeight="1">
      <c r="A12" s="301" t="s">
        <v>33</v>
      </c>
      <c r="B12" s="302">
        <v>5</v>
      </c>
      <c r="C12" s="303" t="str">
        <f>VLOOKUP(B12,'пр.взвешивания'!B6:G41,2,FALSE)</f>
        <v>МИРОШКИНА Светлана Сергеевна</v>
      </c>
      <c r="D12" s="303" t="str">
        <f>VLOOKUP(B12,'пр.взвешивания'!B6:G63,3,FALSE)</f>
        <v>14.04.94 КМС</v>
      </c>
      <c r="E12" s="303" t="str">
        <f>VLOOKUP(B12,'пр.взвешивания'!B6:G63,4,FALSE)</f>
        <v>СФО Алтайский Барнаул</v>
      </c>
      <c r="F12" s="315" t="str">
        <f>VLOOKUP(B12,'пр.взвешивания'!B6:G63,5,FALSE)</f>
        <v>0108167256</v>
      </c>
      <c r="G12" s="303" t="str">
        <f>VLOOKUP(B12,'пр.взвешивания'!B6:G63,6,FALSE)</f>
        <v>Тихонова СА</v>
      </c>
    </row>
    <row r="13" spans="1:7" ht="13.5" customHeight="1">
      <c r="A13" s="301"/>
      <c r="B13" s="302"/>
      <c r="C13" s="303"/>
      <c r="D13" s="303"/>
      <c r="E13" s="303"/>
      <c r="F13" s="315"/>
      <c r="G13" s="303"/>
    </row>
    <row r="14" spans="1:7" ht="13.5" customHeight="1">
      <c r="A14" s="301" t="s">
        <v>135</v>
      </c>
      <c r="B14" s="302">
        <v>3</v>
      </c>
      <c r="C14" s="303" t="str">
        <f>VLOOKUP(B14,'пр.взвешивания'!B6:G41,2,FALSE)</f>
        <v>КИСЕЛЬ Екатерина Евгеньевна</v>
      </c>
      <c r="D14" s="303" t="str">
        <f>VLOOKUP(B14,'пр.взвешивания'!B6:G65,3,FALSE)</f>
        <v>06.10.94 КМС</v>
      </c>
      <c r="E14" s="303" t="str">
        <f>VLOOKUP(B14,'пр.взвешивания'!B6:G65,4,FALSE)</f>
        <v>МОСКВА МКС</v>
      </c>
      <c r="F14" s="315" t="str">
        <f>VLOOKUP(B14,'пр.взвешивания'!B6:G65,5,FALSE)</f>
        <v>4509977083</v>
      </c>
      <c r="G14" s="303" t="str">
        <f>VLOOKUP(B14,'пр.взвешивания'!B6:G65,6,FALSE)</f>
        <v>Кисель ЕН Шмаков ОВ</v>
      </c>
    </row>
    <row r="15" spans="1:7" ht="13.5" customHeight="1">
      <c r="A15" s="301"/>
      <c r="B15" s="302"/>
      <c r="C15" s="303"/>
      <c r="D15" s="303"/>
      <c r="E15" s="303"/>
      <c r="F15" s="315"/>
      <c r="G15" s="303"/>
    </row>
    <row r="16" spans="1:7" ht="13.5" customHeight="1">
      <c r="A16" s="301" t="s">
        <v>135</v>
      </c>
      <c r="B16" s="302">
        <v>11</v>
      </c>
      <c r="C16" s="303" t="str">
        <f>VLOOKUP(B16,'пр.взвешивания'!B6:G41,2,FALSE)</f>
        <v>БИКБОВА Диана Маратовна</v>
      </c>
      <c r="D16" s="303" t="str">
        <f>VLOOKUP(B16,'пр.взвешивания'!B6:G67,3,FALSE)</f>
        <v>25.09.93 1</v>
      </c>
      <c r="E16" s="303" t="str">
        <f>VLOOKUP(B16,'пр.взвешивания'!B6:G67,4,FALSE)</f>
        <v>ПФО Татарстан Казань ПР  </v>
      </c>
      <c r="F16" s="315" t="str">
        <f>VLOOKUP(B16,'пр.взвешивания'!B6:G67,5,FALSE)</f>
        <v>9207207955</v>
      </c>
      <c r="G16" s="303" t="str">
        <f>VLOOKUP(B16,'пр.взвешивания'!B6:G67,6,FALSE)</f>
        <v>Антонова ЕП</v>
      </c>
    </row>
    <row r="17" spans="1:7" ht="13.5" customHeight="1">
      <c r="A17" s="301"/>
      <c r="B17" s="302"/>
      <c r="C17" s="303"/>
      <c r="D17" s="303"/>
      <c r="E17" s="303"/>
      <c r="F17" s="315"/>
      <c r="G17" s="303"/>
    </row>
    <row r="18" spans="1:7" ht="13.5" customHeight="1">
      <c r="A18" s="152" t="s">
        <v>136</v>
      </c>
      <c r="B18" s="302">
        <v>7</v>
      </c>
      <c r="C18" s="303" t="str">
        <f>VLOOKUP(B18,'пр.взвешивания'!B6:G41,2,FALSE)</f>
        <v>ИБАТУЛИНА Алина Шамильевна</v>
      </c>
      <c r="D18" s="303" t="str">
        <f>VLOOKUP(B18,'пр.взвешивания'!B6:G69,3,FALSE)</f>
        <v>30.04.93 КМС</v>
      </c>
      <c r="E18" s="303" t="str">
        <f>VLOOKUP(B18,'пр.взвешивания'!B6:G69,4,FALSE)</f>
        <v>ЮФО Волгоградская  Волгоград МО</v>
      </c>
      <c r="F18" s="315" t="str">
        <f>VLOOKUP(B18,'пр.взвешивания'!B6:G69,5,FALSE)</f>
        <v>1806989165</v>
      </c>
      <c r="G18" s="303" t="str">
        <f>VLOOKUP(B18,'пр.взвешивания'!B6:G69,6,FALSE)</f>
        <v>Шамаева ОВ</v>
      </c>
    </row>
    <row r="19" spans="1:7" ht="13.5" customHeight="1">
      <c r="A19" s="152"/>
      <c r="B19" s="302"/>
      <c r="C19" s="303"/>
      <c r="D19" s="303"/>
      <c r="E19" s="303"/>
      <c r="F19" s="315"/>
      <c r="G19" s="303"/>
    </row>
    <row r="20" spans="1:7" ht="13.5" customHeight="1">
      <c r="A20" s="152" t="s">
        <v>136</v>
      </c>
      <c r="B20" s="302">
        <v>14</v>
      </c>
      <c r="C20" s="303" t="str">
        <f>VLOOKUP(B20,'пр.взвешивания'!B6:G41,2,FALSE)</f>
        <v>МАЛЬГИНА -МУСИХИНА Дарья Михайловна</v>
      </c>
      <c r="D20" s="303" t="str">
        <f>VLOOKUP(B20,'пр.взвешивания'!B6:G71,3,FALSE)</f>
        <v>27.02.94 КМС</v>
      </c>
      <c r="E20" s="303" t="str">
        <f>VLOOKUP(B20,'пр.взвешивания'!B6:G71,4,FALSE)</f>
        <v>ПФО Пермский Соликамск МО</v>
      </c>
      <c r="F20" s="315" t="str">
        <f>VLOOKUP(B20,'пр.взвешивания'!B6:G71,5,FALSE)</f>
        <v>5707192846</v>
      </c>
      <c r="G20" s="303" t="str">
        <f>VLOOKUP(B20,'пр.взвешивания'!B6:G71,6,FALSE)</f>
        <v>Клинова ОА Клинов ЭН</v>
      </c>
    </row>
    <row r="21" spans="1:7" ht="13.5" customHeight="1">
      <c r="A21" s="152"/>
      <c r="B21" s="302"/>
      <c r="C21" s="303"/>
      <c r="D21" s="303"/>
      <c r="E21" s="303"/>
      <c r="F21" s="315"/>
      <c r="G21" s="303"/>
    </row>
    <row r="22" spans="1:7" ht="13.5" customHeight="1">
      <c r="A22" s="152" t="s">
        <v>137</v>
      </c>
      <c r="B22" s="302">
        <v>1</v>
      </c>
      <c r="C22" s="303" t="str">
        <f>VLOOKUP(B22,'пр.взвешивания'!B6:G41,2,FALSE)</f>
        <v>ВИНОКУРОВА Анастасия Юрьевна</v>
      </c>
      <c r="D22" s="303" t="str">
        <f>VLOOKUP(B22,'пр.взвешивания'!B6:G73,3,FALSE)</f>
        <v>20.05.93 КМС</v>
      </c>
      <c r="E22" s="303" t="str">
        <f>VLOOKUP(B22,'пр.взвешивания'!B6:G73,4,FALSE)</f>
        <v>УФО ЯНАО Н.Уренгой МО</v>
      </c>
      <c r="F22" s="315" t="str">
        <f>VLOOKUP(B22,'пр.взвешивания'!B6:G73,5,FALSE)</f>
        <v>7406609455</v>
      </c>
      <c r="G22" s="303" t="str">
        <f>VLOOKUP(B22,'пр.взвешивания'!B6:G73,6,FALSE)</f>
        <v>Винокуров ЮП</v>
      </c>
    </row>
    <row r="23" spans="1:7" ht="13.5" customHeight="1">
      <c r="A23" s="152"/>
      <c r="B23" s="302"/>
      <c r="C23" s="303"/>
      <c r="D23" s="303"/>
      <c r="E23" s="303"/>
      <c r="F23" s="315"/>
      <c r="G23" s="303"/>
    </row>
    <row r="24" spans="1:7" ht="13.5" customHeight="1">
      <c r="A24" s="152" t="s">
        <v>137</v>
      </c>
      <c r="B24" s="302">
        <v>8</v>
      </c>
      <c r="C24" s="303" t="str">
        <f>VLOOKUP(B24,'пр.взвешивания'!B6:G41,2,FALSE)</f>
        <v>ЩЕКИНА Ксения Олеговна</v>
      </c>
      <c r="D24" s="303" t="str">
        <f>VLOOKUP(B24,'пр.взвешивания'!B6:G75,3,FALSE)</f>
        <v>25.10.95 КМС</v>
      </c>
      <c r="E24" s="303" t="str">
        <f>VLOOKUP(B24,'пр.взвешивания'!B6:G75,4,FALSE)</f>
        <v>МОСКВА МКС</v>
      </c>
      <c r="F24" s="315" t="str">
        <f>VLOOKUP(B24,'пр.взвешивания'!B6:G75,5,FALSE)</f>
        <v>4610888703</v>
      </c>
      <c r="G24" s="303" t="str">
        <f>VLOOKUP(B24,'пр.взвешивания'!B6:G75,6,FALSE)</f>
        <v>Дугаева НС Шмаков ОВ</v>
      </c>
    </row>
    <row r="25" spans="1:7" ht="13.5" customHeight="1">
      <c r="A25" s="152"/>
      <c r="B25" s="302"/>
      <c r="C25" s="303"/>
      <c r="D25" s="303"/>
      <c r="E25" s="303"/>
      <c r="F25" s="315"/>
      <c r="G25" s="303"/>
    </row>
    <row r="26" spans="1:7" ht="13.5" customHeight="1">
      <c r="A26" s="152" t="s">
        <v>137</v>
      </c>
      <c r="B26" s="302">
        <v>10</v>
      </c>
      <c r="C26" s="303" t="str">
        <f>VLOOKUP(B26,'пр.взвешивания'!B6:G41,2,FALSE)</f>
        <v>БРАТЧЕНКО Виолета Анатольевна</v>
      </c>
      <c r="D26" s="303" t="str">
        <f>VLOOKUP(B26,'пр.взвешивания'!B6:G77,3,FALSE)</f>
        <v>14.07.93 КМС</v>
      </c>
      <c r="E26" s="303" t="str">
        <f>VLOOKUP(B26,'пр.взвешивания'!B6:G77,4,FALSE)</f>
        <v>ЦФО Брянская Брянск Д </v>
      </c>
      <c r="F26" s="315" t="str">
        <f>VLOOKUP(B26,'пр.взвешивания'!B6:G77,5,FALSE)</f>
        <v>150766852</v>
      </c>
      <c r="G26" s="303" t="str">
        <f>VLOOKUP(B26,'пр.взвешивания'!B6:G77,6,FALSE)</f>
        <v>Терешок АА Терешок ВА</v>
      </c>
    </row>
    <row r="27" spans="1:7" ht="13.5" customHeight="1">
      <c r="A27" s="152"/>
      <c r="B27" s="302"/>
      <c r="C27" s="303"/>
      <c r="D27" s="303"/>
      <c r="E27" s="303"/>
      <c r="F27" s="315"/>
      <c r="G27" s="303"/>
    </row>
    <row r="28" spans="1:7" ht="13.5" customHeight="1">
      <c r="A28" s="152" t="s">
        <v>137</v>
      </c>
      <c r="B28" s="302">
        <v>15</v>
      </c>
      <c r="C28" s="303" t="str">
        <f>VLOOKUP(B28,'пр.взвешивания'!B6:G41,2,FALSE)</f>
        <v>АМРИНА Асем Тамировна</v>
      </c>
      <c r="D28" s="303" t="str">
        <f>VLOOKUP(B28,'пр.взвешивания'!B6:G79,3,FALSE)</f>
        <v>17.08.95 1</v>
      </c>
      <c r="E28" s="303" t="str">
        <f>VLOOKUP(B28,'пр.взвешивания'!B6:G79,4,FALSE)</f>
        <v>УФО ХМАО-ЮГРА Радужный МО</v>
      </c>
      <c r="F28" s="315" t="str">
        <f>VLOOKUP(B28,'пр.взвешивания'!B6:G79,5,FALSE)</f>
        <v>6709945762</v>
      </c>
      <c r="G28" s="303" t="str">
        <f>VLOOKUP(B28,'пр.взвешивания'!B6:G79,6,FALSE)</f>
        <v>Олексей ВВ</v>
      </c>
    </row>
    <row r="29" spans="1:7" ht="13.5" customHeight="1">
      <c r="A29" s="152"/>
      <c r="B29" s="302"/>
      <c r="C29" s="303"/>
      <c r="D29" s="303"/>
      <c r="E29" s="303"/>
      <c r="F29" s="315"/>
      <c r="G29" s="303"/>
    </row>
    <row r="30" spans="1:7" ht="13.5" customHeight="1">
      <c r="A30" s="152" t="s">
        <v>138</v>
      </c>
      <c r="B30" s="302">
        <v>2</v>
      </c>
      <c r="C30" s="303" t="str">
        <f>VLOOKUP(B30,'пр.взвешивания'!B6:G41,2,FALSE)</f>
        <v>ЭМЕКОВА Наталья Петровна</v>
      </c>
      <c r="D30" s="303" t="str">
        <f>VLOOKUP(B30,'пр.взвешивания'!B6:G81,3,FALSE)</f>
        <v>09.05.94 1</v>
      </c>
      <c r="E30" s="303" t="str">
        <f>VLOOKUP(B30,'пр.взвешивания'!B6:G81,4,FALSE)</f>
        <v>СФО Кемеровская Прокопьевск МО</v>
      </c>
      <c r="F30" s="315" t="str">
        <f>VLOOKUP(B30,'пр.взвешивания'!B6:G81,5,FALSE)</f>
        <v>3208534547</v>
      </c>
      <c r="G30" s="303" t="str">
        <f>VLOOKUP(C30,'пр.взвешивания'!C6:H81,5,FALSE)</f>
        <v>Сопрунов АИ</v>
      </c>
    </row>
    <row r="31" spans="1:7" ht="12.75" customHeight="1">
      <c r="A31" s="152"/>
      <c r="B31" s="302"/>
      <c r="C31" s="303"/>
      <c r="D31" s="303"/>
      <c r="E31" s="303"/>
      <c r="F31" s="315"/>
      <c r="G31" s="303"/>
    </row>
    <row r="32" spans="1:7" ht="12.75">
      <c r="A32" s="152" t="s">
        <v>138</v>
      </c>
      <c r="B32" s="302">
        <v>6</v>
      </c>
      <c r="C32" s="303" t="str">
        <f>VLOOKUP(B32,'пр.взвешивания'!B6:G41,2,FALSE)</f>
        <v>ГЛУШКО Елена Нмколаевна</v>
      </c>
      <c r="D32" s="303" t="str">
        <f>VLOOKUP(B32,'пр.взвешивания'!B6:G83,3,FALSE)</f>
        <v>29.05.94 1</v>
      </c>
      <c r="E32" s="303" t="str">
        <f>VLOOKUP(B32,'пр.взвешивания'!B6:G83,4,FALSE)</f>
        <v>УФО Челябинская Кунашак  МО</v>
      </c>
      <c r="F32" s="315" t="str">
        <f>VLOOKUP(B32,'пр.взвешивания'!B6:G83,5,FALSE)</f>
        <v>37508335782</v>
      </c>
      <c r="G32" s="303" t="str">
        <f>VLOOKUP(B32,'пр.взвешивания'!B6:G83,6,FALSE)</f>
        <v>Фарпхутдинов ДК</v>
      </c>
    </row>
    <row r="33" spans="1:7" ht="12.75">
      <c r="A33" s="152"/>
      <c r="B33" s="302"/>
      <c r="C33" s="303"/>
      <c r="D33" s="303"/>
      <c r="E33" s="303"/>
      <c r="F33" s="315"/>
      <c r="G33" s="303"/>
    </row>
    <row r="34" spans="1:7" ht="12.75">
      <c r="A34" s="152" t="s">
        <v>138</v>
      </c>
      <c r="B34" s="302">
        <v>9</v>
      </c>
      <c r="C34" s="303" t="str">
        <f>VLOOKUP(B34,'пр.взвешивания'!B6:G43,2,FALSE)</f>
        <v>САЧКО Людмила Николаевна</v>
      </c>
      <c r="D34" s="303" t="str">
        <f>VLOOKUP(B34,'пр.взвешивания'!B6:G85,3,FALSE)</f>
        <v>26.06.94 КМС</v>
      </c>
      <c r="E34" s="303" t="str">
        <f>VLOOKUP(B34,'пр.взвешивания'!B6:G85,4,FALSE)</f>
        <v>СЗФО Мурманская Ковдор </v>
      </c>
      <c r="F34" s="315" t="str">
        <f>VLOOKUP(B34,'пр.взвешивания'!B6:G85,5,FALSE)</f>
        <v>4708158153</v>
      </c>
      <c r="G34" s="303" t="str">
        <f>VLOOKUP(B34,'пр.взвешивания'!B6:G85,6,FALSE)</f>
        <v>Кальченко АВ</v>
      </c>
    </row>
    <row r="35" spans="1:7" ht="12.75">
      <c r="A35" s="152"/>
      <c r="B35" s="302"/>
      <c r="C35" s="303"/>
      <c r="D35" s="303"/>
      <c r="E35" s="303"/>
      <c r="F35" s="315"/>
      <c r="G35" s="303"/>
    </row>
    <row r="38" ht="12.75">
      <c r="A38" s="32"/>
    </row>
    <row r="39" spans="1:7" ht="15.75">
      <c r="A39" s="29" t="str">
        <f>HYPERLINK('[2]реквизиты'!$A$6)</f>
        <v>Гл. судья, судья МК</v>
      </c>
      <c r="B39" s="30"/>
      <c r="C39" s="30"/>
      <c r="D39" s="23"/>
      <c r="E39" s="22"/>
      <c r="F39" s="22"/>
      <c r="G39" s="41" t="str">
        <f>HYPERLINK('[2]реквизиты'!$G$6)</f>
        <v>Р.Г. Мухаметшин</v>
      </c>
    </row>
    <row r="40" spans="1:7" ht="15.75">
      <c r="A40" s="30"/>
      <c r="B40" s="30"/>
      <c r="C40" s="30"/>
      <c r="D40" s="23"/>
      <c r="E40" s="22"/>
      <c r="F40" s="22"/>
      <c r="G40" s="42" t="str">
        <f>HYPERLINK('[2]реквизиты'!$G$7)</f>
        <v>/г. Краснокамск/</v>
      </c>
    </row>
    <row r="41" spans="1:7" ht="12.75">
      <c r="A41" s="31"/>
      <c r="B41" s="31"/>
      <c r="C41" s="31"/>
      <c r="D41" s="23"/>
      <c r="E41" s="23"/>
      <c r="F41" s="23"/>
      <c r="G41" s="23"/>
    </row>
    <row r="42" spans="1:7" ht="15.75">
      <c r="A42" s="29" t="str">
        <f>HYPERLINK('[3]реквизиты'!$A$22)</f>
        <v>Гл. секретарь, судья МК</v>
      </c>
      <c r="B42" s="30"/>
      <c r="C42" s="30"/>
      <c r="D42" s="23"/>
      <c r="E42" s="22"/>
      <c r="F42" s="22"/>
      <c r="G42" s="41" t="str">
        <f>HYPERLINK('[2]реквизиты'!$G$8)</f>
        <v>Н.Ю. Глушкова</v>
      </c>
    </row>
    <row r="43" spans="1:7" ht="12.75">
      <c r="A43" s="31"/>
      <c r="B43" s="31"/>
      <c r="C43" s="31"/>
      <c r="D43" s="23"/>
      <c r="E43" s="23"/>
      <c r="F43" s="23"/>
      <c r="G43" s="42" t="str">
        <f>HYPERLINK('[2]реквизиты'!$G$9)</f>
        <v>/г. Рязань/</v>
      </c>
    </row>
    <row r="44" spans="4:7" ht="12.75">
      <c r="D44" s="2"/>
      <c r="E44" s="2"/>
      <c r="F44" s="2"/>
      <c r="G44" s="2"/>
    </row>
    <row r="45" spans="4:7" ht="12.75">
      <c r="D45" s="2"/>
      <c r="E45" s="2"/>
      <c r="F45" s="2"/>
      <c r="G45" s="2"/>
    </row>
  </sheetData>
  <mergeCells count="117">
    <mergeCell ref="E34:E35"/>
    <mergeCell ref="F34:F35"/>
    <mergeCell ref="G34:G35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4:E5"/>
    <mergeCell ref="F4:F5"/>
    <mergeCell ref="G4:G5"/>
    <mergeCell ref="A4:A5"/>
    <mergeCell ref="B4:B5"/>
    <mergeCell ref="C4:C5"/>
    <mergeCell ref="D4:D5"/>
    <mergeCell ref="A1:G1"/>
    <mergeCell ref="A2:C2"/>
    <mergeCell ref="D2:G2"/>
    <mergeCell ref="F3:G3"/>
    <mergeCell ref="B3:E3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5">
      <selection activeCell="H9" sqref="H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0" customHeight="1">
      <c r="A1" s="312" t="str">
        <f>HYPERLINK('[2]реквизиты'!$A$2)</f>
        <v>Первенство России среди девушек 1993-94 гг.р.</v>
      </c>
      <c r="B1" s="313"/>
      <c r="C1" s="313"/>
      <c r="D1" s="313"/>
      <c r="E1" s="313"/>
      <c r="F1" s="313"/>
      <c r="G1" s="313"/>
    </row>
    <row r="2" spans="1:7" ht="20.25" customHeight="1">
      <c r="A2" s="314" t="str">
        <f>HYPERLINK('[2]реквизиты'!$A$3)</f>
        <v>11-15 февраля 2011 г.    г. Челябинск</v>
      </c>
      <c r="B2" s="314"/>
      <c r="C2" s="314"/>
      <c r="D2" s="314"/>
      <c r="E2" s="314"/>
      <c r="F2" s="314"/>
      <c r="G2" s="314"/>
    </row>
    <row r="3" spans="1:7" ht="20.25" customHeight="1">
      <c r="A3" s="33"/>
      <c r="B3" s="33"/>
      <c r="C3" s="33"/>
      <c r="D3" s="33"/>
      <c r="E3" s="33" t="s">
        <v>116</v>
      </c>
      <c r="F3" s="33"/>
      <c r="G3" s="33"/>
    </row>
    <row r="4" spans="1:7" ht="12.75">
      <c r="A4" s="155" t="s">
        <v>20</v>
      </c>
      <c r="B4" s="155" t="s">
        <v>0</v>
      </c>
      <c r="C4" s="155" t="s">
        <v>1</v>
      </c>
      <c r="D4" s="155" t="s">
        <v>21</v>
      </c>
      <c r="E4" s="155" t="s">
        <v>22</v>
      </c>
      <c r="F4" s="155" t="s">
        <v>23</v>
      </c>
      <c r="G4" s="155" t="s">
        <v>24</v>
      </c>
    </row>
    <row r="5" spans="1:7" ht="12.75">
      <c r="A5" s="156"/>
      <c r="B5" s="156"/>
      <c r="C5" s="156"/>
      <c r="D5" s="156"/>
      <c r="E5" s="156"/>
      <c r="F5" s="156"/>
      <c r="G5" s="156"/>
    </row>
    <row r="6" spans="1:7" ht="12.75" customHeight="1">
      <c r="A6" s="304"/>
      <c r="B6" s="305">
        <v>1</v>
      </c>
      <c r="C6" s="306" t="s">
        <v>71</v>
      </c>
      <c r="D6" s="147" t="s">
        <v>72</v>
      </c>
      <c r="E6" s="307" t="s">
        <v>73</v>
      </c>
      <c r="F6" s="153" t="s">
        <v>74</v>
      </c>
      <c r="G6" s="282" t="s">
        <v>75</v>
      </c>
    </row>
    <row r="7" spans="1:7" ht="12.75">
      <c r="A7" s="304"/>
      <c r="B7" s="305"/>
      <c r="C7" s="306"/>
      <c r="D7" s="147"/>
      <c r="E7" s="307"/>
      <c r="F7" s="153"/>
      <c r="G7" s="282"/>
    </row>
    <row r="8" spans="1:7" ht="12.75" customHeight="1">
      <c r="A8" s="304"/>
      <c r="B8" s="305">
        <v>2</v>
      </c>
      <c r="C8" s="306" t="s">
        <v>61</v>
      </c>
      <c r="D8" s="147" t="s">
        <v>62</v>
      </c>
      <c r="E8" s="307" t="s">
        <v>63</v>
      </c>
      <c r="F8" s="153" t="s">
        <v>64</v>
      </c>
      <c r="G8" s="282" t="s">
        <v>65</v>
      </c>
    </row>
    <row r="9" spans="1:7" ht="12.75">
      <c r="A9" s="304"/>
      <c r="B9" s="305"/>
      <c r="C9" s="306"/>
      <c r="D9" s="147"/>
      <c r="E9" s="307"/>
      <c r="F9" s="153"/>
      <c r="G9" s="282"/>
    </row>
    <row r="10" spans="1:7" ht="12.75" customHeight="1">
      <c r="A10" s="304"/>
      <c r="B10" s="308">
        <v>3</v>
      </c>
      <c r="C10" s="306" t="s">
        <v>89</v>
      </c>
      <c r="D10" s="309" t="s">
        <v>90</v>
      </c>
      <c r="E10" s="307" t="s">
        <v>117</v>
      </c>
      <c r="F10" s="153" t="s">
        <v>91</v>
      </c>
      <c r="G10" s="282" t="s">
        <v>92</v>
      </c>
    </row>
    <row r="11" spans="1:7" ht="12.75">
      <c r="A11" s="304"/>
      <c r="B11" s="305"/>
      <c r="C11" s="306"/>
      <c r="D11" s="147"/>
      <c r="E11" s="307"/>
      <c r="F11" s="153"/>
      <c r="G11" s="282"/>
    </row>
    <row r="12" spans="1:7" ht="12.75" customHeight="1">
      <c r="A12" s="304"/>
      <c r="B12" s="308">
        <v>4</v>
      </c>
      <c r="C12" s="306" t="s">
        <v>97</v>
      </c>
      <c r="D12" s="147" t="s">
        <v>98</v>
      </c>
      <c r="E12" s="307" t="s">
        <v>99</v>
      </c>
      <c r="F12" s="153" t="s">
        <v>100</v>
      </c>
      <c r="G12" s="282" t="s">
        <v>101</v>
      </c>
    </row>
    <row r="13" spans="1:7" ht="12.75" customHeight="1">
      <c r="A13" s="304"/>
      <c r="B13" s="305"/>
      <c r="C13" s="306"/>
      <c r="D13" s="147"/>
      <c r="E13" s="307"/>
      <c r="F13" s="153"/>
      <c r="G13" s="282"/>
    </row>
    <row r="14" spans="1:7" ht="12.75" customHeight="1">
      <c r="A14" s="304"/>
      <c r="B14" s="308">
        <v>5</v>
      </c>
      <c r="C14" s="306" t="s">
        <v>102</v>
      </c>
      <c r="D14" s="147" t="s">
        <v>103</v>
      </c>
      <c r="E14" s="307" t="s">
        <v>104</v>
      </c>
      <c r="F14" s="153" t="s">
        <v>105</v>
      </c>
      <c r="G14" s="282" t="s">
        <v>106</v>
      </c>
    </row>
    <row r="15" spans="1:7" ht="12.75">
      <c r="A15" s="304"/>
      <c r="B15" s="305"/>
      <c r="C15" s="306"/>
      <c r="D15" s="147"/>
      <c r="E15" s="307"/>
      <c r="F15" s="153"/>
      <c r="G15" s="282"/>
    </row>
    <row r="16" spans="1:7" ht="12.75" customHeight="1">
      <c r="A16" s="304"/>
      <c r="B16" s="308">
        <v>6</v>
      </c>
      <c r="C16" s="306" t="s">
        <v>111</v>
      </c>
      <c r="D16" s="147" t="s">
        <v>112</v>
      </c>
      <c r="E16" s="307" t="s">
        <v>113</v>
      </c>
      <c r="F16" s="153" t="s">
        <v>114</v>
      </c>
      <c r="G16" s="282" t="s">
        <v>115</v>
      </c>
    </row>
    <row r="17" spans="1:7" ht="12.75">
      <c r="A17" s="304"/>
      <c r="B17" s="305"/>
      <c r="C17" s="306"/>
      <c r="D17" s="147"/>
      <c r="E17" s="307"/>
      <c r="F17" s="153"/>
      <c r="G17" s="282"/>
    </row>
    <row r="18" spans="1:7" ht="12.75" customHeight="1">
      <c r="A18" s="304"/>
      <c r="B18" s="305">
        <v>7</v>
      </c>
      <c r="C18" s="306" t="s">
        <v>51</v>
      </c>
      <c r="D18" s="147" t="s">
        <v>52</v>
      </c>
      <c r="E18" s="307" t="s">
        <v>53</v>
      </c>
      <c r="F18" s="153" t="s">
        <v>54</v>
      </c>
      <c r="G18" s="282" t="s">
        <v>55</v>
      </c>
    </row>
    <row r="19" spans="1:7" ht="12.75">
      <c r="A19" s="304"/>
      <c r="B19" s="305"/>
      <c r="C19" s="306"/>
      <c r="D19" s="147"/>
      <c r="E19" s="307"/>
      <c r="F19" s="153"/>
      <c r="G19" s="282"/>
    </row>
    <row r="20" spans="1:7" ht="12.75" customHeight="1">
      <c r="A20" s="304"/>
      <c r="B20" s="308">
        <v>8</v>
      </c>
      <c r="C20" s="306" t="s">
        <v>93</v>
      </c>
      <c r="D20" s="147" t="s">
        <v>94</v>
      </c>
      <c r="E20" s="307" t="s">
        <v>117</v>
      </c>
      <c r="F20" s="153" t="s">
        <v>95</v>
      </c>
      <c r="G20" s="282" t="s">
        <v>96</v>
      </c>
    </row>
    <row r="21" spans="1:7" ht="12.75">
      <c r="A21" s="304"/>
      <c r="B21" s="305"/>
      <c r="C21" s="306"/>
      <c r="D21" s="147"/>
      <c r="E21" s="307"/>
      <c r="F21" s="153"/>
      <c r="G21" s="282"/>
    </row>
    <row r="22" spans="1:7" ht="12.75" customHeight="1">
      <c r="A22" s="304"/>
      <c r="B22" s="308">
        <v>9</v>
      </c>
      <c r="C22" s="306" t="s">
        <v>76</v>
      </c>
      <c r="D22" s="147" t="s">
        <v>77</v>
      </c>
      <c r="E22" s="307" t="s">
        <v>78</v>
      </c>
      <c r="F22" s="153" t="s">
        <v>79</v>
      </c>
      <c r="G22" s="282" t="s">
        <v>80</v>
      </c>
    </row>
    <row r="23" spans="1:7" ht="12.75">
      <c r="A23" s="304"/>
      <c r="B23" s="305"/>
      <c r="C23" s="306"/>
      <c r="D23" s="147"/>
      <c r="E23" s="307"/>
      <c r="F23" s="153"/>
      <c r="G23" s="282"/>
    </row>
    <row r="24" spans="1:7" ht="12.75" customHeight="1">
      <c r="A24" s="304"/>
      <c r="B24" s="308">
        <v>10</v>
      </c>
      <c r="C24" s="306" t="s">
        <v>107</v>
      </c>
      <c r="D24" s="147" t="s">
        <v>108</v>
      </c>
      <c r="E24" s="307" t="s">
        <v>119</v>
      </c>
      <c r="F24" s="153" t="s">
        <v>109</v>
      </c>
      <c r="G24" s="282" t="s">
        <v>110</v>
      </c>
    </row>
    <row r="25" spans="1:7" ht="12.75">
      <c r="A25" s="304"/>
      <c r="B25" s="305"/>
      <c r="C25" s="306"/>
      <c r="D25" s="147"/>
      <c r="E25" s="307"/>
      <c r="F25" s="153"/>
      <c r="G25" s="282"/>
    </row>
    <row r="26" spans="1:7" ht="12.75" customHeight="1">
      <c r="A26" s="304"/>
      <c r="B26" s="308">
        <v>11</v>
      </c>
      <c r="C26" s="306" t="s">
        <v>46</v>
      </c>
      <c r="D26" s="147" t="s">
        <v>47</v>
      </c>
      <c r="E26" s="307" t="s">
        <v>48</v>
      </c>
      <c r="F26" s="153" t="s">
        <v>49</v>
      </c>
      <c r="G26" s="282" t="s">
        <v>50</v>
      </c>
    </row>
    <row r="27" spans="1:7" ht="12.75">
      <c r="A27" s="304"/>
      <c r="B27" s="305"/>
      <c r="C27" s="306"/>
      <c r="D27" s="147"/>
      <c r="E27" s="307"/>
      <c r="F27" s="153"/>
      <c r="G27" s="282"/>
    </row>
    <row r="28" spans="1:7" ht="12.75" customHeight="1">
      <c r="A28" s="304"/>
      <c r="B28" s="308">
        <v>12</v>
      </c>
      <c r="C28" s="306" t="s">
        <v>66</v>
      </c>
      <c r="D28" s="147" t="s">
        <v>67</v>
      </c>
      <c r="E28" s="307" t="s">
        <v>68</v>
      </c>
      <c r="F28" s="153" t="s">
        <v>69</v>
      </c>
      <c r="G28" s="282" t="s">
        <v>70</v>
      </c>
    </row>
    <row r="29" spans="1:7" ht="12.75">
      <c r="A29" s="304"/>
      <c r="B29" s="305"/>
      <c r="C29" s="306"/>
      <c r="D29" s="147"/>
      <c r="E29" s="307"/>
      <c r="F29" s="153"/>
      <c r="G29" s="282"/>
    </row>
    <row r="30" spans="1:8" ht="12.75" customHeight="1">
      <c r="A30" s="304"/>
      <c r="B30" s="308">
        <v>13</v>
      </c>
      <c r="C30" s="306" t="s">
        <v>120</v>
      </c>
      <c r="D30" s="147" t="s">
        <v>86</v>
      </c>
      <c r="E30" s="307" t="s">
        <v>118</v>
      </c>
      <c r="F30" s="153" t="s">
        <v>87</v>
      </c>
      <c r="G30" s="282" t="s">
        <v>88</v>
      </c>
      <c r="H30" s="2"/>
    </row>
    <row r="31" spans="1:8" ht="12.75">
      <c r="A31" s="304"/>
      <c r="B31" s="305"/>
      <c r="C31" s="306"/>
      <c r="D31" s="147"/>
      <c r="E31" s="307"/>
      <c r="F31" s="153"/>
      <c r="G31" s="282"/>
      <c r="H31" s="2"/>
    </row>
    <row r="32" spans="1:8" ht="12.75" customHeight="1">
      <c r="A32" s="304"/>
      <c r="B32" s="308">
        <v>14</v>
      </c>
      <c r="C32" s="306" t="s">
        <v>81</v>
      </c>
      <c r="D32" s="147" t="s">
        <v>82</v>
      </c>
      <c r="E32" s="307" t="s">
        <v>83</v>
      </c>
      <c r="F32" s="153" t="s">
        <v>84</v>
      </c>
      <c r="G32" s="282" t="s">
        <v>85</v>
      </c>
      <c r="H32" s="2"/>
    </row>
    <row r="33" spans="1:8" ht="12.75">
      <c r="A33" s="304"/>
      <c r="B33" s="305"/>
      <c r="C33" s="306"/>
      <c r="D33" s="147"/>
      <c r="E33" s="307"/>
      <c r="F33" s="153"/>
      <c r="G33" s="282"/>
      <c r="H33" s="2"/>
    </row>
    <row r="34" spans="1:8" ht="12.75" customHeight="1">
      <c r="A34" s="304"/>
      <c r="B34" s="308">
        <v>15</v>
      </c>
      <c r="C34" s="306" t="s">
        <v>56</v>
      </c>
      <c r="D34" s="147" t="s">
        <v>57</v>
      </c>
      <c r="E34" s="307" t="s">
        <v>58</v>
      </c>
      <c r="F34" s="153" t="s">
        <v>59</v>
      </c>
      <c r="G34" s="282" t="s">
        <v>60</v>
      </c>
      <c r="H34" s="2"/>
    </row>
    <row r="35" spans="1:8" ht="12.75">
      <c r="A35" s="304"/>
      <c r="B35" s="305"/>
      <c r="C35" s="306"/>
      <c r="D35" s="147"/>
      <c r="E35" s="307"/>
      <c r="F35" s="153"/>
      <c r="G35" s="282"/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spans="1:8" ht="12.75">
      <c r="A44" s="310"/>
      <c r="B44" s="310"/>
      <c r="C44" s="310"/>
      <c r="D44" s="310"/>
      <c r="E44" s="310"/>
      <c r="F44" s="310"/>
      <c r="G44" s="310"/>
      <c r="H44" s="2"/>
    </row>
    <row r="45" spans="1:8" ht="12.75">
      <c r="A45" s="310"/>
      <c r="B45" s="310"/>
      <c r="C45" s="310"/>
      <c r="D45" s="310"/>
      <c r="E45" s="310"/>
      <c r="F45" s="310"/>
      <c r="G45" s="310"/>
      <c r="H45" s="2"/>
    </row>
    <row r="46" spans="1:8" ht="12.75">
      <c r="A46" s="310"/>
      <c r="B46" s="310"/>
      <c r="C46" s="310"/>
      <c r="D46" s="310"/>
      <c r="E46" s="310"/>
      <c r="F46" s="310"/>
      <c r="G46" s="311"/>
      <c r="H46" s="2"/>
    </row>
    <row r="47" spans="1:8" ht="12.75">
      <c r="A47" s="310"/>
      <c r="B47" s="310"/>
      <c r="C47" s="310"/>
      <c r="D47" s="310"/>
      <c r="E47" s="310"/>
      <c r="F47" s="310"/>
      <c r="G47" s="311"/>
      <c r="H47" s="2"/>
    </row>
    <row r="48" spans="1:8" ht="12.75">
      <c r="A48" s="310"/>
      <c r="B48" s="310"/>
      <c r="C48" s="310"/>
      <c r="D48" s="310"/>
      <c r="E48" s="310"/>
      <c r="F48" s="310"/>
      <c r="G48" s="310"/>
      <c r="H48" s="2"/>
    </row>
    <row r="49" spans="1:8" ht="12.75">
      <c r="A49" s="310"/>
      <c r="B49" s="310"/>
      <c r="C49" s="310"/>
      <c r="D49" s="310"/>
      <c r="E49" s="310"/>
      <c r="F49" s="310"/>
      <c r="G49" s="310"/>
      <c r="H49" s="2"/>
    </row>
    <row r="50" spans="1:8" ht="12.75">
      <c r="A50" s="310"/>
      <c r="B50" s="310"/>
      <c r="C50" s="310"/>
      <c r="D50" s="310"/>
      <c r="E50" s="310"/>
      <c r="F50" s="310"/>
      <c r="G50" s="311"/>
      <c r="H50" s="2"/>
    </row>
    <row r="51" spans="1:8" ht="12.75">
      <c r="A51" s="310"/>
      <c r="B51" s="310"/>
      <c r="C51" s="310"/>
      <c r="D51" s="310"/>
      <c r="E51" s="310"/>
      <c r="F51" s="310"/>
      <c r="G51" s="311"/>
      <c r="H51" s="2"/>
    </row>
    <row r="52" spans="1:8" ht="12.75">
      <c r="A52" s="310"/>
      <c r="B52" s="310"/>
      <c r="C52" s="310"/>
      <c r="D52" s="310"/>
      <c r="E52" s="310"/>
      <c r="F52" s="310"/>
      <c r="G52" s="310"/>
      <c r="H52" s="2"/>
    </row>
    <row r="53" spans="1:8" ht="12.75">
      <c r="A53" s="310"/>
      <c r="B53" s="310"/>
      <c r="C53" s="310"/>
      <c r="D53" s="310"/>
      <c r="E53" s="310"/>
      <c r="F53" s="310"/>
      <c r="G53" s="310"/>
      <c r="H53" s="2"/>
    </row>
    <row r="54" spans="1:8" ht="12.75">
      <c r="A54" s="310"/>
      <c r="B54" s="310"/>
      <c r="C54" s="310"/>
      <c r="D54" s="310"/>
      <c r="E54" s="310"/>
      <c r="F54" s="310"/>
      <c r="G54" s="311"/>
      <c r="H54" s="2"/>
    </row>
    <row r="55" spans="1:8" ht="12.75">
      <c r="A55" s="310"/>
      <c r="B55" s="310"/>
      <c r="C55" s="310"/>
      <c r="D55" s="310"/>
      <c r="E55" s="310"/>
      <c r="F55" s="310"/>
      <c r="G55" s="311"/>
      <c r="H55" s="2"/>
    </row>
    <row r="56" spans="1:8" ht="12.75">
      <c r="A56" s="310"/>
      <c r="B56" s="310"/>
      <c r="C56" s="310"/>
      <c r="D56" s="310"/>
      <c r="E56" s="310"/>
      <c r="F56" s="310"/>
      <c r="G56" s="310"/>
      <c r="H56" s="2"/>
    </row>
    <row r="57" spans="1:8" ht="12.75">
      <c r="A57" s="310"/>
      <c r="B57" s="310"/>
      <c r="C57" s="310"/>
      <c r="D57" s="310"/>
      <c r="E57" s="310"/>
      <c r="F57" s="310"/>
      <c r="G57" s="310"/>
      <c r="H57" s="2"/>
    </row>
    <row r="58" spans="1:8" ht="12.75">
      <c r="A58" s="310"/>
      <c r="B58" s="310"/>
      <c r="C58" s="310"/>
      <c r="D58" s="310"/>
      <c r="E58" s="310"/>
      <c r="F58" s="310"/>
      <c r="G58" s="311"/>
      <c r="H58" s="2"/>
    </row>
    <row r="59" spans="1:8" ht="12.75">
      <c r="A59" s="310"/>
      <c r="B59" s="310"/>
      <c r="C59" s="310"/>
      <c r="D59" s="310"/>
      <c r="E59" s="310"/>
      <c r="F59" s="310"/>
      <c r="G59" s="311"/>
      <c r="H59" s="2"/>
    </row>
    <row r="60" spans="1:8" ht="12.75">
      <c r="A60" s="310"/>
      <c r="B60" s="310"/>
      <c r="C60" s="310"/>
      <c r="D60" s="310"/>
      <c r="E60" s="310"/>
      <c r="F60" s="310"/>
      <c r="G60" s="310"/>
      <c r="H60" s="2"/>
    </row>
    <row r="61" spans="1:8" ht="12.75">
      <c r="A61" s="310"/>
      <c r="B61" s="310"/>
      <c r="C61" s="310"/>
      <c r="D61" s="310"/>
      <c r="E61" s="310"/>
      <c r="F61" s="310"/>
      <c r="G61" s="310"/>
      <c r="H61" s="2"/>
    </row>
    <row r="62" spans="1:8" ht="12.75">
      <c r="A62" s="310"/>
      <c r="B62" s="310"/>
      <c r="C62" s="310"/>
      <c r="D62" s="310"/>
      <c r="E62" s="310"/>
      <c r="F62" s="310"/>
      <c r="G62" s="311"/>
      <c r="H62" s="2"/>
    </row>
    <row r="63" spans="1:8" ht="12.75">
      <c r="A63" s="310"/>
      <c r="B63" s="310"/>
      <c r="C63" s="310"/>
      <c r="D63" s="310"/>
      <c r="E63" s="310"/>
      <c r="F63" s="310"/>
      <c r="G63" s="311"/>
      <c r="H63" s="2"/>
    </row>
    <row r="64" spans="1:8" ht="12.75">
      <c r="A64" s="310"/>
      <c r="B64" s="310"/>
      <c r="C64" s="310"/>
      <c r="D64" s="310"/>
      <c r="E64" s="310"/>
      <c r="F64" s="310"/>
      <c r="G64" s="310"/>
      <c r="H64" s="2"/>
    </row>
    <row r="65" spans="1:8" ht="12.75">
      <c r="A65" s="310"/>
      <c r="B65" s="310"/>
      <c r="C65" s="310"/>
      <c r="D65" s="310"/>
      <c r="E65" s="310"/>
      <c r="F65" s="310"/>
      <c r="G65" s="310"/>
      <c r="H65" s="2"/>
    </row>
    <row r="66" spans="1:8" ht="12.75">
      <c r="A66" s="310"/>
      <c r="B66" s="310"/>
      <c r="C66" s="310"/>
      <c r="D66" s="310"/>
      <c r="E66" s="310"/>
      <c r="F66" s="310"/>
      <c r="G66" s="311"/>
      <c r="H66" s="2"/>
    </row>
    <row r="67" spans="1:8" ht="12.75">
      <c r="A67" s="310"/>
      <c r="B67" s="310"/>
      <c r="C67" s="310"/>
      <c r="D67" s="310"/>
      <c r="E67" s="310"/>
      <c r="F67" s="310"/>
      <c r="G67" s="311"/>
      <c r="H67" s="2"/>
    </row>
    <row r="68" spans="1:8" ht="12.75">
      <c r="A68" s="310"/>
      <c r="B68" s="310"/>
      <c r="C68" s="310"/>
      <c r="D68" s="310"/>
      <c r="E68" s="310"/>
      <c r="F68" s="310"/>
      <c r="G68" s="310"/>
      <c r="H68" s="2"/>
    </row>
    <row r="69" spans="1:8" ht="12.75">
      <c r="A69" s="310"/>
      <c r="B69" s="310"/>
      <c r="C69" s="310"/>
      <c r="D69" s="310"/>
      <c r="E69" s="310"/>
      <c r="F69" s="310"/>
      <c r="G69" s="310"/>
      <c r="H69" s="2"/>
    </row>
    <row r="70" spans="1:8" ht="12.75">
      <c r="A70" s="310"/>
      <c r="B70" s="310"/>
      <c r="C70" s="310"/>
      <c r="D70" s="310"/>
      <c r="E70" s="310"/>
      <c r="F70" s="310"/>
      <c r="G70" s="311"/>
      <c r="H70" s="2"/>
    </row>
    <row r="71" spans="1:8" ht="12.75">
      <c r="A71" s="310"/>
      <c r="B71" s="310"/>
      <c r="C71" s="310"/>
      <c r="D71" s="310"/>
      <c r="E71" s="310"/>
      <c r="F71" s="310"/>
      <c r="G71" s="311"/>
      <c r="H71" s="2"/>
    </row>
    <row r="72" spans="1:8" ht="12.75">
      <c r="A72" s="310"/>
      <c r="B72" s="310"/>
      <c r="C72" s="310"/>
      <c r="D72" s="310"/>
      <c r="E72" s="310"/>
      <c r="F72" s="310"/>
      <c r="G72" s="310"/>
      <c r="H72" s="2"/>
    </row>
    <row r="73" spans="1:8" ht="12.75">
      <c r="A73" s="310"/>
      <c r="B73" s="310"/>
      <c r="C73" s="310"/>
      <c r="D73" s="310"/>
      <c r="E73" s="310"/>
      <c r="F73" s="310"/>
      <c r="G73" s="310"/>
      <c r="H73" s="2"/>
    </row>
    <row r="74" spans="1:8" ht="12.75">
      <c r="A74" s="310"/>
      <c r="B74" s="310"/>
      <c r="C74" s="310"/>
      <c r="D74" s="310"/>
      <c r="E74" s="310"/>
      <c r="F74" s="310"/>
      <c r="G74" s="311"/>
      <c r="H74" s="2"/>
    </row>
    <row r="75" spans="1:8" ht="12.75">
      <c r="A75" s="310"/>
      <c r="B75" s="310"/>
      <c r="C75" s="310"/>
      <c r="D75" s="310"/>
      <c r="E75" s="310"/>
      <c r="F75" s="310"/>
      <c r="G75" s="311"/>
      <c r="H75" s="2"/>
    </row>
    <row r="76" spans="1:8" ht="12.75">
      <c r="A76" s="310"/>
      <c r="B76" s="310"/>
      <c r="C76" s="310"/>
      <c r="D76" s="310"/>
      <c r="E76" s="310"/>
      <c r="F76" s="310"/>
      <c r="G76" s="310"/>
      <c r="H76" s="2"/>
    </row>
    <row r="77" spans="1:8" ht="12.75">
      <c r="A77" s="310"/>
      <c r="B77" s="310"/>
      <c r="C77" s="310"/>
      <c r="D77" s="310"/>
      <c r="E77" s="310"/>
      <c r="F77" s="310"/>
      <c r="G77" s="310"/>
      <c r="H77" s="2"/>
    </row>
    <row r="78" spans="1:8" ht="12.75">
      <c r="A78" s="310"/>
      <c r="B78" s="310"/>
      <c r="C78" s="310"/>
      <c r="D78" s="310"/>
      <c r="E78" s="310"/>
      <c r="F78" s="310"/>
      <c r="G78" s="311"/>
      <c r="H78" s="2"/>
    </row>
    <row r="79" spans="1:8" ht="12.75">
      <c r="A79" s="310"/>
      <c r="B79" s="310"/>
      <c r="C79" s="310"/>
      <c r="D79" s="310"/>
      <c r="E79" s="310"/>
      <c r="F79" s="310"/>
      <c r="G79" s="311"/>
      <c r="H79" s="2"/>
    </row>
    <row r="80" spans="1:8" ht="12.75">
      <c r="A80" s="310"/>
      <c r="B80" s="310"/>
      <c r="C80" s="310"/>
      <c r="D80" s="310"/>
      <c r="E80" s="310"/>
      <c r="F80" s="310"/>
      <c r="G80" s="310"/>
      <c r="H80" s="2"/>
    </row>
    <row r="81" spans="1:8" ht="12.75">
      <c r="A81" s="310"/>
      <c r="B81" s="310"/>
      <c r="C81" s="310"/>
      <c r="D81" s="310"/>
      <c r="E81" s="310"/>
      <c r="F81" s="310"/>
      <c r="G81" s="310"/>
      <c r="H81" s="2"/>
    </row>
    <row r="82" spans="1:8" ht="12.75">
      <c r="A82" s="310"/>
      <c r="B82" s="310"/>
      <c r="C82" s="310"/>
      <c r="D82" s="310"/>
      <c r="E82" s="310"/>
      <c r="F82" s="310"/>
      <c r="G82" s="311"/>
      <c r="H82" s="2"/>
    </row>
    <row r="83" spans="1:8" ht="12.75">
      <c r="A83" s="310"/>
      <c r="B83" s="310"/>
      <c r="C83" s="310"/>
      <c r="D83" s="310"/>
      <c r="E83" s="310"/>
      <c r="F83" s="310"/>
      <c r="G83" s="311"/>
      <c r="H83" s="2"/>
    </row>
    <row r="84" spans="1:8" ht="12.75">
      <c r="A84" s="310"/>
      <c r="B84" s="310"/>
      <c r="C84" s="310"/>
      <c r="D84" s="310"/>
      <c r="E84" s="310"/>
      <c r="F84" s="310"/>
      <c r="G84" s="310"/>
      <c r="H84" s="2"/>
    </row>
    <row r="85" spans="1:8" ht="12.75">
      <c r="A85" s="310"/>
      <c r="B85" s="310"/>
      <c r="C85" s="310"/>
      <c r="D85" s="310"/>
      <c r="E85" s="310"/>
      <c r="F85" s="310"/>
      <c r="G85" s="310"/>
      <c r="H85" s="2"/>
    </row>
    <row r="86" spans="1:8" ht="12.75">
      <c r="A86" s="310"/>
      <c r="B86" s="310"/>
      <c r="C86" s="310"/>
      <c r="D86" s="310"/>
      <c r="E86" s="310"/>
      <c r="F86" s="310"/>
      <c r="G86" s="311"/>
      <c r="H86" s="2"/>
    </row>
    <row r="87" spans="1:8" ht="12.75">
      <c r="A87" s="310"/>
      <c r="B87" s="310"/>
      <c r="C87" s="310"/>
      <c r="D87" s="310"/>
      <c r="E87" s="310"/>
      <c r="F87" s="310"/>
      <c r="G87" s="311"/>
      <c r="H87" s="2"/>
    </row>
    <row r="88" spans="1:8" ht="12.75">
      <c r="A88" s="310"/>
      <c r="B88" s="310"/>
      <c r="C88" s="310"/>
      <c r="D88" s="310"/>
      <c r="E88" s="310"/>
      <c r="F88" s="310"/>
      <c r="G88" s="310"/>
      <c r="H88" s="2"/>
    </row>
    <row r="89" spans="1:8" ht="12.75">
      <c r="A89" s="310"/>
      <c r="B89" s="310"/>
      <c r="C89" s="310"/>
      <c r="D89" s="310"/>
      <c r="E89" s="310"/>
      <c r="F89" s="310"/>
      <c r="G89" s="310"/>
      <c r="H89" s="2"/>
    </row>
    <row r="90" spans="1:8" ht="12.75">
      <c r="A90" s="310"/>
      <c r="B90" s="310"/>
      <c r="C90" s="310"/>
      <c r="D90" s="310"/>
      <c r="E90" s="310"/>
      <c r="F90" s="310"/>
      <c r="G90" s="311"/>
      <c r="H90" s="2"/>
    </row>
    <row r="91" spans="1:8" ht="12.75">
      <c r="A91" s="310"/>
      <c r="B91" s="310"/>
      <c r="C91" s="310"/>
      <c r="D91" s="310"/>
      <c r="E91" s="310"/>
      <c r="F91" s="310"/>
      <c r="G91" s="311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</sheetData>
  <mergeCells count="282">
    <mergeCell ref="A2:G2"/>
    <mergeCell ref="E90:E91"/>
    <mergeCell ref="F90:F91"/>
    <mergeCell ref="G90:G91"/>
    <mergeCell ref="C88:C89"/>
    <mergeCell ref="D88:D89"/>
    <mergeCell ref="E88:E89"/>
    <mergeCell ref="F88:F89"/>
    <mergeCell ref="G88:G89"/>
    <mergeCell ref="A86:A87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G82:G83"/>
    <mergeCell ref="B86:B87"/>
    <mergeCell ref="C86:C87"/>
    <mergeCell ref="D86:D87"/>
    <mergeCell ref="E82:E83"/>
    <mergeCell ref="E84:E85"/>
    <mergeCell ref="F84:F85"/>
    <mergeCell ref="G84:G85"/>
    <mergeCell ref="C84:C85"/>
    <mergeCell ref="D84:D85"/>
    <mergeCell ref="A82:A83"/>
    <mergeCell ref="B82:B83"/>
    <mergeCell ref="A84:A85"/>
    <mergeCell ref="B84:B85"/>
    <mergeCell ref="F82:F83"/>
    <mergeCell ref="C82:C83"/>
    <mergeCell ref="E78:E79"/>
    <mergeCell ref="F78:F79"/>
    <mergeCell ref="C78:C79"/>
    <mergeCell ref="D78:D79"/>
    <mergeCell ref="D82:D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A44:A45"/>
    <mergeCell ref="B44:B45"/>
    <mergeCell ref="C44:C45"/>
    <mergeCell ref="D44:D45"/>
    <mergeCell ref="E44:E45"/>
    <mergeCell ref="F44:F45"/>
    <mergeCell ref="G44:G45"/>
    <mergeCell ref="E32:E33"/>
    <mergeCell ref="F32:F33"/>
    <mergeCell ref="G32:G33"/>
    <mergeCell ref="E34:E35"/>
    <mergeCell ref="F34:F35"/>
    <mergeCell ref="G34:G35"/>
    <mergeCell ref="A34:A35"/>
    <mergeCell ref="B34:B35"/>
    <mergeCell ref="C34:C35"/>
    <mergeCell ref="D34:D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2011-02-12T13:24:19Z</cp:lastPrinted>
  <dcterms:created xsi:type="dcterms:W3CDTF">1996-10-08T23:32:33Z</dcterms:created>
  <dcterms:modified xsi:type="dcterms:W3CDTF">2011-02-12T13:44:20Z</dcterms:modified>
  <cp:category/>
  <cp:version/>
  <cp:contentType/>
  <cp:contentStatus/>
</cp:coreProperties>
</file>