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наг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<sst xmlns="http://schemas.openxmlformats.org/spreadsheetml/2006/main" count="133" uniqueCount="84">
  <si>
    <t>А</t>
  </si>
  <si>
    <t>А1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</si>
  <si>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</si>
  <si>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</si>
  <si>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</si>
  <si>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</si>
  <si>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</si>
  <si>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</si>
  <si>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</si>
  <si>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</si>
  <si>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</si>
  <si>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</si>
  <si>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</si>
  <si>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</si>
  <si>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</si>
  <si>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</si>
  <si>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</si>
  <si>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</si>
  <si>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</si>
  <si>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</si>
  <si>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</si>
  <si>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</si>
  <si>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</si>
  <si>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</si>
  <si>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</si>
  <si>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</si>
  <si>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</si>
  <si>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</si>
  <si>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</si>
  <si>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</si>
  <si>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</si>
  <si>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</si>
  <si>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</si>
  <si>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</si>
  <si>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</si>
  <si>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</si>
  <si>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</si>
  <si>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</si>
  <si>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</si>
  <si>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KANZHANOV BEUMBET</t>
  </si>
  <si>
    <t>KAZ</t>
  </si>
  <si>
    <t>MONGUSH  ALBERT</t>
  </si>
  <si>
    <t>1989 ms</t>
  </si>
  <si>
    <t>RUS</t>
  </si>
  <si>
    <t>KLYUKIN ALEKSEY</t>
  </si>
  <si>
    <t>1990 kms</t>
  </si>
  <si>
    <t>KARAULOV VASILIY</t>
  </si>
  <si>
    <t>1991 ms</t>
  </si>
  <si>
    <t>SORONOKOV VALERIY</t>
  </si>
  <si>
    <t>1985 msik</t>
  </si>
  <si>
    <t>AKHMADOV DZHAMBULAT</t>
  </si>
  <si>
    <t>1990 ms</t>
  </si>
  <si>
    <t>BLR</t>
  </si>
  <si>
    <t>IVANOV SERGEY</t>
  </si>
  <si>
    <t>1990 msik</t>
  </si>
  <si>
    <t xml:space="preserve">Weight category м 52  kg  </t>
  </si>
  <si>
    <t>1991  ms</t>
  </si>
  <si>
    <t>НАГРАДНОЙ ЛИСТ</t>
  </si>
  <si>
    <t>I м</t>
  </si>
  <si>
    <t xml:space="preserve"> </t>
  </si>
  <si>
    <t>II м</t>
  </si>
  <si>
    <t>III м</t>
  </si>
  <si>
    <t>5-7</t>
  </si>
  <si>
    <t>президент федерации самбо Москвы</t>
  </si>
  <si>
    <t xml:space="preserve">Лайшев Ренат Алексеевич -  1й вице президент </t>
  </si>
  <si>
    <t xml:space="preserve"> Всероссийской фед самбо  </t>
  </si>
  <si>
    <t xml:space="preserve">Роберто Феррарис -генеральный секретарь Европейской </t>
  </si>
  <si>
    <t xml:space="preserve"> федерации  самбо  </t>
  </si>
  <si>
    <t xml:space="preserve">Алешин Владимир Владимирович - Генеральный директор </t>
  </si>
  <si>
    <t>комплекса Лужники</t>
  </si>
  <si>
    <t>Румен Стойлов -президент федерации самбо Болгарии</t>
  </si>
  <si>
    <t>вице президент Европейской фед самбо</t>
  </si>
  <si>
    <t>Илиадис Мираби- 1й вице президент Европейской фед самбо</t>
  </si>
  <si>
    <t>президент федерации самбо Греции</t>
  </si>
  <si>
    <t>Далиль Скали - президент федерации самбо Марокко</t>
  </si>
  <si>
    <r>
      <rPr>
        <b/>
        <sz val="12"/>
        <rFont val="Arial"/>
        <family val="2"/>
      </rPr>
      <t>Байдаков Сергей Львович</t>
    </r>
    <r>
      <rPr>
        <sz val="12"/>
        <rFont val="Arial"/>
        <family val="2"/>
      </rPr>
      <t xml:space="preserve">-председатель оргкомитета турнира , </t>
    </r>
  </si>
  <si>
    <r>
      <rPr>
        <b/>
        <sz val="12"/>
        <rFont val="Arial"/>
        <family val="2"/>
      </rPr>
      <t>Елисеев Сергей Владимирович</t>
    </r>
    <r>
      <rPr>
        <sz val="12"/>
        <rFont val="Arial"/>
        <family val="2"/>
      </rPr>
      <t>- Президент   Европейской и Всероссийкой фед самбо</t>
    </r>
  </si>
  <si>
    <r>
      <rPr>
        <b/>
        <sz val="12"/>
        <rFont val="Arial"/>
        <family val="2"/>
      </rPr>
      <t>Елисеев Сергей Владимирович</t>
    </r>
    <r>
      <rPr>
        <sz val="12"/>
        <rFont val="Arial"/>
        <family val="2"/>
      </rPr>
      <t xml:space="preserve">- Президент   Европейской </t>
    </r>
  </si>
  <si>
    <t>и Всероссийкой фед самбо</t>
  </si>
  <si>
    <r>
      <rPr>
        <b/>
        <sz val="12"/>
        <rFont val="Arial"/>
        <family val="2"/>
      </rPr>
      <t>Япринцев Владимир Генадьевич</t>
    </r>
    <r>
      <rPr>
        <sz val="12"/>
        <rFont val="Arial"/>
        <family val="2"/>
      </rPr>
      <t xml:space="preserve"> - президент федерации самбо Респ Беларусь</t>
    </r>
  </si>
  <si>
    <t>Респ Беларусь, многократный чемпион Мира</t>
  </si>
  <si>
    <r>
      <rPr>
        <b/>
        <sz val="12"/>
        <rFont val="Arial"/>
        <family val="2"/>
      </rPr>
      <t>Япринцев Владимир Геннадьевич</t>
    </r>
    <r>
      <rPr>
        <sz val="12"/>
        <rFont val="Arial"/>
        <family val="2"/>
      </rPr>
      <t xml:space="preserve"> - президент федерации самбо </t>
    </r>
  </si>
  <si>
    <r>
      <rPr>
        <b/>
        <sz val="12"/>
        <rFont val="Arial"/>
        <family val="2"/>
      </rPr>
      <t>Илиадис Мираби</t>
    </r>
    <r>
      <rPr>
        <sz val="12"/>
        <rFont val="Arial"/>
        <family val="2"/>
      </rPr>
      <t>- 1й вице президент Европейской фед самбо</t>
    </r>
  </si>
  <si>
    <t xml:space="preserve">тренер-  Бабоян  Рудольф Михайлович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</si>
</sst>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9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sz val="9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9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19" fillId="0" borderId="0" xfId="42" applyNumberFormat="1" applyFont="1" applyAlignment="1" applyProtection="1">
      <alignment vertical="center" wrapText="1"/>
      <protection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4" borderId="28" xfId="43" applyFont="1" applyFill="1" applyBorder="1" applyAlignment="1">
      <alignment horizontal="center" vertical="center" wrapText="1"/>
    </xf>
    <xf numFmtId="178" fontId="13" fillId="34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78" fontId="13" fillId="35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19" fillId="0" borderId="0" xfId="42" applyNumberFormat="1" applyFont="1" applyAlignment="1" applyProtection="1">
      <alignment horizontal="center" vertical="center" wrapText="1"/>
      <protection/>
    </xf>
    <xf numFmtId="49" fontId="0" fillId="0" borderId="26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center" wrapText="1"/>
    </xf>
    <xf numFmtId="0" fontId="72" fillId="0" borderId="33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3" fillId="36" borderId="22" xfId="42" applyFont="1" applyFill="1" applyBorder="1" applyAlignment="1" applyProtection="1">
      <alignment horizontal="center" vertical="center"/>
      <protection/>
    </xf>
    <xf numFmtId="0" fontId="3" fillId="36" borderId="23" xfId="42" applyFont="1" applyFill="1" applyBorder="1" applyAlignment="1" applyProtection="1">
      <alignment horizontal="center" vertical="center"/>
      <protection/>
    </xf>
    <xf numFmtId="0" fontId="3" fillId="36" borderId="24" xfId="42" applyFont="1" applyFill="1" applyBorder="1" applyAlignment="1" applyProtection="1">
      <alignment horizontal="center" vertical="center"/>
      <protection/>
    </xf>
    <xf numFmtId="0" fontId="20" fillId="0" borderId="1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" fillId="0" borderId="22" xfId="42" applyNumberFormat="1" applyFont="1" applyFill="1" applyBorder="1" applyAlignment="1" applyProtection="1">
      <alignment horizontal="center" vertical="center" wrapText="1"/>
      <protection/>
    </xf>
    <xf numFmtId="0" fontId="1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49" fontId="73" fillId="0" borderId="0" xfId="0" applyNumberFormat="1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3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3" fillId="0" borderId="36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 wrapText="1"/>
    </xf>
    <xf numFmtId="0" fontId="77" fillId="0" borderId="33" xfId="0" applyFont="1" applyBorder="1" applyAlignment="1">
      <alignment horizontal="left" vertical="center" wrapText="1"/>
    </xf>
    <xf numFmtId="0" fontId="25" fillId="37" borderId="22" xfId="42" applyFont="1" applyFill="1" applyBorder="1" applyAlignment="1" applyProtection="1">
      <alignment horizontal="center" vertical="center" wrapText="1"/>
      <protection/>
    </xf>
    <xf numFmtId="0" fontId="25" fillId="37" borderId="23" xfId="42" applyFont="1" applyFill="1" applyBorder="1" applyAlignment="1" applyProtection="1">
      <alignment horizontal="center" vertical="center" wrapText="1"/>
      <protection/>
    </xf>
    <xf numFmtId="0" fontId="25" fillId="37" borderId="24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4" fillId="35" borderId="22" xfId="42" applyFont="1" applyFill="1" applyBorder="1" applyAlignment="1" applyProtection="1">
      <alignment horizontal="center" vertical="center"/>
      <protection/>
    </xf>
    <xf numFmtId="0" fontId="24" fillId="35" borderId="23" xfId="42" applyFont="1" applyFill="1" applyBorder="1" applyAlignment="1" applyProtection="1">
      <alignment horizontal="center" vertical="center"/>
      <protection/>
    </xf>
    <xf numFmtId="0" fontId="24" fillId="35" borderId="24" xfId="42" applyFont="1" applyFill="1" applyBorder="1" applyAlignment="1" applyProtection="1">
      <alignment horizontal="center" vertical="center"/>
      <protection/>
    </xf>
    <xf numFmtId="0" fontId="28" fillId="34" borderId="37" xfId="0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28" fillId="34" borderId="46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8" fillId="35" borderId="37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8" borderId="37" xfId="0" applyFont="1" applyFill="1" applyBorder="1" applyAlignment="1">
      <alignment horizontal="center" vertical="center"/>
    </xf>
    <xf numFmtId="0" fontId="28" fillId="38" borderId="45" xfId="0" applyFont="1" applyFill="1" applyBorder="1" applyAlignment="1">
      <alignment horizontal="center" vertical="center"/>
    </xf>
    <xf numFmtId="0" fontId="28" fillId="38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0</xdr:row>
      <xdr:rowOff>266700</xdr:rowOff>
    </xdr:from>
    <xdr:to>
      <xdr:col>13</xdr:col>
      <xdr:colOff>152400</xdr:colOff>
      <xdr:row>2</xdr:row>
      <xdr:rowOff>295275</xdr:rowOff>
    </xdr:to>
    <xdr:pic>
      <xdr:nvPicPr>
        <xdr:cNvPr id="1" name="Picture 32" descr="Untitled-2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6670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</xdr:row>
      <xdr:rowOff>114300</xdr:rowOff>
    </xdr:from>
    <xdr:to>
      <xdr:col>1</xdr:col>
      <xdr:colOff>1123950</xdr:colOff>
      <xdr:row>2</xdr:row>
      <xdr:rowOff>85725</xdr:rowOff>
    </xdr:to>
    <xdr:pic>
      <xdr:nvPicPr>
        <xdr:cNvPr id="2" name="Picture 31" descr="fias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876300" y="40005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142875</xdr:rowOff>
    </xdr:from>
    <xdr:to>
      <xdr:col>1</xdr:col>
      <xdr:colOff>400050</xdr:colOff>
      <xdr:row>1</xdr:row>
      <xdr:rowOff>723900</xdr:rowOff>
    </xdr:to>
    <xdr:pic>
      <xdr:nvPicPr>
        <xdr:cNvPr id="3" name="Picture 33" descr="фед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28625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%207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  <row r="8">
          <cell r="A8" t="str">
            <v>Chiaf refery</v>
          </cell>
          <cell r="G8" t="str">
            <v>A. Lebedev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3">
          <cell r="A3" t="str">
            <v>Mart  24 -27.2011            Moscow (Russia)     </v>
          </cell>
        </row>
      </sheetData>
      <sheetData sheetId="1">
        <row r="2">
          <cell r="A2" t="str">
            <v>Stage of Sambo World  Cups in commemoration of A.A. Kharlampiev on sport and combat sambo for senior men and women </v>
          </cell>
        </row>
        <row r="8">
          <cell r="G8" t="str">
            <v>R. Baboyan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пр.хода"/>
      <sheetName val="нагр"/>
    </sheetNames>
    <sheetDataSet>
      <sheetData sheetId="0">
        <row r="7">
          <cell r="B7">
            <v>1</v>
          </cell>
          <cell r="C7" t="str">
            <v>BOBURI NASIMCHON</v>
          </cell>
          <cell r="D7" t="str">
            <v>1991 kms</v>
          </cell>
          <cell r="E7" t="str">
            <v>TJK</v>
          </cell>
        </row>
        <row r="9">
          <cell r="B9">
            <v>2</v>
          </cell>
          <cell r="C9" t="str">
            <v>DANIELYAN ASHOT</v>
          </cell>
          <cell r="D9" t="str">
            <v>1984 msic</v>
          </cell>
          <cell r="E9" t="str">
            <v>ARM</v>
          </cell>
        </row>
        <row r="11">
          <cell r="B11">
            <v>3</v>
          </cell>
          <cell r="C11" t="str">
            <v>GABDESHEV Aybek</v>
          </cell>
          <cell r="D11" t="str">
            <v>1986 ms</v>
          </cell>
          <cell r="E11" t="str">
            <v>KAZ</v>
          </cell>
        </row>
        <row r="13">
          <cell r="B13">
            <v>4</v>
          </cell>
          <cell r="C13" t="str">
            <v>ARALOV MIKHAIL </v>
          </cell>
          <cell r="D13" t="str">
            <v>1985 ms</v>
          </cell>
          <cell r="E13" t="str">
            <v>RUS</v>
          </cell>
        </row>
        <row r="15">
          <cell r="B15">
            <v>5</v>
          </cell>
          <cell r="C15" t="str">
            <v>NIKOLAEV SERGEY</v>
          </cell>
          <cell r="D15" t="str">
            <v>1989 ms</v>
          </cell>
          <cell r="E15" t="str">
            <v>RUS</v>
          </cell>
        </row>
        <row r="17">
          <cell r="B17">
            <v>6</v>
          </cell>
          <cell r="C17" t="str">
            <v>AMATOV SHUKHRAY</v>
          </cell>
          <cell r="D17" t="str">
            <v>1991 ms</v>
          </cell>
          <cell r="E17" t="str">
            <v>KGZ</v>
          </cell>
        </row>
        <row r="19">
          <cell r="B19">
            <v>7</v>
          </cell>
          <cell r="C19" t="str">
            <v>BABIYCHYK DMITRIY</v>
          </cell>
          <cell r="D19" t="str">
            <v>1984 zms</v>
          </cell>
          <cell r="E19" t="str">
            <v>UKR</v>
          </cell>
        </row>
        <row r="21">
          <cell r="B21">
            <v>8</v>
          </cell>
          <cell r="C21" t="str">
            <v>ENKHBOLD DALA</v>
          </cell>
          <cell r="D21" t="str">
            <v>1985 ms</v>
          </cell>
          <cell r="E21" t="str">
            <v>MNG</v>
          </cell>
        </row>
        <row r="23">
          <cell r="B23">
            <v>9</v>
          </cell>
          <cell r="C23" t="str">
            <v>LEBEDEV ILIA</v>
          </cell>
          <cell r="D23" t="str">
            <v>1982 msic</v>
          </cell>
          <cell r="E23" t="str">
            <v>RUS</v>
          </cell>
        </row>
        <row r="25">
          <cell r="B25">
            <v>10</v>
          </cell>
          <cell r="C25" t="str">
            <v>NOZADZE ZURAB</v>
          </cell>
          <cell r="D25" t="str">
            <v>1989  ms</v>
          </cell>
          <cell r="E25" t="str">
            <v>GEO</v>
          </cell>
        </row>
        <row r="27">
          <cell r="B27">
            <v>11</v>
          </cell>
          <cell r="C27" t="str">
            <v>KARIMOV SAMIR</v>
          </cell>
          <cell r="D27" t="str">
            <v>1990 ms</v>
          </cell>
          <cell r="E27" t="str">
            <v>AZE</v>
          </cell>
        </row>
        <row r="29">
          <cell r="B29">
            <v>12</v>
          </cell>
          <cell r="C29" t="str">
            <v>POPOV STEPAN</v>
          </cell>
          <cell r="D29" t="str">
            <v>1984 ms</v>
          </cell>
          <cell r="E29" t="str">
            <v>BLR</v>
          </cell>
        </row>
        <row r="31">
          <cell r="B31">
            <v>13</v>
          </cell>
          <cell r="C31" t="str">
            <v>MAMULASHVILI KAKHA</v>
          </cell>
          <cell r="D31" t="str">
            <v>1985 ms</v>
          </cell>
          <cell r="E31" t="str">
            <v>GEO</v>
          </cell>
        </row>
        <row r="33">
          <cell r="B33">
            <v>14</v>
          </cell>
          <cell r="C33" t="str">
            <v>PEREPELYK ANDREY</v>
          </cell>
          <cell r="D33" t="str">
            <v>1985 ms</v>
          </cell>
          <cell r="E33" t="str">
            <v>RUS</v>
          </cell>
        </row>
        <row r="35">
          <cell r="B35">
            <v>15</v>
          </cell>
          <cell r="C35" t="str">
            <v>FEDYAEV NIKOLAY</v>
          </cell>
          <cell r="D35" t="str">
            <v>1986 ms</v>
          </cell>
          <cell r="E35" t="str">
            <v>RUS</v>
          </cell>
        </row>
        <row r="37">
          <cell r="B37">
            <v>16</v>
          </cell>
          <cell r="C37" t="str">
            <v>YONGMIN KIM</v>
          </cell>
          <cell r="D37">
            <v>1994</v>
          </cell>
          <cell r="E37" t="str">
            <v>KOR</v>
          </cell>
        </row>
      </sheetData>
      <sheetData sheetId="3">
        <row r="3">
          <cell r="D3" t="str">
            <v>Mart  24 -27.2011            Moscow (Russia)   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пр.хода"/>
      <sheetName val="нагр"/>
    </sheetNames>
    <sheetDataSet>
      <sheetData sheetId="1">
        <row r="19">
          <cell r="F19" t="str">
            <v>R. Baboyan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9" t="e">
        <f>HYPERLINK('[2]реквизиты'!#REF!)</f>
        <v>#REF!</v>
      </c>
      <c r="B1" s="90"/>
      <c r="C1" s="90"/>
      <c r="D1" s="90"/>
      <c r="E1" s="90"/>
      <c r="F1" s="90"/>
      <c r="G1" s="91"/>
    </row>
    <row r="2" spans="1:7" ht="21.75" customHeight="1">
      <c r="A2" s="95" t="str">
        <f>HYPERLINK('[2]реквизиты'!$A$3)</f>
        <v>03 - 05 October  2008 Moscow /Russia/</v>
      </c>
      <c r="B2" s="95"/>
      <c r="C2" s="95"/>
      <c r="D2" s="95"/>
      <c r="E2" s="95"/>
      <c r="F2" s="95"/>
      <c r="G2" s="95"/>
    </row>
    <row r="3" spans="4:5" ht="20.25" customHeight="1">
      <c r="D3" s="96" t="s">
        <v>9</v>
      </c>
      <c r="E3" s="96"/>
    </row>
    <row r="4" spans="1:7" ht="12.75" customHeight="1">
      <c r="A4" s="93" t="s">
        <v>8</v>
      </c>
      <c r="B4" s="93" t="s">
        <v>2</v>
      </c>
      <c r="C4" s="93" t="s">
        <v>3</v>
      </c>
      <c r="D4" s="93" t="s">
        <v>4</v>
      </c>
      <c r="E4" s="93" t="s">
        <v>5</v>
      </c>
      <c r="F4" s="93" t="s">
        <v>7</v>
      </c>
      <c r="G4" s="93" t="s">
        <v>6</v>
      </c>
    </row>
    <row r="5" spans="1:7" ht="12.75">
      <c r="A5" s="94"/>
      <c r="B5" s="94"/>
      <c r="C5" s="94"/>
      <c r="D5" s="94"/>
      <c r="E5" s="94"/>
      <c r="F5" s="94"/>
      <c r="G5" s="94"/>
    </row>
    <row r="6" spans="1:7" ht="12.75" customHeight="1">
      <c r="A6" s="97"/>
      <c r="B6" s="98">
        <v>1</v>
      </c>
      <c r="C6" s="99"/>
      <c r="D6" s="88"/>
      <c r="E6" s="88"/>
      <c r="F6" s="92"/>
      <c r="G6" s="88"/>
    </row>
    <row r="7" spans="1:7" ht="12.75">
      <c r="A7" s="97"/>
      <c r="B7" s="98"/>
      <c r="C7" s="99"/>
      <c r="D7" s="88"/>
      <c r="E7" s="88"/>
      <c r="F7" s="92"/>
      <c r="G7" s="88"/>
    </row>
    <row r="8" spans="1:7" ht="12.75" customHeight="1">
      <c r="A8" s="97"/>
      <c r="B8" s="98">
        <v>2</v>
      </c>
      <c r="C8" s="99"/>
      <c r="D8" s="88"/>
      <c r="E8" s="88"/>
      <c r="F8" s="92"/>
      <c r="G8" s="88"/>
    </row>
    <row r="9" spans="1:7" ht="12.75">
      <c r="A9" s="97"/>
      <c r="B9" s="98"/>
      <c r="C9" s="99"/>
      <c r="D9" s="88"/>
      <c r="E9" s="88"/>
      <c r="F9" s="92"/>
      <c r="G9" s="88"/>
    </row>
    <row r="10" spans="1:7" ht="12.75" customHeight="1">
      <c r="A10" s="97"/>
      <c r="B10" s="98">
        <v>3</v>
      </c>
      <c r="C10" s="99"/>
      <c r="D10" s="88"/>
      <c r="E10" s="88"/>
      <c r="F10" s="92"/>
      <c r="G10" s="88"/>
    </row>
    <row r="11" spans="1:7" ht="12.75">
      <c r="A11" s="97"/>
      <c r="B11" s="98"/>
      <c r="C11" s="99"/>
      <c r="D11" s="88"/>
      <c r="E11" s="88"/>
      <c r="F11" s="92"/>
      <c r="G11" s="88"/>
    </row>
    <row r="12" spans="1:7" ht="12.75" customHeight="1">
      <c r="A12" s="97"/>
      <c r="B12" s="98">
        <v>4</v>
      </c>
      <c r="C12" s="99"/>
      <c r="D12" s="88"/>
      <c r="E12" s="88"/>
      <c r="F12" s="92"/>
      <c r="G12" s="92"/>
    </row>
    <row r="13" spans="1:7" ht="12.75">
      <c r="A13" s="97"/>
      <c r="B13" s="98"/>
      <c r="C13" s="99"/>
      <c r="D13" s="88"/>
      <c r="E13" s="88"/>
      <c r="F13" s="92"/>
      <c r="G13" s="92"/>
    </row>
    <row r="14" spans="1:7" ht="12.75" customHeight="1">
      <c r="A14" s="97"/>
      <c r="B14" s="98">
        <v>5</v>
      </c>
      <c r="C14" s="99"/>
      <c r="D14" s="88"/>
      <c r="E14" s="88"/>
      <c r="F14" s="92"/>
      <c r="G14" s="88"/>
    </row>
    <row r="15" spans="1:7" ht="12.75">
      <c r="A15" s="97"/>
      <c r="B15" s="98"/>
      <c r="C15" s="99"/>
      <c r="D15" s="88"/>
      <c r="E15" s="88"/>
      <c r="F15" s="92"/>
      <c r="G15" s="88"/>
    </row>
    <row r="16" spans="1:7" ht="12.75" customHeight="1">
      <c r="A16" s="97"/>
      <c r="B16" s="98">
        <v>6</v>
      </c>
      <c r="C16" s="99"/>
      <c r="D16" s="88"/>
      <c r="E16" s="88"/>
      <c r="F16" s="92"/>
      <c r="G16" s="88"/>
    </row>
    <row r="17" spans="1:7" ht="12.75">
      <c r="A17" s="97"/>
      <c r="B17" s="98"/>
      <c r="C17" s="99"/>
      <c r="D17" s="88"/>
      <c r="E17" s="88"/>
      <c r="F17" s="92"/>
      <c r="G17" s="88"/>
    </row>
    <row r="18" spans="1:7" ht="12.75" customHeight="1">
      <c r="A18" s="97"/>
      <c r="B18" s="98">
        <v>7</v>
      </c>
      <c r="C18" s="99"/>
      <c r="D18" s="88"/>
      <c r="E18" s="88"/>
      <c r="F18" s="92"/>
      <c r="G18" s="88"/>
    </row>
    <row r="19" spans="1:7" ht="12.75">
      <c r="A19" s="97"/>
      <c r="B19" s="98"/>
      <c r="C19" s="99"/>
      <c r="D19" s="88"/>
      <c r="E19" s="88"/>
      <c r="F19" s="92"/>
      <c r="G19" s="88"/>
    </row>
    <row r="20" spans="1:7" ht="12.75" customHeight="1">
      <c r="A20" s="97"/>
      <c r="B20" s="98">
        <v>8</v>
      </c>
      <c r="C20" s="99"/>
      <c r="D20" s="88"/>
      <c r="E20" s="88"/>
      <c r="F20" s="92"/>
      <c r="G20" s="88"/>
    </row>
    <row r="21" spans="1:7" ht="12.75">
      <c r="A21" s="97"/>
      <c r="B21" s="98"/>
      <c r="C21" s="99"/>
      <c r="D21" s="88"/>
      <c r="E21" s="88"/>
      <c r="F21" s="92"/>
      <c r="G21" s="88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7">
      <selection activeCell="F21" sqref="F2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08" t="s">
        <v>28</v>
      </c>
      <c r="B2" s="108"/>
      <c r="C2" s="108"/>
      <c r="D2" s="44"/>
      <c r="F2" s="113" t="str">
        <f>HYPERLINK('пр.взв.'!A4)</f>
        <v>Weight category м 52  kg  </v>
      </c>
      <c r="G2" s="113"/>
      <c r="H2" s="113"/>
    </row>
    <row r="3" spans="1:10" ht="12.75" customHeight="1">
      <c r="A3" s="103" t="s">
        <v>30</v>
      </c>
      <c r="B3" s="103" t="s">
        <v>13</v>
      </c>
      <c r="C3" s="103" t="s">
        <v>14</v>
      </c>
      <c r="D3" s="103" t="s">
        <v>15</v>
      </c>
      <c r="E3" s="103" t="s">
        <v>31</v>
      </c>
      <c r="F3" s="103" t="s">
        <v>32</v>
      </c>
      <c r="G3" s="103" t="s">
        <v>33</v>
      </c>
      <c r="H3" s="103" t="s">
        <v>34</v>
      </c>
      <c r="I3" s="103" t="s">
        <v>35</v>
      </c>
      <c r="J3" s="103" t="s">
        <v>36</v>
      </c>
    </row>
    <row r="4" spans="1:10" ht="13.5" thickBot="1">
      <c r="A4" s="104" t="s">
        <v>30</v>
      </c>
      <c r="B4" s="104" t="s">
        <v>13</v>
      </c>
      <c r="C4" s="104" t="s">
        <v>14</v>
      </c>
      <c r="D4" s="104" t="s">
        <v>15</v>
      </c>
      <c r="E4" s="104" t="s">
        <v>31</v>
      </c>
      <c r="F4" s="104" t="s">
        <v>32</v>
      </c>
      <c r="G4" s="104" t="s">
        <v>33</v>
      </c>
      <c r="H4" s="104" t="s">
        <v>34</v>
      </c>
      <c r="I4" s="104" t="s">
        <v>35</v>
      </c>
      <c r="J4" s="104" t="s">
        <v>36</v>
      </c>
    </row>
    <row r="5" spans="1:10" ht="19.5" customHeight="1">
      <c r="A5" s="106" t="s">
        <v>38</v>
      </c>
      <c r="B5" s="109">
        <v>5</v>
      </c>
      <c r="C5" s="110" t="str">
        <f>VLOOKUP(B5,'пр.взв.'!B7:E22,2,FALSE)</f>
        <v>SORONOKOV VALERIY</v>
      </c>
      <c r="D5" s="110" t="str">
        <f>VLOOKUP(B5,'пр.взв.'!B7:E22,3,FALSE)</f>
        <v>1985 msik</v>
      </c>
      <c r="E5" s="110" t="str">
        <f>VLOOKUP(B5,'пр.взв.'!B7:E22,4,FALSE)</f>
        <v>RUS</v>
      </c>
      <c r="F5" s="114"/>
      <c r="G5" s="92"/>
      <c r="H5" s="116"/>
      <c r="I5" s="105"/>
      <c r="J5" s="100" t="s">
        <v>29</v>
      </c>
    </row>
    <row r="6" spans="1:10" ht="19.5" customHeight="1">
      <c r="A6" s="107"/>
      <c r="B6" s="93"/>
      <c r="C6" s="111"/>
      <c r="D6" s="111"/>
      <c r="E6" s="111"/>
      <c r="F6" s="115"/>
      <c r="G6" s="92"/>
      <c r="H6" s="116"/>
      <c r="I6" s="105"/>
      <c r="J6" s="101"/>
    </row>
    <row r="7" spans="1:10" ht="19.5" customHeight="1">
      <c r="A7" s="112" t="s">
        <v>11</v>
      </c>
      <c r="B7" s="109">
        <v>2</v>
      </c>
      <c r="C7" s="110" t="str">
        <f>VLOOKUP(B7,'пр.взв.'!B7:E22,2,FALSE)</f>
        <v>MONGUSH  ALBERT</v>
      </c>
      <c r="D7" s="110" t="str">
        <f>VLOOKUP(B7,'пр.взв.'!B7:E22,3,FALSE)</f>
        <v>1989 ms</v>
      </c>
      <c r="E7" s="110" t="str">
        <f>VLOOKUP(B7,'пр.взв.'!B7:E22,4,FALSE)</f>
        <v>RUS</v>
      </c>
      <c r="F7" s="114"/>
      <c r="G7" s="97"/>
      <c r="H7" s="116"/>
      <c r="I7" s="105"/>
      <c r="J7" s="101"/>
    </row>
    <row r="8" spans="1:10" ht="19.5" customHeight="1">
      <c r="A8" s="112"/>
      <c r="B8" s="97"/>
      <c r="C8" s="110"/>
      <c r="D8" s="110"/>
      <c r="E8" s="110"/>
      <c r="F8" s="114"/>
      <c r="G8" s="97"/>
      <c r="H8" s="116"/>
      <c r="I8" s="105"/>
      <c r="J8" s="102"/>
    </row>
    <row r="9" spans="1:10" ht="19.5" customHeight="1">
      <c r="A9" s="71"/>
      <c r="B9" s="68"/>
      <c r="C9" s="67"/>
      <c r="D9" s="67"/>
      <c r="E9" s="67"/>
      <c r="F9" s="13"/>
      <c r="G9" s="68"/>
      <c r="H9" s="68"/>
      <c r="I9" s="69"/>
      <c r="J9" s="70"/>
    </row>
    <row r="10" spans="1:10" ht="19.5" customHeight="1">
      <c r="A10" s="73"/>
      <c r="B10" s="74"/>
      <c r="C10" s="75"/>
      <c r="D10" s="67"/>
      <c r="E10" s="67"/>
      <c r="F10" s="13"/>
      <c r="G10" s="68"/>
      <c r="H10" s="68"/>
      <c r="I10" s="69"/>
      <c r="J10" s="70"/>
    </row>
    <row r="11" spans="1:8" ht="36" customHeight="1" thickBot="1">
      <c r="A11" s="76"/>
      <c r="B11" s="76"/>
      <c r="C11" s="72" t="s">
        <v>37</v>
      </c>
      <c r="E11" s="45"/>
      <c r="F11" s="113" t="str">
        <f>HYPERLINK('пр.взв.'!A4)</f>
        <v>Weight category м 52  kg  </v>
      </c>
      <c r="G11" s="113"/>
      <c r="H11" s="113"/>
    </row>
    <row r="12" spans="1:10" ht="12.75" customHeight="1">
      <c r="A12" s="103" t="s">
        <v>30</v>
      </c>
      <c r="B12" s="103" t="s">
        <v>13</v>
      </c>
      <c r="C12" s="103" t="s">
        <v>14</v>
      </c>
      <c r="D12" s="103" t="s">
        <v>15</v>
      </c>
      <c r="E12" s="103" t="s">
        <v>31</v>
      </c>
      <c r="F12" s="103" t="s">
        <v>32</v>
      </c>
      <c r="G12" s="103" t="s">
        <v>33</v>
      </c>
      <c r="H12" s="103" t="s">
        <v>34</v>
      </c>
      <c r="I12" s="103" t="s">
        <v>35</v>
      </c>
      <c r="J12" s="103" t="s">
        <v>36</v>
      </c>
    </row>
    <row r="13" spans="1:10" ht="13.5" thickBot="1">
      <c r="A13" s="104" t="s">
        <v>30</v>
      </c>
      <c r="B13" s="104" t="s">
        <v>13</v>
      </c>
      <c r="C13" s="104" t="s">
        <v>14</v>
      </c>
      <c r="D13" s="104" t="s">
        <v>15</v>
      </c>
      <c r="E13" s="104" t="s">
        <v>31</v>
      </c>
      <c r="F13" s="104" t="s">
        <v>32</v>
      </c>
      <c r="G13" s="104" t="s">
        <v>33</v>
      </c>
      <c r="H13" s="104" t="s">
        <v>34</v>
      </c>
      <c r="I13" s="104" t="s">
        <v>35</v>
      </c>
      <c r="J13" s="104" t="s">
        <v>36</v>
      </c>
    </row>
    <row r="14" spans="1:10" ht="19.5" customHeight="1">
      <c r="A14" s="106" t="s">
        <v>38</v>
      </c>
      <c r="B14" s="109">
        <v>7</v>
      </c>
      <c r="C14" s="110" t="str">
        <f>VLOOKUP(B14,'пр.взв.'!B7:E22,2,FALSE)</f>
        <v>IVANOV SERGEY</v>
      </c>
      <c r="D14" s="110" t="str">
        <f>VLOOKUP(C14,'пр.взв.'!C7:F22,2,FALSE)</f>
        <v>1990 msik</v>
      </c>
      <c r="E14" s="110" t="str">
        <f>VLOOKUP(D14,'пр.взв.'!D7:G22,2,FALSE)</f>
        <v>RUS</v>
      </c>
      <c r="F14" s="114"/>
      <c r="G14" s="92"/>
      <c r="H14" s="97"/>
      <c r="I14" s="105"/>
      <c r="J14" s="100" t="s">
        <v>29</v>
      </c>
    </row>
    <row r="15" spans="1:10" ht="19.5" customHeight="1">
      <c r="A15" s="107"/>
      <c r="B15" s="97"/>
      <c r="C15" s="110"/>
      <c r="D15" s="110"/>
      <c r="E15" s="110"/>
      <c r="F15" s="114"/>
      <c r="G15" s="92"/>
      <c r="H15" s="97"/>
      <c r="I15" s="105"/>
      <c r="J15" s="101"/>
    </row>
    <row r="16" spans="1:10" ht="19.5" customHeight="1">
      <c r="A16" s="112" t="s">
        <v>11</v>
      </c>
      <c r="B16" s="109">
        <v>4</v>
      </c>
      <c r="C16" s="110" t="str">
        <f>VLOOKUP(B16,'пр.взв.'!B7:E22,2,FALSE)</f>
        <v>KARAULOV VASILIY</v>
      </c>
      <c r="D16" s="110" t="str">
        <f>VLOOKUP(C16,'пр.взв.'!C7:F22,2,FALSE)</f>
        <v>1991 ms</v>
      </c>
      <c r="E16" s="110" t="str">
        <f>VLOOKUP(D16,'пр.взв.'!D7:G22,2,FALSE)</f>
        <v>RUS</v>
      </c>
      <c r="F16" s="114"/>
      <c r="G16" s="97"/>
      <c r="H16" s="97"/>
      <c r="I16" s="105"/>
      <c r="J16" s="101"/>
    </row>
    <row r="17" spans="1:10" ht="19.5" customHeight="1">
      <c r="A17" s="112"/>
      <c r="B17" s="97"/>
      <c r="C17" s="110"/>
      <c r="D17" s="110"/>
      <c r="E17" s="110"/>
      <c r="F17" s="114"/>
      <c r="G17" s="97"/>
      <c r="H17" s="97"/>
      <c r="I17" s="105"/>
      <c r="J17" s="102"/>
    </row>
    <row r="18" ht="19.5" customHeight="1"/>
    <row r="19" ht="19.5" customHeight="1"/>
    <row r="20" spans="1:7" ht="19.5" customHeight="1">
      <c r="A20" s="16" t="str">
        <f>HYPERLINK('[2]реквизиты'!$A$8)</f>
        <v>Chiaf refery</v>
      </c>
      <c r="B20" s="11"/>
      <c r="C20" s="11"/>
      <c r="D20" s="11"/>
      <c r="E20" s="2"/>
      <c r="F20" s="46" t="str">
        <f>'[6]полуфинал'!$F$19</f>
        <v>R. Baboyan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7"/>
      <c r="G21" s="3"/>
    </row>
    <row r="22" spans="1:7" ht="19.5" customHeight="1">
      <c r="A22" s="17" t="str">
        <f>HYPERLINK('[2]реквизиты'!$A$10)</f>
        <v>Chiaf  secretary</v>
      </c>
      <c r="C22" s="11"/>
      <c r="D22" s="20"/>
      <c r="E22" s="42"/>
      <c r="F22" s="46" t="str">
        <f>HYPERLINK('[2]реквизиты'!$G$10)</f>
        <v>R. Zakirov</v>
      </c>
      <c r="G22" s="21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  <mergeCell ref="A14:A15"/>
    <mergeCell ref="B14:B15"/>
    <mergeCell ref="C14:C15"/>
    <mergeCell ref="D14:D15"/>
    <mergeCell ref="A16:A17"/>
    <mergeCell ref="B16:B17"/>
    <mergeCell ref="C16:C17"/>
    <mergeCell ref="D16:D17"/>
    <mergeCell ref="E12:E13"/>
    <mergeCell ref="F12:F13"/>
    <mergeCell ref="G12:G13"/>
    <mergeCell ref="H12:H13"/>
    <mergeCell ref="A12:A13"/>
    <mergeCell ref="B12:B13"/>
    <mergeCell ref="C12:C13"/>
    <mergeCell ref="D12:D13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F3:F4"/>
    <mergeCell ref="G7:G8"/>
    <mergeCell ref="B5:B6"/>
    <mergeCell ref="C5:C6"/>
    <mergeCell ref="D5:D6"/>
    <mergeCell ref="E5:E6"/>
    <mergeCell ref="G3:G4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J5:J8"/>
    <mergeCell ref="J14:J17"/>
    <mergeCell ref="I12:I13"/>
    <mergeCell ref="J12:J13"/>
    <mergeCell ref="I3:I4"/>
    <mergeCell ref="J3:J4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4">
      <selection activeCell="D7" sqref="D7:D8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7" t="s">
        <v>19</v>
      </c>
      <c r="B2" s="127"/>
      <c r="C2" s="127"/>
      <c r="D2" s="127"/>
      <c r="E2" s="127"/>
      <c r="F2" s="61"/>
    </row>
    <row r="3" spans="1:9" ht="30" customHeight="1">
      <c r="A3" s="128" t="str">
        <f>HYPERLINK('[2]реквизиты'!A2)</f>
        <v>Stage of a cup of the world - VII international tournament on sambo-wrestling on prizes of general A.A.Aslahanov</v>
      </c>
      <c r="B3" s="128"/>
      <c r="C3" s="128"/>
      <c r="D3" s="128"/>
      <c r="E3" s="128"/>
      <c r="F3" s="62"/>
      <c r="G3" s="14"/>
      <c r="H3" s="14"/>
      <c r="I3" s="15"/>
    </row>
    <row r="4" spans="1:6" ht="24.75" customHeight="1" thickBot="1">
      <c r="A4" s="126" t="s">
        <v>55</v>
      </c>
      <c r="B4" s="126"/>
      <c r="C4" s="126"/>
      <c r="D4" s="126"/>
      <c r="E4" s="126"/>
      <c r="F4" s="60"/>
    </row>
    <row r="5" spans="1:5" ht="12.75" customHeight="1">
      <c r="A5" s="131" t="s">
        <v>12</v>
      </c>
      <c r="B5" s="136" t="s">
        <v>13</v>
      </c>
      <c r="C5" s="131" t="s">
        <v>14</v>
      </c>
      <c r="D5" s="131" t="s">
        <v>15</v>
      </c>
      <c r="E5" s="131" t="s">
        <v>16</v>
      </c>
    </row>
    <row r="6" spans="1:5" ht="12.75" customHeight="1" thickBot="1">
      <c r="A6" s="132"/>
      <c r="B6" s="137"/>
      <c r="C6" s="132"/>
      <c r="D6" s="132"/>
      <c r="E6" s="132"/>
    </row>
    <row r="7" spans="1:5" ht="12.75" customHeight="1">
      <c r="A7" s="88" t="s">
        <v>22</v>
      </c>
      <c r="B7" s="120">
        <v>1</v>
      </c>
      <c r="C7" s="123" t="s">
        <v>39</v>
      </c>
      <c r="D7" s="117" t="s">
        <v>56</v>
      </c>
      <c r="E7" s="117" t="s">
        <v>40</v>
      </c>
    </row>
    <row r="8" spans="1:5" ht="15" customHeight="1">
      <c r="A8" s="129"/>
      <c r="B8" s="120"/>
      <c r="C8" s="124"/>
      <c r="D8" s="117"/>
      <c r="E8" s="117"/>
    </row>
    <row r="9" spans="1:5" ht="12.75" customHeight="1">
      <c r="A9" s="88" t="s">
        <v>23</v>
      </c>
      <c r="B9" s="133">
        <v>2</v>
      </c>
      <c r="C9" s="134" t="s">
        <v>41</v>
      </c>
      <c r="D9" s="117" t="s">
        <v>42</v>
      </c>
      <c r="E9" s="117" t="s">
        <v>43</v>
      </c>
    </row>
    <row r="10" spans="1:5" ht="15" customHeight="1">
      <c r="A10" s="129"/>
      <c r="B10" s="133"/>
      <c r="C10" s="135"/>
      <c r="D10" s="117"/>
      <c r="E10" s="117"/>
    </row>
    <row r="11" spans="1:5" ht="15" customHeight="1">
      <c r="A11" s="88" t="s">
        <v>21</v>
      </c>
      <c r="B11" s="133">
        <v>3</v>
      </c>
      <c r="C11" s="134" t="s">
        <v>44</v>
      </c>
      <c r="D11" s="117" t="s">
        <v>45</v>
      </c>
      <c r="E11" s="117" t="s">
        <v>43</v>
      </c>
    </row>
    <row r="12" spans="1:5" ht="15.75" customHeight="1">
      <c r="A12" s="129"/>
      <c r="B12" s="133"/>
      <c r="C12" s="135"/>
      <c r="D12" s="117"/>
      <c r="E12" s="117"/>
    </row>
    <row r="13" spans="1:5" ht="12.75" customHeight="1">
      <c r="A13" s="88" t="s">
        <v>20</v>
      </c>
      <c r="B13" s="120">
        <v>4</v>
      </c>
      <c r="C13" s="123" t="s">
        <v>46</v>
      </c>
      <c r="D13" s="117" t="s">
        <v>47</v>
      </c>
      <c r="E13" s="117" t="s">
        <v>43</v>
      </c>
    </row>
    <row r="14" spans="1:5" ht="15" customHeight="1">
      <c r="A14" s="129"/>
      <c r="B14" s="120"/>
      <c r="C14" s="124"/>
      <c r="D14" s="117"/>
      <c r="E14" s="117"/>
    </row>
    <row r="15" spans="1:5" ht="12.75" customHeight="1">
      <c r="A15" s="88" t="s">
        <v>24</v>
      </c>
      <c r="B15" s="120">
        <v>5</v>
      </c>
      <c r="C15" s="123" t="s">
        <v>48</v>
      </c>
      <c r="D15" s="117" t="s">
        <v>49</v>
      </c>
      <c r="E15" s="117" t="s">
        <v>43</v>
      </c>
    </row>
    <row r="16" spans="1:5" ht="15" customHeight="1">
      <c r="A16" s="129"/>
      <c r="B16" s="120"/>
      <c r="C16" s="124"/>
      <c r="D16" s="117"/>
      <c r="E16" s="117"/>
    </row>
    <row r="17" spans="1:5" ht="15" customHeight="1">
      <c r="A17" s="88" t="s">
        <v>25</v>
      </c>
      <c r="B17" s="120">
        <v>6</v>
      </c>
      <c r="C17" s="125" t="s">
        <v>50</v>
      </c>
      <c r="D17" s="117" t="s">
        <v>51</v>
      </c>
      <c r="E17" s="117" t="s">
        <v>52</v>
      </c>
    </row>
    <row r="18" spans="1:5" ht="15" customHeight="1">
      <c r="A18" s="129"/>
      <c r="B18" s="120"/>
      <c r="C18" s="124"/>
      <c r="D18" s="117"/>
      <c r="E18" s="117"/>
    </row>
    <row r="19" spans="1:5" ht="12.75" customHeight="1">
      <c r="A19" s="130" t="s">
        <v>26</v>
      </c>
      <c r="B19" s="120">
        <v>7</v>
      </c>
      <c r="C19" s="123" t="s">
        <v>53</v>
      </c>
      <c r="D19" s="117" t="s">
        <v>54</v>
      </c>
      <c r="E19" s="117" t="s">
        <v>43</v>
      </c>
    </row>
    <row r="20" spans="1:5" ht="15" customHeight="1">
      <c r="A20" s="129"/>
      <c r="B20" s="120"/>
      <c r="C20" s="124"/>
      <c r="D20" s="117"/>
      <c r="E20" s="117"/>
    </row>
    <row r="21" spans="1:5" ht="19.5" customHeight="1">
      <c r="A21" s="88" t="s">
        <v>27</v>
      </c>
      <c r="B21" s="120">
        <v>8</v>
      </c>
      <c r="C21" s="121"/>
      <c r="D21" s="118"/>
      <c r="E21" s="118"/>
    </row>
    <row r="22" spans="1:5" ht="16.5" customHeight="1">
      <c r="A22" s="88"/>
      <c r="B22" s="120"/>
      <c r="C22" s="122"/>
      <c r="D22" s="119"/>
      <c r="E22" s="119"/>
    </row>
    <row r="23" ht="17.25" customHeight="1">
      <c r="E23" s="8"/>
    </row>
    <row r="24" spans="1:5" ht="24.75" customHeight="1">
      <c r="A24" s="16" t="str">
        <f>HYPERLINK('[2]реквизиты'!$A$8)</f>
        <v>Chiaf refery</v>
      </c>
      <c r="B24" s="11"/>
      <c r="C24" s="11"/>
      <c r="D24" s="11"/>
      <c r="E24" s="17" t="str">
        <f>HYPERLINK('[2]реквизиты'!$G$8)</f>
        <v>A. Lebedev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17" t="str">
        <f>HYPERLINK('[2]реквизиты'!$A$10)</f>
        <v>Chiaf  secretary</v>
      </c>
      <c r="B26" s="11"/>
      <c r="C26" s="11"/>
      <c r="D26" s="20"/>
      <c r="E26" s="17" t="str">
        <f>HYPERLINK('[2]реквизиты'!$G$10)</f>
        <v>R. Zakirov</v>
      </c>
    </row>
    <row r="27" spans="1:5" ht="15.75" customHeight="1">
      <c r="A27" s="10"/>
      <c r="B27" s="10"/>
      <c r="C27" s="10"/>
      <c r="D27" s="10"/>
      <c r="E27" s="21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48">
    <mergeCell ref="A13:A14"/>
    <mergeCell ref="B13:B14"/>
    <mergeCell ref="B11:B12"/>
    <mergeCell ref="C11:C12"/>
    <mergeCell ref="D11:D12"/>
    <mergeCell ref="D13:D14"/>
    <mergeCell ref="C7:C8"/>
    <mergeCell ref="D7:D8"/>
    <mergeCell ref="A5:A6"/>
    <mergeCell ref="B5:B6"/>
    <mergeCell ref="C5:C6"/>
    <mergeCell ref="D5:D6"/>
    <mergeCell ref="B19:B20"/>
    <mergeCell ref="A19:A20"/>
    <mergeCell ref="E9:E10"/>
    <mergeCell ref="E5:E6"/>
    <mergeCell ref="D9:D10"/>
    <mergeCell ref="E7:E8"/>
    <mergeCell ref="A7:A8"/>
    <mergeCell ref="B7:B8"/>
    <mergeCell ref="B9:B10"/>
    <mergeCell ref="C9:C10"/>
    <mergeCell ref="A15:A16"/>
    <mergeCell ref="B15:B16"/>
    <mergeCell ref="D15:D16"/>
    <mergeCell ref="C15:C16"/>
    <mergeCell ref="A17:A18"/>
    <mergeCell ref="B17:B18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E17:E18"/>
    <mergeCell ref="E21:E22"/>
    <mergeCell ref="A21:A22"/>
    <mergeCell ref="B21:B22"/>
    <mergeCell ref="C21:C22"/>
    <mergeCell ref="D21:D22"/>
    <mergeCell ref="D19:D20"/>
    <mergeCell ref="C19:C20"/>
    <mergeCell ref="C17:C18"/>
    <mergeCell ref="D17:D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40" sqref="A1:K40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163" t="str">
        <f>'[3]реквизиты'!$A$2</f>
        <v>Stage of Sambo World  Cups in commemoration of A.A. Kharlampiev on sport and combat sambo for senior men and women </v>
      </c>
      <c r="D1" s="164"/>
      <c r="E1" s="164"/>
      <c r="F1" s="164"/>
      <c r="G1" s="164"/>
      <c r="H1" s="164"/>
      <c r="I1" s="164"/>
      <c r="J1" s="165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66" t="str">
        <f>HYPERLINK('[2]реквизиты'!$A$3)</f>
        <v>03 - 05 October  2008 Moscow /Russia/</v>
      </c>
      <c r="D2" s="166"/>
      <c r="E2" s="166"/>
      <c r="F2" s="166"/>
      <c r="G2" s="166"/>
      <c r="H2" s="166"/>
      <c r="I2" s="166"/>
      <c r="J2" s="166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3"/>
      <c r="C3" s="167" t="str">
        <f>HYPERLINK('пр.взв.'!$A$4)</f>
        <v>Weight category м 52  kg  </v>
      </c>
      <c r="D3" s="167"/>
      <c r="E3" s="167"/>
      <c r="F3" s="167"/>
      <c r="G3" s="167"/>
      <c r="H3" s="167"/>
      <c r="I3" s="167"/>
      <c r="J3" s="167"/>
      <c r="K3" s="63"/>
      <c r="L3" s="63"/>
      <c r="M3" s="63"/>
      <c r="N3" s="63"/>
      <c r="O3" s="63"/>
      <c r="P3" s="63"/>
    </row>
    <row r="4" spans="1:13" ht="16.5" thickBot="1">
      <c r="A4" s="162" t="s">
        <v>0</v>
      </c>
      <c r="B4" s="162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6">
        <v>1</v>
      </c>
      <c r="B5" s="148" t="str">
        <f>VLOOKUP(A5,'пр.взв.'!B5:E22,2,FALSE)</f>
        <v>KANZHANOV BEUMBET</v>
      </c>
      <c r="C5" s="150" t="str">
        <f>VLOOKUP(A5,'пр.взв.'!B5:E22,3,FALSE)</f>
        <v>1991  ms</v>
      </c>
      <c r="D5" s="152" t="str">
        <f>VLOOKUP(A5,'пр.взв.'!B5:E22,4,FALSE)</f>
        <v>KAZ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7"/>
      <c r="B6" s="149"/>
      <c r="C6" s="151"/>
      <c r="D6" s="153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54">
        <v>5</v>
      </c>
      <c r="B7" s="155" t="str">
        <f>VLOOKUP(A7,'пр.взв.'!B5:E22,2,FALSE)</f>
        <v>SORONOKOV VALERIY</v>
      </c>
      <c r="C7" s="157" t="str">
        <f>VLOOKUP(A7,'пр.взв.'!B5:E22,3,FALSE)</f>
        <v>1985 msik</v>
      </c>
      <c r="D7" s="159" t="str">
        <f>VLOOKUP(A7,'пр.взв.'!B5:E22,4,FALSE)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7"/>
      <c r="B8" s="156"/>
      <c r="C8" s="158"/>
      <c r="D8" s="160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6">
        <v>3</v>
      </c>
      <c r="B9" s="148" t="str">
        <f>VLOOKUP(A9,'пр.взв.'!B5:E22,2,FALSE)</f>
        <v>KLYUKIN ALEKSEY</v>
      </c>
      <c r="C9" s="150" t="str">
        <f>VLOOKUP(A9,'пр.взв.'!B5:E22,3,FALSE)</f>
        <v>1990 kms</v>
      </c>
      <c r="D9" s="152" t="str">
        <f>VLOOKUP(A9,'пр.взв.'!B5:E22,4,FALSE)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7"/>
      <c r="B10" s="149"/>
      <c r="C10" s="151"/>
      <c r="D10" s="153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54">
        <v>7</v>
      </c>
      <c r="B11" s="155" t="str">
        <f>VLOOKUP(A11,'пр.взв.'!B5:E22,2,FALSE)</f>
        <v>IVANOV SERGEY</v>
      </c>
      <c r="C11" s="157" t="str">
        <f>VLOOKUP(A11,'пр.взв.'!B5:E22,3,FALSE)</f>
        <v>1990 msik</v>
      </c>
      <c r="D11" s="159" t="str">
        <f>VLOOKUP(A11,'пр.взв.'!B5:E22,4,FALSE)</f>
        <v>RUS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61"/>
      <c r="B12" s="156"/>
      <c r="C12" s="158"/>
      <c r="D12" s="160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62" t="s">
        <v>11</v>
      </c>
      <c r="B15" s="162"/>
      <c r="E15" s="22"/>
      <c r="F15" s="22"/>
      <c r="G15" s="22"/>
      <c r="H15" s="22"/>
      <c r="I15" s="41"/>
      <c r="J15" s="3"/>
    </row>
    <row r="16" spans="1:10" ht="13.5" thickBot="1">
      <c r="A16" s="146">
        <v>2</v>
      </c>
      <c r="B16" s="148" t="str">
        <f>VLOOKUP(A16,'пр.взв.'!B6:E22,2,FALSE)</f>
        <v>MONGUSH  ALBERT</v>
      </c>
      <c r="C16" s="150" t="str">
        <f>VLOOKUP(A16,'пр.взв.'!B6:E22,3,FALSE)</f>
        <v>1989 ms</v>
      </c>
      <c r="D16" s="152" t="str">
        <f>VLOOKUP(A16,'пр.взв.'!B6:E22,4,FALSE)</f>
        <v>RUS</v>
      </c>
      <c r="E16" s="22"/>
      <c r="F16" s="22"/>
      <c r="G16" s="22"/>
      <c r="H16" s="22"/>
      <c r="I16" s="35"/>
      <c r="J16" s="3"/>
    </row>
    <row r="17" spans="1:10" ht="12.75">
      <c r="A17" s="147"/>
      <c r="B17" s="149"/>
      <c r="C17" s="151"/>
      <c r="D17" s="153"/>
      <c r="E17" s="24"/>
      <c r="F17" s="22"/>
      <c r="G17" s="29"/>
      <c r="H17" s="26"/>
      <c r="I17" s="35"/>
      <c r="J17" s="3"/>
    </row>
    <row r="18" spans="1:10" ht="13.5" thickBot="1">
      <c r="A18" s="154">
        <v>6</v>
      </c>
      <c r="B18" s="155" t="str">
        <f>VLOOKUP(A18,'пр.взв.'!B6:E22,2,FALSE)</f>
        <v>AKHMADOV DZHAMBULAT</v>
      </c>
      <c r="C18" s="157" t="str">
        <f>VLOOKUP(A18,'пр.взв.'!B6:E22,3,FALSE)</f>
        <v>1990 ms</v>
      </c>
      <c r="D18" s="159" t="str">
        <f>VLOOKUP(A18,'пр.взв.'!B6:E22,4,FALSE)</f>
        <v>BLR</v>
      </c>
      <c r="E18" s="23"/>
      <c r="F18" s="25"/>
      <c r="G18" s="28"/>
      <c r="H18" s="26"/>
      <c r="I18" s="35"/>
      <c r="J18" s="3"/>
    </row>
    <row r="19" spans="1:10" ht="13.5" thickBot="1">
      <c r="A19" s="147"/>
      <c r="B19" s="156"/>
      <c r="C19" s="158"/>
      <c r="D19" s="160"/>
      <c r="E19" s="22"/>
      <c r="F19" s="26"/>
      <c r="G19" s="24"/>
      <c r="H19" s="30"/>
      <c r="I19" s="35"/>
      <c r="J19" s="3"/>
    </row>
    <row r="20" spans="1:8" ht="13.5" thickBot="1">
      <c r="A20" s="146">
        <v>4</v>
      </c>
      <c r="B20" s="148" t="str">
        <f>VLOOKUP(A20,'пр.взв.'!B6:E22,2,FALSE)</f>
        <v>KARAULOV VASILIY</v>
      </c>
      <c r="C20" s="150" t="str">
        <f>VLOOKUP(A20,'пр.взв.'!B6:E22,3,FALSE)</f>
        <v>1991 ms</v>
      </c>
      <c r="D20" s="152" t="str">
        <f>VLOOKUP(A20,'пр.взв.'!B6:E22,4,FALSE)</f>
        <v>RUS</v>
      </c>
      <c r="E20" s="22"/>
      <c r="F20" s="26"/>
      <c r="G20" s="23"/>
      <c r="H20" s="3"/>
    </row>
    <row r="21" spans="1:8" ht="12.75">
      <c r="A21" s="147"/>
      <c r="B21" s="149"/>
      <c r="C21" s="151"/>
      <c r="D21" s="153"/>
      <c r="E21" s="24"/>
      <c r="F21" s="27"/>
      <c r="G21" s="28"/>
      <c r="H21" s="26"/>
    </row>
    <row r="22" spans="1:8" ht="13.5" thickBot="1">
      <c r="A22" s="138">
        <v>8</v>
      </c>
      <c r="B22" s="140">
        <f>VLOOKUP(A22,'пр.взв.'!B6:E22,2,FALSE)</f>
        <v>0</v>
      </c>
      <c r="C22" s="142">
        <f>VLOOKUP(A22,'пр.взв.'!B6:E22,3,FALSE)</f>
        <v>0</v>
      </c>
      <c r="D22" s="144">
        <f>VLOOKUP(A22,'пр.взв.'!B6:E22,4,FALSE)</f>
        <v>0</v>
      </c>
      <c r="E22" s="23"/>
      <c r="F22" s="22"/>
      <c r="G22" s="29"/>
      <c r="H22" s="26"/>
    </row>
    <row r="23" spans="1:8" ht="13.5" thickBot="1">
      <c r="A23" s="139"/>
      <c r="B23" s="141"/>
      <c r="C23" s="143"/>
      <c r="D23" s="145"/>
      <c r="E23" s="22"/>
      <c r="F23" s="22"/>
      <c r="G23" s="29"/>
      <c r="H23" s="26"/>
    </row>
    <row r="26" spans="1:7" ht="12.75">
      <c r="A26" s="10" t="s">
        <v>1</v>
      </c>
      <c r="G26" s="10" t="s">
        <v>17</v>
      </c>
    </row>
    <row r="28" spans="2:8" ht="12.75">
      <c r="B28" s="32"/>
      <c r="H28" s="32"/>
    </row>
    <row r="29" spans="2:8" ht="12.75">
      <c r="B29" s="33"/>
      <c r="H29" s="33"/>
    </row>
    <row r="30" spans="2:13" ht="12.75">
      <c r="B30" s="33"/>
      <c r="C30" s="7"/>
      <c r="D30" s="7"/>
      <c r="E30" s="3"/>
      <c r="F30" s="3"/>
      <c r="G30" s="3"/>
      <c r="H30" s="33"/>
      <c r="I30" s="7"/>
      <c r="J30" s="7"/>
      <c r="K30" s="7"/>
      <c r="L30" s="3"/>
      <c r="M30" s="3"/>
    </row>
    <row r="31" spans="2:13" ht="12.75">
      <c r="B31" s="34"/>
      <c r="C31" s="3"/>
      <c r="D31" s="3"/>
      <c r="E31" s="3"/>
      <c r="F31" s="3"/>
      <c r="G31" s="3"/>
      <c r="H31" s="34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Chiaf refery</v>
      </c>
      <c r="C37" s="11"/>
      <c r="D37" s="11"/>
      <c r="E37" s="11"/>
      <c r="F37" s="2"/>
      <c r="G37" s="2"/>
      <c r="H37" s="2"/>
      <c r="I37" s="17" t="str">
        <f>HYPERLINK('[2]реквизиты'!$G$8)</f>
        <v>A. Lebedev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17" t="str">
        <f>HYPERLINK('[2]реквизиты'!$A$10)</f>
        <v>Chiaf  secretary</v>
      </c>
      <c r="D39" s="11"/>
      <c r="E39" s="20"/>
      <c r="F39" s="42"/>
      <c r="G39" s="2"/>
      <c r="H39" s="2"/>
      <c r="I39" s="17" t="str">
        <f>HYPERLINK('[2]реквизиты'!$G$10)</f>
        <v>R. Zakirov</v>
      </c>
      <c r="J39" s="3"/>
      <c r="K39" s="21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O39"/>
  <sheetViews>
    <sheetView tabSelected="1" zoomScalePageLayoutView="0" workbookViewId="0" topLeftCell="A19">
      <selection activeCell="A40" sqref="A1:N40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190" t="s">
        <v>18</v>
      </c>
      <c r="D1" s="190"/>
      <c r="E1" s="190"/>
      <c r="F1" s="190"/>
      <c r="G1" s="190"/>
      <c r="H1" s="190"/>
      <c r="I1" s="190"/>
      <c r="J1" s="190"/>
      <c r="K1" s="190"/>
      <c r="L1" s="190"/>
    </row>
    <row r="2" spans="2:12" ht="57" customHeight="1" thickBot="1">
      <c r="B2" s="49"/>
      <c r="C2" s="177" t="str">
        <f>'[3]реквизиты'!$A$16</f>
        <v>Stage of Sambo World  Cups -  A.A. Harlampiev Memorial (M)</v>
      </c>
      <c r="D2" s="178"/>
      <c r="E2" s="178"/>
      <c r="F2" s="178"/>
      <c r="G2" s="178"/>
      <c r="H2" s="178"/>
      <c r="I2" s="178"/>
      <c r="J2" s="178"/>
      <c r="K2" s="178"/>
      <c r="L2" s="179"/>
    </row>
    <row r="3" spans="2:13" ht="26.25" customHeight="1" thickBot="1">
      <c r="B3" s="166" t="str">
        <f>'[3]регистрация'!$A$3</f>
        <v>Mart  24 -27.2011            Moscow (Russia)     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2:14" ht="27.75" customHeight="1" thickBot="1">
      <c r="B4" s="66"/>
      <c r="C4" s="170" t="str">
        <f>HYPERLINK('пр.взв.'!$A$4)</f>
        <v>Weight category м 52  kg  </v>
      </c>
      <c r="D4" s="171"/>
      <c r="E4" s="171"/>
      <c r="F4" s="171"/>
      <c r="G4" s="171"/>
      <c r="H4" s="171"/>
      <c r="I4" s="171"/>
      <c r="J4" s="171"/>
      <c r="K4" s="171"/>
      <c r="L4" s="172"/>
      <c r="M4" s="66"/>
      <c r="N4" s="66"/>
    </row>
    <row r="5" ht="18" customHeight="1">
      <c r="A5" s="48"/>
    </row>
    <row r="6" spans="1:15" ht="24" customHeight="1" thickBot="1">
      <c r="A6" s="50" t="s">
        <v>10</v>
      </c>
      <c r="N6" s="53"/>
      <c r="O6" s="53"/>
    </row>
    <row r="7" spans="1:15" ht="12.75" customHeight="1" thickBot="1">
      <c r="A7" s="206">
        <v>1</v>
      </c>
      <c r="B7" s="208" t="str">
        <f>VLOOKUP(A7,'пр.взв.'!B7:E22,2,FALSE)</f>
        <v>KANZHANOV BEUMBET</v>
      </c>
      <c r="C7" s="210" t="str">
        <f>VLOOKUP(A7,'пр.взв.'!B7:E22,3,FALSE)</f>
        <v>1991  ms</v>
      </c>
      <c r="D7" s="173" t="str">
        <f>VLOOKUP(A7,'пр.взв.'!B7:E22,4,FALSE)</f>
        <v>KAZ</v>
      </c>
      <c r="K7" s="200">
        <v>1</v>
      </c>
      <c r="L7" s="201">
        <v>4</v>
      </c>
      <c r="M7" s="202" t="str">
        <f>VLOOKUP(L7,'пр.взв.'!B7:E22,2,FALSE)</f>
        <v>KARAULOV VASILIY</v>
      </c>
      <c r="N7" s="188" t="str">
        <f>VLOOKUP(L7,'пр.взв.'!B7:E22,4,FALSE)</f>
        <v>RUS</v>
      </c>
      <c r="O7" s="53"/>
    </row>
    <row r="8" spans="1:15" ht="12.75" customHeight="1">
      <c r="A8" s="207"/>
      <c r="B8" s="209"/>
      <c r="C8" s="211"/>
      <c r="D8" s="174"/>
      <c r="E8" s="168">
        <v>5</v>
      </c>
      <c r="K8" s="183"/>
      <c r="L8" s="185"/>
      <c r="M8" s="187"/>
      <c r="N8" s="181"/>
      <c r="O8" s="53"/>
    </row>
    <row r="9" spans="1:15" ht="12.75" customHeight="1" thickBot="1">
      <c r="A9" s="218">
        <v>5</v>
      </c>
      <c r="B9" s="214" t="str">
        <f>VLOOKUP(A9,'пр.взв.'!B7:E22,2,FALSE)</f>
        <v>SORONOKOV VALERIY</v>
      </c>
      <c r="C9" s="216" t="str">
        <f>VLOOKUP(A9,'пр.взв.'!B7:E22,3,FALSE)</f>
        <v>1985 msik</v>
      </c>
      <c r="D9" s="175" t="str">
        <f>VLOOKUP(A9,'пр.взв.'!B7:E22,4,FALSE)</f>
        <v>RUS</v>
      </c>
      <c r="E9" s="169"/>
      <c r="F9" s="7"/>
      <c r="G9" s="35"/>
      <c r="K9" s="182">
        <v>2</v>
      </c>
      <c r="L9" s="184">
        <v>7</v>
      </c>
      <c r="M9" s="186" t="str">
        <f>VLOOKUP(L9,'пр.взв.'!B7:E22,2,FALSE)</f>
        <v>IVANOV SERGEY</v>
      </c>
      <c r="N9" s="180" t="str">
        <f>VLOOKUP(L9,'пр.взв.'!B7:E22,4,FALSE)</f>
        <v>RUS</v>
      </c>
      <c r="O9" s="53"/>
    </row>
    <row r="10" spans="1:15" ht="12.75" customHeight="1" thickBot="1">
      <c r="A10" s="219"/>
      <c r="B10" s="215"/>
      <c r="C10" s="217"/>
      <c r="D10" s="176"/>
      <c r="F10" s="3"/>
      <c r="G10" s="168">
        <v>7</v>
      </c>
      <c r="K10" s="183"/>
      <c r="L10" s="189"/>
      <c r="M10" s="187"/>
      <c r="N10" s="181"/>
      <c r="O10" s="53"/>
    </row>
    <row r="11" spans="1:15" ht="12.75" customHeight="1" thickBot="1">
      <c r="A11" s="206">
        <v>3</v>
      </c>
      <c r="B11" s="208" t="str">
        <f>VLOOKUP(A11,'пр.взв.'!B7:E22,2,FALSE)</f>
        <v>KLYUKIN ALEKSEY</v>
      </c>
      <c r="C11" s="210" t="str">
        <f>VLOOKUP(A11,'пр.взв.'!B7:E22,3,FALSE)</f>
        <v>1990 kms</v>
      </c>
      <c r="D11" s="173" t="str">
        <f>VLOOKUP(A11,'пр.взв.'!B7:E22,4,FALSE)</f>
        <v>RUS</v>
      </c>
      <c r="F11" s="3"/>
      <c r="G11" s="169"/>
      <c r="H11" s="32"/>
      <c r="K11" s="182">
        <v>3</v>
      </c>
      <c r="L11" s="184">
        <v>2</v>
      </c>
      <c r="M11" s="186" t="str">
        <f>VLOOKUP(L11,'пр.взв.'!B7:E22,2,FALSE)</f>
        <v>MONGUSH  ALBERT</v>
      </c>
      <c r="N11" s="180" t="str">
        <f>VLOOKUP(L11,'пр.взв.'!B7:E22,4,FALSE)</f>
        <v>RUS</v>
      </c>
      <c r="O11" s="53"/>
    </row>
    <row r="12" spans="1:15" ht="12.75" customHeight="1">
      <c r="A12" s="207"/>
      <c r="B12" s="209"/>
      <c r="C12" s="211"/>
      <c r="D12" s="174"/>
      <c r="E12" s="168">
        <v>7</v>
      </c>
      <c r="F12" s="2"/>
      <c r="G12" s="35"/>
      <c r="H12" s="33"/>
      <c r="K12" s="183"/>
      <c r="L12" s="185"/>
      <c r="M12" s="187"/>
      <c r="N12" s="181"/>
      <c r="O12" s="53"/>
    </row>
    <row r="13" spans="1:15" ht="12.75" customHeight="1" thickBot="1">
      <c r="A13" s="218">
        <v>7</v>
      </c>
      <c r="B13" s="214" t="str">
        <f>VLOOKUP(A13,'пр.взв.'!B7:E22,2,FALSE)</f>
        <v>IVANOV SERGEY</v>
      </c>
      <c r="C13" s="216" t="str">
        <f>VLOOKUP(A13,'пр.взв.'!B7:E22,3,FALSE)</f>
        <v>1990 msik</v>
      </c>
      <c r="D13" s="175" t="str">
        <f>VLOOKUP(A13,'пр.взв.'!B7:E22,4,FALSE)</f>
        <v>RUS</v>
      </c>
      <c r="E13" s="169"/>
      <c r="G13" s="3"/>
      <c r="H13" s="33"/>
      <c r="K13" s="182">
        <v>3</v>
      </c>
      <c r="L13" s="184">
        <v>5</v>
      </c>
      <c r="M13" s="186" t="str">
        <f>VLOOKUP(L13,'пр.взв.'!B7:E22,2,FALSE)</f>
        <v>SORONOKOV VALERIY</v>
      </c>
      <c r="N13" s="180" t="str">
        <f>VLOOKUP(L13,'пр.взв.'!B7:E22,4,FALSE)</f>
        <v>RUS</v>
      </c>
      <c r="O13" s="53"/>
    </row>
    <row r="14" spans="1:15" ht="12.75" customHeight="1" thickBot="1">
      <c r="A14" s="219"/>
      <c r="B14" s="215"/>
      <c r="C14" s="217"/>
      <c r="D14" s="176"/>
      <c r="G14" s="3"/>
      <c r="H14" s="33"/>
      <c r="K14" s="183"/>
      <c r="L14" s="185"/>
      <c r="M14" s="187"/>
      <c r="N14" s="181"/>
      <c r="O14" s="53"/>
    </row>
    <row r="15" spans="1:15" ht="12" customHeight="1">
      <c r="A15" s="212" t="s">
        <v>11</v>
      </c>
      <c r="B15" s="65"/>
      <c r="C15" s="65"/>
      <c r="D15" s="65"/>
      <c r="G15" s="3"/>
      <c r="H15" s="33"/>
      <c r="I15" s="168">
        <v>4</v>
      </c>
      <c r="K15" s="197" t="s">
        <v>62</v>
      </c>
      <c r="L15" s="199">
        <v>1</v>
      </c>
      <c r="M15" s="186" t="str">
        <f>VLOOKUP(L15,'пр.взв.'!B7:E22,2,FALSE)</f>
        <v>KANZHANOV BEUMBET</v>
      </c>
      <c r="N15" s="180" t="str">
        <f>VLOOKUP(L15,'пр.взв.'!B7:E22,4,FALSE)</f>
        <v>KAZ</v>
      </c>
      <c r="O15" s="53"/>
    </row>
    <row r="16" spans="1:15" ht="12" customHeight="1" thickBot="1">
      <c r="A16" s="213"/>
      <c r="B16" s="65"/>
      <c r="C16" s="65"/>
      <c r="D16" s="65"/>
      <c r="G16" s="3"/>
      <c r="H16" s="33"/>
      <c r="I16" s="169"/>
      <c r="K16" s="198"/>
      <c r="L16" s="185"/>
      <c r="M16" s="187"/>
      <c r="N16" s="181"/>
      <c r="O16" s="53"/>
    </row>
    <row r="17" spans="1:15" ht="12.75" customHeight="1" thickBot="1">
      <c r="A17" s="206">
        <v>2</v>
      </c>
      <c r="B17" s="208" t="str">
        <f>VLOOKUP(A17,'пр.взв.'!B7:E22,2,FALSE)</f>
        <v>MONGUSH  ALBERT</v>
      </c>
      <c r="C17" s="210" t="str">
        <f>VLOOKUP(A17,'пр.взв.'!B7:E22,3,FALSE)</f>
        <v>1989 ms</v>
      </c>
      <c r="D17" s="173" t="str">
        <f>VLOOKUP(A17,'пр.взв.'!B7:E22,4,FALSE)</f>
        <v>RUS</v>
      </c>
      <c r="G17" s="3"/>
      <c r="H17" s="33"/>
      <c r="K17" s="197" t="s">
        <v>62</v>
      </c>
      <c r="L17" s="184">
        <v>3</v>
      </c>
      <c r="M17" s="186" t="str">
        <f>VLOOKUP(L17,'пр.взв.'!B7:E22,2,FALSE)</f>
        <v>KLYUKIN ALEKSEY</v>
      </c>
      <c r="N17" s="180" t="str">
        <f>VLOOKUP(L17,'пр.взв.'!B7:E22,4,FALSE)</f>
        <v>RUS</v>
      </c>
      <c r="O17" s="53"/>
    </row>
    <row r="18" spans="1:15" ht="12.75" customHeight="1">
      <c r="A18" s="207"/>
      <c r="B18" s="209"/>
      <c r="C18" s="211"/>
      <c r="D18" s="174"/>
      <c r="E18" s="168">
        <v>2</v>
      </c>
      <c r="G18" s="3"/>
      <c r="H18" s="33"/>
      <c r="K18" s="198"/>
      <c r="L18" s="185"/>
      <c r="M18" s="187"/>
      <c r="N18" s="181"/>
      <c r="O18" s="53"/>
    </row>
    <row r="19" spans="1:15" ht="12.75" customHeight="1" thickBot="1">
      <c r="A19" s="218">
        <v>6</v>
      </c>
      <c r="B19" s="214" t="str">
        <f>VLOOKUP(A19,'пр.взв.'!B7:E22,2,FALSE)</f>
        <v>AKHMADOV DZHAMBULAT</v>
      </c>
      <c r="C19" s="216" t="str">
        <f>VLOOKUP(A19,'пр.взв.'!B7:E22,3,FALSE)</f>
        <v>1990 ms</v>
      </c>
      <c r="D19" s="175" t="str">
        <f>VLOOKUP(A19,'пр.взв.'!B7:E22,4,FALSE)</f>
        <v>BLR</v>
      </c>
      <c r="E19" s="169"/>
      <c r="F19" s="7"/>
      <c r="G19" s="35"/>
      <c r="H19" s="33"/>
      <c r="K19" s="197" t="s">
        <v>62</v>
      </c>
      <c r="L19" s="184">
        <v>6</v>
      </c>
      <c r="M19" s="186" t="str">
        <f>VLOOKUP(L19,'пр.взв.'!B7:E22,2,FALSE)</f>
        <v>AKHMADOV DZHAMBULAT</v>
      </c>
      <c r="N19" s="180" t="str">
        <f>VLOOKUP(L19,'пр.взв.'!B7:E22,4,FALSE)</f>
        <v>BLR</v>
      </c>
      <c r="O19" s="53"/>
    </row>
    <row r="20" spans="1:15" ht="12.75" customHeight="1" thickBot="1">
      <c r="A20" s="219"/>
      <c r="B20" s="215"/>
      <c r="C20" s="217"/>
      <c r="D20" s="176"/>
      <c r="F20" s="3"/>
      <c r="G20" s="168">
        <v>4</v>
      </c>
      <c r="H20" s="34"/>
      <c r="K20" s="198"/>
      <c r="L20" s="185"/>
      <c r="M20" s="187"/>
      <c r="N20" s="181"/>
      <c r="O20" s="53"/>
    </row>
    <row r="21" spans="1:15" ht="12.75" customHeight="1" thickBot="1">
      <c r="A21" s="206">
        <v>4</v>
      </c>
      <c r="B21" s="208" t="str">
        <f>VLOOKUP(A21,'пр.взв.'!B7:E22,2,FALSE)</f>
        <v>KARAULOV VASILIY</v>
      </c>
      <c r="C21" s="210" t="str">
        <f>VLOOKUP(A21,'пр.взв.'!B7:E22,3,FALSE)</f>
        <v>1991 ms</v>
      </c>
      <c r="D21" s="173" t="str">
        <f>VLOOKUP(A21,'пр.взв.'!B7:E22,4,FALSE)</f>
        <v>RUS</v>
      </c>
      <c r="F21" s="3"/>
      <c r="G21" s="169"/>
      <c r="H21" s="3"/>
      <c r="K21" s="191"/>
      <c r="L21" s="193"/>
      <c r="M21" s="195" t="e">
        <f>VLOOKUP(L21,'пр.взв.'!B7:E22,2,FALSE)</f>
        <v>#N/A</v>
      </c>
      <c r="N21" s="193" t="e">
        <f>VLOOKUP(L21,'пр.взв.'!B7:E22,4,FALSE)</f>
        <v>#N/A</v>
      </c>
      <c r="O21" s="53"/>
    </row>
    <row r="22" spans="1:15" ht="13.5" customHeight="1">
      <c r="A22" s="207"/>
      <c r="B22" s="209"/>
      <c r="C22" s="211"/>
      <c r="D22" s="174"/>
      <c r="E22" s="168">
        <v>4</v>
      </c>
      <c r="F22" s="2"/>
      <c r="G22" s="35"/>
      <c r="H22" s="3"/>
      <c r="K22" s="192"/>
      <c r="L22" s="194"/>
      <c r="M22" s="196"/>
      <c r="N22" s="194"/>
      <c r="O22" s="53"/>
    </row>
    <row r="23" spans="1:15" ht="12.75" customHeight="1" thickBot="1">
      <c r="A23" s="222">
        <v>8</v>
      </c>
      <c r="B23" s="224">
        <f>VLOOKUP(A23,'пр.взв.'!B7:E22,2,FALSE)</f>
        <v>0</v>
      </c>
      <c r="C23" s="142">
        <f>VLOOKUP(A23,'пр.взв.'!B7:E22,3,FALSE)</f>
        <v>0</v>
      </c>
      <c r="D23" s="144">
        <f>VLOOKUP(A23,'пр.взв.'!B7:E22,4,FALSE)</f>
        <v>0</v>
      </c>
      <c r="E23" s="169"/>
      <c r="G23" s="3"/>
      <c r="H23" s="3"/>
      <c r="N23" s="53"/>
      <c r="O23" s="53"/>
    </row>
    <row r="24" spans="1:15" ht="13.5" customHeight="1" thickBot="1">
      <c r="A24" s="223"/>
      <c r="B24" s="225"/>
      <c r="C24" s="143"/>
      <c r="D24" s="145"/>
      <c r="E24" s="64"/>
      <c r="G24" s="3"/>
      <c r="H24" s="3"/>
      <c r="N24" s="53"/>
      <c r="O24" s="53"/>
    </row>
    <row r="25" spans="2:4" ht="45" customHeight="1">
      <c r="B25" s="64"/>
      <c r="C25" s="64"/>
      <c r="D25" s="64"/>
    </row>
    <row r="26" spans="1:11" ht="37.5" customHeight="1">
      <c r="A26" s="55" t="s">
        <v>28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04">
        <v>5</v>
      </c>
      <c r="F28" s="203"/>
      <c r="G28" s="3"/>
      <c r="H28" s="3"/>
      <c r="I28" s="3"/>
      <c r="J28" s="3"/>
      <c r="K28" s="3"/>
    </row>
    <row r="29" spans="1:11" ht="12.75" customHeight="1" thickBot="1">
      <c r="A29" s="205"/>
      <c r="B29" s="32"/>
      <c r="F29" s="203"/>
      <c r="G29" s="3"/>
      <c r="H29" s="3"/>
      <c r="I29" s="3"/>
      <c r="J29" s="3"/>
      <c r="K29" s="3"/>
    </row>
    <row r="30" spans="2:11" ht="15.75">
      <c r="B30" s="33"/>
      <c r="C30" s="52">
        <v>2</v>
      </c>
      <c r="F30" s="3"/>
      <c r="G30" s="3"/>
      <c r="H30" s="3"/>
      <c r="I30" s="3"/>
      <c r="J30" s="220"/>
      <c r="K30" s="220"/>
    </row>
    <row r="31" spans="2:11" ht="12.75" customHeight="1" thickBot="1">
      <c r="B31" s="33"/>
      <c r="C31" s="51"/>
      <c r="F31" s="3"/>
      <c r="G31" s="3"/>
      <c r="H31" s="3"/>
      <c r="I31" s="3"/>
      <c r="J31" s="221"/>
      <c r="K31" s="221"/>
    </row>
    <row r="32" spans="1:11" ht="13.5" customHeight="1">
      <c r="A32" s="204">
        <v>2</v>
      </c>
      <c r="B32" s="34"/>
      <c r="F32" s="203"/>
      <c r="G32" s="3"/>
      <c r="H32" s="3"/>
      <c r="I32" s="3"/>
      <c r="J32" s="3"/>
      <c r="K32" s="3"/>
    </row>
    <row r="33" spans="1:11" ht="13.5" thickBot="1">
      <c r="A33" s="205"/>
      <c r="F33" s="203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refery</v>
      </c>
      <c r="B37" s="11"/>
      <c r="C37" s="11"/>
      <c r="D37" s="11"/>
      <c r="E37" s="2"/>
      <c r="F37" s="56" t="str">
        <f>HYPERLINK('[3]реквизиты'!$G$8)</f>
        <v>R. Baboyan</v>
      </c>
      <c r="G37" s="57"/>
      <c r="I37" s="19" t="str">
        <f>HYPERLINK('[2]реквизиты'!$G$9)</f>
        <v>/RUS/</v>
      </c>
    </row>
    <row r="38" spans="1:7" ht="12.75">
      <c r="A38" s="11"/>
      <c r="B38" s="11"/>
      <c r="C38" s="11"/>
      <c r="D38" s="18"/>
      <c r="E38" s="3"/>
      <c r="F38" s="58"/>
      <c r="G38" s="59"/>
    </row>
    <row r="39" spans="1:9" ht="12.75">
      <c r="A39" s="17" t="str">
        <f>HYPERLINK('[2]реквизиты'!$A$10)</f>
        <v>Chiaf  secretary</v>
      </c>
      <c r="C39" s="11"/>
      <c r="D39" s="20"/>
      <c r="E39" s="42"/>
      <c r="F39" s="56" t="str">
        <f>HYPERLINK('[2]реквизиты'!$G$10)</f>
        <v>R. Zakirov</v>
      </c>
      <c r="G39" s="57"/>
      <c r="I39" s="21" t="str">
        <f>HYPERLINK('[2]реквизиты'!$G$11)</f>
        <v>/RUS/</v>
      </c>
    </row>
  </sheetData>
  <sheetProtection/>
  <mergeCells count="82">
    <mergeCell ref="J30:K3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A17:A18"/>
    <mergeCell ref="C17:C18"/>
    <mergeCell ref="D17:D18"/>
    <mergeCell ref="A19:A20"/>
    <mergeCell ref="B19:B20"/>
    <mergeCell ref="C19:C20"/>
    <mergeCell ref="D19:D20"/>
    <mergeCell ref="B17:B1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K7:K8"/>
    <mergeCell ref="L7:L8"/>
    <mergeCell ref="M7:M8"/>
    <mergeCell ref="F28:F29"/>
    <mergeCell ref="F32:F33"/>
    <mergeCell ref="A28:A29"/>
    <mergeCell ref="A32:A33"/>
    <mergeCell ref="A7:A8"/>
    <mergeCell ref="B7:B8"/>
    <mergeCell ref="C7:C8"/>
    <mergeCell ref="K13:K14"/>
    <mergeCell ref="L13:L14"/>
    <mergeCell ref="M13:M14"/>
    <mergeCell ref="N13:N14"/>
    <mergeCell ref="M9:M10"/>
    <mergeCell ref="N9:N10"/>
    <mergeCell ref="N15:N16"/>
    <mergeCell ref="K17:K18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B3:M3"/>
    <mergeCell ref="C2:L2"/>
    <mergeCell ref="D7:D8"/>
    <mergeCell ref="N11:N12"/>
    <mergeCell ref="K11:K12"/>
    <mergeCell ref="L11:L12"/>
    <mergeCell ref="M11:M12"/>
    <mergeCell ref="N7:N8"/>
    <mergeCell ref="K9:K10"/>
    <mergeCell ref="L9:L10"/>
    <mergeCell ref="E22:E23"/>
    <mergeCell ref="G20:G21"/>
    <mergeCell ref="I15:I16"/>
    <mergeCell ref="C4:L4"/>
    <mergeCell ref="E12:E13"/>
    <mergeCell ref="E8:E9"/>
    <mergeCell ref="G10:G11"/>
    <mergeCell ref="E18:E19"/>
    <mergeCell ref="D11:D12"/>
    <mergeCell ref="D9:D10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4">
      <selection activeCell="L27" sqref="L27:S28"/>
    </sheetView>
  </sheetViews>
  <sheetFormatPr defaultColWidth="9.140625" defaultRowHeight="12.75"/>
  <sheetData>
    <row r="1" spans="1:8" ht="15.75" thickBot="1">
      <c r="A1" s="226" t="str">
        <f>'[4]реквизиты'!$A$16</f>
        <v>Stage of Sambo World  Cups -  A.A. Harlampiev Memorial (M)</v>
      </c>
      <c r="B1" s="227"/>
      <c r="C1" s="227"/>
      <c r="D1" s="227"/>
      <c r="E1" s="227"/>
      <c r="F1" s="227"/>
      <c r="G1" s="227"/>
      <c r="H1" s="228"/>
    </row>
    <row r="2" spans="1:20" ht="15.75">
      <c r="A2" s="229" t="str">
        <f>'[5]пр.хода'!D3</f>
        <v>Mart  24 -27.2011            Moscow (Russia)     </v>
      </c>
      <c r="B2" s="229"/>
      <c r="C2" s="229"/>
      <c r="D2" s="229"/>
      <c r="E2" s="229"/>
      <c r="F2" s="229"/>
      <c r="G2" s="229"/>
      <c r="H2" s="229"/>
      <c r="K2">
        <v>1</v>
      </c>
      <c r="L2" s="85" t="s">
        <v>75</v>
      </c>
      <c r="M2" s="85"/>
      <c r="N2" s="85"/>
      <c r="O2" s="85"/>
      <c r="P2" s="85"/>
      <c r="Q2" s="85"/>
      <c r="R2" s="85"/>
      <c r="S2" s="85"/>
      <c r="T2" s="85"/>
    </row>
    <row r="3" spans="1:20" ht="18.75" thickBot="1">
      <c r="A3" s="230" t="s">
        <v>57</v>
      </c>
      <c r="B3" s="230"/>
      <c r="C3" s="230"/>
      <c r="D3" s="230"/>
      <c r="E3" s="230"/>
      <c r="F3" s="230"/>
      <c r="G3" s="230"/>
      <c r="H3" s="230"/>
      <c r="L3" s="86" t="s">
        <v>63</v>
      </c>
      <c r="M3" s="86"/>
      <c r="N3" s="86"/>
      <c r="O3" s="86"/>
      <c r="P3" s="86"/>
      <c r="Q3" s="86"/>
      <c r="R3" s="86"/>
      <c r="S3" s="86"/>
      <c r="T3" s="86"/>
    </row>
    <row r="4" spans="2:20" ht="18.75" thickBot="1">
      <c r="B4" s="77"/>
      <c r="C4" s="78"/>
      <c r="D4" s="231" t="str">
        <f>'пр.взв.'!A4</f>
        <v>Weight category м 52  kg  </v>
      </c>
      <c r="E4" s="232"/>
      <c r="F4" s="233"/>
      <c r="G4" s="78"/>
      <c r="H4" s="79"/>
      <c r="L4" s="86"/>
      <c r="M4" s="86"/>
      <c r="N4" s="86"/>
      <c r="O4" s="86"/>
      <c r="P4" s="86"/>
      <c r="Q4" s="86"/>
      <c r="R4" s="86"/>
      <c r="S4" s="86"/>
      <c r="T4" s="86"/>
    </row>
    <row r="5" spans="1:20" ht="18.75" thickBot="1">
      <c r="A5" s="78"/>
      <c r="B5" s="78"/>
      <c r="C5" s="78"/>
      <c r="D5" s="78"/>
      <c r="E5" s="78"/>
      <c r="F5" s="78"/>
      <c r="G5" s="78"/>
      <c r="H5" s="79"/>
      <c r="K5">
        <v>2</v>
      </c>
      <c r="L5" s="86" t="s">
        <v>76</v>
      </c>
      <c r="M5" s="86"/>
      <c r="N5" s="86"/>
      <c r="O5" s="86"/>
      <c r="P5" s="86"/>
      <c r="Q5" s="86"/>
      <c r="R5" s="86"/>
      <c r="S5" s="86"/>
      <c r="T5" s="86"/>
    </row>
    <row r="6" spans="1:20" ht="15">
      <c r="A6" s="234" t="s">
        <v>58</v>
      </c>
      <c r="B6" s="237" t="str">
        <f>'пр.взв.'!C13</f>
        <v>KARAULOV VASILIY</v>
      </c>
      <c r="C6" s="237"/>
      <c r="D6" s="237"/>
      <c r="E6" s="237"/>
      <c r="F6" s="237"/>
      <c r="G6" s="237"/>
      <c r="H6" s="239" t="str">
        <f>'пр.взв.'!D13</f>
        <v>1991 ms</v>
      </c>
      <c r="I6" s="79" t="s">
        <v>59</v>
      </c>
      <c r="J6" s="79" t="s">
        <v>59</v>
      </c>
      <c r="L6" s="86"/>
      <c r="M6" s="86"/>
      <c r="N6" s="86"/>
      <c r="O6" s="86"/>
      <c r="P6" s="86"/>
      <c r="Q6" s="86"/>
      <c r="R6" s="86"/>
      <c r="S6" s="86"/>
      <c r="T6" s="86"/>
    </row>
    <row r="7" spans="1:20" ht="15.75">
      <c r="A7" s="235"/>
      <c r="B7" s="238"/>
      <c r="C7" s="238"/>
      <c r="D7" s="238"/>
      <c r="E7" s="238"/>
      <c r="F7" s="238"/>
      <c r="G7" s="238"/>
      <c r="H7" s="240"/>
      <c r="K7">
        <v>3</v>
      </c>
      <c r="L7" s="86" t="s">
        <v>79</v>
      </c>
      <c r="M7" s="86"/>
      <c r="N7" s="86"/>
      <c r="O7" s="86"/>
      <c r="P7" s="86"/>
      <c r="Q7" s="86"/>
      <c r="R7" s="86"/>
      <c r="S7" s="86"/>
      <c r="T7" s="86"/>
    </row>
    <row r="8" spans="1:8" ht="12.75">
      <c r="A8" s="235"/>
      <c r="B8" s="241" t="str">
        <f>B19</f>
        <v>RUS</v>
      </c>
      <c r="C8" s="241"/>
      <c r="D8" s="241"/>
      <c r="E8" s="241"/>
      <c r="F8" s="241"/>
      <c r="G8" s="241"/>
      <c r="H8" s="242"/>
    </row>
    <row r="9" spans="1:8" ht="13.5" thickBot="1">
      <c r="A9" s="236"/>
      <c r="B9" s="243"/>
      <c r="C9" s="243"/>
      <c r="D9" s="243"/>
      <c r="E9" s="243"/>
      <c r="F9" s="243"/>
      <c r="G9" s="243"/>
      <c r="H9" s="244"/>
    </row>
    <row r="10" spans="1:20" ht="18.75" thickBot="1">
      <c r="A10" s="78"/>
      <c r="B10" s="78"/>
      <c r="C10" s="78"/>
      <c r="D10" s="78"/>
      <c r="E10" s="78"/>
      <c r="F10" s="78"/>
      <c r="G10" s="78"/>
      <c r="H10" s="79"/>
      <c r="K10">
        <v>4</v>
      </c>
      <c r="L10" s="87" t="s">
        <v>70</v>
      </c>
      <c r="M10" s="87"/>
      <c r="N10" s="87"/>
      <c r="O10" s="87"/>
      <c r="P10" s="87"/>
      <c r="Q10" s="87"/>
      <c r="R10" s="87"/>
      <c r="S10" s="87"/>
      <c r="T10" s="86"/>
    </row>
    <row r="11" spans="1:20" ht="15">
      <c r="A11" s="245" t="s">
        <v>60</v>
      </c>
      <c r="B11" s="237" t="str">
        <f>'пр.взв.'!C19</f>
        <v>IVANOV SERGEY</v>
      </c>
      <c r="C11" s="237"/>
      <c r="D11" s="237"/>
      <c r="E11" s="237"/>
      <c r="F11" s="237"/>
      <c r="G11" s="237"/>
      <c r="H11" s="239" t="str">
        <f>'пр.взв.'!D19</f>
        <v>1990 msik</v>
      </c>
      <c r="J11" s="79" t="s">
        <v>59</v>
      </c>
      <c r="L11" s="87" t="s">
        <v>71</v>
      </c>
      <c r="M11" s="87"/>
      <c r="N11" s="87"/>
      <c r="O11" s="87"/>
      <c r="P11" s="87"/>
      <c r="Q11" s="87"/>
      <c r="R11" s="87"/>
      <c r="S11" s="87"/>
      <c r="T11" s="86"/>
    </row>
    <row r="12" spans="1:20" ht="15">
      <c r="A12" s="246"/>
      <c r="B12" s="238"/>
      <c r="C12" s="238"/>
      <c r="D12" s="238"/>
      <c r="E12" s="238"/>
      <c r="F12" s="238"/>
      <c r="G12" s="238"/>
      <c r="H12" s="240"/>
      <c r="L12" s="87"/>
      <c r="M12" s="87"/>
      <c r="N12" s="87"/>
      <c r="O12" s="87"/>
      <c r="P12" s="87"/>
      <c r="Q12" s="87"/>
      <c r="R12" s="87"/>
      <c r="S12" s="87"/>
      <c r="T12" s="86"/>
    </row>
    <row r="13" spans="1:20" ht="15">
      <c r="A13" s="246"/>
      <c r="B13" s="241" t="str">
        <f>B19</f>
        <v>RUS</v>
      </c>
      <c r="C13" s="241"/>
      <c r="D13" s="241"/>
      <c r="E13" s="241"/>
      <c r="F13" s="241"/>
      <c r="G13" s="241"/>
      <c r="H13" s="242"/>
      <c r="K13">
        <v>5</v>
      </c>
      <c r="L13" s="87" t="s">
        <v>72</v>
      </c>
      <c r="M13" s="87"/>
      <c r="N13" s="87"/>
      <c r="O13" s="87"/>
      <c r="P13" s="87"/>
      <c r="Q13" s="87"/>
      <c r="R13" s="87"/>
      <c r="S13" s="87"/>
      <c r="T13" s="86"/>
    </row>
    <row r="14" spans="1:20" ht="15.75" thickBot="1">
      <c r="A14" s="247"/>
      <c r="B14" s="243"/>
      <c r="C14" s="243"/>
      <c r="D14" s="243"/>
      <c r="E14" s="243"/>
      <c r="F14" s="243"/>
      <c r="G14" s="243"/>
      <c r="H14" s="244"/>
      <c r="L14" s="87" t="s">
        <v>73</v>
      </c>
      <c r="M14" s="87"/>
      <c r="N14" s="87"/>
      <c r="O14" s="87"/>
      <c r="P14" s="87"/>
      <c r="Q14" s="87"/>
      <c r="R14" s="87"/>
      <c r="S14" s="87"/>
      <c r="T14" s="86"/>
    </row>
    <row r="15" spans="1:20" ht="18">
      <c r="A15" s="78"/>
      <c r="B15" s="78"/>
      <c r="C15" s="78"/>
      <c r="D15" s="78"/>
      <c r="E15" s="78"/>
      <c r="F15" s="78"/>
      <c r="G15" s="78"/>
      <c r="H15" s="79"/>
      <c r="L15" s="87"/>
      <c r="M15" s="87"/>
      <c r="N15" s="87"/>
      <c r="O15" s="87"/>
      <c r="P15" s="87"/>
      <c r="Q15" s="87"/>
      <c r="R15" s="87"/>
      <c r="S15" s="87"/>
      <c r="T15" s="86"/>
    </row>
    <row r="16" spans="1:20" ht="18.75" thickBot="1">
      <c r="A16" s="78"/>
      <c r="B16" s="78"/>
      <c r="C16" s="78"/>
      <c r="D16" s="78"/>
      <c r="E16" s="78"/>
      <c r="F16" s="78"/>
      <c r="G16" s="78"/>
      <c r="H16" s="79"/>
      <c r="K16">
        <v>6</v>
      </c>
      <c r="L16" s="87" t="s">
        <v>74</v>
      </c>
      <c r="M16" s="87"/>
      <c r="N16" s="87"/>
      <c r="O16" s="87"/>
      <c r="P16" s="87"/>
      <c r="Q16" s="87"/>
      <c r="R16" s="87"/>
      <c r="S16" s="87"/>
      <c r="T16" s="86"/>
    </row>
    <row r="17" spans="1:10" ht="12.75">
      <c r="A17" s="248" t="s">
        <v>61</v>
      </c>
      <c r="B17" s="237" t="str">
        <f>'пр.взв.'!C15</f>
        <v>SORONOKOV VALERIY</v>
      </c>
      <c r="C17" s="237"/>
      <c r="D17" s="237"/>
      <c r="E17" s="237"/>
      <c r="F17" s="237"/>
      <c r="G17" s="237"/>
      <c r="H17" s="239" t="str">
        <f>'пр.взв.'!D15</f>
        <v>1985 msik</v>
      </c>
      <c r="J17">
        <v>5</v>
      </c>
    </row>
    <row r="18" spans="1:8" ht="12.75">
      <c r="A18" s="249"/>
      <c r="B18" s="238"/>
      <c r="C18" s="238"/>
      <c r="D18" s="238"/>
      <c r="E18" s="238"/>
      <c r="F18" s="238"/>
      <c r="G18" s="238"/>
      <c r="H18" s="240"/>
    </row>
    <row r="19" spans="1:8" ht="12.75">
      <c r="A19" s="249"/>
      <c r="B19" s="241" t="str">
        <f>VLOOKUP(J17,'[5]пр.взв.'!B7:E38,4,FALSE)</f>
        <v>RUS</v>
      </c>
      <c r="C19" s="241"/>
      <c r="D19" s="241"/>
      <c r="E19" s="241"/>
      <c r="F19" s="241"/>
      <c r="G19" s="241"/>
      <c r="H19" s="242"/>
    </row>
    <row r="20" spans="1:8" ht="13.5" thickBot="1">
      <c r="A20" s="250"/>
      <c r="B20" s="243"/>
      <c r="C20" s="243"/>
      <c r="D20" s="243"/>
      <c r="E20" s="243"/>
      <c r="F20" s="243"/>
      <c r="G20" s="243"/>
      <c r="H20" s="244"/>
    </row>
    <row r="21" spans="1:19" ht="30">
      <c r="A21" s="81"/>
      <c r="B21" s="80"/>
      <c r="C21" s="80"/>
      <c r="D21" s="80"/>
      <c r="E21" s="80"/>
      <c r="F21" s="80"/>
      <c r="G21" s="80"/>
      <c r="H21" s="80"/>
      <c r="K21">
        <v>7</v>
      </c>
      <c r="L21" s="83" t="s">
        <v>64</v>
      </c>
      <c r="M21" s="83"/>
      <c r="N21" s="83"/>
      <c r="O21" s="83"/>
      <c r="P21" s="83"/>
      <c r="Q21" s="83"/>
      <c r="R21" s="83"/>
      <c r="S21" s="84"/>
    </row>
    <row r="22" spans="1:19" ht="18.75" thickBot="1">
      <c r="A22" s="78"/>
      <c r="B22" s="78"/>
      <c r="C22" s="78"/>
      <c r="D22" s="78"/>
      <c r="E22" s="78"/>
      <c r="F22" s="78"/>
      <c r="G22" s="78"/>
      <c r="H22" s="79"/>
      <c r="L22" s="83"/>
      <c r="M22" s="83"/>
      <c r="N22" s="83"/>
      <c r="O22" s="83"/>
      <c r="P22" s="83" t="s">
        <v>65</v>
      </c>
      <c r="Q22" s="83"/>
      <c r="R22" s="83"/>
      <c r="S22" s="84"/>
    </row>
    <row r="23" spans="1:19" ht="18">
      <c r="A23" s="248" t="s">
        <v>61</v>
      </c>
      <c r="B23" s="237" t="str">
        <f>'пр.взв.'!C9</f>
        <v>MONGUSH  ALBERT</v>
      </c>
      <c r="C23" s="237"/>
      <c r="D23" s="237"/>
      <c r="E23" s="237"/>
      <c r="F23" s="237"/>
      <c r="G23" s="237"/>
      <c r="H23" s="239" t="str">
        <f>'пр.взв.'!D9</f>
        <v>1989 ms</v>
      </c>
      <c r="J23">
        <v>2</v>
      </c>
      <c r="L23" s="83"/>
      <c r="M23" s="83"/>
      <c r="N23" s="83"/>
      <c r="O23" s="83"/>
      <c r="P23" s="83"/>
      <c r="Q23" s="83"/>
      <c r="R23" s="83"/>
      <c r="S23" s="84"/>
    </row>
    <row r="24" spans="1:19" ht="18">
      <c r="A24" s="249"/>
      <c r="B24" s="238"/>
      <c r="C24" s="238"/>
      <c r="D24" s="238"/>
      <c r="E24" s="238"/>
      <c r="F24" s="238"/>
      <c r="G24" s="238"/>
      <c r="H24" s="240"/>
      <c r="K24">
        <v>8</v>
      </c>
      <c r="L24" s="83" t="s">
        <v>66</v>
      </c>
      <c r="M24" s="83"/>
      <c r="N24" s="83"/>
      <c r="O24" s="83"/>
      <c r="P24" s="83"/>
      <c r="Q24" s="83"/>
      <c r="R24" s="83"/>
      <c r="S24" s="84"/>
    </row>
    <row r="25" spans="1:19" ht="18">
      <c r="A25" s="249"/>
      <c r="B25" s="241" t="str">
        <f>'пр.взв.'!E9</f>
        <v>RUS</v>
      </c>
      <c r="C25" s="241"/>
      <c r="D25" s="241"/>
      <c r="E25" s="241"/>
      <c r="F25" s="241"/>
      <c r="G25" s="241"/>
      <c r="H25" s="242"/>
      <c r="L25" s="83"/>
      <c r="M25" s="83"/>
      <c r="N25" s="83"/>
      <c r="O25" s="83" t="s">
        <v>67</v>
      </c>
      <c r="P25" s="83"/>
      <c r="Q25" s="83"/>
      <c r="R25" s="83"/>
      <c r="S25" s="84"/>
    </row>
    <row r="26" spans="1:19" ht="18.75" thickBot="1">
      <c r="A26" s="250"/>
      <c r="B26" s="243"/>
      <c r="C26" s="243"/>
      <c r="D26" s="243"/>
      <c r="E26" s="243"/>
      <c r="F26" s="243"/>
      <c r="G26" s="243"/>
      <c r="H26" s="244"/>
      <c r="L26" s="83"/>
      <c r="M26" s="83"/>
      <c r="N26" s="83"/>
      <c r="O26" s="83"/>
      <c r="P26" s="83"/>
      <c r="Q26" s="83"/>
      <c r="R26" s="83"/>
      <c r="S26" s="84"/>
    </row>
    <row r="27" spans="8:19" ht="18">
      <c r="H27" s="79"/>
      <c r="K27">
        <v>9</v>
      </c>
      <c r="L27" s="83" t="s">
        <v>68</v>
      </c>
      <c r="M27" s="83"/>
      <c r="N27" s="83"/>
      <c r="O27" s="83"/>
      <c r="P27" s="83"/>
      <c r="Q27" s="83"/>
      <c r="R27" s="83"/>
      <c r="S27" s="84"/>
    </row>
    <row r="28" spans="1:19" ht="18">
      <c r="A28" s="252" t="s">
        <v>83</v>
      </c>
      <c r="B28" s="253"/>
      <c r="C28" s="253"/>
      <c r="D28" s="253"/>
      <c r="E28" s="253"/>
      <c r="F28" s="253"/>
      <c r="G28" s="253"/>
      <c r="H28" s="253"/>
      <c r="Q28" s="78" t="s">
        <v>69</v>
      </c>
      <c r="R28" s="78"/>
      <c r="S28" s="79"/>
    </row>
    <row r="31" spans="1:10" ht="15.75">
      <c r="A31" s="86" t="s">
        <v>77</v>
      </c>
      <c r="B31" s="86"/>
      <c r="C31" s="86"/>
      <c r="D31" s="86"/>
      <c r="E31" s="86"/>
      <c r="F31" s="86"/>
      <c r="G31" s="86"/>
      <c r="H31" s="86"/>
      <c r="I31" s="85"/>
      <c r="J31" s="82"/>
    </row>
    <row r="32" spans="1:9" ht="15">
      <c r="A32" s="86"/>
      <c r="B32" s="86"/>
      <c r="C32" s="86"/>
      <c r="D32" s="86"/>
      <c r="E32" s="86" t="s">
        <v>78</v>
      </c>
      <c r="F32" s="86"/>
      <c r="G32" s="86"/>
      <c r="H32" s="86"/>
      <c r="I32" s="86"/>
    </row>
    <row r="33" spans="1:9" ht="15">
      <c r="A33" s="86"/>
      <c r="B33" s="86"/>
      <c r="C33" s="86"/>
      <c r="D33" s="86"/>
      <c r="E33" s="86"/>
      <c r="F33" s="86"/>
      <c r="G33" s="86"/>
      <c r="H33" s="86"/>
      <c r="I33" s="86"/>
    </row>
    <row r="34" spans="1:9" ht="15.75">
      <c r="A34" s="87" t="s">
        <v>82</v>
      </c>
      <c r="B34" s="87"/>
      <c r="C34" s="87"/>
      <c r="D34" s="87"/>
      <c r="E34" s="87"/>
      <c r="F34" s="87"/>
      <c r="G34" s="87"/>
      <c r="H34" s="87"/>
      <c r="I34" s="86"/>
    </row>
    <row r="35" spans="1:9" ht="15">
      <c r="A35" s="87" t="s">
        <v>73</v>
      </c>
      <c r="B35" s="87"/>
      <c r="C35" s="87"/>
      <c r="D35" s="87"/>
      <c r="E35" s="87"/>
      <c r="F35" s="87"/>
      <c r="G35" s="87"/>
      <c r="H35" s="87"/>
      <c r="I35" s="86"/>
    </row>
    <row r="36" spans="1:9" ht="15">
      <c r="A36" s="86"/>
      <c r="B36" s="86"/>
      <c r="C36" s="86"/>
      <c r="D36" s="86"/>
      <c r="E36" s="86"/>
      <c r="F36" s="86"/>
      <c r="G36" s="86"/>
      <c r="H36" s="86"/>
      <c r="I36" s="86"/>
    </row>
    <row r="37" spans="1:9" ht="15.75">
      <c r="A37" s="86" t="s">
        <v>81</v>
      </c>
      <c r="B37" s="86"/>
      <c r="C37" s="86"/>
      <c r="D37" s="86"/>
      <c r="E37" s="86"/>
      <c r="F37" s="86"/>
      <c r="G37" s="86"/>
      <c r="H37" s="86"/>
      <c r="I37" s="86"/>
    </row>
    <row r="38" spans="5:9" ht="12.75">
      <c r="E38" s="251" t="s">
        <v>80</v>
      </c>
      <c r="F38" s="251"/>
      <c r="G38" s="251"/>
      <c r="H38" s="251"/>
      <c r="I38" s="251"/>
    </row>
  </sheetData>
  <sheetProtection/>
  <mergeCells count="22">
    <mergeCell ref="A23:A26"/>
    <mergeCell ref="B23:G24"/>
    <mergeCell ref="H23:H24"/>
    <mergeCell ref="B25:H26"/>
    <mergeCell ref="E38:I38"/>
    <mergeCell ref="A28:H28"/>
    <mergeCell ref="A11:A14"/>
    <mergeCell ref="B11:G12"/>
    <mergeCell ref="H11:H12"/>
    <mergeCell ref="B13:H14"/>
    <mergeCell ref="A17:A20"/>
    <mergeCell ref="B17:G18"/>
    <mergeCell ref="H17:H18"/>
    <mergeCell ref="B19:H20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2011-03-26T07:11:41Z</cp:lastPrinted>
  <dcterms:created xsi:type="dcterms:W3CDTF">1996-10-08T23:32:33Z</dcterms:created>
  <dcterms:modified xsi:type="dcterms:W3CDTF">2011-03-26T09:30:29Z</dcterms:modified>
  <cp:category/>
  <cp:version/>
  <cp:contentType/>
  <cp:contentStatus/>
</cp:coreProperties>
</file>