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<sst xmlns="http://schemas.openxmlformats.org/spreadsheetml/2006/main" count="213" uniqueCount="80">
  <si>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</si>
  <si>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</si>
  <si>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</si>
  <si>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</si>
  <si>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</si>
  <si>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</si>
  <si>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</si>
  <si>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</si>
  <si>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</si>
  <si>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</si>
  <si>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</si>
  <si>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</si>
  <si>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</si>
  <si>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</si>
  <si>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</si>
  <si>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</si>
  <si>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</si>
  <si>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</si>
  <si>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</si>
  <si>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</si>
  <si>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</si>
  <si>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</si>
  <si>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</si>
  <si>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</si>
  <si>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</si>
  <si>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</si>
  <si>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</si>
  <si>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</si>
  <si>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</si>
  <si>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</si>
  <si>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</si>
  <si>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</si>
  <si>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</si>
  <si>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</si>
  <si>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</si>
  <si>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</si>
  <si>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</si>
  <si>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</si>
  <si>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</si>
  <si>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</si>
  <si>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</si>
  <si>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</si>
  <si>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</si>
  <si>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</si>
  <si>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</si>
  <si>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</si>
  <si>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</si>
  <si>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</si>
  <si>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</si>
  <si>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</si>
  <si>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</si>
  <si>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</si>
  <si>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</si>
  <si>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46</t>
  </si>
  <si>
    <t>8</t>
  </si>
  <si>
    <t>43</t>
  </si>
  <si>
    <t>37</t>
  </si>
  <si>
    <t>45</t>
  </si>
  <si>
    <t>KUNUTSKA Olena</t>
  </si>
  <si>
    <t>UKR</t>
  </si>
  <si>
    <t>Куницкая Алена</t>
  </si>
  <si>
    <t>УКР</t>
  </si>
  <si>
    <t>TASHKU Gabriela</t>
  </si>
  <si>
    <t>MDA</t>
  </si>
  <si>
    <t>Ташку Габриела</t>
  </si>
  <si>
    <t>МОЛ</t>
  </si>
  <si>
    <t>ABULADZE Darina</t>
  </si>
  <si>
    <t>GEO</t>
  </si>
  <si>
    <t>Абуладзе Дарина</t>
  </si>
  <si>
    <t>ГРУ</t>
  </si>
  <si>
    <t>SAKAYTE  Indre</t>
  </si>
  <si>
    <t>LTU</t>
  </si>
  <si>
    <t>Сакайте Индре</t>
  </si>
  <si>
    <t>ЛИТ</t>
  </si>
  <si>
    <t>GORELIKOVA  Anna</t>
  </si>
  <si>
    <t>1992 ms</t>
  </si>
  <si>
    <t>RUS</t>
  </si>
  <si>
    <t>Гореликова Анна</t>
  </si>
  <si>
    <t>РОС</t>
  </si>
  <si>
    <t>Weight category 48F  кg.                             Весовая категория   48  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</si>
</sst>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0" fillId="0" borderId="0" xfId="0" applyFont="1" applyAlignment="1">
      <alignment/>
    </xf>
    <xf numFmtId="0" fontId="36" fillId="0" borderId="0" xfId="0" applyFont="1" applyAlignment="1">
      <alignment/>
    </xf>
    <xf numFmtId="0" fontId="21" fillId="0" borderId="8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16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18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/>
    </xf>
    <xf numFmtId="0" fontId="9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16" fontId="10" fillId="0" borderId="17" xfId="0" applyNumberFormat="1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22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22" xfId="0" applyNumberFormat="1" applyFont="1" applyFill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38" fillId="0" borderId="16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 wrapText="1"/>
    </xf>
    <xf numFmtId="0" fontId="24" fillId="0" borderId="0" xfId="15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0" fillId="2" borderId="36" xfId="15" applyFont="1" applyFill="1" applyBorder="1" applyAlignment="1" applyProtection="1">
      <alignment horizontal="center" vertical="center" wrapText="1"/>
      <protection/>
    </xf>
    <xf numFmtId="0" fontId="30" fillId="2" borderId="10" xfId="15" applyFont="1" applyFill="1" applyBorder="1" applyAlignment="1" applyProtection="1">
      <alignment horizontal="center" vertical="center" wrapText="1"/>
      <protection/>
    </xf>
    <xf numFmtId="0" fontId="30" fillId="2" borderId="37" xfId="15" applyFont="1" applyFill="1" applyBorder="1" applyAlignment="1" applyProtection="1">
      <alignment horizontal="center" vertical="center" wrapText="1"/>
      <protection/>
    </xf>
    <xf numFmtId="0" fontId="0" fillId="0" borderId="35" xfId="15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3" fillId="3" borderId="38" xfId="0" applyFont="1" applyFill="1" applyBorder="1" applyAlignment="1">
      <alignment horizontal="center" vertical="center"/>
    </xf>
    <xf numFmtId="0" fontId="33" fillId="3" borderId="39" xfId="0" applyFont="1" applyFill="1" applyBorder="1" applyAlignment="1">
      <alignment horizontal="center" vertical="center"/>
    </xf>
    <xf numFmtId="0" fontId="32" fillId="4" borderId="0" xfId="15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33" fillId="4" borderId="38" xfId="0" applyFont="1" applyFill="1" applyBorder="1" applyAlignment="1">
      <alignment horizontal="center" vertical="center"/>
    </xf>
    <xf numFmtId="0" fontId="33" fillId="4" borderId="3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3" fillId="5" borderId="9" xfId="0" applyFont="1" applyFill="1" applyBorder="1" applyAlignment="1">
      <alignment horizontal="center" vertical="center"/>
    </xf>
    <xf numFmtId="0" fontId="33" fillId="5" borderId="38" xfId="0" applyFont="1" applyFill="1" applyBorder="1" applyAlignment="1">
      <alignment horizontal="center" vertical="center"/>
    </xf>
    <xf numFmtId="0" fontId="33" fillId="5" borderId="39" xfId="0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178" fontId="11" fillId="0" borderId="40" xfId="16" applyFont="1" applyBorder="1" applyAlignment="1">
      <alignment horizontal="center" vertical="center" wrapText="1"/>
    </xf>
    <xf numFmtId="178" fontId="11" fillId="0" borderId="41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0" fontId="11" fillId="0" borderId="46" xfId="16" applyNumberFormat="1" applyFont="1" applyBorder="1" applyAlignment="1">
      <alignment horizontal="center" vertical="center" wrapText="1"/>
    </xf>
    <xf numFmtId="178" fontId="12" fillId="4" borderId="18" xfId="16" applyFont="1" applyFill="1" applyBorder="1" applyAlignment="1">
      <alignment horizontal="center" vertical="center" wrapText="1"/>
    </xf>
    <xf numFmtId="178" fontId="12" fillId="4" borderId="32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78" fontId="12" fillId="3" borderId="13" xfId="16" applyFont="1" applyFill="1" applyBorder="1" applyAlignment="1">
      <alignment horizontal="center" vertical="center" wrapText="1"/>
    </xf>
    <xf numFmtId="178" fontId="12" fillId="3" borderId="32" xfId="16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3" fillId="0" borderId="0" xfId="15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15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3" fillId="0" borderId="18" xfId="15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18" xfId="15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6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7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7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13" fillId="0" borderId="51" xfId="15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0" fillId="0" borderId="17" xfId="15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0" fillId="0" borderId="17" xfId="15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0" fillId="0" borderId="47" xfId="15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35" fillId="0" borderId="36" xfId="15" applyNumberFormat="1" applyFont="1" applyFill="1" applyBorder="1" applyAlignment="1">
      <alignment horizontal="center" vertical="center" wrapText="1"/>
    </xf>
    <xf numFmtId="0" fontId="35" fillId="0" borderId="10" xfId="15" applyNumberFormat="1" applyFont="1" applyFill="1" applyBorder="1" applyAlignment="1">
      <alignment horizontal="center" vertical="center" wrapText="1"/>
    </xf>
    <xf numFmtId="0" fontId="35" fillId="0" borderId="37" xfId="15" applyNumberFormat="1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39" fillId="0" borderId="4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 wrapText="1"/>
    </xf>
    <xf numFmtId="0" fontId="3" fillId="7" borderId="36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37" xfId="15" applyNumberFormat="1" applyFont="1" applyFill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7" xfId="15" applyNumberFormat="1" applyFont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0" fontId="15" fillId="8" borderId="48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15" fillId="6" borderId="46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7" xfId="0" applyNumberFormat="1" applyFont="1" applyFill="1" applyBorder="1" applyAlignment="1">
      <alignment horizontal="center" vertical="center"/>
    </xf>
    <xf numFmtId="0" fontId="9" fillId="8" borderId="39" xfId="0" applyNumberFormat="1" applyFont="1" applyFill="1" applyBorder="1" applyAlignment="1">
      <alignment horizontal="center" vertical="center"/>
    </xf>
    <xf numFmtId="0" fontId="9" fillId="8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14-17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7">
          <cell r="B7">
            <v>1</v>
          </cell>
          <cell r="C7" t="str">
            <v>KRETOVA Nadiia</v>
          </cell>
          <cell r="D7">
            <v>1991</v>
          </cell>
          <cell r="E7" t="str">
            <v>UKR</v>
          </cell>
        </row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3">
      <selection activeCell="A2" sqref="A2:H40"/>
    </sheetView>
  </sheetViews>
  <sheetFormatPr defaultColWidth="9.140625" defaultRowHeight="12.75"/>
  <sheetData>
    <row r="1" spans="1:8" ht="15.75" thickBot="1">
      <c r="A1" s="143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144"/>
      <c r="C1" s="144"/>
      <c r="D1" s="144"/>
      <c r="E1" s="144"/>
      <c r="F1" s="144"/>
      <c r="G1" s="144"/>
      <c r="H1" s="145"/>
    </row>
    <row r="2" spans="1:8" ht="12.75">
      <c r="A2" s="146" t="str">
        <f>'[1]реквизиты'!$A$3</f>
        <v>April, 14 -18      Prague (Czechia)                                                                                                                 14-17 апреля 2011 г.             Прага (Чехия)</v>
      </c>
      <c r="B2" s="146"/>
      <c r="C2" s="146"/>
      <c r="D2" s="146"/>
      <c r="E2" s="146"/>
      <c r="F2" s="146"/>
      <c r="G2" s="146"/>
      <c r="H2" s="146"/>
    </row>
    <row r="3" spans="1:8" ht="18">
      <c r="A3" s="147" t="s">
        <v>41</v>
      </c>
      <c r="B3" s="147"/>
      <c r="C3" s="147"/>
      <c r="D3" s="147"/>
      <c r="E3" s="147"/>
      <c r="F3" s="147"/>
      <c r="G3" s="147"/>
      <c r="H3" s="147"/>
    </row>
    <row r="4" spans="1:8" ht="18">
      <c r="A4" s="151" t="str">
        <f>'пр.взв.'!A4</f>
        <v>Weight category 48F  кg.                             Весовая категория   48    кг</v>
      </c>
      <c r="B4" s="151"/>
      <c r="C4" s="151"/>
      <c r="D4" s="151"/>
      <c r="E4" s="151"/>
      <c r="F4" s="151"/>
      <c r="G4" s="151"/>
      <c r="H4" s="151"/>
    </row>
    <row r="5" spans="1:8" ht="18.75" thickBot="1">
      <c r="A5" s="76"/>
      <c r="B5" s="76"/>
      <c r="C5" s="76"/>
      <c r="D5" s="76"/>
      <c r="E5" s="76"/>
      <c r="F5" s="76"/>
      <c r="G5" s="76"/>
      <c r="H5" s="76"/>
    </row>
    <row r="6" spans="1:10" ht="18" customHeight="1">
      <c r="A6" s="148" t="s">
        <v>35</v>
      </c>
      <c r="B6" s="142" t="str">
        <f>VLOOKUP(J6,'пр.взв.'!B7:E22,2,FALSE)</f>
        <v>GORELIKOVA  Anna</v>
      </c>
      <c r="C6" s="142"/>
      <c r="D6" s="142"/>
      <c r="E6" s="142"/>
      <c r="F6" s="142"/>
      <c r="G6" s="142"/>
      <c r="H6" s="119">
        <f>VLOOKUP(J6,'[3]пр.взв.'!B7:F22,3,FALSE)</f>
        <v>1991</v>
      </c>
      <c r="I6" s="76"/>
      <c r="J6" s="77">
        <f>'пр.хода'!I13</f>
        <v>5</v>
      </c>
    </row>
    <row r="7" spans="1:10" ht="18" customHeight="1">
      <c r="A7" s="149"/>
      <c r="B7" s="141" t="str">
        <f>VLOOKUP(J7,'пр.взв.'!B8:E23,2,FALSE)</f>
        <v>Гореликова Анна</v>
      </c>
      <c r="C7" s="141"/>
      <c r="D7" s="141"/>
      <c r="E7" s="141"/>
      <c r="F7" s="141"/>
      <c r="G7" s="141"/>
      <c r="H7" s="120"/>
      <c r="I7" s="76"/>
      <c r="J7" s="77" t="s">
        <v>49</v>
      </c>
    </row>
    <row r="8" spans="1:10" ht="18">
      <c r="A8" s="149"/>
      <c r="B8" s="137" t="str">
        <f>VLOOKUP(J6,'пр.взв.'!B7:E22,4,FALSE)</f>
        <v>RUS</v>
      </c>
      <c r="C8" s="137"/>
      <c r="D8" s="137"/>
      <c r="E8" s="137"/>
      <c r="F8" s="137"/>
      <c r="G8" s="137"/>
      <c r="H8" s="138"/>
      <c r="I8" s="76"/>
      <c r="J8" s="77"/>
    </row>
    <row r="9" spans="1:10" ht="18.75" thickBot="1">
      <c r="A9" s="150"/>
      <c r="B9" s="139" t="str">
        <f>VLOOKUP(J7,'пр.взв.'!B8:E23,4,FALSE)</f>
        <v>РОС</v>
      </c>
      <c r="C9" s="139"/>
      <c r="D9" s="139"/>
      <c r="E9" s="139"/>
      <c r="F9" s="139"/>
      <c r="G9" s="139"/>
      <c r="H9" s="140"/>
      <c r="I9" s="76"/>
      <c r="J9" s="77"/>
    </row>
    <row r="10" spans="1:10" ht="18.75" thickBot="1">
      <c r="A10" s="76"/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8" customHeight="1">
      <c r="A11" s="152" t="s">
        <v>36</v>
      </c>
      <c r="B11" s="142" t="s">
        <v>62</v>
      </c>
      <c r="C11" s="142" t="s">
        <v>62</v>
      </c>
      <c r="D11" s="142" t="s">
        <v>62</v>
      </c>
      <c r="E11" s="142" t="s">
        <v>62</v>
      </c>
      <c r="F11" s="142" t="s">
        <v>62</v>
      </c>
      <c r="G11" s="142" t="s">
        <v>62</v>
      </c>
      <c r="H11" s="119" t="e">
        <f>VLOOKUP(J11,'[3]пр.взв.'!B12:F27,3,FALSE)</f>
        <v>#N/A</v>
      </c>
      <c r="I11" s="76"/>
      <c r="J11" s="77">
        <f>'пр.хода'!L7</f>
        <v>2</v>
      </c>
    </row>
    <row r="12" spans="1:10" ht="18" customHeight="1">
      <c r="A12" s="153"/>
      <c r="B12" s="141" t="s">
        <v>64</v>
      </c>
      <c r="C12" s="141" t="s">
        <v>64</v>
      </c>
      <c r="D12" s="141" t="s">
        <v>64</v>
      </c>
      <c r="E12" s="141" t="s">
        <v>64</v>
      </c>
      <c r="F12" s="141" t="s">
        <v>64</v>
      </c>
      <c r="G12" s="141" t="s">
        <v>64</v>
      </c>
      <c r="H12" s="120"/>
      <c r="I12" s="76"/>
      <c r="J12" s="77" t="s">
        <v>46</v>
      </c>
    </row>
    <row r="13" spans="1:10" ht="18">
      <c r="A13" s="153"/>
      <c r="B13" s="137" t="s">
        <v>65</v>
      </c>
      <c r="C13" s="137"/>
      <c r="D13" s="137"/>
      <c r="E13" s="137"/>
      <c r="F13" s="137"/>
      <c r="G13" s="137"/>
      <c r="H13" s="138"/>
      <c r="I13" s="76"/>
      <c r="J13" s="77"/>
    </row>
    <row r="14" spans="1:10" ht="18.75" thickBot="1">
      <c r="A14" s="154"/>
      <c r="B14" s="139" t="s">
        <v>63</v>
      </c>
      <c r="C14" s="139"/>
      <c r="D14" s="139"/>
      <c r="E14" s="139"/>
      <c r="F14" s="139"/>
      <c r="G14" s="139"/>
      <c r="H14" s="140"/>
      <c r="I14" s="76"/>
      <c r="J14" s="77"/>
    </row>
    <row r="15" spans="1:10" ht="18.75" thickBot="1">
      <c r="A15" s="76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8" customHeight="1">
      <c r="A16" s="161" t="s">
        <v>37</v>
      </c>
      <c r="B16" s="142" t="str">
        <f>VLOOKUP(J16,'пр.взв.'!B1:E32,2,FALSE)</f>
        <v>KUNUTSKA Olena</v>
      </c>
      <c r="C16" s="142"/>
      <c r="D16" s="142"/>
      <c r="E16" s="142"/>
      <c r="F16" s="142"/>
      <c r="G16" s="142"/>
      <c r="H16" s="119" t="e">
        <f>VLOOKUP(J16,'[3]пр.взв.'!B17:F32,3,FALSE)</f>
        <v>#N/A</v>
      </c>
      <c r="I16" s="76"/>
      <c r="J16" s="77">
        <f>'пр.хода'!C28</f>
        <v>1</v>
      </c>
    </row>
    <row r="17" spans="1:10" ht="18" customHeight="1">
      <c r="A17" s="162"/>
      <c r="B17" s="141" t="str">
        <f>VLOOKUP(J17,'пр.взв.'!B1:E33,2,FALSE)</f>
        <v>Куницкая Алена</v>
      </c>
      <c r="C17" s="141"/>
      <c r="D17" s="141"/>
      <c r="E17" s="141"/>
      <c r="F17" s="141"/>
      <c r="G17" s="141"/>
      <c r="H17" s="120"/>
      <c r="I17" s="76"/>
      <c r="J17" s="77" t="s">
        <v>45</v>
      </c>
    </row>
    <row r="18" spans="1:10" ht="18">
      <c r="A18" s="162"/>
      <c r="B18" s="137" t="str">
        <f>VLOOKUP(J16,'пр.взв.'!B1:E32,4,FALSE)</f>
        <v>UKR</v>
      </c>
      <c r="C18" s="137"/>
      <c r="D18" s="137"/>
      <c r="E18" s="137"/>
      <c r="F18" s="137"/>
      <c r="G18" s="137"/>
      <c r="H18" s="138"/>
      <c r="I18" s="76"/>
      <c r="J18" s="77"/>
    </row>
    <row r="19" spans="1:10" ht="18.75" thickBot="1">
      <c r="A19" s="163"/>
      <c r="B19" s="139" t="str">
        <f>VLOOKUP(J17,'пр.взв.'!B1:E33,4,FALSE)</f>
        <v>УКР</v>
      </c>
      <c r="C19" s="139"/>
      <c r="D19" s="139"/>
      <c r="E19" s="139"/>
      <c r="F19" s="139"/>
      <c r="G19" s="139"/>
      <c r="H19" s="140"/>
      <c r="I19" s="76"/>
      <c r="J19" s="77"/>
    </row>
    <row r="20" spans="1:10" ht="18.75" thickBot="1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8" customHeight="1">
      <c r="A21" s="161" t="s">
        <v>37</v>
      </c>
      <c r="B21" s="142" t="str">
        <f>VLOOKUP(J21,'пр.взв.'!B2:E37,2,FALSE)</f>
        <v>SAKAYTE  Indre</v>
      </c>
      <c r="C21" s="142"/>
      <c r="D21" s="142"/>
      <c r="E21" s="142"/>
      <c r="F21" s="142"/>
      <c r="G21" s="142"/>
      <c r="H21" s="119" t="e">
        <f>VLOOKUP(J21,'[3]пр.взв.'!B22:F37,3,FALSE)</f>
        <v>#N/A</v>
      </c>
      <c r="I21" s="76"/>
      <c r="J21" s="77">
        <f>'пр.хода'!J28</f>
        <v>4</v>
      </c>
    </row>
    <row r="22" spans="1:10" ht="18" customHeight="1">
      <c r="A22" s="162"/>
      <c r="B22" s="141" t="str">
        <f>VLOOKUP(J22,'пр.взв.'!B3:E38,2,FALSE)</f>
        <v>Сакайте Индре</v>
      </c>
      <c r="C22" s="141"/>
      <c r="D22" s="141"/>
      <c r="E22" s="141"/>
      <c r="F22" s="141"/>
      <c r="G22" s="141"/>
      <c r="H22" s="120"/>
      <c r="I22" s="76"/>
      <c r="J22" s="77" t="s">
        <v>48</v>
      </c>
    </row>
    <row r="23" spans="1:9" ht="18">
      <c r="A23" s="162"/>
      <c r="B23" s="137" t="str">
        <f>VLOOKUP(J21,'пр.взв.'!B2:E37,4,FALSE)</f>
        <v>LTU</v>
      </c>
      <c r="C23" s="137"/>
      <c r="D23" s="137"/>
      <c r="E23" s="137"/>
      <c r="F23" s="137"/>
      <c r="G23" s="137"/>
      <c r="H23" s="138"/>
      <c r="I23" s="76"/>
    </row>
    <row r="24" spans="1:9" ht="18.75" thickBot="1">
      <c r="A24" s="163"/>
      <c r="B24" s="139" t="str">
        <f>VLOOKUP(J22,'пр.взв.'!B3:E38,4,FALSE)</f>
        <v>ЛИТ</v>
      </c>
      <c r="C24" s="139"/>
      <c r="D24" s="139"/>
      <c r="E24" s="139"/>
      <c r="F24" s="139"/>
      <c r="G24" s="139"/>
      <c r="H24" s="140"/>
      <c r="I24" s="76"/>
    </row>
    <row r="25" spans="1:8" ht="18">
      <c r="A25" s="76"/>
      <c r="B25" s="76"/>
      <c r="C25" s="76"/>
      <c r="D25" s="76"/>
      <c r="E25" s="76"/>
      <c r="F25" s="76"/>
      <c r="G25" s="76"/>
      <c r="H25" s="76"/>
    </row>
    <row r="26" spans="1:8" ht="18">
      <c r="A26" s="76" t="s">
        <v>42</v>
      </c>
      <c r="B26" s="76"/>
      <c r="C26" s="76"/>
      <c r="D26" s="76"/>
      <c r="E26" s="76"/>
      <c r="F26" s="76"/>
      <c r="G26" s="76"/>
      <c r="H26" s="76"/>
    </row>
    <row r="27" ht="13.5" thickBot="1"/>
    <row r="28" spans="1:8" ht="12.75">
      <c r="A28" s="155"/>
      <c r="B28" s="156"/>
      <c r="C28" s="156"/>
      <c r="D28" s="156"/>
      <c r="E28" s="156"/>
      <c r="F28" s="156"/>
      <c r="G28" s="156"/>
      <c r="H28" s="157"/>
    </row>
    <row r="29" spans="1:8" ht="13.5" thickBot="1">
      <c r="A29" s="158"/>
      <c r="B29" s="159"/>
      <c r="C29" s="159"/>
      <c r="D29" s="159"/>
      <c r="E29" s="159"/>
      <c r="F29" s="159"/>
      <c r="G29" s="159"/>
      <c r="H29" s="160"/>
    </row>
    <row r="32" spans="1:8" ht="18">
      <c r="A32" s="76" t="s">
        <v>43</v>
      </c>
      <c r="B32" s="76"/>
      <c r="C32" s="76"/>
      <c r="D32" s="76"/>
      <c r="E32" s="76"/>
      <c r="F32" s="76"/>
      <c r="G32" s="76"/>
      <c r="H32" s="76"/>
    </row>
    <row r="33" spans="1:8" ht="18">
      <c r="A33" s="76"/>
      <c r="B33" s="76"/>
      <c r="C33" s="76"/>
      <c r="D33" s="76"/>
      <c r="E33" s="76"/>
      <c r="F33" s="76"/>
      <c r="G33" s="76"/>
      <c r="H33" s="76"/>
    </row>
    <row r="34" spans="1:8" ht="18">
      <c r="A34" s="76"/>
      <c r="B34" s="76"/>
      <c r="C34" s="76"/>
      <c r="D34" s="76"/>
      <c r="E34" s="76"/>
      <c r="F34" s="76"/>
      <c r="G34" s="76"/>
      <c r="H34" s="76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  <row r="40" spans="1:8" ht="18">
      <c r="A40" s="80"/>
      <c r="B40" s="80"/>
      <c r="C40" s="80"/>
      <c r="D40" s="80"/>
      <c r="E40" s="80"/>
      <c r="F40" s="80"/>
      <c r="G40" s="80"/>
      <c r="H40" s="80"/>
    </row>
  </sheetData>
  <mergeCells count="25">
    <mergeCell ref="A11:A14"/>
    <mergeCell ref="B14:H14"/>
    <mergeCell ref="A28:H29"/>
    <mergeCell ref="A21:A24"/>
    <mergeCell ref="A16:A19"/>
    <mergeCell ref="B11:G11"/>
    <mergeCell ref="B12:G12"/>
    <mergeCell ref="B13:H13"/>
    <mergeCell ref="B16:G16"/>
    <mergeCell ref="B22:G22"/>
    <mergeCell ref="A1:H1"/>
    <mergeCell ref="A2:H2"/>
    <mergeCell ref="A3:H3"/>
    <mergeCell ref="A6:A9"/>
    <mergeCell ref="B6:G6"/>
    <mergeCell ref="B7:G7"/>
    <mergeCell ref="B8:H8"/>
    <mergeCell ref="B9:H9"/>
    <mergeCell ref="A4:H4"/>
    <mergeCell ref="B23:H23"/>
    <mergeCell ref="B24:H24"/>
    <mergeCell ref="B17:G17"/>
    <mergeCell ref="B18:H18"/>
    <mergeCell ref="B19:H19"/>
    <mergeCell ref="B21:G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9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18">
      <c r="A1" s="189" t="s">
        <v>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8">
      <c r="A2" s="191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8">
      <c r="A3" s="133" t="str">
        <f>'пр.взв.'!A4</f>
        <v>Weight category 48F  кg.                             Весовая категория   48    кг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6.5" thickBot="1">
      <c r="A4" s="193" t="s">
        <v>38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26.25" thickBot="1">
      <c r="A5" s="59" t="s">
        <v>13</v>
      </c>
      <c r="B5" s="46" t="s">
        <v>6</v>
      </c>
      <c r="C5" s="48" t="s">
        <v>14</v>
      </c>
      <c r="D5" s="46" t="s">
        <v>7</v>
      </c>
      <c r="E5" s="49" t="s">
        <v>8</v>
      </c>
      <c r="F5" s="45" t="s">
        <v>15</v>
      </c>
      <c r="G5" s="50" t="s">
        <v>39</v>
      </c>
      <c r="H5" s="50" t="s">
        <v>18</v>
      </c>
      <c r="I5" s="50" t="s">
        <v>19</v>
      </c>
      <c r="J5" s="48" t="s">
        <v>40</v>
      </c>
      <c r="K5" s="50" t="s">
        <v>20</v>
      </c>
    </row>
    <row r="6" spans="1:11" ht="13.5">
      <c r="A6" s="177">
        <v>1</v>
      </c>
      <c r="B6" s="171">
        <f>'пр.хода'!A26</f>
        <v>1</v>
      </c>
      <c r="C6" s="180" t="s">
        <v>21</v>
      </c>
      <c r="D6" s="182" t="str">
        <f>VLOOKUP(B6,'пр.взв.'!B7:E22,2,FALSE)</f>
        <v>KUNUTSKA Olena</v>
      </c>
      <c r="E6" s="135">
        <f>VLOOKUP(B6,'пр.взв.'!B7:E22,3,FALSE)</f>
        <v>1991</v>
      </c>
      <c r="F6" s="169" t="str">
        <f>VLOOKUP(B6,'пр.взв.'!B7:E22,4,FALSE)</f>
        <v>UKR</v>
      </c>
      <c r="G6" s="165"/>
      <c r="H6" s="167"/>
      <c r="I6" s="165"/>
      <c r="J6" s="167"/>
      <c r="K6" s="60" t="s">
        <v>24</v>
      </c>
    </row>
    <row r="7" spans="1:11" ht="14.25" thickBot="1">
      <c r="A7" s="178"/>
      <c r="B7" s="172"/>
      <c r="C7" s="181"/>
      <c r="D7" s="183"/>
      <c r="E7" s="168"/>
      <c r="F7" s="170"/>
      <c r="G7" s="166"/>
      <c r="H7" s="136"/>
      <c r="I7" s="166"/>
      <c r="J7" s="136"/>
      <c r="K7" s="61" t="s">
        <v>2</v>
      </c>
    </row>
    <row r="8" spans="1:11" ht="13.5">
      <c r="A8" s="178"/>
      <c r="B8" s="171">
        <f>'пр.хода'!A30</f>
        <v>3</v>
      </c>
      <c r="C8" s="173" t="s">
        <v>22</v>
      </c>
      <c r="D8" s="175" t="str">
        <f>VLOOKUP(B8,'пр.взв.'!B7:E22,2,FALSE)</f>
        <v>ABULADZE Darina</v>
      </c>
      <c r="E8" s="184">
        <f>VLOOKUP(B8,'пр.взв.'!B7:E22,3,FALSE)</f>
        <v>1991</v>
      </c>
      <c r="F8" s="185" t="str">
        <f>VLOOKUP(B8,'пр.взв.'!B7:E22,4,FALSE)</f>
        <v>GEO</v>
      </c>
      <c r="G8" s="186"/>
      <c r="H8" s="167"/>
      <c r="I8" s="165"/>
      <c r="J8" s="167"/>
      <c r="K8" s="61" t="s">
        <v>25</v>
      </c>
    </row>
    <row r="9" spans="1:11" ht="13.5" thickBot="1">
      <c r="A9" s="179"/>
      <c r="B9" s="172"/>
      <c r="C9" s="174"/>
      <c r="D9" s="176"/>
      <c r="E9" s="168"/>
      <c r="F9" s="170"/>
      <c r="G9" s="166"/>
      <c r="H9" s="136"/>
      <c r="I9" s="166"/>
      <c r="J9" s="136"/>
      <c r="K9" s="62"/>
    </row>
    <row r="10" spans="1:11" ht="13.5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13</v>
      </c>
      <c r="B11" s="46" t="s">
        <v>6</v>
      </c>
      <c r="C11" s="48" t="s">
        <v>14</v>
      </c>
      <c r="D11" s="46" t="s">
        <v>7</v>
      </c>
      <c r="E11" s="49" t="s">
        <v>8</v>
      </c>
      <c r="F11" s="45" t="s">
        <v>15</v>
      </c>
      <c r="G11" s="50" t="s">
        <v>39</v>
      </c>
      <c r="H11" s="50" t="s">
        <v>18</v>
      </c>
      <c r="I11" s="50" t="s">
        <v>19</v>
      </c>
      <c r="J11" s="48" t="s">
        <v>40</v>
      </c>
      <c r="K11" s="50" t="s">
        <v>20</v>
      </c>
    </row>
    <row r="12" spans="1:11" ht="13.5">
      <c r="A12" s="177">
        <v>2</v>
      </c>
      <c r="B12" s="171">
        <f>'пр.хода'!F26</f>
        <v>0</v>
      </c>
      <c r="C12" s="180" t="s">
        <v>21</v>
      </c>
      <c r="D12" s="182" t="e">
        <f>VLOOKUP(B12,'пр.взв.'!B7:E22,2,FALSE)</f>
        <v>#N/A</v>
      </c>
      <c r="E12" s="135" t="e">
        <f>VLOOKUP(B12,'пр.взв.'!B7:E22,3,FALSE)</f>
        <v>#N/A</v>
      </c>
      <c r="F12" s="135" t="e">
        <f>VLOOKUP(B12,'пр.взв.'!B7:E22,4,FALSE)</f>
        <v>#N/A</v>
      </c>
      <c r="G12" s="165"/>
      <c r="H12" s="167"/>
      <c r="I12" s="165"/>
      <c r="J12" s="167"/>
      <c r="K12" s="60" t="s">
        <v>24</v>
      </c>
    </row>
    <row r="13" spans="1:11" ht="14.25" thickBot="1">
      <c r="A13" s="178"/>
      <c r="B13" s="172"/>
      <c r="C13" s="181"/>
      <c r="D13" s="183"/>
      <c r="E13" s="168"/>
      <c r="F13" s="168"/>
      <c r="G13" s="166"/>
      <c r="H13" s="136"/>
      <c r="I13" s="166"/>
      <c r="J13" s="136"/>
      <c r="K13" s="61" t="s">
        <v>2</v>
      </c>
    </row>
    <row r="14" spans="1:11" ht="13.5">
      <c r="A14" s="178"/>
      <c r="B14" s="171">
        <f>'пр.хода'!F30</f>
        <v>0</v>
      </c>
      <c r="C14" s="173" t="s">
        <v>22</v>
      </c>
      <c r="D14" s="187" t="e">
        <f>VLOOKUP(B14,'пр.взв.'!B7:E22,2,FALSE)</f>
        <v>#N/A</v>
      </c>
      <c r="E14" s="184" t="e">
        <f>VLOOKUP(B14,'пр.взв.'!B7:E22,3,FALSE)</f>
        <v>#N/A</v>
      </c>
      <c r="F14" s="184" t="e">
        <f>VLOOKUP(B14,'пр.взв.'!B7:E22,4,FALSE)</f>
        <v>#N/A</v>
      </c>
      <c r="G14" s="186"/>
      <c r="H14" s="167"/>
      <c r="I14" s="165"/>
      <c r="J14" s="167"/>
      <c r="K14" s="61" t="s">
        <v>25</v>
      </c>
    </row>
    <row r="15" spans="1:11" ht="13.5" thickBot="1">
      <c r="A15" s="179"/>
      <c r="B15" s="172"/>
      <c r="C15" s="174"/>
      <c r="D15" s="183"/>
      <c r="E15" s="168"/>
      <c r="F15" s="168"/>
      <c r="G15" s="166"/>
      <c r="H15" s="136"/>
      <c r="I15" s="166"/>
      <c r="J15" s="136"/>
      <c r="K15" s="62"/>
    </row>
    <row r="16" spans="1:11" ht="15.75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16.5" thickBot="1">
      <c r="A17" s="188" t="s">
        <v>23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1:11" ht="26.25" thickBot="1">
      <c r="A18" s="47" t="s">
        <v>13</v>
      </c>
      <c r="B18" s="46" t="s">
        <v>6</v>
      </c>
      <c r="C18" s="48" t="s">
        <v>14</v>
      </c>
      <c r="D18" s="46" t="s">
        <v>7</v>
      </c>
      <c r="E18" s="49" t="s">
        <v>8</v>
      </c>
      <c r="F18" s="45" t="s">
        <v>15</v>
      </c>
      <c r="G18" s="50" t="s">
        <v>39</v>
      </c>
      <c r="H18" s="50" t="s">
        <v>18</v>
      </c>
      <c r="I18" s="50" t="s">
        <v>19</v>
      </c>
      <c r="J18" s="48" t="s">
        <v>40</v>
      </c>
      <c r="K18" s="50" t="s">
        <v>20</v>
      </c>
    </row>
    <row r="19" spans="1:11" ht="13.5">
      <c r="A19" s="177"/>
      <c r="B19" s="171">
        <f>'пр.хода'!G8</f>
        <v>5</v>
      </c>
      <c r="C19" s="180" t="s">
        <v>21</v>
      </c>
      <c r="D19" s="182" t="str">
        <f>VLOOKUP(B19,'пр.взв.'!B7:E22,2,FALSE)</f>
        <v>GORELIKOVA  Anna</v>
      </c>
      <c r="E19" s="135" t="str">
        <f>VLOOKUP(B19,'пр.взв.'!B7:E22,3,FALSE)</f>
        <v>1992 ms</v>
      </c>
      <c r="F19" s="135" t="str">
        <f>VLOOKUP(B19,'пр.взв.'!B7:E22,4,FALSE)</f>
        <v>RUS</v>
      </c>
      <c r="G19" s="165"/>
      <c r="H19" s="167"/>
      <c r="I19" s="165"/>
      <c r="J19" s="167"/>
      <c r="K19" s="60" t="s">
        <v>24</v>
      </c>
    </row>
    <row r="20" spans="1:11" ht="14.25" thickBot="1">
      <c r="A20" s="178"/>
      <c r="B20" s="172"/>
      <c r="C20" s="181"/>
      <c r="D20" s="183"/>
      <c r="E20" s="168"/>
      <c r="F20" s="168"/>
      <c r="G20" s="166"/>
      <c r="H20" s="136"/>
      <c r="I20" s="166"/>
      <c r="J20" s="136"/>
      <c r="K20" s="61" t="s">
        <v>2</v>
      </c>
    </row>
    <row r="21" spans="1:11" ht="13.5">
      <c r="A21" s="178"/>
      <c r="B21" s="171">
        <f>'пр.хода'!G18</f>
        <v>2</v>
      </c>
      <c r="C21" s="173" t="s">
        <v>22</v>
      </c>
      <c r="D21" s="187" t="str">
        <f>VLOOKUP(B21,'пр.взв.'!B7:E22,2,FALSE)</f>
        <v>TASHKU Gabriela</v>
      </c>
      <c r="E21" s="184">
        <f>VLOOKUP(B21,'пр.взв.'!B7:E22,3,FALSE)</f>
        <v>1992</v>
      </c>
      <c r="F21" s="184" t="str">
        <f>VLOOKUP(B21,'пр.взв.'!B7:E22,4,FALSE)</f>
        <v>MDA</v>
      </c>
      <c r="G21" s="186"/>
      <c r="H21" s="167"/>
      <c r="I21" s="165"/>
      <c r="J21" s="167"/>
      <c r="K21" s="61" t="s">
        <v>25</v>
      </c>
    </row>
    <row r="22" spans="1:11" ht="13.5" thickBot="1">
      <c r="A22" s="179"/>
      <c r="B22" s="172"/>
      <c r="C22" s="174"/>
      <c r="D22" s="183"/>
      <c r="E22" s="168"/>
      <c r="F22" s="168"/>
      <c r="G22" s="166"/>
      <c r="H22" s="136"/>
      <c r="I22" s="166"/>
      <c r="J22" s="136"/>
      <c r="K22" s="62"/>
    </row>
    <row r="24" spans="1:11" ht="15">
      <c r="A24" s="13" t="str">
        <f>'[1]реквизиты'!$A$8</f>
        <v>Chiaf referee</v>
      </c>
      <c r="B24" s="10"/>
      <c r="C24" s="10"/>
      <c r="D24" s="10"/>
      <c r="E24" s="2"/>
      <c r="F24" s="43"/>
      <c r="H24" s="164" t="str">
        <f>'[1]реквизиты'!$G$8</f>
        <v>V. Bukhval</v>
      </c>
      <c r="I24" s="164"/>
      <c r="J24" s="164"/>
      <c r="K24" t="str">
        <f>'[1]реквизиты'!$G$9</f>
        <v>/BLR/</v>
      </c>
    </row>
    <row r="25" spans="1:8" ht="15">
      <c r="A25" s="10"/>
      <c r="B25" s="10"/>
      <c r="C25" s="10"/>
      <c r="D25" s="10"/>
      <c r="E25" s="2"/>
      <c r="F25" s="81"/>
      <c r="G25" s="2"/>
      <c r="H25" s="82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64" t="str">
        <f>'[1]реквизиты'!$G$10</f>
        <v>N. Glushkova</v>
      </c>
      <c r="I26" s="164"/>
      <c r="J26" s="164"/>
      <c r="K26" t="str">
        <f>'[1]реквизиты'!$G$11</f>
        <v>/RUS/</v>
      </c>
    </row>
  </sheetData>
  <mergeCells count="64"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  <mergeCell ref="C21:C22"/>
    <mergeCell ref="F21:F22"/>
    <mergeCell ref="G21:G22"/>
    <mergeCell ref="H21:H22"/>
    <mergeCell ref="E21:E22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E8:E9"/>
    <mergeCell ref="F8:F9"/>
    <mergeCell ref="G8:G9"/>
    <mergeCell ref="E12:E13"/>
    <mergeCell ref="F12:F13"/>
    <mergeCell ref="G12:G13"/>
    <mergeCell ref="C8:C9"/>
    <mergeCell ref="D8:D9"/>
    <mergeCell ref="A6:A9"/>
    <mergeCell ref="B6:B7"/>
    <mergeCell ref="C6:C7"/>
    <mergeCell ref="D6:D7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H24:J24"/>
    <mergeCell ref="H26:J26"/>
    <mergeCell ref="I12:I13"/>
    <mergeCell ref="J12:J13"/>
    <mergeCell ref="I14:I15"/>
    <mergeCell ref="J21:J22"/>
    <mergeCell ref="H19:H2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C9" sqref="C9:C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5" t="s">
        <v>12</v>
      </c>
      <c r="B1" s="195"/>
      <c r="C1" s="195"/>
      <c r="D1" s="195"/>
      <c r="E1" s="195"/>
      <c r="F1" s="195"/>
    </row>
    <row r="2" spans="1:6" ht="28.5" customHeight="1">
      <c r="A2" s="194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94"/>
      <c r="C2" s="194"/>
      <c r="D2" s="194"/>
      <c r="E2" s="194"/>
      <c r="F2" s="194"/>
    </row>
    <row r="3" spans="1:10" ht="17.25" customHeight="1">
      <c r="A3" s="196" t="str">
        <f>HYPERLINK('[1]реквизиты'!$A$3)</f>
        <v>April, 14 -18      Prague (Czechia)                                                                                                                 14-17 апреля 2011 г.             Прага (Чехия)</v>
      </c>
      <c r="B3" s="196"/>
      <c r="C3" s="196"/>
      <c r="D3" s="196"/>
      <c r="E3" s="196"/>
      <c r="F3" s="196"/>
      <c r="G3" s="11"/>
      <c r="H3" s="11"/>
      <c r="I3" s="11"/>
      <c r="J3" s="12"/>
    </row>
    <row r="4" spans="1:10" ht="21.75" customHeight="1" thickBot="1">
      <c r="A4" s="199" t="s">
        <v>79</v>
      </c>
      <c r="B4" s="199"/>
      <c r="C4" s="199"/>
      <c r="D4" s="199"/>
      <c r="E4" s="199"/>
      <c r="F4" s="199"/>
      <c r="G4" s="11"/>
      <c r="H4" s="11"/>
      <c r="I4" s="11"/>
      <c r="J4" s="12"/>
    </row>
    <row r="5" spans="1:6" ht="12.75" customHeight="1">
      <c r="A5" s="200" t="s">
        <v>5</v>
      </c>
      <c r="B5" s="202" t="s">
        <v>6</v>
      </c>
      <c r="C5" s="200" t="s">
        <v>7</v>
      </c>
      <c r="D5" s="200" t="s">
        <v>32</v>
      </c>
      <c r="E5" s="200" t="s">
        <v>9</v>
      </c>
      <c r="F5" s="200" t="s">
        <v>10</v>
      </c>
    </row>
    <row r="6" spans="1:6" ht="12.75" customHeight="1" thickBot="1">
      <c r="A6" s="201" t="s">
        <v>5</v>
      </c>
      <c r="B6" s="203"/>
      <c r="C6" s="201" t="s">
        <v>7</v>
      </c>
      <c r="D6" s="201" t="s">
        <v>8</v>
      </c>
      <c r="E6" s="201" t="s">
        <v>9</v>
      </c>
      <c r="F6" s="201" t="s">
        <v>10</v>
      </c>
    </row>
    <row r="7" spans="1:6" ht="12.75" customHeight="1">
      <c r="A7" s="116" t="s">
        <v>54</v>
      </c>
      <c r="B7" s="96">
        <v>1</v>
      </c>
      <c r="C7" s="102" t="s">
        <v>58</v>
      </c>
      <c r="D7" s="103">
        <v>1991</v>
      </c>
      <c r="E7" s="103" t="s">
        <v>59</v>
      </c>
      <c r="F7" s="197"/>
    </row>
    <row r="8" spans="1:6" ht="12.75" customHeight="1">
      <c r="A8" s="117" t="s">
        <v>54</v>
      </c>
      <c r="B8" s="105" t="s">
        <v>45</v>
      </c>
      <c r="C8" s="104" t="s">
        <v>60</v>
      </c>
      <c r="D8" s="86"/>
      <c r="E8" s="86" t="s">
        <v>61</v>
      </c>
      <c r="F8" s="197"/>
    </row>
    <row r="9" spans="1:6" ht="12.75" customHeight="1">
      <c r="A9" s="116" t="s">
        <v>56</v>
      </c>
      <c r="B9" s="98">
        <v>2</v>
      </c>
      <c r="C9" s="102" t="s">
        <v>62</v>
      </c>
      <c r="D9" s="103">
        <v>1992</v>
      </c>
      <c r="E9" s="103" t="s">
        <v>63</v>
      </c>
      <c r="F9" s="197"/>
    </row>
    <row r="10" spans="1:6" ht="12.75" customHeight="1">
      <c r="A10" s="117" t="s">
        <v>56</v>
      </c>
      <c r="B10" s="97" t="s">
        <v>46</v>
      </c>
      <c r="C10" s="104" t="s">
        <v>64</v>
      </c>
      <c r="D10" s="86"/>
      <c r="E10" s="86" t="s">
        <v>65</v>
      </c>
      <c r="F10" s="197"/>
    </row>
    <row r="11" spans="1:6" ht="12.75" customHeight="1">
      <c r="A11" s="114" t="s">
        <v>55</v>
      </c>
      <c r="B11" s="98">
        <v>3</v>
      </c>
      <c r="C11" s="102" t="s">
        <v>66</v>
      </c>
      <c r="D11" s="103">
        <v>1991</v>
      </c>
      <c r="E11" s="103" t="s">
        <v>67</v>
      </c>
      <c r="F11" s="197"/>
    </row>
    <row r="12" spans="1:6" ht="15" customHeight="1">
      <c r="A12" s="115" t="s">
        <v>55</v>
      </c>
      <c r="B12" s="97" t="s">
        <v>47</v>
      </c>
      <c r="C12" s="104" t="s">
        <v>68</v>
      </c>
      <c r="D12" s="86"/>
      <c r="E12" s="86" t="s">
        <v>69</v>
      </c>
      <c r="F12" s="197"/>
    </row>
    <row r="13" spans="1:6" ht="12.75" customHeight="1">
      <c r="A13" s="118" t="s">
        <v>57</v>
      </c>
      <c r="B13" s="98">
        <v>4</v>
      </c>
      <c r="C13" s="102" t="s">
        <v>70</v>
      </c>
      <c r="D13" s="103">
        <v>1993</v>
      </c>
      <c r="E13" s="103" t="s">
        <v>71</v>
      </c>
      <c r="F13" s="197"/>
    </row>
    <row r="14" spans="1:6" ht="15" customHeight="1">
      <c r="A14" s="115" t="s">
        <v>57</v>
      </c>
      <c r="B14" s="97" t="s">
        <v>48</v>
      </c>
      <c r="C14" s="104" t="s">
        <v>72</v>
      </c>
      <c r="D14" s="86"/>
      <c r="E14" s="86" t="s">
        <v>73</v>
      </c>
      <c r="F14" s="197"/>
    </row>
    <row r="15" spans="1:6" ht="15" customHeight="1">
      <c r="A15" s="114" t="s">
        <v>53</v>
      </c>
      <c r="B15" s="98">
        <v>5</v>
      </c>
      <c r="C15" s="102" t="s">
        <v>74</v>
      </c>
      <c r="D15" s="103" t="s">
        <v>75</v>
      </c>
      <c r="E15" s="103" t="s">
        <v>76</v>
      </c>
      <c r="F15" s="197"/>
    </row>
    <row r="16" spans="1:6" ht="15.75" customHeight="1">
      <c r="A16" s="115" t="s">
        <v>53</v>
      </c>
      <c r="B16" s="97" t="s">
        <v>49</v>
      </c>
      <c r="C16" s="104" t="s">
        <v>77</v>
      </c>
      <c r="D16" s="86"/>
      <c r="E16" s="86" t="s">
        <v>78</v>
      </c>
      <c r="F16" s="197"/>
    </row>
    <row r="17" spans="1:6" ht="12.75" customHeight="1">
      <c r="A17" s="197"/>
      <c r="B17" s="98">
        <v>6</v>
      </c>
      <c r="C17" s="102"/>
      <c r="D17" s="103"/>
      <c r="E17" s="103"/>
      <c r="F17" s="197"/>
    </row>
    <row r="18" spans="1:6" ht="15" customHeight="1">
      <c r="A18" s="197"/>
      <c r="B18" s="97" t="s">
        <v>50</v>
      </c>
      <c r="C18" s="104"/>
      <c r="D18" s="86"/>
      <c r="E18" s="86"/>
      <c r="F18" s="197"/>
    </row>
    <row r="19" spans="1:6" ht="12.75" customHeight="1">
      <c r="A19" s="198"/>
      <c r="B19" s="98">
        <v>7</v>
      </c>
      <c r="C19" s="95"/>
      <c r="D19" s="197"/>
      <c r="E19" s="95"/>
      <c r="F19" s="197"/>
    </row>
    <row r="20" spans="1:6" ht="15" customHeight="1">
      <c r="A20" s="198"/>
      <c r="B20" s="97" t="s">
        <v>51</v>
      </c>
      <c r="C20" s="94"/>
      <c r="D20" s="197"/>
      <c r="E20" s="94"/>
      <c r="F20" s="197"/>
    </row>
    <row r="21" spans="1:6" ht="12.75" customHeight="1">
      <c r="A21" s="198"/>
      <c r="B21" s="98">
        <v>8</v>
      </c>
      <c r="C21" s="95"/>
      <c r="D21" s="197"/>
      <c r="E21" s="95"/>
      <c r="F21" s="197"/>
    </row>
    <row r="22" spans="1:6" ht="15" customHeight="1">
      <c r="A22" s="198"/>
      <c r="B22" s="97" t="s">
        <v>52</v>
      </c>
      <c r="C22" s="94"/>
      <c r="D22" s="197"/>
      <c r="E22" s="94"/>
      <c r="F22" s="197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3">
    <mergeCell ref="A4:F4"/>
    <mergeCell ref="E5:E6"/>
    <mergeCell ref="F5:F6"/>
    <mergeCell ref="A5:A6"/>
    <mergeCell ref="B5:B6"/>
    <mergeCell ref="C5:C6"/>
    <mergeCell ref="D5:D6"/>
    <mergeCell ref="F17:F18"/>
    <mergeCell ref="F15:F16"/>
    <mergeCell ref="F7:F8"/>
    <mergeCell ref="F11:F12"/>
    <mergeCell ref="F9:F10"/>
    <mergeCell ref="F13:F14"/>
    <mergeCell ref="A2:F2"/>
    <mergeCell ref="A1:F1"/>
    <mergeCell ref="A3:F3"/>
    <mergeCell ref="F21:F22"/>
    <mergeCell ref="A21:A22"/>
    <mergeCell ref="D21:D22"/>
    <mergeCell ref="F19:F20"/>
    <mergeCell ref="A17:A18"/>
    <mergeCell ref="A19:A20"/>
    <mergeCell ref="D19:D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0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D1" s="221"/>
      <c r="E1" s="221"/>
      <c r="F1" s="221"/>
      <c r="G1" s="221"/>
      <c r="H1" s="221"/>
      <c r="I1" s="221"/>
      <c r="J1" s="222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23">
        <f>HYPERLINK('[2]ИТ.ПР'!$A$8)</f>
      </c>
      <c r="D2" s="223"/>
      <c r="E2" s="223"/>
      <c r="F2" s="223"/>
      <c r="G2" s="223"/>
      <c r="H2" s="223"/>
      <c r="I2" s="223"/>
      <c r="J2" s="223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224" t="str">
        <f>HYPERLINK('пр.взв.'!A4)</f>
        <v>Weight category 48F  кg.                             Весовая категория   48    кг</v>
      </c>
      <c r="D3" s="225"/>
      <c r="E3" s="225"/>
      <c r="F3" s="225"/>
      <c r="G3" s="225"/>
      <c r="H3" s="225"/>
      <c r="I3" s="225"/>
      <c r="J3" s="226"/>
      <c r="K3" s="42"/>
      <c r="L3" s="42"/>
      <c r="M3" s="42"/>
    </row>
    <row r="4" spans="1:13" ht="16.5" thickBot="1">
      <c r="A4" s="219" t="s">
        <v>0</v>
      </c>
      <c r="B4" s="219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1">
        <v>1</v>
      </c>
      <c r="B5" s="213" t="str">
        <f>VLOOKUP(A5,'пр.взв.'!B7:C22,2,FALSE)</f>
        <v>KUNUTSKA Olena</v>
      </c>
      <c r="C5" s="215">
        <f>VLOOKUP(B5,'пр.взв.'!C7:D22,2,FALSE)</f>
        <v>1991</v>
      </c>
      <c r="D5" s="217" t="str">
        <f>VLOOKUP(A5,'пр.взв.'!B5:E20,4,FALSE)</f>
        <v>UKR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2"/>
      <c r="B6" s="214"/>
      <c r="C6" s="216"/>
      <c r="D6" s="218"/>
      <c r="E6" s="227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04">
        <v>5</v>
      </c>
      <c r="B7" s="206" t="str">
        <f>VLOOKUP(A7,'пр.взв.'!B9:C24,2,FALSE)</f>
        <v>GORELIKOVA  Anna</v>
      </c>
      <c r="C7" s="208" t="str">
        <f>VLOOKUP(B7,'пр.взв.'!C9:D24,2,FALSE)</f>
        <v>1992 ms</v>
      </c>
      <c r="D7" s="210" t="str">
        <f>VLOOKUP(A7,'пр.взв.'!B5:E20,4,FALSE)</f>
        <v>RUS</v>
      </c>
      <c r="E7" s="228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2"/>
      <c r="B8" s="214"/>
      <c r="C8" s="216"/>
      <c r="D8" s="209"/>
      <c r="E8" s="20"/>
      <c r="F8" s="22"/>
      <c r="G8" s="227"/>
      <c r="H8" s="26"/>
      <c r="I8" s="20"/>
      <c r="J8" s="20"/>
      <c r="K8" s="20"/>
      <c r="L8" s="20"/>
      <c r="M8" s="20"/>
    </row>
    <row r="9" spans="1:13" ht="15" customHeight="1" thickBot="1">
      <c r="A9" s="211">
        <v>3</v>
      </c>
      <c r="B9" s="213" t="str">
        <f>VLOOKUP(A9,'пр.взв.'!B11:C26,2,FALSE)</f>
        <v>ABULADZE Darina</v>
      </c>
      <c r="C9" s="215">
        <f>VLOOKUP(B9,'пр.взв.'!C11:D26,2,FALSE)</f>
        <v>1991</v>
      </c>
      <c r="D9" s="217" t="str">
        <f>VLOOKUP(A9,'пр.взв.'!B5:E20,4,FALSE)</f>
        <v>GEO</v>
      </c>
      <c r="E9" s="20"/>
      <c r="F9" s="22"/>
      <c r="G9" s="228"/>
      <c r="H9" s="2"/>
      <c r="I9" s="24"/>
      <c r="J9" s="22"/>
      <c r="K9" s="20"/>
      <c r="L9" s="20"/>
      <c r="M9" s="20"/>
    </row>
    <row r="10" spans="1:13" ht="15" customHeight="1">
      <c r="A10" s="212"/>
      <c r="B10" s="214"/>
      <c r="C10" s="216"/>
      <c r="D10" s="218"/>
      <c r="E10" s="227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04">
        <v>7</v>
      </c>
      <c r="B11" s="206">
        <f>VLOOKUP(A11,'пр.взв.'!B13:C28,2,FALSE)</f>
        <v>0</v>
      </c>
      <c r="C11" s="208" t="e">
        <f>VLOOKUP(B11,'пр.взв.'!C13:D28,2,FALSE)</f>
        <v>#N/A</v>
      </c>
      <c r="D11" s="210">
        <f>VLOOKUP(A11,'пр.взв.'!B5:E20,4,FALSE)</f>
        <v>0</v>
      </c>
      <c r="E11" s="228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05"/>
      <c r="B12" s="207"/>
      <c r="C12" s="209"/>
      <c r="D12" s="209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227"/>
      <c r="J14" s="33"/>
      <c r="K14" s="23"/>
      <c r="L14" s="23"/>
      <c r="M14" s="20"/>
    </row>
    <row r="15" spans="1:10" ht="15" customHeight="1" thickBot="1">
      <c r="A15" s="219" t="s">
        <v>3</v>
      </c>
      <c r="B15" s="219"/>
      <c r="C15" s="71"/>
      <c r="D15" s="71"/>
      <c r="E15" s="20"/>
      <c r="F15" s="20"/>
      <c r="G15" s="20"/>
      <c r="H15" s="20"/>
      <c r="I15" s="228"/>
      <c r="J15" s="2"/>
    </row>
    <row r="16" spans="1:10" ht="15" customHeight="1" thickBot="1">
      <c r="A16" s="211">
        <v>2</v>
      </c>
      <c r="B16" s="213" t="str">
        <f>VLOOKUP(A16,'пр.взв.'!B7:C22,2,FALSE)</f>
        <v>TASHKU Gabriela</v>
      </c>
      <c r="C16" s="215">
        <f>VLOOKUP(B16,'пр.взв.'!C7:D22,2,FALSE)</f>
        <v>1992</v>
      </c>
      <c r="D16" s="217" t="str">
        <f>VLOOKUP(A16,'пр.взв.'!B6:E21,4,FALSE)</f>
        <v>MDA</v>
      </c>
      <c r="E16" s="20"/>
      <c r="F16" s="20"/>
      <c r="G16" s="20"/>
      <c r="H16" s="20"/>
      <c r="I16" s="30"/>
      <c r="J16" s="2"/>
    </row>
    <row r="17" spans="1:10" ht="15" customHeight="1">
      <c r="A17" s="212"/>
      <c r="B17" s="214"/>
      <c r="C17" s="216"/>
      <c r="D17" s="218"/>
      <c r="E17" s="227"/>
      <c r="F17" s="20"/>
      <c r="G17" s="25"/>
      <c r="H17" s="22"/>
      <c r="I17" s="30"/>
      <c r="J17" s="2"/>
    </row>
    <row r="18" spans="1:10" ht="15" customHeight="1" thickBot="1">
      <c r="A18" s="204">
        <v>6</v>
      </c>
      <c r="B18" s="206">
        <f>VLOOKUP(A18,'пр.взв.'!B9:C24,2,FALSE)</f>
        <v>0</v>
      </c>
      <c r="C18" s="208" t="e">
        <f>VLOOKUP(B18,'пр.взв.'!C9:D24,2,FALSE)</f>
        <v>#N/A</v>
      </c>
      <c r="D18" s="210">
        <f>VLOOKUP(A18,'пр.взв.'!B6:E21,4,FALSE)</f>
        <v>0</v>
      </c>
      <c r="E18" s="228"/>
      <c r="F18" s="21"/>
      <c r="G18" s="24"/>
      <c r="H18" s="22"/>
      <c r="I18" s="30"/>
      <c r="J18" s="2"/>
    </row>
    <row r="19" spans="1:10" ht="15" customHeight="1" thickBot="1">
      <c r="A19" s="212"/>
      <c r="B19" s="214"/>
      <c r="C19" s="216"/>
      <c r="D19" s="209"/>
      <c r="E19" s="20"/>
      <c r="F19" s="22"/>
      <c r="G19" s="227"/>
      <c r="H19" s="26"/>
      <c r="I19" s="30"/>
      <c r="J19" s="2"/>
    </row>
    <row r="20" spans="1:8" ht="15" customHeight="1" thickBot="1">
      <c r="A20" s="211">
        <v>4</v>
      </c>
      <c r="B20" s="213" t="str">
        <f>VLOOKUP(A20,'пр.взв.'!B11:C26,2,FALSE)</f>
        <v>SAKAYTE  Indre</v>
      </c>
      <c r="C20" s="215">
        <f>VLOOKUP(B20,'пр.взв.'!C11:D26,2,FALSE)</f>
        <v>1993</v>
      </c>
      <c r="D20" s="217" t="str">
        <f>VLOOKUP(A20,'пр.взв.'!B6:E21,4,FALSE)</f>
        <v>LTU</v>
      </c>
      <c r="E20" s="20"/>
      <c r="F20" s="22"/>
      <c r="G20" s="228"/>
      <c r="H20" s="2"/>
    </row>
    <row r="21" spans="1:8" ht="15" customHeight="1">
      <c r="A21" s="212"/>
      <c r="B21" s="214"/>
      <c r="C21" s="216"/>
      <c r="D21" s="218"/>
      <c r="E21" s="227"/>
      <c r="F21" s="23"/>
      <c r="G21" s="24"/>
      <c r="H21" s="22"/>
    </row>
    <row r="22" spans="1:8" ht="15" customHeight="1" thickBot="1">
      <c r="A22" s="204">
        <v>8</v>
      </c>
      <c r="B22" s="206">
        <f>VLOOKUP(A22,'пр.взв.'!B13:C28,2,FALSE)</f>
        <v>0</v>
      </c>
      <c r="C22" s="208" t="e">
        <f>VLOOKUP(B22,'пр.взв.'!C13:D28,2,FALSE)</f>
        <v>#N/A</v>
      </c>
      <c r="D22" s="210">
        <f>VLOOKUP(A22,'пр.взв.'!B6:E21,4,FALSE)</f>
        <v>0</v>
      </c>
      <c r="E22" s="228"/>
      <c r="F22" s="20"/>
      <c r="G22" s="25"/>
      <c r="H22" s="22"/>
    </row>
    <row r="23" spans="1:8" ht="15" customHeight="1" thickBot="1">
      <c r="A23" s="205"/>
      <c r="B23" s="207"/>
      <c r="C23" s="209"/>
      <c r="D23" s="209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I23" sqref="A1:I2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3" t="s">
        <v>27</v>
      </c>
      <c r="C1" s="233"/>
      <c r="D1" s="233"/>
      <c r="E1" s="233"/>
      <c r="F1" s="233"/>
      <c r="G1" s="233"/>
      <c r="H1" s="233"/>
      <c r="I1" s="233"/>
      <c r="J1" s="63"/>
      <c r="K1" s="233" t="s">
        <v>27</v>
      </c>
      <c r="L1" s="233"/>
      <c r="M1" s="233"/>
      <c r="N1" s="233"/>
      <c r="O1" s="233"/>
      <c r="P1" s="233"/>
      <c r="Q1" s="233"/>
      <c r="R1" s="233"/>
    </row>
    <row r="2" spans="2:18" ht="24.75" customHeight="1">
      <c r="B2" s="267" t="str">
        <f>HYPERLINK('пр.взв.'!A4)</f>
        <v>Weight category 48F  кg.                             Весовая категория   48    кг</v>
      </c>
      <c r="C2" s="268"/>
      <c r="D2" s="268"/>
      <c r="E2" s="268"/>
      <c r="F2" s="268"/>
      <c r="G2" s="268"/>
      <c r="H2" s="268"/>
      <c r="I2" s="268"/>
      <c r="J2" s="64"/>
      <c r="K2" s="267" t="str">
        <f>HYPERLINK('пр.взв.'!A4)</f>
        <v>Weight category 48F  кg.                             Весовая категория   48    кг</v>
      </c>
      <c r="L2" s="268"/>
      <c r="M2" s="268"/>
      <c r="N2" s="268"/>
      <c r="O2" s="268"/>
      <c r="P2" s="268"/>
      <c r="Q2" s="268"/>
      <c r="R2" s="268"/>
    </row>
    <row r="3" spans="2:18" ht="24.75" customHeight="1" hidden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customHeight="1" hidden="1">
      <c r="A4" s="135" t="s">
        <v>31</v>
      </c>
      <c r="B4" s="234" t="s">
        <v>6</v>
      </c>
      <c r="C4" s="236" t="s">
        <v>7</v>
      </c>
      <c r="D4" s="236" t="s">
        <v>8</v>
      </c>
      <c r="E4" s="236" t="s">
        <v>15</v>
      </c>
      <c r="F4" s="238" t="s">
        <v>16</v>
      </c>
      <c r="G4" s="239" t="s">
        <v>18</v>
      </c>
      <c r="H4" s="241" t="s">
        <v>19</v>
      </c>
      <c r="I4" s="243" t="s">
        <v>17</v>
      </c>
      <c r="J4" s="135" t="s">
        <v>31</v>
      </c>
      <c r="K4" s="234" t="s">
        <v>6</v>
      </c>
      <c r="L4" s="236" t="s">
        <v>7</v>
      </c>
      <c r="M4" s="236" t="s">
        <v>8</v>
      </c>
      <c r="N4" s="236" t="s">
        <v>15</v>
      </c>
      <c r="O4" s="238" t="s">
        <v>16</v>
      </c>
      <c r="P4" s="239" t="s">
        <v>18</v>
      </c>
      <c r="Q4" s="241" t="s">
        <v>19</v>
      </c>
      <c r="R4" s="243" t="s">
        <v>17</v>
      </c>
    </row>
    <row r="5" spans="1:18" ht="12.75" customHeight="1" hidden="1" thickBot="1">
      <c r="A5" s="168"/>
      <c r="B5" s="235" t="s">
        <v>6</v>
      </c>
      <c r="C5" s="237" t="s">
        <v>7</v>
      </c>
      <c r="D5" s="237" t="s">
        <v>8</v>
      </c>
      <c r="E5" s="237" t="s">
        <v>15</v>
      </c>
      <c r="F5" s="237" t="s">
        <v>16</v>
      </c>
      <c r="G5" s="240"/>
      <c r="H5" s="242"/>
      <c r="I5" s="170" t="s">
        <v>17</v>
      </c>
      <c r="J5" s="168"/>
      <c r="K5" s="235" t="s">
        <v>6</v>
      </c>
      <c r="L5" s="237" t="s">
        <v>7</v>
      </c>
      <c r="M5" s="237" t="s">
        <v>8</v>
      </c>
      <c r="N5" s="237" t="s">
        <v>15</v>
      </c>
      <c r="O5" s="237" t="s">
        <v>16</v>
      </c>
      <c r="P5" s="240"/>
      <c r="Q5" s="242"/>
      <c r="R5" s="170" t="s">
        <v>17</v>
      </c>
    </row>
    <row r="6" spans="1:18" ht="12.75" customHeight="1" hidden="1">
      <c r="A6" s="229">
        <v>1</v>
      </c>
      <c r="B6" s="244">
        <v>1</v>
      </c>
      <c r="C6" s="246" t="str">
        <f>VLOOKUP(B6,'пр.взв.'!B7:E22,2,FALSE)</f>
        <v>KUNUTSKA Olena</v>
      </c>
      <c r="D6" s="248">
        <f>VLOOKUP(B6,'пр.взв.'!B7:F22,3,FALSE)</f>
        <v>1991</v>
      </c>
      <c r="E6" s="248" t="str">
        <f>VLOOKUP(B6,'пр.взв.'!B7:E22,4,FALSE)</f>
        <v>UKR</v>
      </c>
      <c r="F6" s="250"/>
      <c r="G6" s="251"/>
      <c r="H6" s="252"/>
      <c r="I6" s="253"/>
      <c r="J6" s="229"/>
      <c r="K6" s="244">
        <v>2</v>
      </c>
      <c r="L6" s="246" t="str">
        <f>VLOOKUP(K6,'пр.взв.'!B7:E22,2,FALSE)</f>
        <v>TASHKU Gabriela</v>
      </c>
      <c r="M6" s="248">
        <f>VLOOKUP(K6,'пр.взв.'!B7:F22,3,FALSE)</f>
        <v>1992</v>
      </c>
      <c r="N6" s="248" t="str">
        <f>VLOOKUP(K6,'пр.взв.'!B7:E22,4,FALSE)</f>
        <v>MDA</v>
      </c>
      <c r="O6" s="250"/>
      <c r="P6" s="251"/>
      <c r="Q6" s="252"/>
      <c r="R6" s="253"/>
    </row>
    <row r="7" spans="1:18" ht="12.75" customHeight="1" hidden="1">
      <c r="A7" s="230"/>
      <c r="B7" s="245"/>
      <c r="C7" s="247"/>
      <c r="D7" s="249"/>
      <c r="E7" s="249"/>
      <c r="F7" s="249"/>
      <c r="G7" s="249"/>
      <c r="H7" s="197"/>
      <c r="I7" s="198"/>
      <c r="J7" s="230"/>
      <c r="K7" s="245"/>
      <c r="L7" s="247"/>
      <c r="M7" s="249"/>
      <c r="N7" s="249"/>
      <c r="O7" s="249"/>
      <c r="P7" s="249"/>
      <c r="Q7" s="197"/>
      <c r="R7" s="198"/>
    </row>
    <row r="8" spans="1:18" ht="12.75" customHeight="1" hidden="1">
      <c r="A8" s="230"/>
      <c r="B8" s="254">
        <v>5</v>
      </c>
      <c r="C8" s="256" t="str">
        <f>VLOOKUP(B8,'пр.взв.'!B7:E22,2,FALSE)</f>
        <v>GORELIKOVA  Anna</v>
      </c>
      <c r="D8" s="258" t="str">
        <f>VLOOKUP(B8,'пр.взв.'!B7:F22,3,FALSE)</f>
        <v>1992 ms</v>
      </c>
      <c r="E8" s="258" t="str">
        <f>VLOOKUP(B8,'пр.взв.'!B7:E22,4,FALSE)</f>
        <v>RUS</v>
      </c>
      <c r="F8" s="260"/>
      <c r="G8" s="260"/>
      <c r="H8" s="262"/>
      <c r="I8" s="262"/>
      <c r="J8" s="230"/>
      <c r="K8" s="254">
        <v>6</v>
      </c>
      <c r="L8" s="256">
        <f>VLOOKUP(K8,'пр.взв.'!B7:E22,2,FALSE)</f>
        <v>0</v>
      </c>
      <c r="M8" s="258">
        <f>VLOOKUP(K8,'пр.взв.'!B7:F22,3,FALSE)</f>
        <v>0</v>
      </c>
      <c r="N8" s="258">
        <f>VLOOKUP(K8,'пр.взв.'!B7:E22,4,FALSE)</f>
        <v>0</v>
      </c>
      <c r="O8" s="260"/>
      <c r="P8" s="260"/>
      <c r="Q8" s="262"/>
      <c r="R8" s="262"/>
    </row>
    <row r="9" spans="1:18" ht="13.5" customHeight="1" hidden="1" thickBot="1">
      <c r="A9" s="232"/>
      <c r="B9" s="255"/>
      <c r="C9" s="257"/>
      <c r="D9" s="259"/>
      <c r="E9" s="259"/>
      <c r="F9" s="261"/>
      <c r="G9" s="261"/>
      <c r="H9" s="263"/>
      <c r="I9" s="263"/>
      <c r="J9" s="232"/>
      <c r="K9" s="255"/>
      <c r="L9" s="257"/>
      <c r="M9" s="259"/>
      <c r="N9" s="259"/>
      <c r="O9" s="261"/>
      <c r="P9" s="261"/>
      <c r="Q9" s="263"/>
      <c r="R9" s="263"/>
    </row>
    <row r="10" spans="1:18" ht="12.75" customHeight="1" hidden="1">
      <c r="A10" s="229">
        <v>2</v>
      </c>
      <c r="B10" s="264">
        <v>3</v>
      </c>
      <c r="C10" s="246" t="str">
        <f>VLOOKUP(B10,'пр.взв.'!B7:E22,2,FALSE)</f>
        <v>ABULADZE Darina</v>
      </c>
      <c r="D10" s="248">
        <f>VLOOKUP(B10,'пр.взв.'!B7:F22,3,FALSE)</f>
        <v>1991</v>
      </c>
      <c r="E10" s="248" t="str">
        <f>VLOOKUP(B10,'пр.взв.'!B7:E22,4,FALSE)</f>
        <v>GEO</v>
      </c>
      <c r="F10" s="249"/>
      <c r="G10" s="266"/>
      <c r="H10" s="197"/>
      <c r="I10" s="258"/>
      <c r="J10" s="229">
        <v>4</v>
      </c>
      <c r="K10" s="264">
        <v>4</v>
      </c>
      <c r="L10" s="246" t="str">
        <f>VLOOKUP(K10,'пр.взв.'!B7:E22,2,FALSE)</f>
        <v>SAKAYTE  Indre</v>
      </c>
      <c r="M10" s="248">
        <f>VLOOKUP(K10,'пр.взв.'!B7:F22,3,FALSE)</f>
        <v>1993</v>
      </c>
      <c r="N10" s="248" t="str">
        <f>VLOOKUP(K10,'пр.взв.'!B7:E22,4,FALSE)</f>
        <v>LTU</v>
      </c>
      <c r="O10" s="249"/>
      <c r="P10" s="266"/>
      <c r="Q10" s="197"/>
      <c r="R10" s="258"/>
    </row>
    <row r="11" spans="1:18" ht="12.75" customHeight="1" hidden="1">
      <c r="A11" s="230"/>
      <c r="B11" s="265"/>
      <c r="C11" s="247"/>
      <c r="D11" s="249"/>
      <c r="E11" s="249"/>
      <c r="F11" s="249"/>
      <c r="G11" s="249"/>
      <c r="H11" s="197"/>
      <c r="I11" s="198"/>
      <c r="J11" s="230"/>
      <c r="K11" s="265"/>
      <c r="L11" s="247"/>
      <c r="M11" s="249"/>
      <c r="N11" s="249"/>
      <c r="O11" s="249"/>
      <c r="P11" s="249"/>
      <c r="Q11" s="197"/>
      <c r="R11" s="198"/>
    </row>
    <row r="12" spans="1:18" ht="12.75" customHeight="1" hidden="1">
      <c r="A12" s="230"/>
      <c r="B12" s="254">
        <v>7</v>
      </c>
      <c r="C12" s="256">
        <f>VLOOKUP(B12,'пр.взв.'!B7:E22,2,FALSE)</f>
        <v>0</v>
      </c>
      <c r="D12" s="258">
        <f>VLOOKUP(B12,'пр.взв.'!B7:F22,3,FALSE)</f>
        <v>0</v>
      </c>
      <c r="E12" s="258">
        <f>VLOOKUP(B12,'пр.взв.'!B7:E22,4,FALSE)</f>
        <v>0</v>
      </c>
      <c r="F12" s="260"/>
      <c r="G12" s="260"/>
      <c r="H12" s="262"/>
      <c r="I12" s="262"/>
      <c r="J12" s="230"/>
      <c r="K12" s="254">
        <v>8</v>
      </c>
      <c r="L12" s="256">
        <f>VLOOKUP(K12,'пр.взв.'!B7:E22,2,FALSE)</f>
        <v>0</v>
      </c>
      <c r="M12" s="258">
        <f>VLOOKUP(K12,'пр.взв.'!B7:F22,3,FALSE)</f>
        <v>0</v>
      </c>
      <c r="N12" s="258">
        <f>VLOOKUP(K12,'пр.взв.'!B7:E22,4,FALSE)</f>
        <v>0</v>
      </c>
      <c r="O12" s="260"/>
      <c r="P12" s="260"/>
      <c r="Q12" s="262"/>
      <c r="R12" s="262"/>
    </row>
    <row r="13" spans="1:18" ht="12.75" customHeight="1" hidden="1">
      <c r="A13" s="231"/>
      <c r="B13" s="264"/>
      <c r="C13" s="247"/>
      <c r="D13" s="249"/>
      <c r="E13" s="249"/>
      <c r="F13" s="250"/>
      <c r="G13" s="250"/>
      <c r="H13" s="253"/>
      <c r="I13" s="253"/>
      <c r="J13" s="231"/>
      <c r="K13" s="264"/>
      <c r="L13" s="247"/>
      <c r="M13" s="249"/>
      <c r="N13" s="249"/>
      <c r="O13" s="250"/>
      <c r="P13" s="250"/>
      <c r="Q13" s="253"/>
      <c r="R13" s="253"/>
    </row>
    <row r="16" spans="2:18" ht="24.75" customHeight="1" thickBot="1">
      <c r="B16" s="65" t="s">
        <v>2</v>
      </c>
      <c r="C16" s="269" t="s">
        <v>34</v>
      </c>
      <c r="D16" s="269"/>
      <c r="E16" s="269"/>
      <c r="F16" s="269"/>
      <c r="G16" s="269"/>
      <c r="H16" s="269"/>
      <c r="I16" s="269"/>
      <c r="J16" s="74"/>
      <c r="K16" s="65" t="s">
        <v>3</v>
      </c>
      <c r="L16" s="269" t="s">
        <v>34</v>
      </c>
      <c r="M16" s="269"/>
      <c r="N16" s="269"/>
      <c r="O16" s="269"/>
      <c r="P16" s="269"/>
      <c r="Q16" s="269"/>
      <c r="R16" s="269"/>
    </row>
    <row r="17" spans="1:18" ht="12.75" customHeight="1">
      <c r="A17" s="135" t="s">
        <v>31</v>
      </c>
      <c r="B17" s="234" t="s">
        <v>6</v>
      </c>
      <c r="C17" s="236" t="s">
        <v>7</v>
      </c>
      <c r="D17" s="236" t="s">
        <v>8</v>
      </c>
      <c r="E17" s="236" t="s">
        <v>15</v>
      </c>
      <c r="F17" s="238" t="s">
        <v>16</v>
      </c>
      <c r="G17" s="239" t="s">
        <v>18</v>
      </c>
      <c r="H17" s="241" t="s">
        <v>19</v>
      </c>
      <c r="I17" s="243" t="s">
        <v>17</v>
      </c>
      <c r="J17" s="135" t="s">
        <v>31</v>
      </c>
      <c r="K17" s="234" t="s">
        <v>6</v>
      </c>
      <c r="L17" s="236" t="s">
        <v>7</v>
      </c>
      <c r="M17" s="236" t="s">
        <v>8</v>
      </c>
      <c r="N17" s="236" t="s">
        <v>15</v>
      </c>
      <c r="O17" s="238" t="s">
        <v>16</v>
      </c>
      <c r="P17" s="239" t="s">
        <v>18</v>
      </c>
      <c r="Q17" s="241" t="s">
        <v>19</v>
      </c>
      <c r="R17" s="243" t="s">
        <v>17</v>
      </c>
    </row>
    <row r="18" spans="1:18" ht="12.75" customHeight="1" thickBot="1">
      <c r="A18" s="168"/>
      <c r="B18" s="235" t="s">
        <v>6</v>
      </c>
      <c r="C18" s="237" t="s">
        <v>7</v>
      </c>
      <c r="D18" s="237" t="s">
        <v>8</v>
      </c>
      <c r="E18" s="237" t="s">
        <v>15</v>
      </c>
      <c r="F18" s="237" t="s">
        <v>16</v>
      </c>
      <c r="G18" s="240"/>
      <c r="H18" s="242"/>
      <c r="I18" s="170" t="s">
        <v>17</v>
      </c>
      <c r="J18" s="168"/>
      <c r="K18" s="235" t="s">
        <v>6</v>
      </c>
      <c r="L18" s="237" t="s">
        <v>7</v>
      </c>
      <c r="M18" s="237" t="s">
        <v>8</v>
      </c>
      <c r="N18" s="237" t="s">
        <v>15</v>
      </c>
      <c r="O18" s="237" t="s">
        <v>16</v>
      </c>
      <c r="P18" s="240"/>
      <c r="Q18" s="242"/>
      <c r="R18" s="170" t="s">
        <v>17</v>
      </c>
    </row>
    <row r="19" spans="1:18" ht="12.75" customHeight="1">
      <c r="A19" s="229">
        <v>2</v>
      </c>
      <c r="B19" s="244">
        <f>'пр.хода'!E6</f>
        <v>5</v>
      </c>
      <c r="C19" s="246" t="str">
        <f>VLOOKUP(B19,'пр.взв.'!B7:E22,2,FALSE)</f>
        <v>GORELIKOVA  Anna</v>
      </c>
      <c r="D19" s="248" t="str">
        <f>VLOOKUP(B19,'пр.взв.'!B7:F22,3,FALSE)</f>
        <v>1992 ms</v>
      </c>
      <c r="E19" s="248" t="str">
        <f>VLOOKUP(B19,'пр.взв.'!B7:E22,4,FALSE)</f>
        <v>RUS</v>
      </c>
      <c r="F19" s="250"/>
      <c r="G19" s="251"/>
      <c r="H19" s="252"/>
      <c r="I19" s="253"/>
      <c r="J19" s="229">
        <v>3</v>
      </c>
      <c r="K19" s="244">
        <f>'пр.хода'!E16</f>
        <v>2</v>
      </c>
      <c r="L19" s="246" t="str">
        <f>VLOOKUP(K19,'пр.взв.'!B7:E22,2,FALSE)</f>
        <v>TASHKU Gabriela</v>
      </c>
      <c r="M19" s="248">
        <f>VLOOKUP(K19,'пр.взв.'!B7:F22,3,FALSE)</f>
        <v>1992</v>
      </c>
      <c r="N19" s="248" t="str">
        <f>VLOOKUP(K19,'пр.взв.'!B7:E22,4,FALSE)</f>
        <v>MDA</v>
      </c>
      <c r="O19" s="250"/>
      <c r="P19" s="251"/>
      <c r="Q19" s="252"/>
      <c r="R19" s="253"/>
    </row>
    <row r="20" spans="1:18" ht="12.75" customHeight="1">
      <c r="A20" s="230"/>
      <c r="B20" s="245"/>
      <c r="C20" s="247"/>
      <c r="D20" s="249"/>
      <c r="E20" s="249"/>
      <c r="F20" s="249"/>
      <c r="G20" s="249"/>
      <c r="H20" s="197"/>
      <c r="I20" s="198"/>
      <c r="J20" s="230"/>
      <c r="K20" s="245"/>
      <c r="L20" s="247"/>
      <c r="M20" s="249"/>
      <c r="N20" s="249"/>
      <c r="O20" s="249"/>
      <c r="P20" s="249"/>
      <c r="Q20" s="197"/>
      <c r="R20" s="198"/>
    </row>
    <row r="21" spans="1:18" ht="12.75" customHeight="1">
      <c r="A21" s="230"/>
      <c r="B21" s="254">
        <f>'пр.хода'!E10</f>
        <v>3</v>
      </c>
      <c r="C21" s="256" t="str">
        <f>VLOOKUP(B21,'пр.взв.'!B7:E22,2,FALSE)</f>
        <v>ABULADZE Darina</v>
      </c>
      <c r="D21" s="258">
        <f>VLOOKUP(B21,'пр.взв.'!B7:F22,3,FALSE)</f>
        <v>1991</v>
      </c>
      <c r="E21" s="258" t="str">
        <f>VLOOKUP(B21,'пр.взв.'!B7:E22,4,FALSE)</f>
        <v>GEO</v>
      </c>
      <c r="F21" s="260"/>
      <c r="G21" s="260"/>
      <c r="H21" s="262"/>
      <c r="I21" s="262"/>
      <c r="J21" s="230"/>
      <c r="K21" s="254">
        <f>'пр.хода'!E20</f>
        <v>4</v>
      </c>
      <c r="L21" s="256" t="str">
        <f>VLOOKUP(K21,'пр.взв.'!B7:E22,2,FALSE)</f>
        <v>SAKAYTE  Indre</v>
      </c>
      <c r="M21" s="258">
        <f>VLOOKUP(K21,'пр.взв.'!B7:F22,3,FALSE)</f>
        <v>1993</v>
      </c>
      <c r="N21" s="258" t="str">
        <f>VLOOKUP(K21,'пр.взв.'!B7:E22,4,FALSE)</f>
        <v>LTU</v>
      </c>
      <c r="O21" s="260"/>
      <c r="P21" s="260"/>
      <c r="Q21" s="262"/>
      <c r="R21" s="262"/>
    </row>
    <row r="22" spans="1:18" ht="12.75" customHeight="1">
      <c r="A22" s="231"/>
      <c r="B22" s="264"/>
      <c r="C22" s="247"/>
      <c r="D22" s="249"/>
      <c r="E22" s="249"/>
      <c r="F22" s="250"/>
      <c r="G22" s="250"/>
      <c r="H22" s="253"/>
      <c r="I22" s="253"/>
      <c r="J22" s="231"/>
      <c r="K22" s="264"/>
      <c r="L22" s="247"/>
      <c r="M22" s="249"/>
      <c r="N22" s="249"/>
      <c r="O22" s="250"/>
      <c r="P22" s="250"/>
      <c r="Q22" s="253"/>
      <c r="R22" s="253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R11" sqref="R11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7.8515625" style="0" customWidth="1"/>
  </cols>
  <sheetData>
    <row r="1" spans="2:14" ht="65.25" customHeight="1" thickBot="1">
      <c r="B1" s="38"/>
      <c r="C1" s="270" t="s">
        <v>44</v>
      </c>
      <c r="D1" s="271"/>
      <c r="E1" s="271"/>
      <c r="F1" s="271"/>
      <c r="G1" s="271"/>
      <c r="H1" s="272"/>
      <c r="I1" s="273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274"/>
      <c r="K1" s="274"/>
      <c r="L1" s="274"/>
      <c r="M1" s="274"/>
      <c r="N1" s="275"/>
    </row>
    <row r="2" spans="2:18" ht="26.25" customHeight="1" thickBot="1">
      <c r="B2" s="40"/>
      <c r="C2" s="280" t="str">
        <f>HYPERLINK('пр.взв.'!A4)</f>
        <v>Weight category 48F  кg.                             Весовая категория   48    кг</v>
      </c>
      <c r="D2" s="281"/>
      <c r="E2" s="281"/>
      <c r="F2" s="281"/>
      <c r="G2" s="281"/>
      <c r="H2" s="282"/>
      <c r="I2" s="283" t="str">
        <f>HYPERLINK('[1]реквизиты'!$A$3)</f>
        <v>April, 14 -18      Prague (Czechia)                                                                                                                 14-17 апреля 2011 г.             Прага (Чехия)</v>
      </c>
      <c r="J2" s="284"/>
      <c r="K2" s="284"/>
      <c r="L2" s="284"/>
      <c r="M2" s="284"/>
      <c r="N2" s="285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29</v>
      </c>
      <c r="N4" s="39"/>
      <c r="O4" s="39"/>
    </row>
    <row r="5" spans="1:15" ht="15" customHeight="1" thickBot="1">
      <c r="A5" s="310">
        <v>1</v>
      </c>
      <c r="B5" s="84" t="str">
        <f>VLOOKUP(A5,'пр.взв.'!B7:F22,2,FALSE)</f>
        <v>KUNUTSKA Olena</v>
      </c>
      <c r="C5" s="312">
        <f>VLOOKUP(A5,'пр.взв.'!B7:F22,3,FALSE)</f>
        <v>1991</v>
      </c>
      <c r="D5" s="87" t="str">
        <f>VLOOKUP(A5,'пр.взв.'!B7:F22,4,FALSE)</f>
        <v>UKR</v>
      </c>
      <c r="K5" s="300">
        <v>1</v>
      </c>
      <c r="L5" s="99">
        <f>I13</f>
        <v>5</v>
      </c>
      <c r="M5" s="131" t="str">
        <f>VLOOKUP(L5,'пр.взв.'!B7:F22,2,FALSE)</f>
        <v>GORELIKOVA  Anna</v>
      </c>
      <c r="N5" s="132" t="str">
        <f>VLOOKUP(L5,'пр.взв.'!B7:F22,4,FALSE)</f>
        <v>RUS</v>
      </c>
      <c r="O5" s="39"/>
    </row>
    <row r="6" spans="1:15" ht="15" customHeight="1">
      <c r="A6" s="311"/>
      <c r="B6" s="88" t="str">
        <f>'пр.взв.'!C8</f>
        <v>Куницкая Алена</v>
      </c>
      <c r="C6" s="313"/>
      <c r="D6" s="88" t="str">
        <f>'пр.взв.'!E8</f>
        <v>УКР</v>
      </c>
      <c r="E6" s="286">
        <v>5</v>
      </c>
      <c r="K6" s="301"/>
      <c r="L6" s="106" t="s">
        <v>49</v>
      </c>
      <c r="M6" s="101" t="str">
        <f>VLOOKUP(L6,'пр.взв.'!B7:E22,2,FALSE)</f>
        <v>Гореликова Анна</v>
      </c>
      <c r="N6" s="91" t="str">
        <f>VLOOKUP(L6,'пр.взв.'!B7:E22,4,FALSE)</f>
        <v>РОС</v>
      </c>
      <c r="O6" s="39"/>
    </row>
    <row r="7" spans="1:15" ht="15" customHeight="1" thickBot="1">
      <c r="A7" s="316">
        <v>5</v>
      </c>
      <c r="B7" s="85" t="str">
        <f>VLOOKUP(A7,'пр.взв.'!B7:F22,2,FALSE)</f>
        <v>GORELIKOVA  Anna</v>
      </c>
      <c r="C7" s="314" t="str">
        <f>VLOOKUP(A7,'пр.взв.'!B7:F22,3,FALSE)</f>
        <v>1992 ms</v>
      </c>
      <c r="D7" s="89" t="str">
        <f>VLOOKUP(A7,'пр.взв.'!B9:F24,4,FALSE)</f>
        <v>RUS</v>
      </c>
      <c r="E7" s="287"/>
      <c r="F7" s="6"/>
      <c r="G7" s="30"/>
      <c r="K7" s="298">
        <v>2</v>
      </c>
      <c r="L7" s="100">
        <v>2</v>
      </c>
      <c r="M7" s="93" t="str">
        <f>VLOOKUP(L7,'пр.взв.'!B7:F22,2,FALSE)</f>
        <v>TASHKU Gabriela</v>
      </c>
      <c r="N7" s="92" t="str">
        <f>VLOOKUP(L7,'пр.взв.'!B7:E22,4,FALSE)</f>
        <v>MDA</v>
      </c>
      <c r="O7" s="39"/>
    </row>
    <row r="8" spans="1:15" ht="15" customHeight="1" thickBot="1">
      <c r="A8" s="317"/>
      <c r="B8" s="90" t="str">
        <f>'пр.взв.'!C16</f>
        <v>Гореликова Анна</v>
      </c>
      <c r="C8" s="315"/>
      <c r="D8" s="90" t="str">
        <f>'пр.взв.'!E16</f>
        <v>РОС</v>
      </c>
      <c r="F8" s="2"/>
      <c r="G8" s="286">
        <v>5</v>
      </c>
      <c r="K8" s="299"/>
      <c r="L8" s="106" t="s">
        <v>46</v>
      </c>
      <c r="M8" s="101" t="str">
        <f>VLOOKUP(L8,'пр.взв.'!B1:E24,2,FALSE)</f>
        <v>Ташку Габриела</v>
      </c>
      <c r="N8" s="91" t="str">
        <f>VLOOKUP(L8,'пр.взв.'!B1:E24,4,FALSE)</f>
        <v>МОЛ</v>
      </c>
      <c r="O8" s="39"/>
    </row>
    <row r="9" spans="1:15" ht="15" customHeight="1" thickBot="1">
      <c r="A9" s="318">
        <v>3</v>
      </c>
      <c r="B9" s="84" t="str">
        <f>VLOOKUP(A9,'пр.взв.'!B7:F22,2,FALSE)</f>
        <v>ABULADZE Darina</v>
      </c>
      <c r="C9" s="312">
        <f>VLOOKUP(A9,'пр.взв.'!B7:F22,3,FALSE)</f>
        <v>1991</v>
      </c>
      <c r="D9" s="87" t="str">
        <f>VLOOKUP(A9,'пр.взв.'!B11:F26,4,FALSE)</f>
        <v>GEO</v>
      </c>
      <c r="F9" s="2"/>
      <c r="G9" s="287"/>
      <c r="H9" s="27"/>
      <c r="K9" s="296">
        <v>3</v>
      </c>
      <c r="L9" s="108">
        <f>C28</f>
        <v>1</v>
      </c>
      <c r="M9" s="93" t="str">
        <f>VLOOKUP(L9,'пр.взв.'!B7:F22,2,FALSE)</f>
        <v>KUNUTSKA Olena</v>
      </c>
      <c r="N9" s="92" t="str">
        <f>VLOOKUP(L9,'пр.взв.'!B7:E22,4,FALSE)</f>
        <v>UKR</v>
      </c>
      <c r="O9" s="39"/>
    </row>
    <row r="10" spans="1:15" ht="15" customHeight="1">
      <c r="A10" s="319"/>
      <c r="B10" s="88" t="str">
        <f>'пр.взв.'!C12</f>
        <v>Абуладзе Дарина</v>
      </c>
      <c r="C10" s="313"/>
      <c r="D10" s="88" t="str">
        <f>'пр.взв.'!E12</f>
        <v>ГРУ</v>
      </c>
      <c r="E10" s="294">
        <v>3</v>
      </c>
      <c r="F10" s="1"/>
      <c r="G10" s="30"/>
      <c r="H10" s="28"/>
      <c r="K10" s="297"/>
      <c r="L10" s="109" t="s">
        <v>45</v>
      </c>
      <c r="M10" s="101" t="str">
        <f>VLOOKUP(L10,'пр.взв.'!B1:E26,2,FALSE)</f>
        <v>Куницкая Алена</v>
      </c>
      <c r="N10" s="91" t="str">
        <f>VLOOKUP(L10,'пр.взв.'!B1:E26,4,FALSE)</f>
        <v>УКР</v>
      </c>
      <c r="O10" s="39"/>
    </row>
    <row r="11" spans="1:15" ht="15" customHeight="1" thickBot="1">
      <c r="A11" s="276">
        <v>7</v>
      </c>
      <c r="B11" s="121">
        <f>VLOOKUP(A11,'пр.взв.'!B7:F22,2,FALSE)</f>
        <v>0</v>
      </c>
      <c r="C11" s="278">
        <f>VLOOKUP(A11,'пр.взв.'!B7:F22,3,FALSE)</f>
        <v>0</v>
      </c>
      <c r="D11" s="122">
        <f>VLOOKUP(A11,'пр.взв.'!B13:F28,4,FALSE)</f>
        <v>0</v>
      </c>
      <c r="E11" s="295"/>
      <c r="G11" s="2"/>
      <c r="H11" s="28"/>
      <c r="K11" s="296">
        <v>3</v>
      </c>
      <c r="L11" s="100">
        <f>J28</f>
        <v>4</v>
      </c>
      <c r="M11" s="93" t="str">
        <f>VLOOKUP(L11,'пр.взв.'!B7:F22,2,FALSE)</f>
        <v>SAKAYTE  Indre</v>
      </c>
      <c r="N11" s="92" t="str">
        <f>VLOOKUP(L11,'пр.взв.'!B7:E22,4,FALSE)</f>
        <v>LTU</v>
      </c>
      <c r="O11" s="39"/>
    </row>
    <row r="12" spans="1:15" ht="15" customHeight="1" thickBot="1">
      <c r="A12" s="277"/>
      <c r="B12" s="123">
        <f>'пр.взв.'!C20</f>
        <v>0</v>
      </c>
      <c r="C12" s="279"/>
      <c r="D12" s="123">
        <f>'пр.взв.'!E20</f>
        <v>0</v>
      </c>
      <c r="G12" s="2"/>
      <c r="H12" s="28"/>
      <c r="K12" s="297"/>
      <c r="L12" s="106">
        <v>4</v>
      </c>
      <c r="M12" s="101" t="str">
        <f>VLOOKUP(L12,'пр.взв.'!B3:E28,2,FALSE)</f>
        <v>SAKAYTE  Indre</v>
      </c>
      <c r="N12" s="91" t="str">
        <f>VLOOKUP(L12,'пр.взв.'!B3:E28,4,FALSE)</f>
        <v>LTU</v>
      </c>
      <c r="O12" s="39"/>
    </row>
    <row r="13" spans="1:15" ht="15" customHeight="1">
      <c r="A13" s="322" t="s">
        <v>30</v>
      </c>
      <c r="D13" s="37"/>
      <c r="G13" s="2"/>
      <c r="H13" s="28"/>
      <c r="I13" s="286">
        <v>5</v>
      </c>
      <c r="K13" s="306">
        <v>5</v>
      </c>
      <c r="L13" s="108">
        <v>3</v>
      </c>
      <c r="M13" s="93" t="str">
        <f>VLOOKUP(L13,'пр.взв.'!B7:F22,2,FALSE)</f>
        <v>ABULADZE Darina</v>
      </c>
      <c r="N13" s="92" t="str">
        <f>VLOOKUP(L13,'пр.взв.'!B7:E22,4,FALSE)</f>
        <v>GEO</v>
      </c>
      <c r="O13" s="39"/>
    </row>
    <row r="14" spans="1:15" ht="15" customHeight="1" thickBot="1">
      <c r="A14" s="323"/>
      <c r="D14" s="37"/>
      <c r="G14" s="2"/>
      <c r="H14" s="28"/>
      <c r="I14" s="287"/>
      <c r="K14" s="307"/>
      <c r="L14" s="107" t="s">
        <v>47</v>
      </c>
      <c r="M14" s="110" t="str">
        <f>VLOOKUP(L14,'пр.взв.'!B5:E30,2,FALSE)</f>
        <v>Абуладзе Дарина</v>
      </c>
      <c r="N14" s="111" t="str">
        <f>VLOOKUP(L14,'пр.взв.'!B5:E30,4,FALSE)</f>
        <v>ГРУ</v>
      </c>
      <c r="O14" s="39"/>
    </row>
    <row r="15" spans="1:15" ht="15" customHeight="1" thickBot="1">
      <c r="A15" s="320">
        <v>2</v>
      </c>
      <c r="B15" s="84" t="str">
        <f>VLOOKUP(A15,'пр.взв.'!B7:F22,2,FALSE)</f>
        <v>TASHKU Gabriela</v>
      </c>
      <c r="C15" s="312">
        <f>VLOOKUP(A15,'пр.взв.'!B7:F22,3,FALSE)</f>
        <v>1992</v>
      </c>
      <c r="D15" s="87" t="str">
        <f>VLOOKUP(A15,'пр.взв.'!B7:F22,4,FALSE)</f>
        <v>MDA</v>
      </c>
      <c r="G15" s="2"/>
      <c r="H15" s="28"/>
      <c r="K15" s="304"/>
      <c r="L15" s="124"/>
      <c r="M15" s="125"/>
      <c r="N15" s="53"/>
      <c r="O15" s="39"/>
    </row>
    <row r="16" spans="1:15" ht="15" customHeight="1">
      <c r="A16" s="321"/>
      <c r="B16" s="88" t="str">
        <f>'пр.взв.'!C10</f>
        <v>Ташку Габриела</v>
      </c>
      <c r="C16" s="313"/>
      <c r="D16" s="88" t="str">
        <f>'пр.взв.'!E10</f>
        <v>МОЛ</v>
      </c>
      <c r="E16" s="288">
        <v>2</v>
      </c>
      <c r="G16" s="2"/>
      <c r="H16" s="28"/>
      <c r="K16" s="305"/>
      <c r="L16" s="126"/>
      <c r="M16" s="127"/>
      <c r="N16" s="128"/>
      <c r="O16" s="39"/>
    </row>
    <row r="17" spans="1:15" ht="15" customHeight="1" thickBot="1">
      <c r="A17" s="276">
        <v>6</v>
      </c>
      <c r="B17" s="121">
        <f>VLOOKUP(A17,'пр.взв.'!B7:F22,2,FALSE)</f>
        <v>0</v>
      </c>
      <c r="C17" s="278">
        <f>VLOOKUP(A17,'пр.взв.'!B7:F22,3,FALSE)</f>
        <v>0</v>
      </c>
      <c r="D17" s="122">
        <f>VLOOKUP(A17,'пр.взв.'!B7:F22,4,FALSE)</f>
        <v>0</v>
      </c>
      <c r="E17" s="289"/>
      <c r="F17" s="6"/>
      <c r="G17" s="30"/>
      <c r="H17" s="28"/>
      <c r="K17" s="290"/>
      <c r="L17" s="124"/>
      <c r="M17" s="129"/>
      <c r="N17" s="130"/>
      <c r="O17" s="39"/>
    </row>
    <row r="18" spans="1:15" ht="15" customHeight="1" thickBot="1">
      <c r="A18" s="277"/>
      <c r="B18" s="123">
        <f>'пр.взв.'!C18</f>
        <v>0</v>
      </c>
      <c r="C18" s="279"/>
      <c r="D18" s="123">
        <f>'пр.взв.'!E18</f>
        <v>0</v>
      </c>
      <c r="F18" s="2"/>
      <c r="G18" s="288">
        <v>2</v>
      </c>
      <c r="H18" s="29"/>
      <c r="K18" s="291"/>
      <c r="L18" s="126"/>
      <c r="M18" s="127"/>
      <c r="N18" s="128"/>
      <c r="O18" s="39"/>
    </row>
    <row r="19" spans="1:15" ht="15" customHeight="1" thickBot="1">
      <c r="A19" s="310">
        <v>4</v>
      </c>
      <c r="B19" s="84" t="str">
        <f>VLOOKUP(A19,'пр.взв.'!B7:F22,2,FALSE)</f>
        <v>SAKAYTE  Indre</v>
      </c>
      <c r="C19" s="312">
        <f>VLOOKUP(A19,'пр.взв.'!B7:F22,3,FALSE)</f>
        <v>1993</v>
      </c>
      <c r="D19" s="87" t="str">
        <f>VLOOKUP(A19,'пр.взв.'!B7:F22,4,FALSE)</f>
        <v>LTU</v>
      </c>
      <c r="F19" s="2"/>
      <c r="G19" s="289"/>
      <c r="H19" s="2"/>
      <c r="K19" s="290"/>
      <c r="L19" s="124"/>
      <c r="M19" s="129"/>
      <c r="N19" s="130"/>
      <c r="O19" s="39"/>
    </row>
    <row r="20" spans="1:15" ht="15" customHeight="1">
      <c r="A20" s="311"/>
      <c r="B20" s="88" t="str">
        <f>'пр.взв.'!C14</f>
        <v>Сакайте Индре</v>
      </c>
      <c r="C20" s="313"/>
      <c r="D20" s="88" t="str">
        <f>'пр.взв.'!E14</f>
        <v>ЛИТ</v>
      </c>
      <c r="E20" s="292">
        <v>4</v>
      </c>
      <c r="F20" s="1"/>
      <c r="G20" s="30"/>
      <c r="H20" s="2"/>
      <c r="K20" s="291"/>
      <c r="L20" s="126"/>
      <c r="M20" s="127"/>
      <c r="N20" s="128"/>
      <c r="O20" s="39"/>
    </row>
    <row r="21" spans="1:15" ht="15" customHeight="1" thickBot="1">
      <c r="A21" s="276">
        <v>8</v>
      </c>
      <c r="B21" s="121">
        <f>VLOOKUP(A21,'пр.взв.'!B7:F22,2,FALSE)</f>
        <v>0</v>
      </c>
      <c r="C21" s="278">
        <f>VLOOKUP(A21,'пр.взв.'!B7:F22,3,FALSE)</f>
        <v>0</v>
      </c>
      <c r="D21" s="122">
        <f>VLOOKUP(A21,'пр.взв.'!B7:F22,4,FALSE)</f>
        <v>0</v>
      </c>
      <c r="E21" s="293"/>
      <c r="G21" s="2"/>
      <c r="H21" s="2"/>
      <c r="N21" s="39"/>
      <c r="O21" s="39"/>
    </row>
    <row r="22" spans="1:15" ht="15" customHeight="1" thickBot="1">
      <c r="A22" s="277"/>
      <c r="B22" s="123">
        <f>'пр.взв.'!C22</f>
        <v>0</v>
      </c>
      <c r="C22" s="279"/>
      <c r="D22" s="123">
        <f>'пр.взв.'!E22</f>
        <v>0</v>
      </c>
      <c r="G22" s="2"/>
      <c r="H22" s="2"/>
      <c r="N22" s="39"/>
      <c r="O22" s="39"/>
    </row>
    <row r="23" spans="1:8" ht="45" customHeight="1">
      <c r="A23" s="329"/>
      <c r="B23" s="329"/>
      <c r="C23" s="329"/>
      <c r="D23" s="329"/>
      <c r="E23" s="329"/>
      <c r="F23" s="329"/>
      <c r="G23" s="329"/>
      <c r="H23" s="329"/>
    </row>
    <row r="24" spans="1:11" ht="37.5" customHeight="1">
      <c r="A24" s="44" t="s">
        <v>1</v>
      </c>
      <c r="J24" s="303" t="s">
        <v>4</v>
      </c>
      <c r="K24" s="303"/>
    </row>
    <row r="25" ht="12.75" customHeight="1" thickBot="1"/>
    <row r="26" spans="1:9" ht="13.5" customHeight="1">
      <c r="A26" s="330">
        <v>1</v>
      </c>
      <c r="F26" s="302"/>
      <c r="G26" s="2"/>
      <c r="H26" s="2"/>
      <c r="I26" s="2"/>
    </row>
    <row r="27" spans="1:9" ht="12.75" customHeight="1" thickBot="1">
      <c r="A27" s="331"/>
      <c r="B27" s="27"/>
      <c r="F27" s="302"/>
      <c r="G27" s="2"/>
      <c r="H27" s="2"/>
      <c r="I27" s="2"/>
    </row>
    <row r="28" spans="2:11" ht="15.75" customHeight="1">
      <c r="B28" s="28"/>
      <c r="C28" s="292">
        <v>1</v>
      </c>
      <c r="F28" s="2"/>
      <c r="G28" s="2"/>
      <c r="H28" s="2"/>
      <c r="I28" s="2"/>
      <c r="J28" s="325">
        <v>4</v>
      </c>
      <c r="K28" s="326"/>
    </row>
    <row r="29" spans="2:11" ht="12.75" customHeight="1" thickBot="1">
      <c r="B29" s="28"/>
      <c r="C29" s="293"/>
      <c r="F29" s="2"/>
      <c r="G29" s="2"/>
      <c r="H29" s="2"/>
      <c r="I29" s="2"/>
      <c r="J29" s="327"/>
      <c r="K29" s="328"/>
    </row>
    <row r="30" spans="1:9" ht="13.5" customHeight="1">
      <c r="A30" s="308">
        <v>3</v>
      </c>
      <c r="B30" s="29"/>
      <c r="F30" s="302"/>
      <c r="G30" s="2"/>
      <c r="H30" s="2"/>
      <c r="I30" s="2"/>
    </row>
    <row r="31" spans="1:9" ht="13.5" thickBot="1">
      <c r="A31" s="309"/>
      <c r="F31" s="302"/>
      <c r="G31" s="2"/>
      <c r="H31" s="2"/>
      <c r="I31" s="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3"/>
      <c r="H35" s="324" t="str">
        <f>'[1]реквизиты'!$G$8</f>
        <v>V. Bukhval</v>
      </c>
      <c r="I35" s="324"/>
      <c r="J35" s="324"/>
      <c r="K35" t="str">
        <f>'[1]реквизиты'!$G$9</f>
        <v>/BLR/</v>
      </c>
    </row>
    <row r="36" spans="1:11" ht="15">
      <c r="A36" s="113" t="str">
        <f>'[1]реквизиты'!$A$9</f>
        <v>Гл. судья</v>
      </c>
      <c r="B36" s="10"/>
      <c r="C36" s="10"/>
      <c r="D36" s="10"/>
      <c r="E36" s="2"/>
      <c r="F36" s="81"/>
      <c r="G36" s="2"/>
      <c r="H36" s="83" t="str">
        <f>'[1]реквизиты'!$I$8</f>
        <v>В. Бухвал </v>
      </c>
      <c r="I36" s="112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2"/>
      <c r="I37" s="19">
        <f>HYPERLINK('[1]реквизиты'!$G$14)</f>
      </c>
    </row>
    <row r="38" spans="3:8" ht="15">
      <c r="C38" s="2"/>
      <c r="D38" s="2"/>
      <c r="E38" s="2"/>
      <c r="F38" s="2"/>
      <c r="H38" s="82"/>
    </row>
    <row r="39" spans="3:8" ht="15">
      <c r="C39" s="2"/>
      <c r="D39" s="2"/>
      <c r="E39" s="2"/>
      <c r="F39" s="2"/>
      <c r="H39" s="82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324" t="str">
        <f>'[1]реквизиты'!$G$10</f>
        <v>N. Glushkova</v>
      </c>
      <c r="I40" s="324"/>
      <c r="J40" s="324"/>
      <c r="K40" t="str">
        <f>'[1]реквизиты'!$G$11</f>
        <v>/RUS/</v>
      </c>
    </row>
    <row r="41" spans="1:11" ht="12.75">
      <c r="A41" t="str">
        <f>'[1]реквизиты'!$A$11</f>
        <v>Гл. секретарь</v>
      </c>
      <c r="H41" t="str">
        <f>'[1]реквизиты'!$I$10</f>
        <v>Н. Глушкова</v>
      </c>
      <c r="K41" t="str">
        <f>'[1]реквизиты'!$I$11</f>
        <v>/РОС/</v>
      </c>
    </row>
  </sheetData>
  <mergeCells count="46"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A15:A16"/>
    <mergeCell ref="C15:C16"/>
    <mergeCell ref="A13:A14"/>
    <mergeCell ref="H35:J35"/>
    <mergeCell ref="A30:A31"/>
    <mergeCell ref="C28:C29"/>
    <mergeCell ref="A5:A6"/>
    <mergeCell ref="C5:C6"/>
    <mergeCell ref="C7:C8"/>
    <mergeCell ref="A7:A8"/>
    <mergeCell ref="A9:A10"/>
    <mergeCell ref="C9:C10"/>
    <mergeCell ref="A11:A12"/>
    <mergeCell ref="C11:C12"/>
    <mergeCell ref="K9:K10"/>
    <mergeCell ref="K7:K8"/>
    <mergeCell ref="K5:K6"/>
    <mergeCell ref="F30:F31"/>
    <mergeCell ref="J24:K24"/>
    <mergeCell ref="K17:K18"/>
    <mergeCell ref="K15:K16"/>
    <mergeCell ref="K13:K14"/>
    <mergeCell ref="K11:K12"/>
    <mergeCell ref="E20:E21"/>
    <mergeCell ref="G8:G9"/>
    <mergeCell ref="E10:E11"/>
    <mergeCell ref="E6:E7"/>
    <mergeCell ref="C1:H1"/>
    <mergeCell ref="I1:N1"/>
    <mergeCell ref="A17:A18"/>
    <mergeCell ref="C17:C18"/>
    <mergeCell ref="C2:H2"/>
    <mergeCell ref="I2:N2"/>
    <mergeCell ref="I13:I14"/>
    <mergeCell ref="E16:E17"/>
    <mergeCell ref="G18:G19"/>
    <mergeCell ref="K19:K20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2011-04-16T17:05:45Z</cp:lastPrinted>
  <dcterms:created xsi:type="dcterms:W3CDTF">1996-10-08T23:32:33Z</dcterms:created>
  <dcterms:modified xsi:type="dcterms:W3CDTF">2011-04-16T19:40:46Z</dcterms:modified>
  <cp:category/>
  <cp:version/>
  <cp:contentType/>
  <cp:contentStatus/>
</cp:coreProperties>
</file>